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320" windowHeight="8235" tabRatio="697"/>
  </bookViews>
  <sheets>
    <sheet name="入力要領・学校名入力" sheetId="11" r:id="rId1"/>
    <sheet name="生徒記録票" sheetId="10" r:id="rId2"/>
    <sheet name="高1" sheetId="25" r:id="rId3"/>
    <sheet name="高2" sheetId="24" r:id="rId4"/>
    <sheet name="高3" sheetId="14" r:id="rId5"/>
    <sheet name="生活ア回答用紙" sheetId="17" r:id="rId6"/>
    <sheet name="判定式" sheetId="23" r:id="rId7"/>
  </sheets>
  <definedNames>
    <definedName name="_xlnm.Print_Area" localSheetId="2">高1!$A$1:$AC$31</definedName>
    <definedName name="_xlnm.Print_Area" localSheetId="3">高2!$A$1:$AC$31</definedName>
    <definedName name="_xlnm.Print_Area" localSheetId="4">高3!$A$1:$AD$31</definedName>
    <definedName name="_xlnm.Print_Area" localSheetId="5">生活ア回答用紙!$B$1:$O$45</definedName>
    <definedName name="_xlnm.Print_Area" localSheetId="1">生徒記録票!$A$2:$N$151</definedName>
    <definedName name="_xlnm.Print_Area" localSheetId="0">入力要領・学校名入力!$A$1:$L$39</definedName>
    <definedName name="TABLE" localSheetId="2">高1!#REF!</definedName>
    <definedName name="TABLE" localSheetId="3">高2!#REF!</definedName>
    <definedName name="TABLE" localSheetId="4">高3!#REF!</definedName>
  </definedNames>
  <calcPr calcId="145621"/>
</workbook>
</file>

<file path=xl/calcChain.xml><?xml version="1.0" encoding="utf-8"?>
<calcChain xmlns="http://schemas.openxmlformats.org/spreadsheetml/2006/main">
  <c r="V629" i="25" l="1"/>
  <c r="U629" i="25"/>
  <c r="T629" i="25"/>
  <c r="S629" i="25"/>
  <c r="R629" i="25"/>
  <c r="Q629" i="25"/>
  <c r="P629" i="25"/>
  <c r="O629" i="25"/>
  <c r="N629" i="25"/>
  <c r="V628" i="25"/>
  <c r="U628" i="25"/>
  <c r="T628" i="25"/>
  <c r="S628" i="25"/>
  <c r="R628" i="25"/>
  <c r="Q628" i="25"/>
  <c r="P628" i="25"/>
  <c r="O628" i="25"/>
  <c r="N628" i="25"/>
  <c r="V627" i="25"/>
  <c r="U627" i="25"/>
  <c r="T627" i="25"/>
  <c r="S627" i="25"/>
  <c r="R627" i="25"/>
  <c r="Q627" i="25"/>
  <c r="P627" i="25"/>
  <c r="O627" i="25"/>
  <c r="N627" i="25"/>
  <c r="V626" i="25"/>
  <c r="U626" i="25"/>
  <c r="T626" i="25"/>
  <c r="S626" i="25"/>
  <c r="R626" i="25"/>
  <c r="Q626" i="25"/>
  <c r="P626" i="25"/>
  <c r="O626" i="25"/>
  <c r="N626" i="25"/>
  <c r="V625" i="25"/>
  <c r="U625" i="25"/>
  <c r="T625" i="25"/>
  <c r="S625" i="25"/>
  <c r="R625" i="25"/>
  <c r="Q625" i="25"/>
  <c r="P625" i="25"/>
  <c r="O625" i="25"/>
  <c r="N625" i="25"/>
  <c r="V624" i="25"/>
  <c r="U624" i="25"/>
  <c r="T624" i="25"/>
  <c r="S624" i="25"/>
  <c r="R624" i="25"/>
  <c r="Q624" i="25"/>
  <c r="P624" i="25"/>
  <c r="O624" i="25"/>
  <c r="N624" i="25"/>
  <c r="V623" i="25"/>
  <c r="U623" i="25"/>
  <c r="T623" i="25"/>
  <c r="S623" i="25"/>
  <c r="R623" i="25"/>
  <c r="Q623" i="25"/>
  <c r="P623" i="25"/>
  <c r="O623" i="25"/>
  <c r="N623" i="25"/>
  <c r="V622" i="25"/>
  <c r="U622" i="25"/>
  <c r="T622" i="25"/>
  <c r="S622" i="25"/>
  <c r="R622" i="25"/>
  <c r="Q622" i="25"/>
  <c r="P622" i="25"/>
  <c r="O622" i="25"/>
  <c r="N622" i="25"/>
  <c r="V621" i="25"/>
  <c r="U621" i="25"/>
  <c r="T621" i="25"/>
  <c r="S621" i="25"/>
  <c r="R621" i="25"/>
  <c r="Q621" i="25"/>
  <c r="P621" i="25"/>
  <c r="O621" i="25"/>
  <c r="N621" i="25"/>
  <c r="V620" i="25"/>
  <c r="U620" i="25"/>
  <c r="T620" i="25"/>
  <c r="S620" i="25"/>
  <c r="R620" i="25"/>
  <c r="Q620" i="25"/>
  <c r="P620" i="25"/>
  <c r="O620" i="25"/>
  <c r="N620" i="25"/>
  <c r="V619" i="25"/>
  <c r="U619" i="25"/>
  <c r="T619" i="25"/>
  <c r="S619" i="25"/>
  <c r="R619" i="25"/>
  <c r="Q619" i="25"/>
  <c r="P619" i="25"/>
  <c r="O619" i="25"/>
  <c r="N619" i="25"/>
  <c r="V618" i="25"/>
  <c r="U618" i="25"/>
  <c r="T618" i="25"/>
  <c r="S618" i="25"/>
  <c r="R618" i="25"/>
  <c r="Q618" i="25"/>
  <c r="P618" i="25"/>
  <c r="O618" i="25"/>
  <c r="N618" i="25"/>
  <c r="V617" i="25"/>
  <c r="U617" i="25"/>
  <c r="T617" i="25"/>
  <c r="S617" i="25"/>
  <c r="R617" i="25"/>
  <c r="Q617" i="25"/>
  <c r="P617" i="25"/>
  <c r="O617" i="25"/>
  <c r="N617" i="25"/>
  <c r="V616" i="25"/>
  <c r="U616" i="25"/>
  <c r="T616" i="25"/>
  <c r="S616" i="25"/>
  <c r="R616" i="25"/>
  <c r="Q616" i="25"/>
  <c r="P616" i="25"/>
  <c r="O616" i="25"/>
  <c r="N616" i="25"/>
  <c r="V615" i="25"/>
  <c r="U615" i="25"/>
  <c r="T615" i="25"/>
  <c r="S615" i="25"/>
  <c r="R615" i="25"/>
  <c r="Q615" i="25"/>
  <c r="P615" i="25"/>
  <c r="O615" i="25"/>
  <c r="N615" i="25"/>
  <c r="V614" i="25"/>
  <c r="U614" i="25"/>
  <c r="T614" i="25"/>
  <c r="S614" i="25"/>
  <c r="R614" i="25"/>
  <c r="Q614" i="25"/>
  <c r="P614" i="25"/>
  <c r="O614" i="25"/>
  <c r="N614" i="25"/>
  <c r="V613" i="25"/>
  <c r="U613" i="25"/>
  <c r="T613" i="25"/>
  <c r="S613" i="25"/>
  <c r="R613" i="25"/>
  <c r="Q613" i="25"/>
  <c r="P613" i="25"/>
  <c r="O613" i="25"/>
  <c r="N613" i="25"/>
  <c r="V612" i="25"/>
  <c r="U612" i="25"/>
  <c r="T612" i="25"/>
  <c r="S612" i="25"/>
  <c r="R612" i="25"/>
  <c r="Q612" i="25"/>
  <c r="P612" i="25"/>
  <c r="O612" i="25"/>
  <c r="N612" i="25"/>
  <c r="V611" i="25"/>
  <c r="U611" i="25"/>
  <c r="T611" i="25"/>
  <c r="S611" i="25"/>
  <c r="R611" i="25"/>
  <c r="Q611" i="25"/>
  <c r="P611" i="25"/>
  <c r="O611" i="25"/>
  <c r="N611" i="25"/>
  <c r="V610" i="25"/>
  <c r="U610" i="25"/>
  <c r="T610" i="25"/>
  <c r="S610" i="25"/>
  <c r="R610" i="25"/>
  <c r="Q610" i="25"/>
  <c r="P610" i="25"/>
  <c r="O610" i="25"/>
  <c r="N610" i="25"/>
  <c r="V609" i="25"/>
  <c r="U609" i="25"/>
  <c r="T609" i="25"/>
  <c r="S609" i="25"/>
  <c r="R609" i="25"/>
  <c r="Q609" i="25"/>
  <c r="P609" i="25"/>
  <c r="O609" i="25"/>
  <c r="N609" i="25"/>
  <c r="V608" i="25"/>
  <c r="U608" i="25"/>
  <c r="T608" i="25"/>
  <c r="S608" i="25"/>
  <c r="R608" i="25"/>
  <c r="Q608" i="25"/>
  <c r="P608" i="25"/>
  <c r="O608" i="25"/>
  <c r="N608" i="25"/>
  <c r="V607" i="25"/>
  <c r="U607" i="25"/>
  <c r="T607" i="25"/>
  <c r="S607" i="25"/>
  <c r="R607" i="25"/>
  <c r="Q607" i="25"/>
  <c r="P607" i="25"/>
  <c r="O607" i="25"/>
  <c r="N607" i="25"/>
  <c r="V606" i="25"/>
  <c r="U606" i="25"/>
  <c r="T606" i="25"/>
  <c r="S606" i="25"/>
  <c r="R606" i="25"/>
  <c r="Q606" i="25"/>
  <c r="P606" i="25"/>
  <c r="O606" i="25"/>
  <c r="N606" i="25"/>
  <c r="V605" i="25"/>
  <c r="U605" i="25"/>
  <c r="T605" i="25"/>
  <c r="S605" i="25"/>
  <c r="R605" i="25"/>
  <c r="Q605" i="25"/>
  <c r="P605" i="25"/>
  <c r="O605" i="25"/>
  <c r="N605" i="25"/>
  <c r="V604" i="25"/>
  <c r="U604" i="25"/>
  <c r="T604" i="25"/>
  <c r="S604" i="25"/>
  <c r="R604" i="25"/>
  <c r="Q604" i="25"/>
  <c r="P604" i="25"/>
  <c r="O604" i="25"/>
  <c r="N604" i="25"/>
  <c r="V603" i="25"/>
  <c r="U603" i="25"/>
  <c r="T603" i="25"/>
  <c r="S603" i="25"/>
  <c r="R603" i="25"/>
  <c r="Q603" i="25"/>
  <c r="P603" i="25"/>
  <c r="O603" i="25"/>
  <c r="N603" i="25"/>
  <c r="V602" i="25"/>
  <c r="U602" i="25"/>
  <c r="T602" i="25"/>
  <c r="S602" i="25"/>
  <c r="R602" i="25"/>
  <c r="Q602" i="25"/>
  <c r="P602" i="25"/>
  <c r="O602" i="25"/>
  <c r="N602" i="25"/>
  <c r="V601" i="25"/>
  <c r="U601" i="25"/>
  <c r="T601" i="25"/>
  <c r="S601" i="25"/>
  <c r="R601" i="25"/>
  <c r="Q601" i="25"/>
  <c r="P601" i="25"/>
  <c r="O601" i="25"/>
  <c r="N601" i="25"/>
  <c r="V600" i="25"/>
  <c r="U600" i="25"/>
  <c r="T600" i="25"/>
  <c r="S600" i="25"/>
  <c r="R600" i="25"/>
  <c r="Q600" i="25"/>
  <c r="P600" i="25"/>
  <c r="O600" i="25"/>
  <c r="N600" i="25"/>
  <c r="V599" i="25"/>
  <c r="U599" i="25"/>
  <c r="T599" i="25"/>
  <c r="S599" i="25"/>
  <c r="R599" i="25"/>
  <c r="Q599" i="25"/>
  <c r="P599" i="25"/>
  <c r="O599" i="25"/>
  <c r="N599" i="25"/>
  <c r="V598" i="25"/>
  <c r="U598" i="25"/>
  <c r="T598" i="25"/>
  <c r="S598" i="25"/>
  <c r="R598" i="25"/>
  <c r="Q598" i="25"/>
  <c r="P598" i="25"/>
  <c r="O598" i="25"/>
  <c r="N598" i="25"/>
  <c r="V597" i="25"/>
  <c r="U597" i="25"/>
  <c r="T597" i="25"/>
  <c r="S597" i="25"/>
  <c r="R597" i="25"/>
  <c r="Q597" i="25"/>
  <c r="P597" i="25"/>
  <c r="O597" i="25"/>
  <c r="N597" i="25"/>
  <c r="V596" i="25"/>
  <c r="U596" i="25"/>
  <c r="T596" i="25"/>
  <c r="S596" i="25"/>
  <c r="R596" i="25"/>
  <c r="Q596" i="25"/>
  <c r="P596" i="25"/>
  <c r="O596" i="25"/>
  <c r="N596" i="25"/>
  <c r="V595" i="25"/>
  <c r="U595" i="25"/>
  <c r="T595" i="25"/>
  <c r="S595" i="25"/>
  <c r="R595" i="25"/>
  <c r="Q595" i="25"/>
  <c r="P595" i="25"/>
  <c r="O595" i="25"/>
  <c r="N595" i="25"/>
  <c r="V594" i="25"/>
  <c r="U594" i="25"/>
  <c r="T594" i="25"/>
  <c r="S594" i="25"/>
  <c r="R594" i="25"/>
  <c r="Q594" i="25"/>
  <c r="P594" i="25"/>
  <c r="O594" i="25"/>
  <c r="N594" i="25"/>
  <c r="V593" i="25"/>
  <c r="U593" i="25"/>
  <c r="T593" i="25"/>
  <c r="S593" i="25"/>
  <c r="R593" i="25"/>
  <c r="Q593" i="25"/>
  <c r="P593" i="25"/>
  <c r="O593" i="25"/>
  <c r="N593" i="25"/>
  <c r="V592" i="25"/>
  <c r="U592" i="25"/>
  <c r="T592" i="25"/>
  <c r="S592" i="25"/>
  <c r="R592" i="25"/>
  <c r="Q592" i="25"/>
  <c r="P592" i="25"/>
  <c r="O592" i="25"/>
  <c r="N592" i="25"/>
  <c r="V591" i="25"/>
  <c r="U591" i="25"/>
  <c r="T591" i="25"/>
  <c r="S591" i="25"/>
  <c r="R591" i="25"/>
  <c r="Q591" i="25"/>
  <c r="P591" i="25"/>
  <c r="O591" i="25"/>
  <c r="N591" i="25"/>
  <c r="V590" i="25"/>
  <c r="U590" i="25"/>
  <c r="T590" i="25"/>
  <c r="S590" i="25"/>
  <c r="R590" i="25"/>
  <c r="Q590" i="25"/>
  <c r="P590" i="25"/>
  <c r="O590" i="25"/>
  <c r="N590" i="25"/>
  <c r="V589" i="25"/>
  <c r="U589" i="25"/>
  <c r="T589" i="25"/>
  <c r="S589" i="25"/>
  <c r="R589" i="25"/>
  <c r="Q589" i="25"/>
  <c r="P589" i="25"/>
  <c r="O589" i="25"/>
  <c r="N589" i="25"/>
  <c r="V588" i="25"/>
  <c r="U588" i="25"/>
  <c r="T588" i="25"/>
  <c r="S588" i="25"/>
  <c r="R588" i="25"/>
  <c r="Q588" i="25"/>
  <c r="P588" i="25"/>
  <c r="O588" i="25"/>
  <c r="N588" i="25"/>
  <c r="V587" i="25"/>
  <c r="U587" i="25"/>
  <c r="T587" i="25"/>
  <c r="S587" i="25"/>
  <c r="R587" i="25"/>
  <c r="Q587" i="25"/>
  <c r="P587" i="25"/>
  <c r="O587" i="25"/>
  <c r="N587" i="25"/>
  <c r="V586" i="25"/>
  <c r="U586" i="25"/>
  <c r="T586" i="25"/>
  <c r="S586" i="25"/>
  <c r="R586" i="25"/>
  <c r="Q586" i="25"/>
  <c r="P586" i="25"/>
  <c r="O586" i="25"/>
  <c r="N586" i="25"/>
  <c r="V585" i="25"/>
  <c r="U585" i="25"/>
  <c r="T585" i="25"/>
  <c r="S585" i="25"/>
  <c r="R585" i="25"/>
  <c r="Q585" i="25"/>
  <c r="P585" i="25"/>
  <c r="O585" i="25"/>
  <c r="N585" i="25"/>
  <c r="V584" i="25"/>
  <c r="U584" i="25"/>
  <c r="T584" i="25"/>
  <c r="S584" i="25"/>
  <c r="R584" i="25"/>
  <c r="Q584" i="25"/>
  <c r="P584" i="25"/>
  <c r="O584" i="25"/>
  <c r="N584" i="25"/>
  <c r="V583" i="25"/>
  <c r="U583" i="25"/>
  <c r="T583" i="25"/>
  <c r="S583" i="25"/>
  <c r="R583" i="25"/>
  <c r="Q583" i="25"/>
  <c r="P583" i="25"/>
  <c r="O583" i="25"/>
  <c r="N583" i="25"/>
  <c r="V582" i="25"/>
  <c r="U582" i="25"/>
  <c r="T582" i="25"/>
  <c r="S582" i="25"/>
  <c r="R582" i="25"/>
  <c r="Q582" i="25"/>
  <c r="P582" i="25"/>
  <c r="O582" i="25"/>
  <c r="N582" i="25"/>
  <c r="V581" i="25"/>
  <c r="U581" i="25"/>
  <c r="T581" i="25"/>
  <c r="S581" i="25"/>
  <c r="R581" i="25"/>
  <c r="Q581" i="25"/>
  <c r="P581" i="25"/>
  <c r="O581" i="25"/>
  <c r="N581" i="25"/>
  <c r="V580" i="25"/>
  <c r="U580" i="25"/>
  <c r="T580" i="25"/>
  <c r="S580" i="25"/>
  <c r="R580" i="25"/>
  <c r="Q580" i="25"/>
  <c r="P580" i="25"/>
  <c r="O580" i="25"/>
  <c r="N580" i="25"/>
  <c r="V579" i="25"/>
  <c r="U579" i="25"/>
  <c r="T579" i="25"/>
  <c r="S579" i="25"/>
  <c r="R579" i="25"/>
  <c r="Q579" i="25"/>
  <c r="P579" i="25"/>
  <c r="O579" i="25"/>
  <c r="N579" i="25"/>
  <c r="V578" i="25"/>
  <c r="U578" i="25"/>
  <c r="T578" i="25"/>
  <c r="S578" i="25"/>
  <c r="R578" i="25"/>
  <c r="Q578" i="25"/>
  <c r="P578" i="25"/>
  <c r="O578" i="25"/>
  <c r="N578" i="25"/>
  <c r="V577" i="25"/>
  <c r="U577" i="25"/>
  <c r="T577" i="25"/>
  <c r="S577" i="25"/>
  <c r="R577" i="25"/>
  <c r="Q577" i="25"/>
  <c r="P577" i="25"/>
  <c r="O577" i="25"/>
  <c r="N577" i="25"/>
  <c r="V576" i="25"/>
  <c r="U576" i="25"/>
  <c r="T576" i="25"/>
  <c r="S576" i="25"/>
  <c r="R576" i="25"/>
  <c r="Q576" i="25"/>
  <c r="P576" i="25"/>
  <c r="O576" i="25"/>
  <c r="N576" i="25"/>
  <c r="V575" i="25"/>
  <c r="U575" i="25"/>
  <c r="T575" i="25"/>
  <c r="S575" i="25"/>
  <c r="R575" i="25"/>
  <c r="Q575" i="25"/>
  <c r="P575" i="25"/>
  <c r="O575" i="25"/>
  <c r="N575" i="25"/>
  <c r="V574" i="25"/>
  <c r="U574" i="25"/>
  <c r="T574" i="25"/>
  <c r="S574" i="25"/>
  <c r="R574" i="25"/>
  <c r="Q574" i="25"/>
  <c r="P574" i="25"/>
  <c r="O574" i="25"/>
  <c r="N574" i="25"/>
  <c r="V573" i="25"/>
  <c r="U573" i="25"/>
  <c r="T573" i="25"/>
  <c r="S573" i="25"/>
  <c r="R573" i="25"/>
  <c r="Q573" i="25"/>
  <c r="P573" i="25"/>
  <c r="O573" i="25"/>
  <c r="N573" i="25"/>
  <c r="V572" i="25"/>
  <c r="U572" i="25"/>
  <c r="T572" i="25"/>
  <c r="S572" i="25"/>
  <c r="R572" i="25"/>
  <c r="Q572" i="25"/>
  <c r="P572" i="25"/>
  <c r="O572" i="25"/>
  <c r="N572" i="25"/>
  <c r="V571" i="25"/>
  <c r="U571" i="25"/>
  <c r="T571" i="25"/>
  <c r="S571" i="25"/>
  <c r="R571" i="25"/>
  <c r="Q571" i="25"/>
  <c r="P571" i="25"/>
  <c r="O571" i="25"/>
  <c r="N571" i="25"/>
  <c r="V570" i="25"/>
  <c r="U570" i="25"/>
  <c r="T570" i="25"/>
  <c r="S570" i="25"/>
  <c r="R570" i="25"/>
  <c r="Q570" i="25"/>
  <c r="P570" i="25"/>
  <c r="O570" i="25"/>
  <c r="N570" i="25"/>
  <c r="V569" i="25"/>
  <c r="U569" i="25"/>
  <c r="T569" i="25"/>
  <c r="S569" i="25"/>
  <c r="R569" i="25"/>
  <c r="Q569" i="25"/>
  <c r="P569" i="25"/>
  <c r="O569" i="25"/>
  <c r="N569" i="25"/>
  <c r="V568" i="25"/>
  <c r="U568" i="25"/>
  <c r="T568" i="25"/>
  <c r="S568" i="25"/>
  <c r="R568" i="25"/>
  <c r="Q568" i="25"/>
  <c r="P568" i="25"/>
  <c r="O568" i="25"/>
  <c r="N568" i="25"/>
  <c r="V567" i="25"/>
  <c r="U567" i="25"/>
  <c r="T567" i="25"/>
  <c r="S567" i="25"/>
  <c r="R567" i="25"/>
  <c r="Q567" i="25"/>
  <c r="P567" i="25"/>
  <c r="O567" i="25"/>
  <c r="N567" i="25"/>
  <c r="V566" i="25"/>
  <c r="U566" i="25"/>
  <c r="T566" i="25"/>
  <c r="S566" i="25"/>
  <c r="R566" i="25"/>
  <c r="Q566" i="25"/>
  <c r="P566" i="25"/>
  <c r="O566" i="25"/>
  <c r="N566" i="25"/>
  <c r="V565" i="25"/>
  <c r="U565" i="25"/>
  <c r="T565" i="25"/>
  <c r="S565" i="25"/>
  <c r="R565" i="25"/>
  <c r="Q565" i="25"/>
  <c r="P565" i="25"/>
  <c r="O565" i="25"/>
  <c r="N565" i="25"/>
  <c r="V564" i="25"/>
  <c r="U564" i="25"/>
  <c r="T564" i="25"/>
  <c r="S564" i="25"/>
  <c r="R564" i="25"/>
  <c r="Q564" i="25"/>
  <c r="P564" i="25"/>
  <c r="O564" i="25"/>
  <c r="N564" i="25"/>
  <c r="V563" i="25"/>
  <c r="U563" i="25"/>
  <c r="T563" i="25"/>
  <c r="S563" i="25"/>
  <c r="R563" i="25"/>
  <c r="Q563" i="25"/>
  <c r="P563" i="25"/>
  <c r="O563" i="25"/>
  <c r="N563" i="25"/>
  <c r="V562" i="25"/>
  <c r="U562" i="25"/>
  <c r="T562" i="25"/>
  <c r="S562" i="25"/>
  <c r="R562" i="25"/>
  <c r="Q562" i="25"/>
  <c r="P562" i="25"/>
  <c r="O562" i="25"/>
  <c r="N562" i="25"/>
  <c r="V561" i="25"/>
  <c r="U561" i="25"/>
  <c r="T561" i="25"/>
  <c r="S561" i="25"/>
  <c r="R561" i="25"/>
  <c r="Q561" i="25"/>
  <c r="P561" i="25"/>
  <c r="O561" i="25"/>
  <c r="N561" i="25"/>
  <c r="V560" i="25"/>
  <c r="U560" i="25"/>
  <c r="T560" i="25"/>
  <c r="S560" i="25"/>
  <c r="R560" i="25"/>
  <c r="Q560" i="25"/>
  <c r="P560" i="25"/>
  <c r="O560" i="25"/>
  <c r="N560" i="25"/>
  <c r="V559" i="25"/>
  <c r="U559" i="25"/>
  <c r="T559" i="25"/>
  <c r="S559" i="25"/>
  <c r="R559" i="25"/>
  <c r="Q559" i="25"/>
  <c r="P559" i="25"/>
  <c r="O559" i="25"/>
  <c r="N559" i="25"/>
  <c r="V558" i="25"/>
  <c r="U558" i="25"/>
  <c r="T558" i="25"/>
  <c r="S558" i="25"/>
  <c r="R558" i="25"/>
  <c r="Q558" i="25"/>
  <c r="P558" i="25"/>
  <c r="O558" i="25"/>
  <c r="N558" i="25"/>
  <c r="V557" i="25"/>
  <c r="U557" i="25"/>
  <c r="T557" i="25"/>
  <c r="S557" i="25"/>
  <c r="R557" i="25"/>
  <c r="Q557" i="25"/>
  <c r="P557" i="25"/>
  <c r="O557" i="25"/>
  <c r="N557" i="25"/>
  <c r="V556" i="25"/>
  <c r="U556" i="25"/>
  <c r="T556" i="25"/>
  <c r="S556" i="25"/>
  <c r="R556" i="25"/>
  <c r="Q556" i="25"/>
  <c r="P556" i="25"/>
  <c r="O556" i="25"/>
  <c r="N556" i="25"/>
  <c r="V555" i="25"/>
  <c r="U555" i="25"/>
  <c r="T555" i="25"/>
  <c r="S555" i="25"/>
  <c r="R555" i="25"/>
  <c r="Q555" i="25"/>
  <c r="P555" i="25"/>
  <c r="O555" i="25"/>
  <c r="N555" i="25"/>
  <c r="V554" i="25"/>
  <c r="U554" i="25"/>
  <c r="T554" i="25"/>
  <c r="S554" i="25"/>
  <c r="R554" i="25"/>
  <c r="Q554" i="25"/>
  <c r="P554" i="25"/>
  <c r="O554" i="25"/>
  <c r="N554" i="25"/>
  <c r="V553" i="25"/>
  <c r="U553" i="25"/>
  <c r="T553" i="25"/>
  <c r="S553" i="25"/>
  <c r="R553" i="25"/>
  <c r="Q553" i="25"/>
  <c r="P553" i="25"/>
  <c r="O553" i="25"/>
  <c r="N553" i="25"/>
  <c r="V552" i="25"/>
  <c r="U552" i="25"/>
  <c r="T552" i="25"/>
  <c r="S552" i="25"/>
  <c r="R552" i="25"/>
  <c r="Q552" i="25"/>
  <c r="P552" i="25"/>
  <c r="O552" i="25"/>
  <c r="N552" i="25"/>
  <c r="V551" i="25"/>
  <c r="U551" i="25"/>
  <c r="T551" i="25"/>
  <c r="S551" i="25"/>
  <c r="R551" i="25"/>
  <c r="Q551" i="25"/>
  <c r="P551" i="25"/>
  <c r="O551" i="25"/>
  <c r="N551" i="25"/>
  <c r="V550" i="25"/>
  <c r="U550" i="25"/>
  <c r="T550" i="25"/>
  <c r="S550" i="25"/>
  <c r="R550" i="25"/>
  <c r="Q550" i="25"/>
  <c r="P550" i="25"/>
  <c r="O550" i="25"/>
  <c r="N550" i="25"/>
  <c r="V549" i="25"/>
  <c r="U549" i="25"/>
  <c r="T549" i="25"/>
  <c r="S549" i="25"/>
  <c r="R549" i="25"/>
  <c r="Q549" i="25"/>
  <c r="P549" i="25"/>
  <c r="O549" i="25"/>
  <c r="N549" i="25"/>
  <c r="V548" i="25"/>
  <c r="U548" i="25"/>
  <c r="T548" i="25"/>
  <c r="S548" i="25"/>
  <c r="R548" i="25"/>
  <c r="Q548" i="25"/>
  <c r="P548" i="25"/>
  <c r="O548" i="25"/>
  <c r="N548" i="25"/>
  <c r="V547" i="25"/>
  <c r="U547" i="25"/>
  <c r="T547" i="25"/>
  <c r="S547" i="25"/>
  <c r="R547" i="25"/>
  <c r="Q547" i="25"/>
  <c r="P547" i="25"/>
  <c r="O547" i="25"/>
  <c r="N547" i="25"/>
  <c r="V546" i="25"/>
  <c r="U546" i="25"/>
  <c r="T546" i="25"/>
  <c r="S546" i="25"/>
  <c r="R546" i="25"/>
  <c r="Q546" i="25"/>
  <c r="P546" i="25"/>
  <c r="O546" i="25"/>
  <c r="N546" i="25"/>
  <c r="V545" i="25"/>
  <c r="U545" i="25"/>
  <c r="T545" i="25"/>
  <c r="S545" i="25"/>
  <c r="R545" i="25"/>
  <c r="Q545" i="25"/>
  <c r="P545" i="25"/>
  <c r="O545" i="25"/>
  <c r="N545" i="25"/>
  <c r="V544" i="25"/>
  <c r="U544" i="25"/>
  <c r="T544" i="25"/>
  <c r="S544" i="25"/>
  <c r="R544" i="25"/>
  <c r="Q544" i="25"/>
  <c r="P544" i="25"/>
  <c r="O544" i="25"/>
  <c r="N544" i="25"/>
  <c r="V543" i="25"/>
  <c r="U543" i="25"/>
  <c r="T543" i="25"/>
  <c r="S543" i="25"/>
  <c r="R543" i="25"/>
  <c r="Q543" i="25"/>
  <c r="P543" i="25"/>
  <c r="O543" i="25"/>
  <c r="N543" i="25"/>
  <c r="V542" i="25"/>
  <c r="U542" i="25"/>
  <c r="T542" i="25"/>
  <c r="S542" i="25"/>
  <c r="R542" i="25"/>
  <c r="Q542" i="25"/>
  <c r="P542" i="25"/>
  <c r="O542" i="25"/>
  <c r="N542" i="25"/>
  <c r="V541" i="25"/>
  <c r="U541" i="25"/>
  <c r="T541" i="25"/>
  <c r="S541" i="25"/>
  <c r="R541" i="25"/>
  <c r="Q541" i="25"/>
  <c r="P541" i="25"/>
  <c r="O541" i="25"/>
  <c r="N541" i="25"/>
  <c r="V540" i="25"/>
  <c r="U540" i="25"/>
  <c r="T540" i="25"/>
  <c r="S540" i="25"/>
  <c r="R540" i="25"/>
  <c r="Q540" i="25"/>
  <c r="P540" i="25"/>
  <c r="O540" i="25"/>
  <c r="N540" i="25"/>
  <c r="V539" i="25"/>
  <c r="U539" i="25"/>
  <c r="T539" i="25"/>
  <c r="S539" i="25"/>
  <c r="R539" i="25"/>
  <c r="Q539" i="25"/>
  <c r="P539" i="25"/>
  <c r="O539" i="25"/>
  <c r="N539" i="25"/>
  <c r="V538" i="25"/>
  <c r="U538" i="25"/>
  <c r="T538" i="25"/>
  <c r="S538" i="25"/>
  <c r="R538" i="25"/>
  <c r="Q538" i="25"/>
  <c r="P538" i="25"/>
  <c r="O538" i="25"/>
  <c r="N538" i="25"/>
  <c r="V537" i="25"/>
  <c r="U537" i="25"/>
  <c r="T537" i="25"/>
  <c r="S537" i="25"/>
  <c r="R537" i="25"/>
  <c r="Q537" i="25"/>
  <c r="P537" i="25"/>
  <c r="O537" i="25"/>
  <c r="N537" i="25"/>
  <c r="V536" i="25"/>
  <c r="U536" i="25"/>
  <c r="T536" i="25"/>
  <c r="S536" i="25"/>
  <c r="R536" i="25"/>
  <c r="Q536" i="25"/>
  <c r="P536" i="25"/>
  <c r="O536" i="25"/>
  <c r="N536" i="25"/>
  <c r="V535" i="25"/>
  <c r="U535" i="25"/>
  <c r="T535" i="25"/>
  <c r="S535" i="25"/>
  <c r="R535" i="25"/>
  <c r="Q535" i="25"/>
  <c r="P535" i="25"/>
  <c r="O535" i="25"/>
  <c r="N535" i="25"/>
  <c r="V534" i="25"/>
  <c r="U534" i="25"/>
  <c r="T534" i="25"/>
  <c r="S534" i="25"/>
  <c r="R534" i="25"/>
  <c r="Q534" i="25"/>
  <c r="P534" i="25"/>
  <c r="O534" i="25"/>
  <c r="N534" i="25"/>
  <c r="V533" i="25"/>
  <c r="U533" i="25"/>
  <c r="T533" i="25"/>
  <c r="S533" i="25"/>
  <c r="R533" i="25"/>
  <c r="Q533" i="25"/>
  <c r="P533" i="25"/>
  <c r="O533" i="25"/>
  <c r="N533" i="25"/>
  <c r="V532" i="25"/>
  <c r="U532" i="25"/>
  <c r="T532" i="25"/>
  <c r="S532" i="25"/>
  <c r="R532" i="25"/>
  <c r="Q532" i="25"/>
  <c r="P532" i="25"/>
  <c r="O532" i="25"/>
  <c r="N532" i="25"/>
  <c r="V531" i="25"/>
  <c r="U531" i="25"/>
  <c r="T531" i="25"/>
  <c r="S531" i="25"/>
  <c r="R531" i="25"/>
  <c r="Q531" i="25"/>
  <c r="P531" i="25"/>
  <c r="O531" i="25"/>
  <c r="N531" i="25"/>
  <c r="V530" i="25"/>
  <c r="U530" i="25"/>
  <c r="T530" i="25"/>
  <c r="S530" i="25"/>
  <c r="R530" i="25"/>
  <c r="Q530" i="25"/>
  <c r="P530" i="25"/>
  <c r="O530" i="25"/>
  <c r="N530" i="25"/>
  <c r="V529" i="25"/>
  <c r="U529" i="25"/>
  <c r="T529" i="25"/>
  <c r="S529" i="25"/>
  <c r="R529" i="25"/>
  <c r="Q529" i="25"/>
  <c r="P529" i="25"/>
  <c r="O529" i="25"/>
  <c r="N529" i="25"/>
  <c r="V528" i="25"/>
  <c r="U528" i="25"/>
  <c r="T528" i="25"/>
  <c r="S528" i="25"/>
  <c r="R528" i="25"/>
  <c r="Q528" i="25"/>
  <c r="P528" i="25"/>
  <c r="O528" i="25"/>
  <c r="N528" i="25"/>
  <c r="V527" i="25"/>
  <c r="U527" i="25"/>
  <c r="T527" i="25"/>
  <c r="S527" i="25"/>
  <c r="R527" i="25"/>
  <c r="Q527" i="25"/>
  <c r="P527" i="25"/>
  <c r="O527" i="25"/>
  <c r="N527" i="25"/>
  <c r="V526" i="25"/>
  <c r="U526" i="25"/>
  <c r="T526" i="25"/>
  <c r="S526" i="25"/>
  <c r="R526" i="25"/>
  <c r="Q526" i="25"/>
  <c r="P526" i="25"/>
  <c r="O526" i="25"/>
  <c r="N526" i="25"/>
  <c r="V525" i="25"/>
  <c r="U525" i="25"/>
  <c r="T525" i="25"/>
  <c r="S525" i="25"/>
  <c r="R525" i="25"/>
  <c r="Q525" i="25"/>
  <c r="P525" i="25"/>
  <c r="O525" i="25"/>
  <c r="N525" i="25"/>
  <c r="V524" i="25"/>
  <c r="U524" i="25"/>
  <c r="T524" i="25"/>
  <c r="S524" i="25"/>
  <c r="R524" i="25"/>
  <c r="Q524" i="25"/>
  <c r="P524" i="25"/>
  <c r="O524" i="25"/>
  <c r="N524" i="25"/>
  <c r="V523" i="25"/>
  <c r="U523" i="25"/>
  <c r="T523" i="25"/>
  <c r="S523" i="25"/>
  <c r="R523" i="25"/>
  <c r="Q523" i="25"/>
  <c r="P523" i="25"/>
  <c r="O523" i="25"/>
  <c r="N523" i="25"/>
  <c r="V522" i="25"/>
  <c r="U522" i="25"/>
  <c r="T522" i="25"/>
  <c r="S522" i="25"/>
  <c r="R522" i="25"/>
  <c r="Q522" i="25"/>
  <c r="P522" i="25"/>
  <c r="O522" i="25"/>
  <c r="N522" i="25"/>
  <c r="V521" i="25"/>
  <c r="U521" i="25"/>
  <c r="T521" i="25"/>
  <c r="S521" i="25"/>
  <c r="R521" i="25"/>
  <c r="Q521" i="25"/>
  <c r="P521" i="25"/>
  <c r="O521" i="25"/>
  <c r="N521" i="25"/>
  <c r="V520" i="25"/>
  <c r="U520" i="25"/>
  <c r="T520" i="25"/>
  <c r="S520" i="25"/>
  <c r="R520" i="25"/>
  <c r="Q520" i="25"/>
  <c r="P520" i="25"/>
  <c r="O520" i="25"/>
  <c r="N520" i="25"/>
  <c r="V519" i="25"/>
  <c r="U519" i="25"/>
  <c r="T519" i="25"/>
  <c r="S519" i="25"/>
  <c r="R519" i="25"/>
  <c r="Q519" i="25"/>
  <c r="P519" i="25"/>
  <c r="O519" i="25"/>
  <c r="N519" i="25"/>
  <c r="V518" i="25"/>
  <c r="U518" i="25"/>
  <c r="T518" i="25"/>
  <c r="S518" i="25"/>
  <c r="R518" i="25"/>
  <c r="Q518" i="25"/>
  <c r="P518" i="25"/>
  <c r="O518" i="25"/>
  <c r="N518" i="25"/>
  <c r="V517" i="25"/>
  <c r="U517" i="25"/>
  <c r="T517" i="25"/>
  <c r="S517" i="25"/>
  <c r="R517" i="25"/>
  <c r="Q517" i="25"/>
  <c r="P517" i="25"/>
  <c r="O517" i="25"/>
  <c r="N517" i="25"/>
  <c r="V516" i="25"/>
  <c r="U516" i="25"/>
  <c r="T516" i="25"/>
  <c r="S516" i="25"/>
  <c r="R516" i="25"/>
  <c r="Q516" i="25"/>
  <c r="P516" i="25"/>
  <c r="O516" i="25"/>
  <c r="N516" i="25"/>
  <c r="V515" i="25"/>
  <c r="U515" i="25"/>
  <c r="T515" i="25"/>
  <c r="S515" i="25"/>
  <c r="R515" i="25"/>
  <c r="Q515" i="25"/>
  <c r="P515" i="25"/>
  <c r="O515" i="25"/>
  <c r="N515" i="25"/>
  <c r="V514" i="25"/>
  <c r="U514" i="25"/>
  <c r="T514" i="25"/>
  <c r="S514" i="25"/>
  <c r="R514" i="25"/>
  <c r="Q514" i="25"/>
  <c r="P514" i="25"/>
  <c r="O514" i="25"/>
  <c r="N514" i="25"/>
  <c r="V513" i="25"/>
  <c r="U513" i="25"/>
  <c r="T513" i="25"/>
  <c r="S513" i="25"/>
  <c r="R513" i="25"/>
  <c r="Q513" i="25"/>
  <c r="P513" i="25"/>
  <c r="O513" i="25"/>
  <c r="N513" i="25"/>
  <c r="V512" i="25"/>
  <c r="U512" i="25"/>
  <c r="T512" i="25"/>
  <c r="S512" i="25"/>
  <c r="R512" i="25"/>
  <c r="Q512" i="25"/>
  <c r="P512" i="25"/>
  <c r="O512" i="25"/>
  <c r="N512" i="25"/>
  <c r="V511" i="25"/>
  <c r="U511" i="25"/>
  <c r="T511" i="25"/>
  <c r="S511" i="25"/>
  <c r="R511" i="25"/>
  <c r="Q511" i="25"/>
  <c r="P511" i="25"/>
  <c r="O511" i="25"/>
  <c r="N511" i="25"/>
  <c r="V510" i="25"/>
  <c r="U510" i="25"/>
  <c r="T510" i="25"/>
  <c r="S510" i="25"/>
  <c r="R510" i="25"/>
  <c r="Q510" i="25"/>
  <c r="P510" i="25"/>
  <c r="O510" i="25"/>
  <c r="N510" i="25"/>
  <c r="V509" i="25"/>
  <c r="U509" i="25"/>
  <c r="T509" i="25"/>
  <c r="S509" i="25"/>
  <c r="R509" i="25"/>
  <c r="Q509" i="25"/>
  <c r="P509" i="25"/>
  <c r="O509" i="25"/>
  <c r="N509" i="25"/>
  <c r="V508" i="25"/>
  <c r="U508" i="25"/>
  <c r="T508" i="25"/>
  <c r="S508" i="25"/>
  <c r="R508" i="25"/>
  <c r="Q508" i="25"/>
  <c r="P508" i="25"/>
  <c r="O508" i="25"/>
  <c r="N508" i="25"/>
  <c r="V507" i="25"/>
  <c r="U507" i="25"/>
  <c r="T507" i="25"/>
  <c r="S507" i="25"/>
  <c r="R507" i="25"/>
  <c r="Q507" i="25"/>
  <c r="P507" i="25"/>
  <c r="O507" i="25"/>
  <c r="N507" i="25"/>
  <c r="V506" i="25"/>
  <c r="U506" i="25"/>
  <c r="T506" i="25"/>
  <c r="S506" i="25"/>
  <c r="R506" i="25"/>
  <c r="Q506" i="25"/>
  <c r="P506" i="25"/>
  <c r="O506" i="25"/>
  <c r="N506" i="25"/>
  <c r="V505" i="25"/>
  <c r="U505" i="25"/>
  <c r="T505" i="25"/>
  <c r="S505" i="25"/>
  <c r="R505" i="25"/>
  <c r="Q505" i="25"/>
  <c r="P505" i="25"/>
  <c r="O505" i="25"/>
  <c r="N505" i="25"/>
  <c r="V504" i="25"/>
  <c r="U504" i="25"/>
  <c r="T504" i="25"/>
  <c r="S504" i="25"/>
  <c r="R504" i="25"/>
  <c r="Q504" i="25"/>
  <c r="P504" i="25"/>
  <c r="O504" i="25"/>
  <c r="N504" i="25"/>
  <c r="V503" i="25"/>
  <c r="U503" i="25"/>
  <c r="T503" i="25"/>
  <c r="S503" i="25"/>
  <c r="R503" i="25"/>
  <c r="Q503" i="25"/>
  <c r="P503" i="25"/>
  <c r="O503" i="25"/>
  <c r="N503" i="25"/>
  <c r="V502" i="25"/>
  <c r="U502" i="25"/>
  <c r="T502" i="25"/>
  <c r="S502" i="25"/>
  <c r="R502" i="25"/>
  <c r="Q502" i="25"/>
  <c r="P502" i="25"/>
  <c r="O502" i="25"/>
  <c r="N502" i="25"/>
  <c r="V501" i="25"/>
  <c r="U501" i="25"/>
  <c r="T501" i="25"/>
  <c r="S501" i="25"/>
  <c r="R501" i="25"/>
  <c r="Q501" i="25"/>
  <c r="P501" i="25"/>
  <c r="O501" i="25"/>
  <c r="N501" i="25"/>
  <c r="V500" i="25"/>
  <c r="U500" i="25"/>
  <c r="T500" i="25"/>
  <c r="S500" i="25"/>
  <c r="R500" i="25"/>
  <c r="Q500" i="25"/>
  <c r="P500" i="25"/>
  <c r="O500" i="25"/>
  <c r="N500" i="25"/>
  <c r="V499" i="25"/>
  <c r="U499" i="25"/>
  <c r="T499" i="25"/>
  <c r="S499" i="25"/>
  <c r="R499" i="25"/>
  <c r="Q499" i="25"/>
  <c r="P499" i="25"/>
  <c r="O499" i="25"/>
  <c r="N499" i="25"/>
  <c r="V498" i="25"/>
  <c r="U498" i="25"/>
  <c r="T498" i="25"/>
  <c r="S498" i="25"/>
  <c r="R498" i="25"/>
  <c r="Q498" i="25"/>
  <c r="P498" i="25"/>
  <c r="O498" i="25"/>
  <c r="N498" i="25"/>
  <c r="V497" i="25"/>
  <c r="U497" i="25"/>
  <c r="T497" i="25"/>
  <c r="S497" i="25"/>
  <c r="R497" i="25"/>
  <c r="Q497" i="25"/>
  <c r="P497" i="25"/>
  <c r="O497" i="25"/>
  <c r="N497" i="25"/>
  <c r="V496" i="25"/>
  <c r="U496" i="25"/>
  <c r="T496" i="25"/>
  <c r="S496" i="25"/>
  <c r="R496" i="25"/>
  <c r="Q496" i="25"/>
  <c r="P496" i="25"/>
  <c r="O496" i="25"/>
  <c r="N496" i="25"/>
  <c r="V495" i="25"/>
  <c r="U495" i="25"/>
  <c r="T495" i="25"/>
  <c r="S495" i="25"/>
  <c r="R495" i="25"/>
  <c r="Q495" i="25"/>
  <c r="P495" i="25"/>
  <c r="O495" i="25"/>
  <c r="N495" i="25"/>
  <c r="V494" i="25"/>
  <c r="U494" i="25"/>
  <c r="T494" i="25"/>
  <c r="S494" i="25"/>
  <c r="R494" i="25"/>
  <c r="Q494" i="25"/>
  <c r="P494" i="25"/>
  <c r="O494" i="25"/>
  <c r="N494" i="25"/>
  <c r="V493" i="25"/>
  <c r="U493" i="25"/>
  <c r="T493" i="25"/>
  <c r="S493" i="25"/>
  <c r="R493" i="25"/>
  <c r="Q493" i="25"/>
  <c r="P493" i="25"/>
  <c r="O493" i="25"/>
  <c r="N493" i="25"/>
  <c r="V492" i="25"/>
  <c r="U492" i="25"/>
  <c r="T492" i="25"/>
  <c r="S492" i="25"/>
  <c r="R492" i="25"/>
  <c r="Q492" i="25"/>
  <c r="P492" i="25"/>
  <c r="O492" i="25"/>
  <c r="N492" i="25"/>
  <c r="V491" i="25"/>
  <c r="U491" i="25"/>
  <c r="T491" i="25"/>
  <c r="S491" i="25"/>
  <c r="R491" i="25"/>
  <c r="Q491" i="25"/>
  <c r="P491" i="25"/>
  <c r="O491" i="25"/>
  <c r="N491" i="25"/>
  <c r="V490" i="25"/>
  <c r="U490" i="25"/>
  <c r="T490" i="25"/>
  <c r="S490" i="25"/>
  <c r="R490" i="25"/>
  <c r="Q490" i="25"/>
  <c r="P490" i="25"/>
  <c r="O490" i="25"/>
  <c r="N490" i="25"/>
  <c r="V489" i="25"/>
  <c r="U489" i="25"/>
  <c r="T489" i="25"/>
  <c r="S489" i="25"/>
  <c r="R489" i="25"/>
  <c r="Q489" i="25"/>
  <c r="P489" i="25"/>
  <c r="O489" i="25"/>
  <c r="N489" i="25"/>
  <c r="V488" i="25"/>
  <c r="U488" i="25"/>
  <c r="T488" i="25"/>
  <c r="S488" i="25"/>
  <c r="R488" i="25"/>
  <c r="Q488" i="25"/>
  <c r="P488" i="25"/>
  <c r="O488" i="25"/>
  <c r="N488" i="25"/>
  <c r="V487" i="25"/>
  <c r="U487" i="25"/>
  <c r="T487" i="25"/>
  <c r="S487" i="25"/>
  <c r="R487" i="25"/>
  <c r="Q487" i="25"/>
  <c r="P487" i="25"/>
  <c r="O487" i="25"/>
  <c r="N487" i="25"/>
  <c r="V486" i="25"/>
  <c r="U486" i="25"/>
  <c r="T486" i="25"/>
  <c r="S486" i="25"/>
  <c r="R486" i="25"/>
  <c r="Q486" i="25"/>
  <c r="P486" i="25"/>
  <c r="O486" i="25"/>
  <c r="N486" i="25"/>
  <c r="V485" i="25"/>
  <c r="U485" i="25"/>
  <c r="T485" i="25"/>
  <c r="S485" i="25"/>
  <c r="R485" i="25"/>
  <c r="Q485" i="25"/>
  <c r="P485" i="25"/>
  <c r="O485" i="25"/>
  <c r="N485" i="25"/>
  <c r="V484" i="25"/>
  <c r="U484" i="25"/>
  <c r="T484" i="25"/>
  <c r="S484" i="25"/>
  <c r="R484" i="25"/>
  <c r="Q484" i="25"/>
  <c r="P484" i="25"/>
  <c r="O484" i="25"/>
  <c r="N484" i="25"/>
  <c r="V483" i="25"/>
  <c r="U483" i="25"/>
  <c r="T483" i="25"/>
  <c r="S483" i="25"/>
  <c r="R483" i="25"/>
  <c r="Q483" i="25"/>
  <c r="P483" i="25"/>
  <c r="O483" i="25"/>
  <c r="N483" i="25"/>
  <c r="V482" i="25"/>
  <c r="U482" i="25"/>
  <c r="T482" i="25"/>
  <c r="S482" i="25"/>
  <c r="R482" i="25"/>
  <c r="Q482" i="25"/>
  <c r="P482" i="25"/>
  <c r="O482" i="25"/>
  <c r="N482" i="25"/>
  <c r="V481" i="25"/>
  <c r="U481" i="25"/>
  <c r="T481" i="25"/>
  <c r="S481" i="25"/>
  <c r="R481" i="25"/>
  <c r="Q481" i="25"/>
  <c r="P481" i="25"/>
  <c r="O481" i="25"/>
  <c r="N481" i="25"/>
  <c r="V480" i="25"/>
  <c r="U480" i="25"/>
  <c r="T480" i="25"/>
  <c r="S480" i="25"/>
  <c r="R480" i="25"/>
  <c r="Q480" i="25"/>
  <c r="P480" i="25"/>
  <c r="O480" i="25"/>
  <c r="N480" i="25"/>
  <c r="V479" i="25"/>
  <c r="U479" i="25"/>
  <c r="T479" i="25"/>
  <c r="S479" i="25"/>
  <c r="R479" i="25"/>
  <c r="Q479" i="25"/>
  <c r="P479" i="25"/>
  <c r="O479" i="25"/>
  <c r="N479" i="25"/>
  <c r="V478" i="25"/>
  <c r="U478" i="25"/>
  <c r="T478" i="25"/>
  <c r="S478" i="25"/>
  <c r="R478" i="25"/>
  <c r="Q478" i="25"/>
  <c r="P478" i="25"/>
  <c r="O478" i="25"/>
  <c r="N478" i="25"/>
  <c r="V477" i="25"/>
  <c r="U477" i="25"/>
  <c r="T477" i="25"/>
  <c r="S477" i="25"/>
  <c r="R477" i="25"/>
  <c r="Q477" i="25"/>
  <c r="P477" i="25"/>
  <c r="O477" i="25"/>
  <c r="N477" i="25"/>
  <c r="V476" i="25"/>
  <c r="U476" i="25"/>
  <c r="T476" i="25"/>
  <c r="S476" i="25"/>
  <c r="R476" i="25"/>
  <c r="Q476" i="25"/>
  <c r="P476" i="25"/>
  <c r="O476" i="25"/>
  <c r="N476" i="25"/>
  <c r="V475" i="25"/>
  <c r="U475" i="25"/>
  <c r="T475" i="25"/>
  <c r="S475" i="25"/>
  <c r="R475" i="25"/>
  <c r="Q475" i="25"/>
  <c r="P475" i="25"/>
  <c r="O475" i="25"/>
  <c r="N475" i="25"/>
  <c r="V474" i="25"/>
  <c r="U474" i="25"/>
  <c r="T474" i="25"/>
  <c r="S474" i="25"/>
  <c r="R474" i="25"/>
  <c r="Q474" i="25"/>
  <c r="P474" i="25"/>
  <c r="O474" i="25"/>
  <c r="N474" i="25"/>
  <c r="V473" i="25"/>
  <c r="U473" i="25"/>
  <c r="T473" i="25"/>
  <c r="S473" i="25"/>
  <c r="R473" i="25"/>
  <c r="Q473" i="25"/>
  <c r="P473" i="25"/>
  <c r="O473" i="25"/>
  <c r="N473" i="25"/>
  <c r="V472" i="25"/>
  <c r="U472" i="25"/>
  <c r="T472" i="25"/>
  <c r="S472" i="25"/>
  <c r="R472" i="25"/>
  <c r="Q472" i="25"/>
  <c r="P472" i="25"/>
  <c r="O472" i="25"/>
  <c r="N472" i="25"/>
  <c r="V471" i="25"/>
  <c r="U471" i="25"/>
  <c r="T471" i="25"/>
  <c r="S471" i="25"/>
  <c r="R471" i="25"/>
  <c r="Q471" i="25"/>
  <c r="P471" i="25"/>
  <c r="O471" i="25"/>
  <c r="N471" i="25"/>
  <c r="V470" i="25"/>
  <c r="U470" i="25"/>
  <c r="T470" i="25"/>
  <c r="S470" i="25"/>
  <c r="R470" i="25"/>
  <c r="Q470" i="25"/>
  <c r="P470" i="25"/>
  <c r="O470" i="25"/>
  <c r="N470" i="25"/>
  <c r="V469" i="25"/>
  <c r="U469" i="25"/>
  <c r="T469" i="25"/>
  <c r="S469" i="25"/>
  <c r="R469" i="25"/>
  <c r="Q469" i="25"/>
  <c r="P469" i="25"/>
  <c r="O469" i="25"/>
  <c r="N469" i="25"/>
  <c r="V468" i="25"/>
  <c r="U468" i="25"/>
  <c r="T468" i="25"/>
  <c r="S468" i="25"/>
  <c r="R468" i="25"/>
  <c r="Q468" i="25"/>
  <c r="P468" i="25"/>
  <c r="O468" i="25"/>
  <c r="N468" i="25"/>
  <c r="V467" i="25"/>
  <c r="U467" i="25"/>
  <c r="T467" i="25"/>
  <c r="S467" i="25"/>
  <c r="R467" i="25"/>
  <c r="Q467" i="25"/>
  <c r="P467" i="25"/>
  <c r="O467" i="25"/>
  <c r="N467" i="25"/>
  <c r="V466" i="25"/>
  <c r="U466" i="25"/>
  <c r="T466" i="25"/>
  <c r="S466" i="25"/>
  <c r="R466" i="25"/>
  <c r="Q466" i="25"/>
  <c r="P466" i="25"/>
  <c r="O466" i="25"/>
  <c r="N466" i="25"/>
  <c r="V465" i="25"/>
  <c r="U465" i="25"/>
  <c r="T465" i="25"/>
  <c r="S465" i="25"/>
  <c r="R465" i="25"/>
  <c r="Q465" i="25"/>
  <c r="P465" i="25"/>
  <c r="O465" i="25"/>
  <c r="N465" i="25"/>
  <c r="V464" i="25"/>
  <c r="U464" i="25"/>
  <c r="T464" i="25"/>
  <c r="S464" i="25"/>
  <c r="R464" i="25"/>
  <c r="Q464" i="25"/>
  <c r="P464" i="25"/>
  <c r="O464" i="25"/>
  <c r="N464" i="25"/>
  <c r="V463" i="25"/>
  <c r="U463" i="25"/>
  <c r="T463" i="25"/>
  <c r="S463" i="25"/>
  <c r="R463" i="25"/>
  <c r="Q463" i="25"/>
  <c r="P463" i="25"/>
  <c r="O463" i="25"/>
  <c r="N463" i="25"/>
  <c r="V462" i="25"/>
  <c r="U462" i="25"/>
  <c r="T462" i="25"/>
  <c r="S462" i="25"/>
  <c r="R462" i="25"/>
  <c r="Q462" i="25"/>
  <c r="P462" i="25"/>
  <c r="O462" i="25"/>
  <c r="N462" i="25"/>
  <c r="V461" i="25"/>
  <c r="U461" i="25"/>
  <c r="T461" i="25"/>
  <c r="S461" i="25"/>
  <c r="R461" i="25"/>
  <c r="Q461" i="25"/>
  <c r="P461" i="25"/>
  <c r="O461" i="25"/>
  <c r="N461" i="25"/>
  <c r="V460" i="25"/>
  <c r="U460" i="25"/>
  <c r="T460" i="25"/>
  <c r="S460" i="25"/>
  <c r="R460" i="25"/>
  <c r="Q460" i="25"/>
  <c r="P460" i="25"/>
  <c r="O460" i="25"/>
  <c r="N460" i="25"/>
  <c r="V459" i="25"/>
  <c r="U459" i="25"/>
  <c r="T459" i="25"/>
  <c r="S459" i="25"/>
  <c r="R459" i="25"/>
  <c r="Q459" i="25"/>
  <c r="P459" i="25"/>
  <c r="O459" i="25"/>
  <c r="N459" i="25"/>
  <c r="V458" i="25"/>
  <c r="U458" i="25"/>
  <c r="T458" i="25"/>
  <c r="S458" i="25"/>
  <c r="R458" i="25"/>
  <c r="Q458" i="25"/>
  <c r="P458" i="25"/>
  <c r="O458" i="25"/>
  <c r="N458" i="25"/>
  <c r="V457" i="25"/>
  <c r="U457" i="25"/>
  <c r="T457" i="25"/>
  <c r="S457" i="25"/>
  <c r="R457" i="25"/>
  <c r="Q457" i="25"/>
  <c r="P457" i="25"/>
  <c r="O457" i="25"/>
  <c r="N457" i="25"/>
  <c r="V456" i="25"/>
  <c r="U456" i="25"/>
  <c r="T456" i="25"/>
  <c r="S456" i="25"/>
  <c r="R456" i="25"/>
  <c r="Q456" i="25"/>
  <c r="P456" i="25"/>
  <c r="O456" i="25"/>
  <c r="N456" i="25"/>
  <c r="V455" i="25"/>
  <c r="U455" i="25"/>
  <c r="T455" i="25"/>
  <c r="S455" i="25"/>
  <c r="R455" i="25"/>
  <c r="Q455" i="25"/>
  <c r="P455" i="25"/>
  <c r="O455" i="25"/>
  <c r="N455" i="25"/>
  <c r="V454" i="25"/>
  <c r="U454" i="25"/>
  <c r="T454" i="25"/>
  <c r="S454" i="25"/>
  <c r="R454" i="25"/>
  <c r="Q454" i="25"/>
  <c r="P454" i="25"/>
  <c r="O454" i="25"/>
  <c r="N454" i="25"/>
  <c r="V453" i="25"/>
  <c r="U453" i="25"/>
  <c r="T453" i="25"/>
  <c r="S453" i="25"/>
  <c r="R453" i="25"/>
  <c r="Q453" i="25"/>
  <c r="P453" i="25"/>
  <c r="O453" i="25"/>
  <c r="N453" i="25"/>
  <c r="V452" i="25"/>
  <c r="U452" i="25"/>
  <c r="T452" i="25"/>
  <c r="S452" i="25"/>
  <c r="R452" i="25"/>
  <c r="Q452" i="25"/>
  <c r="P452" i="25"/>
  <c r="O452" i="25"/>
  <c r="N452" i="25"/>
  <c r="V451" i="25"/>
  <c r="U451" i="25"/>
  <c r="T451" i="25"/>
  <c r="S451" i="25"/>
  <c r="R451" i="25"/>
  <c r="Q451" i="25"/>
  <c r="P451" i="25"/>
  <c r="O451" i="25"/>
  <c r="N451" i="25"/>
  <c r="V450" i="25"/>
  <c r="U450" i="25"/>
  <c r="T450" i="25"/>
  <c r="S450" i="25"/>
  <c r="R450" i="25"/>
  <c r="Q450" i="25"/>
  <c r="P450" i="25"/>
  <c r="O450" i="25"/>
  <c r="N450" i="25"/>
  <c r="V449" i="25"/>
  <c r="U449" i="25"/>
  <c r="T449" i="25"/>
  <c r="S449" i="25"/>
  <c r="R449" i="25"/>
  <c r="Q449" i="25"/>
  <c r="P449" i="25"/>
  <c r="O449" i="25"/>
  <c r="N449" i="25"/>
  <c r="V448" i="25"/>
  <c r="U448" i="25"/>
  <c r="T448" i="25"/>
  <c r="S448" i="25"/>
  <c r="R448" i="25"/>
  <c r="Q448" i="25"/>
  <c r="P448" i="25"/>
  <c r="O448" i="25"/>
  <c r="N448" i="25"/>
  <c r="V447" i="25"/>
  <c r="U447" i="25"/>
  <c r="T447" i="25"/>
  <c r="S447" i="25"/>
  <c r="R447" i="25"/>
  <c r="Q447" i="25"/>
  <c r="P447" i="25"/>
  <c r="O447" i="25"/>
  <c r="N447" i="25"/>
  <c r="V446" i="25"/>
  <c r="U446" i="25"/>
  <c r="T446" i="25"/>
  <c r="S446" i="25"/>
  <c r="R446" i="25"/>
  <c r="Q446" i="25"/>
  <c r="P446" i="25"/>
  <c r="O446" i="25"/>
  <c r="N446" i="25"/>
  <c r="V445" i="25"/>
  <c r="U445" i="25"/>
  <c r="T445" i="25"/>
  <c r="S445" i="25"/>
  <c r="R445" i="25"/>
  <c r="Q445" i="25"/>
  <c r="P445" i="25"/>
  <c r="O445" i="25"/>
  <c r="N445" i="25"/>
  <c r="V444" i="25"/>
  <c r="U444" i="25"/>
  <c r="T444" i="25"/>
  <c r="S444" i="25"/>
  <c r="R444" i="25"/>
  <c r="Q444" i="25"/>
  <c r="P444" i="25"/>
  <c r="O444" i="25"/>
  <c r="N444" i="25"/>
  <c r="V443" i="25"/>
  <c r="U443" i="25"/>
  <c r="T443" i="25"/>
  <c r="S443" i="25"/>
  <c r="R443" i="25"/>
  <c r="Q443" i="25"/>
  <c r="P443" i="25"/>
  <c r="O443" i="25"/>
  <c r="N443" i="25"/>
  <c r="V442" i="25"/>
  <c r="U442" i="25"/>
  <c r="T442" i="25"/>
  <c r="S442" i="25"/>
  <c r="R442" i="25"/>
  <c r="Q442" i="25"/>
  <c r="P442" i="25"/>
  <c r="O442" i="25"/>
  <c r="N442" i="25"/>
  <c r="V441" i="25"/>
  <c r="U441" i="25"/>
  <c r="T441" i="25"/>
  <c r="S441" i="25"/>
  <c r="R441" i="25"/>
  <c r="Q441" i="25"/>
  <c r="P441" i="25"/>
  <c r="O441" i="25"/>
  <c r="N441" i="25"/>
  <c r="V440" i="25"/>
  <c r="U440" i="25"/>
  <c r="T440" i="25"/>
  <c r="S440" i="25"/>
  <c r="R440" i="25"/>
  <c r="Q440" i="25"/>
  <c r="P440" i="25"/>
  <c r="O440" i="25"/>
  <c r="N440" i="25"/>
  <c r="V439" i="25"/>
  <c r="U439" i="25"/>
  <c r="T439" i="25"/>
  <c r="S439" i="25"/>
  <c r="R439" i="25"/>
  <c r="Q439" i="25"/>
  <c r="P439" i="25"/>
  <c r="O439" i="25"/>
  <c r="N439" i="25"/>
  <c r="V438" i="25"/>
  <c r="U438" i="25"/>
  <c r="T438" i="25"/>
  <c r="S438" i="25"/>
  <c r="R438" i="25"/>
  <c r="Q438" i="25"/>
  <c r="P438" i="25"/>
  <c r="O438" i="25"/>
  <c r="N438" i="25"/>
  <c r="V437" i="25"/>
  <c r="U437" i="25"/>
  <c r="T437" i="25"/>
  <c r="S437" i="25"/>
  <c r="R437" i="25"/>
  <c r="Q437" i="25"/>
  <c r="P437" i="25"/>
  <c r="O437" i="25"/>
  <c r="N437" i="25"/>
  <c r="V436" i="25"/>
  <c r="U436" i="25"/>
  <c r="T436" i="25"/>
  <c r="S436" i="25"/>
  <c r="R436" i="25"/>
  <c r="Q436" i="25"/>
  <c r="P436" i="25"/>
  <c r="O436" i="25"/>
  <c r="N436" i="25"/>
  <c r="V435" i="25"/>
  <c r="U435" i="25"/>
  <c r="T435" i="25"/>
  <c r="S435" i="25"/>
  <c r="R435" i="25"/>
  <c r="Q435" i="25"/>
  <c r="P435" i="25"/>
  <c r="O435" i="25"/>
  <c r="N435" i="25"/>
  <c r="V434" i="25"/>
  <c r="U434" i="25"/>
  <c r="T434" i="25"/>
  <c r="S434" i="25"/>
  <c r="R434" i="25"/>
  <c r="Q434" i="25"/>
  <c r="P434" i="25"/>
  <c r="O434" i="25"/>
  <c r="N434" i="25"/>
  <c r="V433" i="25"/>
  <c r="U433" i="25"/>
  <c r="T433" i="25"/>
  <c r="S433" i="25"/>
  <c r="R433" i="25"/>
  <c r="Q433" i="25"/>
  <c r="P433" i="25"/>
  <c r="O433" i="25"/>
  <c r="N433" i="25"/>
  <c r="V432" i="25"/>
  <c r="U432" i="25"/>
  <c r="T432" i="25"/>
  <c r="S432" i="25"/>
  <c r="R432" i="25"/>
  <c r="Q432" i="25"/>
  <c r="P432" i="25"/>
  <c r="O432" i="25"/>
  <c r="N432" i="25"/>
  <c r="V431" i="25"/>
  <c r="U431" i="25"/>
  <c r="T431" i="25"/>
  <c r="S431" i="25"/>
  <c r="R431" i="25"/>
  <c r="Q431" i="25"/>
  <c r="P431" i="25"/>
  <c r="O431" i="25"/>
  <c r="N431" i="25"/>
  <c r="V430" i="25"/>
  <c r="U430" i="25"/>
  <c r="T430" i="25"/>
  <c r="S430" i="25"/>
  <c r="R430" i="25"/>
  <c r="Q430" i="25"/>
  <c r="P430" i="25"/>
  <c r="O430" i="25"/>
  <c r="N430" i="25"/>
  <c r="V429" i="25"/>
  <c r="U429" i="25"/>
  <c r="T429" i="25"/>
  <c r="S429" i="25"/>
  <c r="R429" i="25"/>
  <c r="Q429" i="25"/>
  <c r="P429" i="25"/>
  <c r="O429" i="25"/>
  <c r="N429" i="25"/>
  <c r="V428" i="25"/>
  <c r="U428" i="25"/>
  <c r="T428" i="25"/>
  <c r="S428" i="25"/>
  <c r="R428" i="25"/>
  <c r="Q428" i="25"/>
  <c r="P428" i="25"/>
  <c r="O428" i="25"/>
  <c r="N428" i="25"/>
  <c r="V427" i="25"/>
  <c r="U427" i="25"/>
  <c r="T427" i="25"/>
  <c r="S427" i="25"/>
  <c r="R427" i="25"/>
  <c r="Q427" i="25"/>
  <c r="P427" i="25"/>
  <c r="O427" i="25"/>
  <c r="N427" i="25"/>
  <c r="V426" i="25"/>
  <c r="U426" i="25"/>
  <c r="T426" i="25"/>
  <c r="S426" i="25"/>
  <c r="R426" i="25"/>
  <c r="Q426" i="25"/>
  <c r="P426" i="25"/>
  <c r="O426" i="25"/>
  <c r="N426" i="25"/>
  <c r="V425" i="25"/>
  <c r="U425" i="25"/>
  <c r="T425" i="25"/>
  <c r="S425" i="25"/>
  <c r="R425" i="25"/>
  <c r="Q425" i="25"/>
  <c r="P425" i="25"/>
  <c r="O425" i="25"/>
  <c r="N425" i="25"/>
  <c r="V424" i="25"/>
  <c r="U424" i="25"/>
  <c r="T424" i="25"/>
  <c r="S424" i="25"/>
  <c r="R424" i="25"/>
  <c r="Q424" i="25"/>
  <c r="P424" i="25"/>
  <c r="O424" i="25"/>
  <c r="N424" i="25"/>
  <c r="V423" i="25"/>
  <c r="U423" i="25"/>
  <c r="T423" i="25"/>
  <c r="S423" i="25"/>
  <c r="R423" i="25"/>
  <c r="Q423" i="25"/>
  <c r="P423" i="25"/>
  <c r="O423" i="25"/>
  <c r="N423" i="25"/>
  <c r="V422" i="25"/>
  <c r="U422" i="25"/>
  <c r="T422" i="25"/>
  <c r="S422" i="25"/>
  <c r="R422" i="25"/>
  <c r="Q422" i="25"/>
  <c r="P422" i="25"/>
  <c r="O422" i="25"/>
  <c r="N422" i="25"/>
  <c r="V421" i="25"/>
  <c r="U421" i="25"/>
  <c r="T421" i="25"/>
  <c r="S421" i="25"/>
  <c r="R421" i="25"/>
  <c r="Q421" i="25"/>
  <c r="P421" i="25"/>
  <c r="O421" i="25"/>
  <c r="N421" i="25"/>
  <c r="V420" i="25"/>
  <c r="U420" i="25"/>
  <c r="T420" i="25"/>
  <c r="S420" i="25"/>
  <c r="R420" i="25"/>
  <c r="Q420" i="25"/>
  <c r="P420" i="25"/>
  <c r="O420" i="25"/>
  <c r="N420" i="25"/>
  <c r="V419" i="25"/>
  <c r="U419" i="25"/>
  <c r="T419" i="25"/>
  <c r="S419" i="25"/>
  <c r="R419" i="25"/>
  <c r="Q419" i="25"/>
  <c r="P419" i="25"/>
  <c r="O419" i="25"/>
  <c r="N419" i="25"/>
  <c r="V418" i="25"/>
  <c r="U418" i="25"/>
  <c r="T418" i="25"/>
  <c r="S418" i="25"/>
  <c r="R418" i="25"/>
  <c r="Q418" i="25"/>
  <c r="P418" i="25"/>
  <c r="O418" i="25"/>
  <c r="N418" i="25"/>
  <c r="V417" i="25"/>
  <c r="U417" i="25"/>
  <c r="T417" i="25"/>
  <c r="S417" i="25"/>
  <c r="R417" i="25"/>
  <c r="Q417" i="25"/>
  <c r="P417" i="25"/>
  <c r="O417" i="25"/>
  <c r="N417" i="25"/>
  <c r="V416" i="25"/>
  <c r="U416" i="25"/>
  <c r="T416" i="25"/>
  <c r="S416" i="25"/>
  <c r="R416" i="25"/>
  <c r="Q416" i="25"/>
  <c r="P416" i="25"/>
  <c r="O416" i="25"/>
  <c r="N416" i="25"/>
  <c r="V415" i="25"/>
  <c r="U415" i="25"/>
  <c r="T415" i="25"/>
  <c r="S415" i="25"/>
  <c r="R415" i="25"/>
  <c r="Q415" i="25"/>
  <c r="P415" i="25"/>
  <c r="O415" i="25"/>
  <c r="N415" i="25"/>
  <c r="V414" i="25"/>
  <c r="U414" i="25"/>
  <c r="T414" i="25"/>
  <c r="S414" i="25"/>
  <c r="R414" i="25"/>
  <c r="Q414" i="25"/>
  <c r="P414" i="25"/>
  <c r="O414" i="25"/>
  <c r="N414" i="25"/>
  <c r="V413" i="25"/>
  <c r="U413" i="25"/>
  <c r="T413" i="25"/>
  <c r="S413" i="25"/>
  <c r="R413" i="25"/>
  <c r="Q413" i="25"/>
  <c r="P413" i="25"/>
  <c r="O413" i="25"/>
  <c r="N413" i="25"/>
  <c r="V412" i="25"/>
  <c r="U412" i="25"/>
  <c r="T412" i="25"/>
  <c r="S412" i="25"/>
  <c r="R412" i="25"/>
  <c r="Q412" i="25"/>
  <c r="P412" i="25"/>
  <c r="O412" i="25"/>
  <c r="N412" i="25"/>
  <c r="V411" i="25"/>
  <c r="U411" i="25"/>
  <c r="T411" i="25"/>
  <c r="S411" i="25"/>
  <c r="R411" i="25"/>
  <c r="Q411" i="25"/>
  <c r="P411" i="25"/>
  <c r="O411" i="25"/>
  <c r="N411" i="25"/>
  <c r="V410" i="25"/>
  <c r="U410" i="25"/>
  <c r="T410" i="25"/>
  <c r="S410" i="25"/>
  <c r="R410" i="25"/>
  <c r="Q410" i="25"/>
  <c r="P410" i="25"/>
  <c r="O410" i="25"/>
  <c r="N410" i="25"/>
  <c r="V409" i="25"/>
  <c r="U409" i="25"/>
  <c r="T409" i="25"/>
  <c r="S409" i="25"/>
  <c r="R409" i="25"/>
  <c r="Q409" i="25"/>
  <c r="P409" i="25"/>
  <c r="O409" i="25"/>
  <c r="N409" i="25"/>
  <c r="V408" i="25"/>
  <c r="U408" i="25"/>
  <c r="T408" i="25"/>
  <c r="S408" i="25"/>
  <c r="R408" i="25"/>
  <c r="Q408" i="25"/>
  <c r="P408" i="25"/>
  <c r="O408" i="25"/>
  <c r="N408" i="25"/>
  <c r="V407" i="25"/>
  <c r="U407" i="25"/>
  <c r="T407" i="25"/>
  <c r="S407" i="25"/>
  <c r="R407" i="25"/>
  <c r="Q407" i="25"/>
  <c r="P407" i="25"/>
  <c r="O407" i="25"/>
  <c r="N407" i="25"/>
  <c r="V406" i="25"/>
  <c r="U406" i="25"/>
  <c r="T406" i="25"/>
  <c r="S406" i="25"/>
  <c r="R406" i="25"/>
  <c r="Q406" i="25"/>
  <c r="P406" i="25"/>
  <c r="O406" i="25"/>
  <c r="N406" i="25"/>
  <c r="V405" i="25"/>
  <c r="U405" i="25"/>
  <c r="T405" i="25"/>
  <c r="S405" i="25"/>
  <c r="R405" i="25"/>
  <c r="Q405" i="25"/>
  <c r="P405" i="25"/>
  <c r="O405" i="25"/>
  <c r="N405" i="25"/>
  <c r="V404" i="25"/>
  <c r="U404" i="25"/>
  <c r="T404" i="25"/>
  <c r="S404" i="25"/>
  <c r="R404" i="25"/>
  <c r="Q404" i="25"/>
  <c r="P404" i="25"/>
  <c r="O404" i="25"/>
  <c r="N404" i="25"/>
  <c r="V403" i="25"/>
  <c r="U403" i="25"/>
  <c r="T403" i="25"/>
  <c r="S403" i="25"/>
  <c r="R403" i="25"/>
  <c r="Q403" i="25"/>
  <c r="P403" i="25"/>
  <c r="O403" i="25"/>
  <c r="N403" i="25"/>
  <c r="V402" i="25"/>
  <c r="U402" i="25"/>
  <c r="T402" i="25"/>
  <c r="S402" i="25"/>
  <c r="R402" i="25"/>
  <c r="Q402" i="25"/>
  <c r="P402" i="25"/>
  <c r="O402" i="25"/>
  <c r="N402" i="25"/>
  <c r="V401" i="25"/>
  <c r="U401" i="25"/>
  <c r="T401" i="25"/>
  <c r="S401" i="25"/>
  <c r="R401" i="25"/>
  <c r="Q401" i="25"/>
  <c r="P401" i="25"/>
  <c r="O401" i="25"/>
  <c r="N401" i="25"/>
  <c r="V400" i="25"/>
  <c r="U400" i="25"/>
  <c r="T400" i="25"/>
  <c r="S400" i="25"/>
  <c r="R400" i="25"/>
  <c r="Q400" i="25"/>
  <c r="P400" i="25"/>
  <c r="O400" i="25"/>
  <c r="N400" i="25"/>
  <c r="V399" i="25"/>
  <c r="U399" i="25"/>
  <c r="T399" i="25"/>
  <c r="S399" i="25"/>
  <c r="R399" i="25"/>
  <c r="Q399" i="25"/>
  <c r="P399" i="25"/>
  <c r="O399" i="25"/>
  <c r="N399" i="25"/>
  <c r="V398" i="25"/>
  <c r="U398" i="25"/>
  <c r="T398" i="25"/>
  <c r="S398" i="25"/>
  <c r="R398" i="25"/>
  <c r="Q398" i="25"/>
  <c r="P398" i="25"/>
  <c r="O398" i="25"/>
  <c r="N398" i="25"/>
  <c r="V397" i="25"/>
  <c r="U397" i="25"/>
  <c r="T397" i="25"/>
  <c r="S397" i="25"/>
  <c r="R397" i="25"/>
  <c r="Q397" i="25"/>
  <c r="P397" i="25"/>
  <c r="O397" i="25"/>
  <c r="N397" i="25"/>
  <c r="V396" i="25"/>
  <c r="U396" i="25"/>
  <c r="T396" i="25"/>
  <c r="S396" i="25"/>
  <c r="R396" i="25"/>
  <c r="Q396" i="25"/>
  <c r="P396" i="25"/>
  <c r="O396" i="25"/>
  <c r="N396" i="25"/>
  <c r="V395" i="25"/>
  <c r="U395" i="25"/>
  <c r="T395" i="25"/>
  <c r="S395" i="25"/>
  <c r="R395" i="25"/>
  <c r="Q395" i="25"/>
  <c r="P395" i="25"/>
  <c r="O395" i="25"/>
  <c r="N395" i="25"/>
  <c r="V394" i="25"/>
  <c r="U394" i="25"/>
  <c r="T394" i="25"/>
  <c r="S394" i="25"/>
  <c r="R394" i="25"/>
  <c r="Q394" i="25"/>
  <c r="P394" i="25"/>
  <c r="O394" i="25"/>
  <c r="N394" i="25"/>
  <c r="V393" i="25"/>
  <c r="U393" i="25"/>
  <c r="T393" i="25"/>
  <c r="S393" i="25"/>
  <c r="R393" i="25"/>
  <c r="Q393" i="25"/>
  <c r="P393" i="25"/>
  <c r="O393" i="25"/>
  <c r="N393" i="25"/>
  <c r="V392" i="25"/>
  <c r="U392" i="25"/>
  <c r="T392" i="25"/>
  <c r="S392" i="25"/>
  <c r="R392" i="25"/>
  <c r="Q392" i="25"/>
  <c r="P392" i="25"/>
  <c r="O392" i="25"/>
  <c r="N392" i="25"/>
  <c r="V391" i="25"/>
  <c r="U391" i="25"/>
  <c r="T391" i="25"/>
  <c r="S391" i="25"/>
  <c r="R391" i="25"/>
  <c r="Q391" i="25"/>
  <c r="P391" i="25"/>
  <c r="O391" i="25"/>
  <c r="N391" i="25"/>
  <c r="V390" i="25"/>
  <c r="U390" i="25"/>
  <c r="T390" i="25"/>
  <c r="S390" i="25"/>
  <c r="R390" i="25"/>
  <c r="Q390" i="25"/>
  <c r="P390" i="25"/>
  <c r="O390" i="25"/>
  <c r="N390" i="25"/>
  <c r="V389" i="25"/>
  <c r="U389" i="25"/>
  <c r="T389" i="25"/>
  <c r="S389" i="25"/>
  <c r="R389" i="25"/>
  <c r="Q389" i="25"/>
  <c r="P389" i="25"/>
  <c r="O389" i="25"/>
  <c r="N389" i="25"/>
  <c r="V388" i="25"/>
  <c r="U388" i="25"/>
  <c r="T388" i="25"/>
  <c r="S388" i="25"/>
  <c r="R388" i="25"/>
  <c r="Q388" i="25"/>
  <c r="P388" i="25"/>
  <c r="O388" i="25"/>
  <c r="N388" i="25"/>
  <c r="V387" i="25"/>
  <c r="U387" i="25"/>
  <c r="T387" i="25"/>
  <c r="S387" i="25"/>
  <c r="R387" i="25"/>
  <c r="Q387" i="25"/>
  <c r="P387" i="25"/>
  <c r="O387" i="25"/>
  <c r="N387" i="25"/>
  <c r="V386" i="25"/>
  <c r="U386" i="25"/>
  <c r="T386" i="25"/>
  <c r="S386" i="25"/>
  <c r="R386" i="25"/>
  <c r="Q386" i="25"/>
  <c r="P386" i="25"/>
  <c r="O386" i="25"/>
  <c r="N386" i="25"/>
  <c r="V385" i="25"/>
  <c r="U385" i="25"/>
  <c r="T385" i="25"/>
  <c r="S385" i="25"/>
  <c r="R385" i="25"/>
  <c r="Q385" i="25"/>
  <c r="P385" i="25"/>
  <c r="O385" i="25"/>
  <c r="N385" i="25"/>
  <c r="V384" i="25"/>
  <c r="U384" i="25"/>
  <c r="T384" i="25"/>
  <c r="S384" i="25"/>
  <c r="R384" i="25"/>
  <c r="Q384" i="25"/>
  <c r="P384" i="25"/>
  <c r="O384" i="25"/>
  <c r="N384" i="25"/>
  <c r="V383" i="25"/>
  <c r="U383" i="25"/>
  <c r="T383" i="25"/>
  <c r="S383" i="25"/>
  <c r="R383" i="25"/>
  <c r="Q383" i="25"/>
  <c r="P383" i="25"/>
  <c r="O383" i="25"/>
  <c r="N383" i="25"/>
  <c r="V382" i="25"/>
  <c r="U382" i="25"/>
  <c r="T382" i="25"/>
  <c r="S382" i="25"/>
  <c r="R382" i="25"/>
  <c r="Q382" i="25"/>
  <c r="P382" i="25"/>
  <c r="O382" i="25"/>
  <c r="N382" i="25"/>
  <c r="V381" i="25"/>
  <c r="U381" i="25"/>
  <c r="T381" i="25"/>
  <c r="S381" i="25"/>
  <c r="R381" i="25"/>
  <c r="Q381" i="25"/>
  <c r="P381" i="25"/>
  <c r="O381" i="25"/>
  <c r="N381" i="25"/>
  <c r="V380" i="25"/>
  <c r="U380" i="25"/>
  <c r="T380" i="25"/>
  <c r="S380" i="25"/>
  <c r="R380" i="25"/>
  <c r="Q380" i="25"/>
  <c r="P380" i="25"/>
  <c r="O380" i="25"/>
  <c r="N380" i="25"/>
  <c r="V379" i="25"/>
  <c r="U379" i="25"/>
  <c r="T379" i="25"/>
  <c r="S379" i="25"/>
  <c r="R379" i="25"/>
  <c r="Q379" i="25"/>
  <c r="P379" i="25"/>
  <c r="O379" i="25"/>
  <c r="N379" i="25"/>
  <c r="V378" i="25"/>
  <c r="U378" i="25"/>
  <c r="T378" i="25"/>
  <c r="S378" i="25"/>
  <c r="R378" i="25"/>
  <c r="Q378" i="25"/>
  <c r="P378" i="25"/>
  <c r="O378" i="25"/>
  <c r="N378" i="25"/>
  <c r="V377" i="25"/>
  <c r="U377" i="25"/>
  <c r="T377" i="25"/>
  <c r="S377" i="25"/>
  <c r="R377" i="25"/>
  <c r="Q377" i="25"/>
  <c r="P377" i="25"/>
  <c r="O377" i="25"/>
  <c r="N377" i="25"/>
  <c r="V376" i="25"/>
  <c r="U376" i="25"/>
  <c r="T376" i="25"/>
  <c r="S376" i="25"/>
  <c r="R376" i="25"/>
  <c r="Q376" i="25"/>
  <c r="P376" i="25"/>
  <c r="O376" i="25"/>
  <c r="N376" i="25"/>
  <c r="V375" i="25"/>
  <c r="U375" i="25"/>
  <c r="T375" i="25"/>
  <c r="S375" i="25"/>
  <c r="R375" i="25"/>
  <c r="Q375" i="25"/>
  <c r="P375" i="25"/>
  <c r="O375" i="25"/>
  <c r="N375" i="25"/>
  <c r="V374" i="25"/>
  <c r="U374" i="25"/>
  <c r="T374" i="25"/>
  <c r="S374" i="25"/>
  <c r="R374" i="25"/>
  <c r="Q374" i="25"/>
  <c r="P374" i="25"/>
  <c r="O374" i="25"/>
  <c r="N374" i="25"/>
  <c r="V373" i="25"/>
  <c r="U373" i="25"/>
  <c r="T373" i="25"/>
  <c r="S373" i="25"/>
  <c r="R373" i="25"/>
  <c r="Q373" i="25"/>
  <c r="P373" i="25"/>
  <c r="O373" i="25"/>
  <c r="N373" i="25"/>
  <c r="V372" i="25"/>
  <c r="U372" i="25"/>
  <c r="T372" i="25"/>
  <c r="S372" i="25"/>
  <c r="R372" i="25"/>
  <c r="Q372" i="25"/>
  <c r="P372" i="25"/>
  <c r="O372" i="25"/>
  <c r="N372" i="25"/>
  <c r="V371" i="25"/>
  <c r="U371" i="25"/>
  <c r="T371" i="25"/>
  <c r="S371" i="25"/>
  <c r="R371" i="25"/>
  <c r="Q371" i="25"/>
  <c r="P371" i="25"/>
  <c r="O371" i="25"/>
  <c r="N371" i="25"/>
  <c r="V370" i="25"/>
  <c r="U370" i="25"/>
  <c r="T370" i="25"/>
  <c r="S370" i="25"/>
  <c r="R370" i="25"/>
  <c r="Q370" i="25"/>
  <c r="P370" i="25"/>
  <c r="O370" i="25"/>
  <c r="N370" i="25"/>
  <c r="V369" i="25"/>
  <c r="U369" i="25"/>
  <c r="T369" i="25"/>
  <c r="S369" i="25"/>
  <c r="R369" i="25"/>
  <c r="Q369" i="25"/>
  <c r="P369" i="25"/>
  <c r="O369" i="25"/>
  <c r="N369" i="25"/>
  <c r="V368" i="25"/>
  <c r="U368" i="25"/>
  <c r="T368" i="25"/>
  <c r="S368" i="25"/>
  <c r="R368" i="25"/>
  <c r="Q368" i="25"/>
  <c r="P368" i="25"/>
  <c r="O368" i="25"/>
  <c r="N368" i="25"/>
  <c r="V367" i="25"/>
  <c r="U367" i="25"/>
  <c r="T367" i="25"/>
  <c r="S367" i="25"/>
  <c r="R367" i="25"/>
  <c r="Q367" i="25"/>
  <c r="P367" i="25"/>
  <c r="O367" i="25"/>
  <c r="N367" i="25"/>
  <c r="V366" i="25"/>
  <c r="U366" i="25"/>
  <c r="T366" i="25"/>
  <c r="S366" i="25"/>
  <c r="R366" i="25"/>
  <c r="Q366" i="25"/>
  <c r="P366" i="25"/>
  <c r="O366" i="25"/>
  <c r="N366" i="25"/>
  <c r="V365" i="25"/>
  <c r="U365" i="25"/>
  <c r="T365" i="25"/>
  <c r="S365" i="25"/>
  <c r="R365" i="25"/>
  <c r="Q365" i="25"/>
  <c r="P365" i="25"/>
  <c r="O365" i="25"/>
  <c r="N365" i="25"/>
  <c r="V364" i="25"/>
  <c r="U364" i="25"/>
  <c r="T364" i="25"/>
  <c r="S364" i="25"/>
  <c r="R364" i="25"/>
  <c r="Q364" i="25"/>
  <c r="P364" i="25"/>
  <c r="O364" i="25"/>
  <c r="N364" i="25"/>
  <c r="V363" i="25"/>
  <c r="U363" i="25"/>
  <c r="T363" i="25"/>
  <c r="S363" i="25"/>
  <c r="R363" i="25"/>
  <c r="Q363" i="25"/>
  <c r="P363" i="25"/>
  <c r="O363" i="25"/>
  <c r="N363" i="25"/>
  <c r="V362" i="25"/>
  <c r="U362" i="25"/>
  <c r="T362" i="25"/>
  <c r="S362" i="25"/>
  <c r="R362" i="25"/>
  <c r="Q362" i="25"/>
  <c r="P362" i="25"/>
  <c r="O362" i="25"/>
  <c r="N362" i="25"/>
  <c r="V361" i="25"/>
  <c r="U361" i="25"/>
  <c r="T361" i="25"/>
  <c r="S361" i="25"/>
  <c r="R361" i="25"/>
  <c r="Q361" i="25"/>
  <c r="P361" i="25"/>
  <c r="O361" i="25"/>
  <c r="N361" i="25"/>
  <c r="V360" i="25"/>
  <c r="U360" i="25"/>
  <c r="T360" i="25"/>
  <c r="S360" i="25"/>
  <c r="R360" i="25"/>
  <c r="Q360" i="25"/>
  <c r="P360" i="25"/>
  <c r="O360" i="25"/>
  <c r="N360" i="25"/>
  <c r="V359" i="25"/>
  <c r="U359" i="25"/>
  <c r="T359" i="25"/>
  <c r="S359" i="25"/>
  <c r="R359" i="25"/>
  <c r="Q359" i="25"/>
  <c r="P359" i="25"/>
  <c r="O359" i="25"/>
  <c r="N359" i="25"/>
  <c r="V358" i="25"/>
  <c r="U358" i="25"/>
  <c r="T358" i="25"/>
  <c r="S358" i="25"/>
  <c r="R358" i="25"/>
  <c r="Q358" i="25"/>
  <c r="P358" i="25"/>
  <c r="O358" i="25"/>
  <c r="N358" i="25"/>
  <c r="V357" i="25"/>
  <c r="U357" i="25"/>
  <c r="T357" i="25"/>
  <c r="S357" i="25"/>
  <c r="R357" i="25"/>
  <c r="Q357" i="25"/>
  <c r="P357" i="25"/>
  <c r="O357" i="25"/>
  <c r="N357" i="25"/>
  <c r="V356" i="25"/>
  <c r="U356" i="25"/>
  <c r="T356" i="25"/>
  <c r="S356" i="25"/>
  <c r="R356" i="25"/>
  <c r="Q356" i="25"/>
  <c r="P356" i="25"/>
  <c r="O356" i="25"/>
  <c r="N356" i="25"/>
  <c r="V355" i="25"/>
  <c r="U355" i="25"/>
  <c r="T355" i="25"/>
  <c r="S355" i="25"/>
  <c r="R355" i="25"/>
  <c r="Q355" i="25"/>
  <c r="P355" i="25"/>
  <c r="O355" i="25"/>
  <c r="N355" i="25"/>
  <c r="V354" i="25"/>
  <c r="U354" i="25"/>
  <c r="T354" i="25"/>
  <c r="S354" i="25"/>
  <c r="R354" i="25"/>
  <c r="Q354" i="25"/>
  <c r="P354" i="25"/>
  <c r="O354" i="25"/>
  <c r="N354" i="25"/>
  <c r="V353" i="25"/>
  <c r="U353" i="25"/>
  <c r="T353" i="25"/>
  <c r="S353" i="25"/>
  <c r="R353" i="25"/>
  <c r="Q353" i="25"/>
  <c r="P353" i="25"/>
  <c r="O353" i="25"/>
  <c r="N353" i="25"/>
  <c r="V352" i="25"/>
  <c r="U352" i="25"/>
  <c r="T352" i="25"/>
  <c r="S352" i="25"/>
  <c r="R352" i="25"/>
  <c r="Q352" i="25"/>
  <c r="P352" i="25"/>
  <c r="O352" i="25"/>
  <c r="N352" i="25"/>
  <c r="V351" i="25"/>
  <c r="U351" i="25"/>
  <c r="T351" i="25"/>
  <c r="S351" i="25"/>
  <c r="R351" i="25"/>
  <c r="Q351" i="25"/>
  <c r="P351" i="25"/>
  <c r="O351" i="25"/>
  <c r="N351" i="25"/>
  <c r="V350" i="25"/>
  <c r="U350" i="25"/>
  <c r="T350" i="25"/>
  <c r="S350" i="25"/>
  <c r="R350" i="25"/>
  <c r="Q350" i="25"/>
  <c r="P350" i="25"/>
  <c r="O350" i="25"/>
  <c r="N350" i="25"/>
  <c r="V349" i="25"/>
  <c r="U349" i="25"/>
  <c r="T349" i="25"/>
  <c r="S349" i="25"/>
  <c r="R349" i="25"/>
  <c r="Q349" i="25"/>
  <c r="P349" i="25"/>
  <c r="O349" i="25"/>
  <c r="N349" i="25"/>
  <c r="V348" i="25"/>
  <c r="U348" i="25"/>
  <c r="T348" i="25"/>
  <c r="S348" i="25"/>
  <c r="R348" i="25"/>
  <c r="Q348" i="25"/>
  <c r="P348" i="25"/>
  <c r="O348" i="25"/>
  <c r="N348" i="25"/>
  <c r="V347" i="25"/>
  <c r="U347" i="25"/>
  <c r="T347" i="25"/>
  <c r="S347" i="25"/>
  <c r="R347" i="25"/>
  <c r="Q347" i="25"/>
  <c r="P347" i="25"/>
  <c r="O347" i="25"/>
  <c r="N347" i="25"/>
  <c r="V346" i="25"/>
  <c r="U346" i="25"/>
  <c r="T346" i="25"/>
  <c r="S346" i="25"/>
  <c r="R346" i="25"/>
  <c r="Q346" i="25"/>
  <c r="P346" i="25"/>
  <c r="O346" i="25"/>
  <c r="N346" i="25"/>
  <c r="V345" i="25"/>
  <c r="U345" i="25"/>
  <c r="T345" i="25"/>
  <c r="S345" i="25"/>
  <c r="R345" i="25"/>
  <c r="Q345" i="25"/>
  <c r="P345" i="25"/>
  <c r="O345" i="25"/>
  <c r="N345" i="25"/>
  <c r="V344" i="25"/>
  <c r="U344" i="25"/>
  <c r="T344" i="25"/>
  <c r="S344" i="25"/>
  <c r="R344" i="25"/>
  <c r="Q344" i="25"/>
  <c r="P344" i="25"/>
  <c r="O344" i="25"/>
  <c r="N344" i="25"/>
  <c r="V343" i="25"/>
  <c r="U343" i="25"/>
  <c r="T343" i="25"/>
  <c r="S343" i="25"/>
  <c r="R343" i="25"/>
  <c r="Q343" i="25"/>
  <c r="P343" i="25"/>
  <c r="O343" i="25"/>
  <c r="N343" i="25"/>
  <c r="V342" i="25"/>
  <c r="U342" i="25"/>
  <c r="T342" i="25"/>
  <c r="S342" i="25"/>
  <c r="R342" i="25"/>
  <c r="Q342" i="25"/>
  <c r="P342" i="25"/>
  <c r="O342" i="25"/>
  <c r="N342" i="25"/>
  <c r="V341" i="25"/>
  <c r="U341" i="25"/>
  <c r="T341" i="25"/>
  <c r="S341" i="25"/>
  <c r="R341" i="25"/>
  <c r="Q341" i="25"/>
  <c r="P341" i="25"/>
  <c r="O341" i="25"/>
  <c r="N341" i="25"/>
  <c r="V340" i="25"/>
  <c r="U340" i="25"/>
  <c r="T340" i="25"/>
  <c r="S340" i="25"/>
  <c r="R340" i="25"/>
  <c r="Q340" i="25"/>
  <c r="P340" i="25"/>
  <c r="O340" i="25"/>
  <c r="N340" i="25"/>
  <c r="V339" i="25"/>
  <c r="U339" i="25"/>
  <c r="T339" i="25"/>
  <c r="S339" i="25"/>
  <c r="R339" i="25"/>
  <c r="Q339" i="25"/>
  <c r="P339" i="25"/>
  <c r="O339" i="25"/>
  <c r="N339" i="25"/>
  <c r="V338" i="25"/>
  <c r="U338" i="25"/>
  <c r="T338" i="25"/>
  <c r="S338" i="25"/>
  <c r="R338" i="25"/>
  <c r="Q338" i="25"/>
  <c r="P338" i="25"/>
  <c r="O338" i="25"/>
  <c r="N338" i="25"/>
  <c r="V337" i="25"/>
  <c r="U337" i="25"/>
  <c r="T337" i="25"/>
  <c r="S337" i="25"/>
  <c r="R337" i="25"/>
  <c r="Q337" i="25"/>
  <c r="P337" i="25"/>
  <c r="O337" i="25"/>
  <c r="N337" i="25"/>
  <c r="V336" i="25"/>
  <c r="U336" i="25"/>
  <c r="T336" i="25"/>
  <c r="S336" i="25"/>
  <c r="R336" i="25"/>
  <c r="Q336" i="25"/>
  <c r="P336" i="25"/>
  <c r="O336" i="25"/>
  <c r="N336" i="25"/>
  <c r="V335" i="25"/>
  <c r="U335" i="25"/>
  <c r="T335" i="25"/>
  <c r="S335" i="25"/>
  <c r="R335" i="25"/>
  <c r="Q335" i="25"/>
  <c r="P335" i="25"/>
  <c r="O335" i="25"/>
  <c r="N335" i="25"/>
  <c r="V334" i="25"/>
  <c r="U334" i="25"/>
  <c r="T334" i="25"/>
  <c r="S334" i="25"/>
  <c r="R334" i="25"/>
  <c r="Q334" i="25"/>
  <c r="P334" i="25"/>
  <c r="O334" i="25"/>
  <c r="N334" i="25"/>
  <c r="V333" i="25"/>
  <c r="U333" i="25"/>
  <c r="T333" i="25"/>
  <c r="S333" i="25"/>
  <c r="R333" i="25"/>
  <c r="Q333" i="25"/>
  <c r="P333" i="25"/>
  <c r="O333" i="25"/>
  <c r="N333" i="25"/>
  <c r="V332" i="25"/>
  <c r="U332" i="25"/>
  <c r="T332" i="25"/>
  <c r="S332" i="25"/>
  <c r="R332" i="25"/>
  <c r="Q332" i="25"/>
  <c r="P332" i="25"/>
  <c r="O332" i="25"/>
  <c r="N332" i="25"/>
  <c r="V331" i="25"/>
  <c r="U331" i="25"/>
  <c r="T331" i="25"/>
  <c r="S331" i="25"/>
  <c r="R331" i="25"/>
  <c r="Q331" i="25"/>
  <c r="P331" i="25"/>
  <c r="O331" i="25"/>
  <c r="N331" i="25"/>
  <c r="V330" i="25"/>
  <c r="U330" i="25"/>
  <c r="T330" i="25"/>
  <c r="S330" i="25"/>
  <c r="R330" i="25"/>
  <c r="Q330" i="25"/>
  <c r="P330" i="25"/>
  <c r="O330" i="25"/>
  <c r="N330" i="25"/>
  <c r="V629" i="24"/>
  <c r="U629" i="24"/>
  <c r="T629" i="24"/>
  <c r="S629" i="24"/>
  <c r="R629" i="24"/>
  <c r="Q629" i="24"/>
  <c r="P629" i="24"/>
  <c r="O629" i="24"/>
  <c r="N629" i="24"/>
  <c r="V628" i="24"/>
  <c r="U628" i="24"/>
  <c r="T628" i="24"/>
  <c r="S628" i="24"/>
  <c r="R628" i="24"/>
  <c r="Q628" i="24"/>
  <c r="P628" i="24"/>
  <c r="O628" i="24"/>
  <c r="N628" i="24"/>
  <c r="V627" i="24"/>
  <c r="U627" i="24"/>
  <c r="T627" i="24"/>
  <c r="S627" i="24"/>
  <c r="R627" i="24"/>
  <c r="Q627" i="24"/>
  <c r="P627" i="24"/>
  <c r="O627" i="24"/>
  <c r="N627" i="24"/>
  <c r="V626" i="24"/>
  <c r="U626" i="24"/>
  <c r="T626" i="24"/>
  <c r="S626" i="24"/>
  <c r="R626" i="24"/>
  <c r="Q626" i="24"/>
  <c r="P626" i="24"/>
  <c r="O626" i="24"/>
  <c r="N626" i="24"/>
  <c r="V625" i="24"/>
  <c r="U625" i="24"/>
  <c r="T625" i="24"/>
  <c r="S625" i="24"/>
  <c r="R625" i="24"/>
  <c r="Q625" i="24"/>
  <c r="P625" i="24"/>
  <c r="O625" i="24"/>
  <c r="N625" i="24"/>
  <c r="V624" i="24"/>
  <c r="U624" i="24"/>
  <c r="T624" i="24"/>
  <c r="S624" i="24"/>
  <c r="R624" i="24"/>
  <c r="Q624" i="24"/>
  <c r="P624" i="24"/>
  <c r="O624" i="24"/>
  <c r="N624" i="24"/>
  <c r="V623" i="24"/>
  <c r="U623" i="24"/>
  <c r="T623" i="24"/>
  <c r="S623" i="24"/>
  <c r="R623" i="24"/>
  <c r="Q623" i="24"/>
  <c r="P623" i="24"/>
  <c r="O623" i="24"/>
  <c r="N623" i="24"/>
  <c r="V622" i="24"/>
  <c r="U622" i="24"/>
  <c r="T622" i="24"/>
  <c r="S622" i="24"/>
  <c r="R622" i="24"/>
  <c r="Q622" i="24"/>
  <c r="P622" i="24"/>
  <c r="O622" i="24"/>
  <c r="N622" i="24"/>
  <c r="V621" i="24"/>
  <c r="U621" i="24"/>
  <c r="T621" i="24"/>
  <c r="S621" i="24"/>
  <c r="R621" i="24"/>
  <c r="Q621" i="24"/>
  <c r="P621" i="24"/>
  <c r="O621" i="24"/>
  <c r="N621" i="24"/>
  <c r="V620" i="24"/>
  <c r="U620" i="24"/>
  <c r="T620" i="24"/>
  <c r="S620" i="24"/>
  <c r="R620" i="24"/>
  <c r="Q620" i="24"/>
  <c r="P620" i="24"/>
  <c r="O620" i="24"/>
  <c r="N620" i="24"/>
  <c r="V619" i="24"/>
  <c r="U619" i="24"/>
  <c r="T619" i="24"/>
  <c r="S619" i="24"/>
  <c r="R619" i="24"/>
  <c r="Q619" i="24"/>
  <c r="P619" i="24"/>
  <c r="O619" i="24"/>
  <c r="N619" i="24"/>
  <c r="V618" i="24"/>
  <c r="U618" i="24"/>
  <c r="T618" i="24"/>
  <c r="S618" i="24"/>
  <c r="R618" i="24"/>
  <c r="Q618" i="24"/>
  <c r="P618" i="24"/>
  <c r="O618" i="24"/>
  <c r="N618" i="24"/>
  <c r="V617" i="24"/>
  <c r="U617" i="24"/>
  <c r="T617" i="24"/>
  <c r="S617" i="24"/>
  <c r="R617" i="24"/>
  <c r="Q617" i="24"/>
  <c r="P617" i="24"/>
  <c r="O617" i="24"/>
  <c r="N617" i="24"/>
  <c r="V616" i="24"/>
  <c r="U616" i="24"/>
  <c r="T616" i="24"/>
  <c r="S616" i="24"/>
  <c r="R616" i="24"/>
  <c r="Q616" i="24"/>
  <c r="P616" i="24"/>
  <c r="O616" i="24"/>
  <c r="N616" i="24"/>
  <c r="V615" i="24"/>
  <c r="U615" i="24"/>
  <c r="T615" i="24"/>
  <c r="S615" i="24"/>
  <c r="R615" i="24"/>
  <c r="Q615" i="24"/>
  <c r="P615" i="24"/>
  <c r="O615" i="24"/>
  <c r="N615" i="24"/>
  <c r="V614" i="24"/>
  <c r="U614" i="24"/>
  <c r="T614" i="24"/>
  <c r="S614" i="24"/>
  <c r="R614" i="24"/>
  <c r="Q614" i="24"/>
  <c r="P614" i="24"/>
  <c r="O614" i="24"/>
  <c r="N614" i="24"/>
  <c r="V613" i="24"/>
  <c r="U613" i="24"/>
  <c r="T613" i="24"/>
  <c r="S613" i="24"/>
  <c r="R613" i="24"/>
  <c r="Q613" i="24"/>
  <c r="P613" i="24"/>
  <c r="O613" i="24"/>
  <c r="N613" i="24"/>
  <c r="V612" i="24"/>
  <c r="U612" i="24"/>
  <c r="T612" i="24"/>
  <c r="S612" i="24"/>
  <c r="R612" i="24"/>
  <c r="Q612" i="24"/>
  <c r="P612" i="24"/>
  <c r="O612" i="24"/>
  <c r="N612" i="24"/>
  <c r="V611" i="24"/>
  <c r="U611" i="24"/>
  <c r="T611" i="24"/>
  <c r="S611" i="24"/>
  <c r="R611" i="24"/>
  <c r="Q611" i="24"/>
  <c r="P611" i="24"/>
  <c r="O611" i="24"/>
  <c r="N611" i="24"/>
  <c r="V610" i="24"/>
  <c r="U610" i="24"/>
  <c r="T610" i="24"/>
  <c r="S610" i="24"/>
  <c r="R610" i="24"/>
  <c r="Q610" i="24"/>
  <c r="P610" i="24"/>
  <c r="O610" i="24"/>
  <c r="N610" i="24"/>
  <c r="V609" i="24"/>
  <c r="U609" i="24"/>
  <c r="T609" i="24"/>
  <c r="S609" i="24"/>
  <c r="R609" i="24"/>
  <c r="Q609" i="24"/>
  <c r="P609" i="24"/>
  <c r="O609" i="24"/>
  <c r="N609" i="24"/>
  <c r="V608" i="24"/>
  <c r="U608" i="24"/>
  <c r="T608" i="24"/>
  <c r="S608" i="24"/>
  <c r="R608" i="24"/>
  <c r="Q608" i="24"/>
  <c r="P608" i="24"/>
  <c r="O608" i="24"/>
  <c r="N608" i="24"/>
  <c r="V607" i="24"/>
  <c r="U607" i="24"/>
  <c r="T607" i="24"/>
  <c r="S607" i="24"/>
  <c r="R607" i="24"/>
  <c r="Q607" i="24"/>
  <c r="P607" i="24"/>
  <c r="O607" i="24"/>
  <c r="N607" i="24"/>
  <c r="V606" i="24"/>
  <c r="U606" i="24"/>
  <c r="T606" i="24"/>
  <c r="S606" i="24"/>
  <c r="R606" i="24"/>
  <c r="Q606" i="24"/>
  <c r="P606" i="24"/>
  <c r="O606" i="24"/>
  <c r="N606" i="24"/>
  <c r="V605" i="24"/>
  <c r="U605" i="24"/>
  <c r="T605" i="24"/>
  <c r="S605" i="24"/>
  <c r="R605" i="24"/>
  <c r="Q605" i="24"/>
  <c r="P605" i="24"/>
  <c r="O605" i="24"/>
  <c r="N605" i="24"/>
  <c r="V604" i="24"/>
  <c r="U604" i="24"/>
  <c r="T604" i="24"/>
  <c r="S604" i="24"/>
  <c r="R604" i="24"/>
  <c r="Q604" i="24"/>
  <c r="P604" i="24"/>
  <c r="O604" i="24"/>
  <c r="N604" i="24"/>
  <c r="V603" i="24"/>
  <c r="U603" i="24"/>
  <c r="T603" i="24"/>
  <c r="S603" i="24"/>
  <c r="R603" i="24"/>
  <c r="Q603" i="24"/>
  <c r="P603" i="24"/>
  <c r="O603" i="24"/>
  <c r="N603" i="24"/>
  <c r="V602" i="24"/>
  <c r="U602" i="24"/>
  <c r="T602" i="24"/>
  <c r="S602" i="24"/>
  <c r="R602" i="24"/>
  <c r="Q602" i="24"/>
  <c r="P602" i="24"/>
  <c r="O602" i="24"/>
  <c r="N602" i="24"/>
  <c r="V601" i="24"/>
  <c r="U601" i="24"/>
  <c r="T601" i="24"/>
  <c r="S601" i="24"/>
  <c r="R601" i="24"/>
  <c r="Q601" i="24"/>
  <c r="P601" i="24"/>
  <c r="O601" i="24"/>
  <c r="N601" i="24"/>
  <c r="V600" i="24"/>
  <c r="U600" i="24"/>
  <c r="T600" i="24"/>
  <c r="S600" i="24"/>
  <c r="R600" i="24"/>
  <c r="Q600" i="24"/>
  <c r="P600" i="24"/>
  <c r="O600" i="24"/>
  <c r="N600" i="24"/>
  <c r="V599" i="24"/>
  <c r="U599" i="24"/>
  <c r="T599" i="24"/>
  <c r="S599" i="24"/>
  <c r="R599" i="24"/>
  <c r="Q599" i="24"/>
  <c r="P599" i="24"/>
  <c r="O599" i="24"/>
  <c r="N599" i="24"/>
  <c r="V598" i="24"/>
  <c r="U598" i="24"/>
  <c r="T598" i="24"/>
  <c r="S598" i="24"/>
  <c r="R598" i="24"/>
  <c r="Q598" i="24"/>
  <c r="P598" i="24"/>
  <c r="O598" i="24"/>
  <c r="N598" i="24"/>
  <c r="V597" i="24"/>
  <c r="U597" i="24"/>
  <c r="T597" i="24"/>
  <c r="S597" i="24"/>
  <c r="R597" i="24"/>
  <c r="Q597" i="24"/>
  <c r="P597" i="24"/>
  <c r="O597" i="24"/>
  <c r="N597" i="24"/>
  <c r="V596" i="24"/>
  <c r="U596" i="24"/>
  <c r="T596" i="24"/>
  <c r="S596" i="24"/>
  <c r="R596" i="24"/>
  <c r="Q596" i="24"/>
  <c r="P596" i="24"/>
  <c r="O596" i="24"/>
  <c r="N596" i="24"/>
  <c r="V595" i="24"/>
  <c r="U595" i="24"/>
  <c r="T595" i="24"/>
  <c r="S595" i="24"/>
  <c r="R595" i="24"/>
  <c r="Q595" i="24"/>
  <c r="P595" i="24"/>
  <c r="O595" i="24"/>
  <c r="N595" i="24"/>
  <c r="V594" i="24"/>
  <c r="U594" i="24"/>
  <c r="T594" i="24"/>
  <c r="S594" i="24"/>
  <c r="R594" i="24"/>
  <c r="Q594" i="24"/>
  <c r="P594" i="24"/>
  <c r="O594" i="24"/>
  <c r="N594" i="24"/>
  <c r="V593" i="24"/>
  <c r="U593" i="24"/>
  <c r="T593" i="24"/>
  <c r="S593" i="24"/>
  <c r="R593" i="24"/>
  <c r="Q593" i="24"/>
  <c r="P593" i="24"/>
  <c r="O593" i="24"/>
  <c r="N593" i="24"/>
  <c r="V592" i="24"/>
  <c r="U592" i="24"/>
  <c r="T592" i="24"/>
  <c r="S592" i="24"/>
  <c r="R592" i="24"/>
  <c r="Q592" i="24"/>
  <c r="P592" i="24"/>
  <c r="O592" i="24"/>
  <c r="N592" i="24"/>
  <c r="V591" i="24"/>
  <c r="U591" i="24"/>
  <c r="T591" i="24"/>
  <c r="S591" i="24"/>
  <c r="R591" i="24"/>
  <c r="Q591" i="24"/>
  <c r="P591" i="24"/>
  <c r="O591" i="24"/>
  <c r="N591" i="24"/>
  <c r="V590" i="24"/>
  <c r="U590" i="24"/>
  <c r="T590" i="24"/>
  <c r="S590" i="24"/>
  <c r="R590" i="24"/>
  <c r="Q590" i="24"/>
  <c r="P590" i="24"/>
  <c r="O590" i="24"/>
  <c r="N590" i="24"/>
  <c r="V589" i="24"/>
  <c r="U589" i="24"/>
  <c r="T589" i="24"/>
  <c r="S589" i="24"/>
  <c r="R589" i="24"/>
  <c r="Q589" i="24"/>
  <c r="P589" i="24"/>
  <c r="O589" i="24"/>
  <c r="N589" i="24"/>
  <c r="V588" i="24"/>
  <c r="U588" i="24"/>
  <c r="T588" i="24"/>
  <c r="S588" i="24"/>
  <c r="R588" i="24"/>
  <c r="Q588" i="24"/>
  <c r="P588" i="24"/>
  <c r="O588" i="24"/>
  <c r="N588" i="24"/>
  <c r="V587" i="24"/>
  <c r="U587" i="24"/>
  <c r="T587" i="24"/>
  <c r="S587" i="24"/>
  <c r="R587" i="24"/>
  <c r="Q587" i="24"/>
  <c r="P587" i="24"/>
  <c r="O587" i="24"/>
  <c r="N587" i="24"/>
  <c r="V586" i="24"/>
  <c r="U586" i="24"/>
  <c r="T586" i="24"/>
  <c r="S586" i="24"/>
  <c r="R586" i="24"/>
  <c r="Q586" i="24"/>
  <c r="P586" i="24"/>
  <c r="O586" i="24"/>
  <c r="N586" i="24"/>
  <c r="V585" i="24"/>
  <c r="U585" i="24"/>
  <c r="T585" i="24"/>
  <c r="S585" i="24"/>
  <c r="R585" i="24"/>
  <c r="Q585" i="24"/>
  <c r="P585" i="24"/>
  <c r="O585" i="24"/>
  <c r="N585" i="24"/>
  <c r="V584" i="24"/>
  <c r="U584" i="24"/>
  <c r="T584" i="24"/>
  <c r="S584" i="24"/>
  <c r="R584" i="24"/>
  <c r="Q584" i="24"/>
  <c r="P584" i="24"/>
  <c r="O584" i="24"/>
  <c r="N584" i="24"/>
  <c r="V583" i="24"/>
  <c r="U583" i="24"/>
  <c r="T583" i="24"/>
  <c r="S583" i="24"/>
  <c r="R583" i="24"/>
  <c r="Q583" i="24"/>
  <c r="P583" i="24"/>
  <c r="O583" i="24"/>
  <c r="N583" i="24"/>
  <c r="V582" i="24"/>
  <c r="U582" i="24"/>
  <c r="T582" i="24"/>
  <c r="S582" i="24"/>
  <c r="R582" i="24"/>
  <c r="Q582" i="24"/>
  <c r="P582" i="24"/>
  <c r="O582" i="24"/>
  <c r="N582" i="24"/>
  <c r="V581" i="24"/>
  <c r="U581" i="24"/>
  <c r="T581" i="24"/>
  <c r="S581" i="24"/>
  <c r="R581" i="24"/>
  <c r="Q581" i="24"/>
  <c r="P581" i="24"/>
  <c r="O581" i="24"/>
  <c r="N581" i="24"/>
  <c r="V580" i="24"/>
  <c r="U580" i="24"/>
  <c r="T580" i="24"/>
  <c r="S580" i="24"/>
  <c r="R580" i="24"/>
  <c r="Q580" i="24"/>
  <c r="P580" i="24"/>
  <c r="O580" i="24"/>
  <c r="N580" i="24"/>
  <c r="V579" i="24"/>
  <c r="U579" i="24"/>
  <c r="T579" i="24"/>
  <c r="S579" i="24"/>
  <c r="R579" i="24"/>
  <c r="Q579" i="24"/>
  <c r="P579" i="24"/>
  <c r="O579" i="24"/>
  <c r="N579" i="24"/>
  <c r="V578" i="24"/>
  <c r="U578" i="24"/>
  <c r="T578" i="24"/>
  <c r="S578" i="24"/>
  <c r="R578" i="24"/>
  <c r="Q578" i="24"/>
  <c r="P578" i="24"/>
  <c r="O578" i="24"/>
  <c r="N578" i="24"/>
  <c r="V577" i="24"/>
  <c r="U577" i="24"/>
  <c r="T577" i="24"/>
  <c r="S577" i="24"/>
  <c r="R577" i="24"/>
  <c r="Q577" i="24"/>
  <c r="P577" i="24"/>
  <c r="O577" i="24"/>
  <c r="N577" i="24"/>
  <c r="V576" i="24"/>
  <c r="U576" i="24"/>
  <c r="T576" i="24"/>
  <c r="S576" i="24"/>
  <c r="R576" i="24"/>
  <c r="Q576" i="24"/>
  <c r="P576" i="24"/>
  <c r="O576" i="24"/>
  <c r="N576" i="24"/>
  <c r="V575" i="24"/>
  <c r="U575" i="24"/>
  <c r="T575" i="24"/>
  <c r="S575" i="24"/>
  <c r="R575" i="24"/>
  <c r="Q575" i="24"/>
  <c r="P575" i="24"/>
  <c r="O575" i="24"/>
  <c r="N575" i="24"/>
  <c r="V574" i="24"/>
  <c r="U574" i="24"/>
  <c r="T574" i="24"/>
  <c r="S574" i="24"/>
  <c r="R574" i="24"/>
  <c r="Q574" i="24"/>
  <c r="P574" i="24"/>
  <c r="O574" i="24"/>
  <c r="N574" i="24"/>
  <c r="V573" i="24"/>
  <c r="U573" i="24"/>
  <c r="T573" i="24"/>
  <c r="S573" i="24"/>
  <c r="R573" i="24"/>
  <c r="Q573" i="24"/>
  <c r="P573" i="24"/>
  <c r="O573" i="24"/>
  <c r="N573" i="24"/>
  <c r="V572" i="24"/>
  <c r="U572" i="24"/>
  <c r="T572" i="24"/>
  <c r="S572" i="24"/>
  <c r="R572" i="24"/>
  <c r="Q572" i="24"/>
  <c r="P572" i="24"/>
  <c r="O572" i="24"/>
  <c r="N572" i="24"/>
  <c r="V571" i="24"/>
  <c r="U571" i="24"/>
  <c r="T571" i="24"/>
  <c r="S571" i="24"/>
  <c r="R571" i="24"/>
  <c r="Q571" i="24"/>
  <c r="P571" i="24"/>
  <c r="O571" i="24"/>
  <c r="N571" i="24"/>
  <c r="V570" i="24"/>
  <c r="U570" i="24"/>
  <c r="T570" i="24"/>
  <c r="S570" i="24"/>
  <c r="R570" i="24"/>
  <c r="Q570" i="24"/>
  <c r="P570" i="24"/>
  <c r="O570" i="24"/>
  <c r="N570" i="24"/>
  <c r="V569" i="24"/>
  <c r="U569" i="24"/>
  <c r="T569" i="24"/>
  <c r="S569" i="24"/>
  <c r="R569" i="24"/>
  <c r="Q569" i="24"/>
  <c r="P569" i="24"/>
  <c r="O569" i="24"/>
  <c r="N569" i="24"/>
  <c r="V568" i="24"/>
  <c r="U568" i="24"/>
  <c r="T568" i="24"/>
  <c r="S568" i="24"/>
  <c r="R568" i="24"/>
  <c r="Q568" i="24"/>
  <c r="P568" i="24"/>
  <c r="O568" i="24"/>
  <c r="N568" i="24"/>
  <c r="V567" i="24"/>
  <c r="U567" i="24"/>
  <c r="T567" i="24"/>
  <c r="S567" i="24"/>
  <c r="R567" i="24"/>
  <c r="Q567" i="24"/>
  <c r="P567" i="24"/>
  <c r="O567" i="24"/>
  <c r="N567" i="24"/>
  <c r="V566" i="24"/>
  <c r="U566" i="24"/>
  <c r="T566" i="24"/>
  <c r="S566" i="24"/>
  <c r="R566" i="24"/>
  <c r="Q566" i="24"/>
  <c r="P566" i="24"/>
  <c r="O566" i="24"/>
  <c r="N566" i="24"/>
  <c r="V565" i="24"/>
  <c r="U565" i="24"/>
  <c r="T565" i="24"/>
  <c r="S565" i="24"/>
  <c r="R565" i="24"/>
  <c r="Q565" i="24"/>
  <c r="P565" i="24"/>
  <c r="O565" i="24"/>
  <c r="N565" i="24"/>
  <c r="V564" i="24"/>
  <c r="U564" i="24"/>
  <c r="T564" i="24"/>
  <c r="S564" i="24"/>
  <c r="R564" i="24"/>
  <c r="Q564" i="24"/>
  <c r="P564" i="24"/>
  <c r="O564" i="24"/>
  <c r="N564" i="24"/>
  <c r="V563" i="24"/>
  <c r="U563" i="24"/>
  <c r="T563" i="24"/>
  <c r="S563" i="24"/>
  <c r="R563" i="24"/>
  <c r="Q563" i="24"/>
  <c r="P563" i="24"/>
  <c r="O563" i="24"/>
  <c r="N563" i="24"/>
  <c r="V562" i="24"/>
  <c r="U562" i="24"/>
  <c r="T562" i="24"/>
  <c r="S562" i="24"/>
  <c r="R562" i="24"/>
  <c r="Q562" i="24"/>
  <c r="P562" i="24"/>
  <c r="O562" i="24"/>
  <c r="N562" i="24"/>
  <c r="V561" i="24"/>
  <c r="U561" i="24"/>
  <c r="T561" i="24"/>
  <c r="S561" i="24"/>
  <c r="R561" i="24"/>
  <c r="Q561" i="24"/>
  <c r="P561" i="24"/>
  <c r="O561" i="24"/>
  <c r="N561" i="24"/>
  <c r="V560" i="24"/>
  <c r="U560" i="24"/>
  <c r="T560" i="24"/>
  <c r="S560" i="24"/>
  <c r="R560" i="24"/>
  <c r="Q560" i="24"/>
  <c r="P560" i="24"/>
  <c r="O560" i="24"/>
  <c r="N560" i="24"/>
  <c r="V559" i="24"/>
  <c r="U559" i="24"/>
  <c r="T559" i="24"/>
  <c r="S559" i="24"/>
  <c r="R559" i="24"/>
  <c r="Q559" i="24"/>
  <c r="P559" i="24"/>
  <c r="O559" i="24"/>
  <c r="N559" i="24"/>
  <c r="V558" i="24"/>
  <c r="U558" i="24"/>
  <c r="T558" i="24"/>
  <c r="S558" i="24"/>
  <c r="R558" i="24"/>
  <c r="Q558" i="24"/>
  <c r="P558" i="24"/>
  <c r="O558" i="24"/>
  <c r="N558" i="24"/>
  <c r="V557" i="24"/>
  <c r="U557" i="24"/>
  <c r="T557" i="24"/>
  <c r="S557" i="24"/>
  <c r="R557" i="24"/>
  <c r="Q557" i="24"/>
  <c r="P557" i="24"/>
  <c r="O557" i="24"/>
  <c r="N557" i="24"/>
  <c r="V556" i="24"/>
  <c r="U556" i="24"/>
  <c r="T556" i="24"/>
  <c r="S556" i="24"/>
  <c r="R556" i="24"/>
  <c r="Q556" i="24"/>
  <c r="P556" i="24"/>
  <c r="O556" i="24"/>
  <c r="N556" i="24"/>
  <c r="V555" i="24"/>
  <c r="U555" i="24"/>
  <c r="T555" i="24"/>
  <c r="S555" i="24"/>
  <c r="R555" i="24"/>
  <c r="Q555" i="24"/>
  <c r="P555" i="24"/>
  <c r="O555" i="24"/>
  <c r="N555" i="24"/>
  <c r="V554" i="24"/>
  <c r="U554" i="24"/>
  <c r="T554" i="24"/>
  <c r="S554" i="24"/>
  <c r="R554" i="24"/>
  <c r="Q554" i="24"/>
  <c r="P554" i="24"/>
  <c r="O554" i="24"/>
  <c r="N554" i="24"/>
  <c r="V553" i="24"/>
  <c r="U553" i="24"/>
  <c r="T553" i="24"/>
  <c r="S553" i="24"/>
  <c r="R553" i="24"/>
  <c r="Q553" i="24"/>
  <c r="P553" i="24"/>
  <c r="O553" i="24"/>
  <c r="N553" i="24"/>
  <c r="V552" i="24"/>
  <c r="U552" i="24"/>
  <c r="T552" i="24"/>
  <c r="S552" i="24"/>
  <c r="R552" i="24"/>
  <c r="Q552" i="24"/>
  <c r="P552" i="24"/>
  <c r="O552" i="24"/>
  <c r="N552" i="24"/>
  <c r="V551" i="24"/>
  <c r="U551" i="24"/>
  <c r="T551" i="24"/>
  <c r="S551" i="24"/>
  <c r="R551" i="24"/>
  <c r="Q551" i="24"/>
  <c r="P551" i="24"/>
  <c r="O551" i="24"/>
  <c r="N551" i="24"/>
  <c r="V550" i="24"/>
  <c r="U550" i="24"/>
  <c r="T550" i="24"/>
  <c r="S550" i="24"/>
  <c r="R550" i="24"/>
  <c r="Q550" i="24"/>
  <c r="P550" i="24"/>
  <c r="O550" i="24"/>
  <c r="N550" i="24"/>
  <c r="V549" i="24"/>
  <c r="U549" i="24"/>
  <c r="T549" i="24"/>
  <c r="S549" i="24"/>
  <c r="R549" i="24"/>
  <c r="Q549" i="24"/>
  <c r="P549" i="24"/>
  <c r="O549" i="24"/>
  <c r="N549" i="24"/>
  <c r="V548" i="24"/>
  <c r="U548" i="24"/>
  <c r="T548" i="24"/>
  <c r="S548" i="24"/>
  <c r="R548" i="24"/>
  <c r="Q548" i="24"/>
  <c r="P548" i="24"/>
  <c r="O548" i="24"/>
  <c r="N548" i="24"/>
  <c r="V547" i="24"/>
  <c r="U547" i="24"/>
  <c r="T547" i="24"/>
  <c r="S547" i="24"/>
  <c r="R547" i="24"/>
  <c r="Q547" i="24"/>
  <c r="P547" i="24"/>
  <c r="O547" i="24"/>
  <c r="N547" i="24"/>
  <c r="V546" i="24"/>
  <c r="U546" i="24"/>
  <c r="T546" i="24"/>
  <c r="S546" i="24"/>
  <c r="R546" i="24"/>
  <c r="Q546" i="24"/>
  <c r="P546" i="24"/>
  <c r="O546" i="24"/>
  <c r="N546" i="24"/>
  <c r="V545" i="24"/>
  <c r="U545" i="24"/>
  <c r="T545" i="24"/>
  <c r="S545" i="24"/>
  <c r="R545" i="24"/>
  <c r="Q545" i="24"/>
  <c r="P545" i="24"/>
  <c r="O545" i="24"/>
  <c r="N545" i="24"/>
  <c r="V544" i="24"/>
  <c r="U544" i="24"/>
  <c r="T544" i="24"/>
  <c r="S544" i="24"/>
  <c r="R544" i="24"/>
  <c r="Q544" i="24"/>
  <c r="P544" i="24"/>
  <c r="O544" i="24"/>
  <c r="N544" i="24"/>
  <c r="V543" i="24"/>
  <c r="U543" i="24"/>
  <c r="T543" i="24"/>
  <c r="S543" i="24"/>
  <c r="R543" i="24"/>
  <c r="Q543" i="24"/>
  <c r="P543" i="24"/>
  <c r="O543" i="24"/>
  <c r="N543" i="24"/>
  <c r="V542" i="24"/>
  <c r="U542" i="24"/>
  <c r="T542" i="24"/>
  <c r="S542" i="24"/>
  <c r="R542" i="24"/>
  <c r="Q542" i="24"/>
  <c r="P542" i="24"/>
  <c r="O542" i="24"/>
  <c r="N542" i="24"/>
  <c r="V541" i="24"/>
  <c r="U541" i="24"/>
  <c r="T541" i="24"/>
  <c r="S541" i="24"/>
  <c r="R541" i="24"/>
  <c r="Q541" i="24"/>
  <c r="P541" i="24"/>
  <c r="O541" i="24"/>
  <c r="N541" i="24"/>
  <c r="V540" i="24"/>
  <c r="U540" i="24"/>
  <c r="T540" i="24"/>
  <c r="S540" i="24"/>
  <c r="R540" i="24"/>
  <c r="Q540" i="24"/>
  <c r="P540" i="24"/>
  <c r="O540" i="24"/>
  <c r="N540" i="24"/>
  <c r="V539" i="24"/>
  <c r="U539" i="24"/>
  <c r="T539" i="24"/>
  <c r="S539" i="24"/>
  <c r="R539" i="24"/>
  <c r="Q539" i="24"/>
  <c r="P539" i="24"/>
  <c r="O539" i="24"/>
  <c r="N539" i="24"/>
  <c r="V538" i="24"/>
  <c r="U538" i="24"/>
  <c r="T538" i="24"/>
  <c r="S538" i="24"/>
  <c r="R538" i="24"/>
  <c r="Q538" i="24"/>
  <c r="P538" i="24"/>
  <c r="O538" i="24"/>
  <c r="N538" i="24"/>
  <c r="V537" i="24"/>
  <c r="U537" i="24"/>
  <c r="T537" i="24"/>
  <c r="S537" i="24"/>
  <c r="R537" i="24"/>
  <c r="Q537" i="24"/>
  <c r="P537" i="24"/>
  <c r="O537" i="24"/>
  <c r="N537" i="24"/>
  <c r="V536" i="24"/>
  <c r="U536" i="24"/>
  <c r="T536" i="24"/>
  <c r="S536" i="24"/>
  <c r="R536" i="24"/>
  <c r="Q536" i="24"/>
  <c r="P536" i="24"/>
  <c r="O536" i="24"/>
  <c r="N536" i="24"/>
  <c r="V535" i="24"/>
  <c r="U535" i="24"/>
  <c r="T535" i="24"/>
  <c r="S535" i="24"/>
  <c r="R535" i="24"/>
  <c r="Q535" i="24"/>
  <c r="P535" i="24"/>
  <c r="O535" i="24"/>
  <c r="N535" i="24"/>
  <c r="V534" i="24"/>
  <c r="U534" i="24"/>
  <c r="T534" i="24"/>
  <c r="S534" i="24"/>
  <c r="R534" i="24"/>
  <c r="Q534" i="24"/>
  <c r="P534" i="24"/>
  <c r="O534" i="24"/>
  <c r="N534" i="24"/>
  <c r="V533" i="24"/>
  <c r="U533" i="24"/>
  <c r="T533" i="24"/>
  <c r="S533" i="24"/>
  <c r="R533" i="24"/>
  <c r="Q533" i="24"/>
  <c r="P533" i="24"/>
  <c r="O533" i="24"/>
  <c r="N533" i="24"/>
  <c r="V532" i="24"/>
  <c r="U532" i="24"/>
  <c r="T532" i="24"/>
  <c r="S532" i="24"/>
  <c r="R532" i="24"/>
  <c r="Q532" i="24"/>
  <c r="P532" i="24"/>
  <c r="O532" i="24"/>
  <c r="N532" i="24"/>
  <c r="V531" i="24"/>
  <c r="U531" i="24"/>
  <c r="T531" i="24"/>
  <c r="S531" i="24"/>
  <c r="R531" i="24"/>
  <c r="Q531" i="24"/>
  <c r="P531" i="24"/>
  <c r="O531" i="24"/>
  <c r="N531" i="24"/>
  <c r="V530" i="24"/>
  <c r="U530" i="24"/>
  <c r="T530" i="24"/>
  <c r="S530" i="24"/>
  <c r="R530" i="24"/>
  <c r="Q530" i="24"/>
  <c r="P530" i="24"/>
  <c r="O530" i="24"/>
  <c r="N530" i="24"/>
  <c r="V529" i="24"/>
  <c r="U529" i="24"/>
  <c r="T529" i="24"/>
  <c r="S529" i="24"/>
  <c r="R529" i="24"/>
  <c r="Q529" i="24"/>
  <c r="P529" i="24"/>
  <c r="O529" i="24"/>
  <c r="N529" i="24"/>
  <c r="V528" i="24"/>
  <c r="U528" i="24"/>
  <c r="T528" i="24"/>
  <c r="S528" i="24"/>
  <c r="R528" i="24"/>
  <c r="Q528" i="24"/>
  <c r="P528" i="24"/>
  <c r="O528" i="24"/>
  <c r="N528" i="24"/>
  <c r="V527" i="24"/>
  <c r="U527" i="24"/>
  <c r="T527" i="24"/>
  <c r="S527" i="24"/>
  <c r="R527" i="24"/>
  <c r="Q527" i="24"/>
  <c r="P527" i="24"/>
  <c r="O527" i="24"/>
  <c r="N527" i="24"/>
  <c r="V526" i="24"/>
  <c r="U526" i="24"/>
  <c r="T526" i="24"/>
  <c r="S526" i="24"/>
  <c r="R526" i="24"/>
  <c r="Q526" i="24"/>
  <c r="P526" i="24"/>
  <c r="O526" i="24"/>
  <c r="N526" i="24"/>
  <c r="V525" i="24"/>
  <c r="U525" i="24"/>
  <c r="T525" i="24"/>
  <c r="S525" i="24"/>
  <c r="R525" i="24"/>
  <c r="Q525" i="24"/>
  <c r="P525" i="24"/>
  <c r="O525" i="24"/>
  <c r="N525" i="24"/>
  <c r="V524" i="24"/>
  <c r="U524" i="24"/>
  <c r="T524" i="24"/>
  <c r="S524" i="24"/>
  <c r="R524" i="24"/>
  <c r="Q524" i="24"/>
  <c r="P524" i="24"/>
  <c r="O524" i="24"/>
  <c r="N524" i="24"/>
  <c r="V523" i="24"/>
  <c r="U523" i="24"/>
  <c r="T523" i="24"/>
  <c r="S523" i="24"/>
  <c r="R523" i="24"/>
  <c r="Q523" i="24"/>
  <c r="P523" i="24"/>
  <c r="O523" i="24"/>
  <c r="N523" i="24"/>
  <c r="V522" i="24"/>
  <c r="U522" i="24"/>
  <c r="T522" i="24"/>
  <c r="S522" i="24"/>
  <c r="R522" i="24"/>
  <c r="Q522" i="24"/>
  <c r="P522" i="24"/>
  <c r="O522" i="24"/>
  <c r="N522" i="24"/>
  <c r="V521" i="24"/>
  <c r="U521" i="24"/>
  <c r="T521" i="24"/>
  <c r="S521" i="24"/>
  <c r="R521" i="24"/>
  <c r="Q521" i="24"/>
  <c r="P521" i="24"/>
  <c r="O521" i="24"/>
  <c r="N521" i="24"/>
  <c r="V520" i="24"/>
  <c r="U520" i="24"/>
  <c r="T520" i="24"/>
  <c r="S520" i="24"/>
  <c r="R520" i="24"/>
  <c r="Q520" i="24"/>
  <c r="P520" i="24"/>
  <c r="O520" i="24"/>
  <c r="N520" i="24"/>
  <c r="V519" i="24"/>
  <c r="U519" i="24"/>
  <c r="T519" i="24"/>
  <c r="S519" i="24"/>
  <c r="R519" i="24"/>
  <c r="Q519" i="24"/>
  <c r="P519" i="24"/>
  <c r="O519" i="24"/>
  <c r="N519" i="24"/>
  <c r="V518" i="24"/>
  <c r="U518" i="24"/>
  <c r="T518" i="24"/>
  <c r="S518" i="24"/>
  <c r="R518" i="24"/>
  <c r="Q518" i="24"/>
  <c r="P518" i="24"/>
  <c r="O518" i="24"/>
  <c r="N518" i="24"/>
  <c r="V517" i="24"/>
  <c r="U517" i="24"/>
  <c r="T517" i="24"/>
  <c r="S517" i="24"/>
  <c r="R517" i="24"/>
  <c r="Q517" i="24"/>
  <c r="P517" i="24"/>
  <c r="O517" i="24"/>
  <c r="N517" i="24"/>
  <c r="V516" i="24"/>
  <c r="U516" i="24"/>
  <c r="T516" i="24"/>
  <c r="S516" i="24"/>
  <c r="R516" i="24"/>
  <c r="Q516" i="24"/>
  <c r="P516" i="24"/>
  <c r="O516" i="24"/>
  <c r="N516" i="24"/>
  <c r="V515" i="24"/>
  <c r="U515" i="24"/>
  <c r="T515" i="24"/>
  <c r="S515" i="24"/>
  <c r="R515" i="24"/>
  <c r="Q515" i="24"/>
  <c r="P515" i="24"/>
  <c r="O515" i="24"/>
  <c r="N515" i="24"/>
  <c r="V514" i="24"/>
  <c r="U514" i="24"/>
  <c r="T514" i="24"/>
  <c r="S514" i="24"/>
  <c r="R514" i="24"/>
  <c r="Q514" i="24"/>
  <c r="P514" i="24"/>
  <c r="O514" i="24"/>
  <c r="N514" i="24"/>
  <c r="V513" i="24"/>
  <c r="U513" i="24"/>
  <c r="T513" i="24"/>
  <c r="S513" i="24"/>
  <c r="R513" i="24"/>
  <c r="Q513" i="24"/>
  <c r="P513" i="24"/>
  <c r="O513" i="24"/>
  <c r="N513" i="24"/>
  <c r="V512" i="24"/>
  <c r="U512" i="24"/>
  <c r="T512" i="24"/>
  <c r="S512" i="24"/>
  <c r="R512" i="24"/>
  <c r="Q512" i="24"/>
  <c r="P512" i="24"/>
  <c r="O512" i="24"/>
  <c r="N512" i="24"/>
  <c r="V511" i="24"/>
  <c r="U511" i="24"/>
  <c r="T511" i="24"/>
  <c r="S511" i="24"/>
  <c r="R511" i="24"/>
  <c r="Q511" i="24"/>
  <c r="P511" i="24"/>
  <c r="O511" i="24"/>
  <c r="N511" i="24"/>
  <c r="V510" i="24"/>
  <c r="U510" i="24"/>
  <c r="T510" i="24"/>
  <c r="S510" i="24"/>
  <c r="R510" i="24"/>
  <c r="Q510" i="24"/>
  <c r="P510" i="24"/>
  <c r="O510" i="24"/>
  <c r="N510" i="24"/>
  <c r="V509" i="24"/>
  <c r="U509" i="24"/>
  <c r="T509" i="24"/>
  <c r="S509" i="24"/>
  <c r="R509" i="24"/>
  <c r="Q509" i="24"/>
  <c r="P509" i="24"/>
  <c r="O509" i="24"/>
  <c r="N509" i="24"/>
  <c r="V508" i="24"/>
  <c r="U508" i="24"/>
  <c r="T508" i="24"/>
  <c r="S508" i="24"/>
  <c r="R508" i="24"/>
  <c r="Q508" i="24"/>
  <c r="P508" i="24"/>
  <c r="O508" i="24"/>
  <c r="N508" i="24"/>
  <c r="V507" i="24"/>
  <c r="U507" i="24"/>
  <c r="T507" i="24"/>
  <c r="S507" i="24"/>
  <c r="R507" i="24"/>
  <c r="Q507" i="24"/>
  <c r="P507" i="24"/>
  <c r="O507" i="24"/>
  <c r="N507" i="24"/>
  <c r="V506" i="24"/>
  <c r="U506" i="24"/>
  <c r="T506" i="24"/>
  <c r="S506" i="24"/>
  <c r="R506" i="24"/>
  <c r="Q506" i="24"/>
  <c r="P506" i="24"/>
  <c r="O506" i="24"/>
  <c r="N506" i="24"/>
  <c r="V505" i="24"/>
  <c r="U505" i="24"/>
  <c r="T505" i="24"/>
  <c r="S505" i="24"/>
  <c r="R505" i="24"/>
  <c r="Q505" i="24"/>
  <c r="P505" i="24"/>
  <c r="O505" i="24"/>
  <c r="N505" i="24"/>
  <c r="V504" i="24"/>
  <c r="U504" i="24"/>
  <c r="T504" i="24"/>
  <c r="S504" i="24"/>
  <c r="R504" i="24"/>
  <c r="Q504" i="24"/>
  <c r="P504" i="24"/>
  <c r="O504" i="24"/>
  <c r="N504" i="24"/>
  <c r="V503" i="24"/>
  <c r="U503" i="24"/>
  <c r="T503" i="24"/>
  <c r="S503" i="24"/>
  <c r="R503" i="24"/>
  <c r="Q503" i="24"/>
  <c r="P503" i="24"/>
  <c r="O503" i="24"/>
  <c r="N503" i="24"/>
  <c r="V502" i="24"/>
  <c r="U502" i="24"/>
  <c r="T502" i="24"/>
  <c r="S502" i="24"/>
  <c r="R502" i="24"/>
  <c r="Q502" i="24"/>
  <c r="P502" i="24"/>
  <c r="O502" i="24"/>
  <c r="N502" i="24"/>
  <c r="V501" i="24"/>
  <c r="U501" i="24"/>
  <c r="T501" i="24"/>
  <c r="S501" i="24"/>
  <c r="R501" i="24"/>
  <c r="Q501" i="24"/>
  <c r="P501" i="24"/>
  <c r="O501" i="24"/>
  <c r="N501" i="24"/>
  <c r="V500" i="24"/>
  <c r="U500" i="24"/>
  <c r="T500" i="24"/>
  <c r="S500" i="24"/>
  <c r="R500" i="24"/>
  <c r="Q500" i="24"/>
  <c r="P500" i="24"/>
  <c r="O500" i="24"/>
  <c r="N500" i="24"/>
  <c r="V499" i="24"/>
  <c r="U499" i="24"/>
  <c r="T499" i="24"/>
  <c r="S499" i="24"/>
  <c r="R499" i="24"/>
  <c r="Q499" i="24"/>
  <c r="P499" i="24"/>
  <c r="O499" i="24"/>
  <c r="N499" i="24"/>
  <c r="V498" i="24"/>
  <c r="U498" i="24"/>
  <c r="T498" i="24"/>
  <c r="S498" i="24"/>
  <c r="R498" i="24"/>
  <c r="Q498" i="24"/>
  <c r="P498" i="24"/>
  <c r="O498" i="24"/>
  <c r="N498" i="24"/>
  <c r="V497" i="24"/>
  <c r="U497" i="24"/>
  <c r="T497" i="24"/>
  <c r="S497" i="24"/>
  <c r="R497" i="24"/>
  <c r="Q497" i="24"/>
  <c r="P497" i="24"/>
  <c r="O497" i="24"/>
  <c r="N497" i="24"/>
  <c r="V496" i="24"/>
  <c r="U496" i="24"/>
  <c r="T496" i="24"/>
  <c r="S496" i="24"/>
  <c r="R496" i="24"/>
  <c r="Q496" i="24"/>
  <c r="P496" i="24"/>
  <c r="O496" i="24"/>
  <c r="N496" i="24"/>
  <c r="V495" i="24"/>
  <c r="U495" i="24"/>
  <c r="T495" i="24"/>
  <c r="S495" i="24"/>
  <c r="R495" i="24"/>
  <c r="Q495" i="24"/>
  <c r="P495" i="24"/>
  <c r="O495" i="24"/>
  <c r="N495" i="24"/>
  <c r="V494" i="24"/>
  <c r="U494" i="24"/>
  <c r="T494" i="24"/>
  <c r="S494" i="24"/>
  <c r="R494" i="24"/>
  <c r="Q494" i="24"/>
  <c r="P494" i="24"/>
  <c r="O494" i="24"/>
  <c r="N494" i="24"/>
  <c r="V493" i="24"/>
  <c r="U493" i="24"/>
  <c r="T493" i="24"/>
  <c r="S493" i="24"/>
  <c r="R493" i="24"/>
  <c r="Q493" i="24"/>
  <c r="P493" i="24"/>
  <c r="O493" i="24"/>
  <c r="N493" i="24"/>
  <c r="V492" i="24"/>
  <c r="U492" i="24"/>
  <c r="T492" i="24"/>
  <c r="S492" i="24"/>
  <c r="R492" i="24"/>
  <c r="Q492" i="24"/>
  <c r="P492" i="24"/>
  <c r="O492" i="24"/>
  <c r="N492" i="24"/>
  <c r="V491" i="24"/>
  <c r="U491" i="24"/>
  <c r="T491" i="24"/>
  <c r="S491" i="24"/>
  <c r="R491" i="24"/>
  <c r="Q491" i="24"/>
  <c r="P491" i="24"/>
  <c r="O491" i="24"/>
  <c r="N491" i="24"/>
  <c r="V490" i="24"/>
  <c r="U490" i="24"/>
  <c r="T490" i="24"/>
  <c r="S490" i="24"/>
  <c r="R490" i="24"/>
  <c r="Q490" i="24"/>
  <c r="P490" i="24"/>
  <c r="O490" i="24"/>
  <c r="N490" i="24"/>
  <c r="V489" i="24"/>
  <c r="U489" i="24"/>
  <c r="T489" i="24"/>
  <c r="S489" i="24"/>
  <c r="R489" i="24"/>
  <c r="Q489" i="24"/>
  <c r="P489" i="24"/>
  <c r="O489" i="24"/>
  <c r="N489" i="24"/>
  <c r="V488" i="24"/>
  <c r="U488" i="24"/>
  <c r="T488" i="24"/>
  <c r="S488" i="24"/>
  <c r="R488" i="24"/>
  <c r="Q488" i="24"/>
  <c r="P488" i="24"/>
  <c r="O488" i="24"/>
  <c r="N488" i="24"/>
  <c r="V487" i="24"/>
  <c r="U487" i="24"/>
  <c r="T487" i="24"/>
  <c r="S487" i="24"/>
  <c r="R487" i="24"/>
  <c r="Q487" i="24"/>
  <c r="P487" i="24"/>
  <c r="O487" i="24"/>
  <c r="N487" i="24"/>
  <c r="V486" i="24"/>
  <c r="U486" i="24"/>
  <c r="T486" i="24"/>
  <c r="S486" i="24"/>
  <c r="R486" i="24"/>
  <c r="Q486" i="24"/>
  <c r="P486" i="24"/>
  <c r="O486" i="24"/>
  <c r="N486" i="24"/>
  <c r="V485" i="24"/>
  <c r="U485" i="24"/>
  <c r="T485" i="24"/>
  <c r="S485" i="24"/>
  <c r="R485" i="24"/>
  <c r="Q485" i="24"/>
  <c r="P485" i="24"/>
  <c r="O485" i="24"/>
  <c r="N485" i="24"/>
  <c r="V484" i="24"/>
  <c r="U484" i="24"/>
  <c r="T484" i="24"/>
  <c r="S484" i="24"/>
  <c r="R484" i="24"/>
  <c r="Q484" i="24"/>
  <c r="P484" i="24"/>
  <c r="O484" i="24"/>
  <c r="N484" i="24"/>
  <c r="V483" i="24"/>
  <c r="U483" i="24"/>
  <c r="T483" i="24"/>
  <c r="S483" i="24"/>
  <c r="R483" i="24"/>
  <c r="Q483" i="24"/>
  <c r="P483" i="24"/>
  <c r="O483" i="24"/>
  <c r="N483" i="24"/>
  <c r="V482" i="24"/>
  <c r="U482" i="24"/>
  <c r="T482" i="24"/>
  <c r="S482" i="24"/>
  <c r="R482" i="24"/>
  <c r="Q482" i="24"/>
  <c r="P482" i="24"/>
  <c r="O482" i="24"/>
  <c r="N482" i="24"/>
  <c r="V481" i="24"/>
  <c r="U481" i="24"/>
  <c r="T481" i="24"/>
  <c r="S481" i="24"/>
  <c r="R481" i="24"/>
  <c r="Q481" i="24"/>
  <c r="P481" i="24"/>
  <c r="O481" i="24"/>
  <c r="N481" i="24"/>
  <c r="V480" i="24"/>
  <c r="U480" i="24"/>
  <c r="T480" i="24"/>
  <c r="S480" i="24"/>
  <c r="R480" i="24"/>
  <c r="Q480" i="24"/>
  <c r="P480" i="24"/>
  <c r="O480" i="24"/>
  <c r="N480" i="24"/>
  <c r="V479" i="24"/>
  <c r="U479" i="24"/>
  <c r="T479" i="24"/>
  <c r="S479" i="24"/>
  <c r="R479" i="24"/>
  <c r="Q479" i="24"/>
  <c r="P479" i="24"/>
  <c r="O479" i="24"/>
  <c r="N479" i="24"/>
  <c r="V478" i="24"/>
  <c r="U478" i="24"/>
  <c r="T478" i="24"/>
  <c r="S478" i="24"/>
  <c r="R478" i="24"/>
  <c r="Q478" i="24"/>
  <c r="P478" i="24"/>
  <c r="O478" i="24"/>
  <c r="N478" i="24"/>
  <c r="V477" i="24"/>
  <c r="U477" i="24"/>
  <c r="T477" i="24"/>
  <c r="S477" i="24"/>
  <c r="R477" i="24"/>
  <c r="Q477" i="24"/>
  <c r="P477" i="24"/>
  <c r="O477" i="24"/>
  <c r="N477" i="24"/>
  <c r="V476" i="24"/>
  <c r="U476" i="24"/>
  <c r="T476" i="24"/>
  <c r="S476" i="24"/>
  <c r="R476" i="24"/>
  <c r="Q476" i="24"/>
  <c r="P476" i="24"/>
  <c r="O476" i="24"/>
  <c r="N476" i="24"/>
  <c r="V475" i="24"/>
  <c r="U475" i="24"/>
  <c r="T475" i="24"/>
  <c r="S475" i="24"/>
  <c r="R475" i="24"/>
  <c r="Q475" i="24"/>
  <c r="P475" i="24"/>
  <c r="O475" i="24"/>
  <c r="N475" i="24"/>
  <c r="V474" i="24"/>
  <c r="U474" i="24"/>
  <c r="T474" i="24"/>
  <c r="S474" i="24"/>
  <c r="R474" i="24"/>
  <c r="Q474" i="24"/>
  <c r="P474" i="24"/>
  <c r="O474" i="24"/>
  <c r="N474" i="24"/>
  <c r="V473" i="24"/>
  <c r="U473" i="24"/>
  <c r="T473" i="24"/>
  <c r="S473" i="24"/>
  <c r="R473" i="24"/>
  <c r="Q473" i="24"/>
  <c r="P473" i="24"/>
  <c r="O473" i="24"/>
  <c r="N473" i="24"/>
  <c r="V472" i="24"/>
  <c r="U472" i="24"/>
  <c r="T472" i="24"/>
  <c r="S472" i="24"/>
  <c r="R472" i="24"/>
  <c r="Q472" i="24"/>
  <c r="P472" i="24"/>
  <c r="O472" i="24"/>
  <c r="N472" i="24"/>
  <c r="V471" i="24"/>
  <c r="U471" i="24"/>
  <c r="T471" i="24"/>
  <c r="S471" i="24"/>
  <c r="R471" i="24"/>
  <c r="Q471" i="24"/>
  <c r="P471" i="24"/>
  <c r="O471" i="24"/>
  <c r="N471" i="24"/>
  <c r="V470" i="24"/>
  <c r="U470" i="24"/>
  <c r="T470" i="24"/>
  <c r="S470" i="24"/>
  <c r="R470" i="24"/>
  <c r="Q470" i="24"/>
  <c r="P470" i="24"/>
  <c r="O470" i="24"/>
  <c r="N470" i="24"/>
  <c r="V469" i="24"/>
  <c r="U469" i="24"/>
  <c r="T469" i="24"/>
  <c r="S469" i="24"/>
  <c r="R469" i="24"/>
  <c r="Q469" i="24"/>
  <c r="P469" i="24"/>
  <c r="O469" i="24"/>
  <c r="N469" i="24"/>
  <c r="V468" i="24"/>
  <c r="U468" i="24"/>
  <c r="T468" i="24"/>
  <c r="S468" i="24"/>
  <c r="R468" i="24"/>
  <c r="Q468" i="24"/>
  <c r="P468" i="24"/>
  <c r="O468" i="24"/>
  <c r="N468" i="24"/>
  <c r="V467" i="24"/>
  <c r="U467" i="24"/>
  <c r="T467" i="24"/>
  <c r="S467" i="24"/>
  <c r="R467" i="24"/>
  <c r="Q467" i="24"/>
  <c r="P467" i="24"/>
  <c r="O467" i="24"/>
  <c r="N467" i="24"/>
  <c r="V466" i="24"/>
  <c r="U466" i="24"/>
  <c r="T466" i="24"/>
  <c r="S466" i="24"/>
  <c r="R466" i="24"/>
  <c r="Q466" i="24"/>
  <c r="P466" i="24"/>
  <c r="O466" i="24"/>
  <c r="N466" i="24"/>
  <c r="V465" i="24"/>
  <c r="U465" i="24"/>
  <c r="T465" i="24"/>
  <c r="S465" i="24"/>
  <c r="R465" i="24"/>
  <c r="Q465" i="24"/>
  <c r="P465" i="24"/>
  <c r="O465" i="24"/>
  <c r="N465" i="24"/>
  <c r="V464" i="24"/>
  <c r="U464" i="24"/>
  <c r="T464" i="24"/>
  <c r="S464" i="24"/>
  <c r="R464" i="24"/>
  <c r="Q464" i="24"/>
  <c r="P464" i="24"/>
  <c r="O464" i="24"/>
  <c r="N464" i="24"/>
  <c r="V463" i="24"/>
  <c r="U463" i="24"/>
  <c r="T463" i="24"/>
  <c r="S463" i="24"/>
  <c r="R463" i="24"/>
  <c r="Q463" i="24"/>
  <c r="P463" i="24"/>
  <c r="O463" i="24"/>
  <c r="N463" i="24"/>
  <c r="V462" i="24"/>
  <c r="U462" i="24"/>
  <c r="T462" i="24"/>
  <c r="S462" i="24"/>
  <c r="R462" i="24"/>
  <c r="Q462" i="24"/>
  <c r="P462" i="24"/>
  <c r="O462" i="24"/>
  <c r="N462" i="24"/>
  <c r="V461" i="24"/>
  <c r="U461" i="24"/>
  <c r="T461" i="24"/>
  <c r="S461" i="24"/>
  <c r="R461" i="24"/>
  <c r="Q461" i="24"/>
  <c r="P461" i="24"/>
  <c r="O461" i="24"/>
  <c r="N461" i="24"/>
  <c r="V460" i="24"/>
  <c r="U460" i="24"/>
  <c r="T460" i="24"/>
  <c r="S460" i="24"/>
  <c r="R460" i="24"/>
  <c r="Q460" i="24"/>
  <c r="P460" i="24"/>
  <c r="O460" i="24"/>
  <c r="N460" i="24"/>
  <c r="V459" i="24"/>
  <c r="U459" i="24"/>
  <c r="T459" i="24"/>
  <c r="S459" i="24"/>
  <c r="R459" i="24"/>
  <c r="Q459" i="24"/>
  <c r="P459" i="24"/>
  <c r="O459" i="24"/>
  <c r="N459" i="24"/>
  <c r="V458" i="24"/>
  <c r="U458" i="24"/>
  <c r="T458" i="24"/>
  <c r="S458" i="24"/>
  <c r="R458" i="24"/>
  <c r="Q458" i="24"/>
  <c r="P458" i="24"/>
  <c r="O458" i="24"/>
  <c r="N458" i="24"/>
  <c r="V457" i="24"/>
  <c r="U457" i="24"/>
  <c r="T457" i="24"/>
  <c r="S457" i="24"/>
  <c r="R457" i="24"/>
  <c r="Q457" i="24"/>
  <c r="P457" i="24"/>
  <c r="O457" i="24"/>
  <c r="N457" i="24"/>
  <c r="V456" i="24"/>
  <c r="U456" i="24"/>
  <c r="T456" i="24"/>
  <c r="S456" i="24"/>
  <c r="R456" i="24"/>
  <c r="Q456" i="24"/>
  <c r="P456" i="24"/>
  <c r="O456" i="24"/>
  <c r="N456" i="24"/>
  <c r="V455" i="24"/>
  <c r="U455" i="24"/>
  <c r="T455" i="24"/>
  <c r="S455" i="24"/>
  <c r="R455" i="24"/>
  <c r="Q455" i="24"/>
  <c r="P455" i="24"/>
  <c r="O455" i="24"/>
  <c r="N455" i="24"/>
  <c r="V454" i="24"/>
  <c r="U454" i="24"/>
  <c r="T454" i="24"/>
  <c r="S454" i="24"/>
  <c r="R454" i="24"/>
  <c r="Q454" i="24"/>
  <c r="P454" i="24"/>
  <c r="O454" i="24"/>
  <c r="N454" i="24"/>
  <c r="V453" i="24"/>
  <c r="U453" i="24"/>
  <c r="T453" i="24"/>
  <c r="S453" i="24"/>
  <c r="R453" i="24"/>
  <c r="Q453" i="24"/>
  <c r="P453" i="24"/>
  <c r="O453" i="24"/>
  <c r="N453" i="24"/>
  <c r="V452" i="24"/>
  <c r="U452" i="24"/>
  <c r="T452" i="24"/>
  <c r="S452" i="24"/>
  <c r="R452" i="24"/>
  <c r="Q452" i="24"/>
  <c r="P452" i="24"/>
  <c r="O452" i="24"/>
  <c r="N452" i="24"/>
  <c r="V451" i="24"/>
  <c r="U451" i="24"/>
  <c r="T451" i="24"/>
  <c r="S451" i="24"/>
  <c r="R451" i="24"/>
  <c r="Q451" i="24"/>
  <c r="P451" i="24"/>
  <c r="O451" i="24"/>
  <c r="N451" i="24"/>
  <c r="V450" i="24"/>
  <c r="U450" i="24"/>
  <c r="T450" i="24"/>
  <c r="S450" i="24"/>
  <c r="R450" i="24"/>
  <c r="Q450" i="24"/>
  <c r="P450" i="24"/>
  <c r="O450" i="24"/>
  <c r="N450" i="24"/>
  <c r="V449" i="24"/>
  <c r="U449" i="24"/>
  <c r="T449" i="24"/>
  <c r="S449" i="24"/>
  <c r="R449" i="24"/>
  <c r="Q449" i="24"/>
  <c r="P449" i="24"/>
  <c r="O449" i="24"/>
  <c r="N449" i="24"/>
  <c r="V448" i="24"/>
  <c r="U448" i="24"/>
  <c r="T448" i="24"/>
  <c r="S448" i="24"/>
  <c r="R448" i="24"/>
  <c r="Q448" i="24"/>
  <c r="P448" i="24"/>
  <c r="O448" i="24"/>
  <c r="N448" i="24"/>
  <c r="V447" i="24"/>
  <c r="U447" i="24"/>
  <c r="T447" i="24"/>
  <c r="S447" i="24"/>
  <c r="R447" i="24"/>
  <c r="Q447" i="24"/>
  <c r="P447" i="24"/>
  <c r="O447" i="24"/>
  <c r="N447" i="24"/>
  <c r="V446" i="24"/>
  <c r="U446" i="24"/>
  <c r="T446" i="24"/>
  <c r="S446" i="24"/>
  <c r="R446" i="24"/>
  <c r="Q446" i="24"/>
  <c r="P446" i="24"/>
  <c r="O446" i="24"/>
  <c r="N446" i="24"/>
  <c r="V445" i="24"/>
  <c r="U445" i="24"/>
  <c r="T445" i="24"/>
  <c r="S445" i="24"/>
  <c r="R445" i="24"/>
  <c r="Q445" i="24"/>
  <c r="P445" i="24"/>
  <c r="O445" i="24"/>
  <c r="N445" i="24"/>
  <c r="V444" i="24"/>
  <c r="U444" i="24"/>
  <c r="T444" i="24"/>
  <c r="S444" i="24"/>
  <c r="R444" i="24"/>
  <c r="Q444" i="24"/>
  <c r="P444" i="24"/>
  <c r="O444" i="24"/>
  <c r="N444" i="24"/>
  <c r="V443" i="24"/>
  <c r="U443" i="24"/>
  <c r="T443" i="24"/>
  <c r="S443" i="24"/>
  <c r="R443" i="24"/>
  <c r="Q443" i="24"/>
  <c r="P443" i="24"/>
  <c r="O443" i="24"/>
  <c r="N443" i="24"/>
  <c r="V442" i="24"/>
  <c r="U442" i="24"/>
  <c r="T442" i="24"/>
  <c r="S442" i="24"/>
  <c r="R442" i="24"/>
  <c r="Q442" i="24"/>
  <c r="P442" i="24"/>
  <c r="O442" i="24"/>
  <c r="N442" i="24"/>
  <c r="V441" i="24"/>
  <c r="U441" i="24"/>
  <c r="T441" i="24"/>
  <c r="S441" i="24"/>
  <c r="R441" i="24"/>
  <c r="Q441" i="24"/>
  <c r="P441" i="24"/>
  <c r="O441" i="24"/>
  <c r="N441" i="24"/>
  <c r="V440" i="24"/>
  <c r="U440" i="24"/>
  <c r="T440" i="24"/>
  <c r="S440" i="24"/>
  <c r="R440" i="24"/>
  <c r="Q440" i="24"/>
  <c r="P440" i="24"/>
  <c r="O440" i="24"/>
  <c r="N440" i="24"/>
  <c r="V439" i="24"/>
  <c r="U439" i="24"/>
  <c r="T439" i="24"/>
  <c r="S439" i="24"/>
  <c r="R439" i="24"/>
  <c r="Q439" i="24"/>
  <c r="P439" i="24"/>
  <c r="O439" i="24"/>
  <c r="N439" i="24"/>
  <c r="V438" i="24"/>
  <c r="U438" i="24"/>
  <c r="T438" i="24"/>
  <c r="S438" i="24"/>
  <c r="R438" i="24"/>
  <c r="Q438" i="24"/>
  <c r="P438" i="24"/>
  <c r="O438" i="24"/>
  <c r="N438" i="24"/>
  <c r="V437" i="24"/>
  <c r="U437" i="24"/>
  <c r="T437" i="24"/>
  <c r="S437" i="24"/>
  <c r="R437" i="24"/>
  <c r="Q437" i="24"/>
  <c r="P437" i="24"/>
  <c r="O437" i="24"/>
  <c r="N437" i="24"/>
  <c r="V436" i="24"/>
  <c r="U436" i="24"/>
  <c r="T436" i="24"/>
  <c r="S436" i="24"/>
  <c r="R436" i="24"/>
  <c r="Q436" i="24"/>
  <c r="P436" i="24"/>
  <c r="O436" i="24"/>
  <c r="N436" i="24"/>
  <c r="V435" i="24"/>
  <c r="U435" i="24"/>
  <c r="T435" i="24"/>
  <c r="S435" i="24"/>
  <c r="R435" i="24"/>
  <c r="Q435" i="24"/>
  <c r="P435" i="24"/>
  <c r="O435" i="24"/>
  <c r="N435" i="24"/>
  <c r="V434" i="24"/>
  <c r="U434" i="24"/>
  <c r="T434" i="24"/>
  <c r="S434" i="24"/>
  <c r="R434" i="24"/>
  <c r="Q434" i="24"/>
  <c r="P434" i="24"/>
  <c r="O434" i="24"/>
  <c r="N434" i="24"/>
  <c r="V433" i="24"/>
  <c r="U433" i="24"/>
  <c r="T433" i="24"/>
  <c r="S433" i="24"/>
  <c r="R433" i="24"/>
  <c r="Q433" i="24"/>
  <c r="P433" i="24"/>
  <c r="O433" i="24"/>
  <c r="N433" i="24"/>
  <c r="V432" i="24"/>
  <c r="U432" i="24"/>
  <c r="T432" i="24"/>
  <c r="S432" i="24"/>
  <c r="R432" i="24"/>
  <c r="Q432" i="24"/>
  <c r="P432" i="24"/>
  <c r="O432" i="24"/>
  <c r="N432" i="24"/>
  <c r="V431" i="24"/>
  <c r="U431" i="24"/>
  <c r="T431" i="24"/>
  <c r="S431" i="24"/>
  <c r="R431" i="24"/>
  <c r="Q431" i="24"/>
  <c r="P431" i="24"/>
  <c r="O431" i="24"/>
  <c r="N431" i="24"/>
  <c r="V430" i="24"/>
  <c r="U430" i="24"/>
  <c r="T430" i="24"/>
  <c r="S430" i="24"/>
  <c r="R430" i="24"/>
  <c r="Q430" i="24"/>
  <c r="P430" i="24"/>
  <c r="O430" i="24"/>
  <c r="N430" i="24"/>
  <c r="V429" i="24"/>
  <c r="U429" i="24"/>
  <c r="T429" i="24"/>
  <c r="S429" i="24"/>
  <c r="R429" i="24"/>
  <c r="Q429" i="24"/>
  <c r="P429" i="24"/>
  <c r="O429" i="24"/>
  <c r="N429" i="24"/>
  <c r="V428" i="24"/>
  <c r="U428" i="24"/>
  <c r="T428" i="24"/>
  <c r="S428" i="24"/>
  <c r="R428" i="24"/>
  <c r="Q428" i="24"/>
  <c r="P428" i="24"/>
  <c r="O428" i="24"/>
  <c r="N428" i="24"/>
  <c r="V427" i="24"/>
  <c r="U427" i="24"/>
  <c r="T427" i="24"/>
  <c r="S427" i="24"/>
  <c r="R427" i="24"/>
  <c r="Q427" i="24"/>
  <c r="P427" i="24"/>
  <c r="O427" i="24"/>
  <c r="N427" i="24"/>
  <c r="V426" i="24"/>
  <c r="U426" i="24"/>
  <c r="T426" i="24"/>
  <c r="S426" i="24"/>
  <c r="R426" i="24"/>
  <c r="Q426" i="24"/>
  <c r="P426" i="24"/>
  <c r="O426" i="24"/>
  <c r="N426" i="24"/>
  <c r="V425" i="24"/>
  <c r="U425" i="24"/>
  <c r="T425" i="24"/>
  <c r="S425" i="24"/>
  <c r="R425" i="24"/>
  <c r="Q425" i="24"/>
  <c r="P425" i="24"/>
  <c r="O425" i="24"/>
  <c r="N425" i="24"/>
  <c r="V424" i="24"/>
  <c r="U424" i="24"/>
  <c r="T424" i="24"/>
  <c r="S424" i="24"/>
  <c r="R424" i="24"/>
  <c r="Q424" i="24"/>
  <c r="P424" i="24"/>
  <c r="O424" i="24"/>
  <c r="N424" i="24"/>
  <c r="V423" i="24"/>
  <c r="U423" i="24"/>
  <c r="T423" i="24"/>
  <c r="S423" i="24"/>
  <c r="R423" i="24"/>
  <c r="Q423" i="24"/>
  <c r="P423" i="24"/>
  <c r="O423" i="24"/>
  <c r="N423" i="24"/>
  <c r="V422" i="24"/>
  <c r="U422" i="24"/>
  <c r="T422" i="24"/>
  <c r="S422" i="24"/>
  <c r="R422" i="24"/>
  <c r="Q422" i="24"/>
  <c r="P422" i="24"/>
  <c r="O422" i="24"/>
  <c r="N422" i="24"/>
  <c r="V421" i="24"/>
  <c r="U421" i="24"/>
  <c r="T421" i="24"/>
  <c r="S421" i="24"/>
  <c r="R421" i="24"/>
  <c r="Q421" i="24"/>
  <c r="P421" i="24"/>
  <c r="O421" i="24"/>
  <c r="N421" i="24"/>
  <c r="V420" i="24"/>
  <c r="U420" i="24"/>
  <c r="T420" i="24"/>
  <c r="S420" i="24"/>
  <c r="R420" i="24"/>
  <c r="Q420" i="24"/>
  <c r="P420" i="24"/>
  <c r="O420" i="24"/>
  <c r="N420" i="24"/>
  <c r="V419" i="24"/>
  <c r="U419" i="24"/>
  <c r="T419" i="24"/>
  <c r="S419" i="24"/>
  <c r="R419" i="24"/>
  <c r="Q419" i="24"/>
  <c r="P419" i="24"/>
  <c r="O419" i="24"/>
  <c r="N419" i="24"/>
  <c r="V418" i="24"/>
  <c r="U418" i="24"/>
  <c r="T418" i="24"/>
  <c r="S418" i="24"/>
  <c r="R418" i="24"/>
  <c r="Q418" i="24"/>
  <c r="P418" i="24"/>
  <c r="O418" i="24"/>
  <c r="N418" i="24"/>
  <c r="V417" i="24"/>
  <c r="U417" i="24"/>
  <c r="T417" i="24"/>
  <c r="S417" i="24"/>
  <c r="R417" i="24"/>
  <c r="Q417" i="24"/>
  <c r="P417" i="24"/>
  <c r="O417" i="24"/>
  <c r="N417" i="24"/>
  <c r="V416" i="24"/>
  <c r="U416" i="24"/>
  <c r="T416" i="24"/>
  <c r="S416" i="24"/>
  <c r="R416" i="24"/>
  <c r="Q416" i="24"/>
  <c r="P416" i="24"/>
  <c r="O416" i="24"/>
  <c r="N416" i="24"/>
  <c r="V415" i="24"/>
  <c r="U415" i="24"/>
  <c r="T415" i="24"/>
  <c r="S415" i="24"/>
  <c r="R415" i="24"/>
  <c r="Q415" i="24"/>
  <c r="P415" i="24"/>
  <c r="O415" i="24"/>
  <c r="N415" i="24"/>
  <c r="V414" i="24"/>
  <c r="U414" i="24"/>
  <c r="T414" i="24"/>
  <c r="S414" i="24"/>
  <c r="R414" i="24"/>
  <c r="Q414" i="24"/>
  <c r="P414" i="24"/>
  <c r="O414" i="24"/>
  <c r="N414" i="24"/>
  <c r="V413" i="24"/>
  <c r="U413" i="24"/>
  <c r="T413" i="24"/>
  <c r="S413" i="24"/>
  <c r="R413" i="24"/>
  <c r="Q413" i="24"/>
  <c r="P413" i="24"/>
  <c r="O413" i="24"/>
  <c r="N413" i="24"/>
  <c r="V412" i="24"/>
  <c r="U412" i="24"/>
  <c r="T412" i="24"/>
  <c r="S412" i="24"/>
  <c r="R412" i="24"/>
  <c r="Q412" i="24"/>
  <c r="P412" i="24"/>
  <c r="O412" i="24"/>
  <c r="N412" i="24"/>
  <c r="V411" i="24"/>
  <c r="U411" i="24"/>
  <c r="T411" i="24"/>
  <c r="S411" i="24"/>
  <c r="R411" i="24"/>
  <c r="Q411" i="24"/>
  <c r="P411" i="24"/>
  <c r="O411" i="24"/>
  <c r="N411" i="24"/>
  <c r="V410" i="24"/>
  <c r="U410" i="24"/>
  <c r="T410" i="24"/>
  <c r="S410" i="24"/>
  <c r="R410" i="24"/>
  <c r="Q410" i="24"/>
  <c r="P410" i="24"/>
  <c r="O410" i="24"/>
  <c r="N410" i="24"/>
  <c r="V409" i="24"/>
  <c r="U409" i="24"/>
  <c r="T409" i="24"/>
  <c r="S409" i="24"/>
  <c r="R409" i="24"/>
  <c r="Q409" i="24"/>
  <c r="P409" i="24"/>
  <c r="O409" i="24"/>
  <c r="N409" i="24"/>
  <c r="V408" i="24"/>
  <c r="U408" i="24"/>
  <c r="T408" i="24"/>
  <c r="S408" i="24"/>
  <c r="R408" i="24"/>
  <c r="Q408" i="24"/>
  <c r="P408" i="24"/>
  <c r="O408" i="24"/>
  <c r="N408" i="24"/>
  <c r="V407" i="24"/>
  <c r="U407" i="24"/>
  <c r="T407" i="24"/>
  <c r="S407" i="24"/>
  <c r="R407" i="24"/>
  <c r="Q407" i="24"/>
  <c r="P407" i="24"/>
  <c r="O407" i="24"/>
  <c r="N407" i="24"/>
  <c r="V406" i="24"/>
  <c r="U406" i="24"/>
  <c r="T406" i="24"/>
  <c r="S406" i="24"/>
  <c r="R406" i="24"/>
  <c r="Q406" i="24"/>
  <c r="P406" i="24"/>
  <c r="O406" i="24"/>
  <c r="N406" i="24"/>
  <c r="V405" i="24"/>
  <c r="U405" i="24"/>
  <c r="T405" i="24"/>
  <c r="S405" i="24"/>
  <c r="R405" i="24"/>
  <c r="Q405" i="24"/>
  <c r="P405" i="24"/>
  <c r="O405" i="24"/>
  <c r="N405" i="24"/>
  <c r="V404" i="24"/>
  <c r="U404" i="24"/>
  <c r="T404" i="24"/>
  <c r="S404" i="24"/>
  <c r="R404" i="24"/>
  <c r="Q404" i="24"/>
  <c r="P404" i="24"/>
  <c r="O404" i="24"/>
  <c r="N404" i="24"/>
  <c r="V403" i="24"/>
  <c r="U403" i="24"/>
  <c r="T403" i="24"/>
  <c r="S403" i="24"/>
  <c r="R403" i="24"/>
  <c r="Q403" i="24"/>
  <c r="P403" i="24"/>
  <c r="O403" i="24"/>
  <c r="N403" i="24"/>
  <c r="V402" i="24"/>
  <c r="U402" i="24"/>
  <c r="T402" i="24"/>
  <c r="S402" i="24"/>
  <c r="R402" i="24"/>
  <c r="Q402" i="24"/>
  <c r="P402" i="24"/>
  <c r="O402" i="24"/>
  <c r="N402" i="24"/>
  <c r="V401" i="24"/>
  <c r="U401" i="24"/>
  <c r="T401" i="24"/>
  <c r="S401" i="24"/>
  <c r="R401" i="24"/>
  <c r="Q401" i="24"/>
  <c r="P401" i="24"/>
  <c r="O401" i="24"/>
  <c r="N401" i="24"/>
  <c r="V400" i="24"/>
  <c r="U400" i="24"/>
  <c r="T400" i="24"/>
  <c r="S400" i="24"/>
  <c r="R400" i="24"/>
  <c r="Q400" i="24"/>
  <c r="P400" i="24"/>
  <c r="O400" i="24"/>
  <c r="N400" i="24"/>
  <c r="V399" i="24"/>
  <c r="U399" i="24"/>
  <c r="T399" i="24"/>
  <c r="S399" i="24"/>
  <c r="R399" i="24"/>
  <c r="Q399" i="24"/>
  <c r="P399" i="24"/>
  <c r="O399" i="24"/>
  <c r="N399" i="24"/>
  <c r="V398" i="24"/>
  <c r="U398" i="24"/>
  <c r="T398" i="24"/>
  <c r="S398" i="24"/>
  <c r="R398" i="24"/>
  <c r="Q398" i="24"/>
  <c r="P398" i="24"/>
  <c r="O398" i="24"/>
  <c r="N398" i="24"/>
  <c r="V397" i="24"/>
  <c r="U397" i="24"/>
  <c r="T397" i="24"/>
  <c r="S397" i="24"/>
  <c r="R397" i="24"/>
  <c r="Q397" i="24"/>
  <c r="P397" i="24"/>
  <c r="O397" i="24"/>
  <c r="N397" i="24"/>
  <c r="V396" i="24"/>
  <c r="U396" i="24"/>
  <c r="T396" i="24"/>
  <c r="S396" i="24"/>
  <c r="R396" i="24"/>
  <c r="Q396" i="24"/>
  <c r="P396" i="24"/>
  <c r="O396" i="24"/>
  <c r="N396" i="24"/>
  <c r="V395" i="24"/>
  <c r="U395" i="24"/>
  <c r="T395" i="24"/>
  <c r="S395" i="24"/>
  <c r="R395" i="24"/>
  <c r="Q395" i="24"/>
  <c r="P395" i="24"/>
  <c r="O395" i="24"/>
  <c r="N395" i="24"/>
  <c r="V394" i="24"/>
  <c r="U394" i="24"/>
  <c r="T394" i="24"/>
  <c r="S394" i="24"/>
  <c r="R394" i="24"/>
  <c r="Q394" i="24"/>
  <c r="P394" i="24"/>
  <c r="O394" i="24"/>
  <c r="N394" i="24"/>
  <c r="V393" i="24"/>
  <c r="U393" i="24"/>
  <c r="T393" i="24"/>
  <c r="S393" i="24"/>
  <c r="R393" i="24"/>
  <c r="Q393" i="24"/>
  <c r="P393" i="24"/>
  <c r="O393" i="24"/>
  <c r="N393" i="24"/>
  <c r="V392" i="24"/>
  <c r="U392" i="24"/>
  <c r="T392" i="24"/>
  <c r="S392" i="24"/>
  <c r="R392" i="24"/>
  <c r="Q392" i="24"/>
  <c r="P392" i="24"/>
  <c r="O392" i="24"/>
  <c r="N392" i="24"/>
  <c r="V391" i="24"/>
  <c r="U391" i="24"/>
  <c r="T391" i="24"/>
  <c r="S391" i="24"/>
  <c r="R391" i="24"/>
  <c r="Q391" i="24"/>
  <c r="P391" i="24"/>
  <c r="O391" i="24"/>
  <c r="N391" i="24"/>
  <c r="V390" i="24"/>
  <c r="U390" i="24"/>
  <c r="T390" i="24"/>
  <c r="S390" i="24"/>
  <c r="R390" i="24"/>
  <c r="Q390" i="24"/>
  <c r="P390" i="24"/>
  <c r="O390" i="24"/>
  <c r="N390" i="24"/>
  <c r="V389" i="24"/>
  <c r="U389" i="24"/>
  <c r="T389" i="24"/>
  <c r="S389" i="24"/>
  <c r="R389" i="24"/>
  <c r="Q389" i="24"/>
  <c r="P389" i="24"/>
  <c r="O389" i="24"/>
  <c r="N389" i="24"/>
  <c r="V388" i="24"/>
  <c r="U388" i="24"/>
  <c r="T388" i="24"/>
  <c r="S388" i="24"/>
  <c r="R388" i="24"/>
  <c r="Q388" i="24"/>
  <c r="P388" i="24"/>
  <c r="O388" i="24"/>
  <c r="N388" i="24"/>
  <c r="V387" i="24"/>
  <c r="U387" i="24"/>
  <c r="T387" i="24"/>
  <c r="S387" i="24"/>
  <c r="R387" i="24"/>
  <c r="Q387" i="24"/>
  <c r="P387" i="24"/>
  <c r="O387" i="24"/>
  <c r="N387" i="24"/>
  <c r="V386" i="24"/>
  <c r="U386" i="24"/>
  <c r="T386" i="24"/>
  <c r="S386" i="24"/>
  <c r="R386" i="24"/>
  <c r="Q386" i="24"/>
  <c r="P386" i="24"/>
  <c r="O386" i="24"/>
  <c r="N386" i="24"/>
  <c r="V385" i="24"/>
  <c r="U385" i="24"/>
  <c r="T385" i="24"/>
  <c r="S385" i="24"/>
  <c r="R385" i="24"/>
  <c r="Q385" i="24"/>
  <c r="P385" i="24"/>
  <c r="O385" i="24"/>
  <c r="N385" i="24"/>
  <c r="V384" i="24"/>
  <c r="U384" i="24"/>
  <c r="T384" i="24"/>
  <c r="S384" i="24"/>
  <c r="R384" i="24"/>
  <c r="Q384" i="24"/>
  <c r="P384" i="24"/>
  <c r="O384" i="24"/>
  <c r="N384" i="24"/>
  <c r="V383" i="24"/>
  <c r="U383" i="24"/>
  <c r="T383" i="24"/>
  <c r="S383" i="24"/>
  <c r="R383" i="24"/>
  <c r="Q383" i="24"/>
  <c r="P383" i="24"/>
  <c r="O383" i="24"/>
  <c r="N383" i="24"/>
  <c r="V382" i="24"/>
  <c r="U382" i="24"/>
  <c r="T382" i="24"/>
  <c r="S382" i="24"/>
  <c r="R382" i="24"/>
  <c r="Q382" i="24"/>
  <c r="P382" i="24"/>
  <c r="O382" i="24"/>
  <c r="N382" i="24"/>
  <c r="V381" i="24"/>
  <c r="U381" i="24"/>
  <c r="T381" i="24"/>
  <c r="S381" i="24"/>
  <c r="R381" i="24"/>
  <c r="Q381" i="24"/>
  <c r="P381" i="24"/>
  <c r="O381" i="24"/>
  <c r="N381" i="24"/>
  <c r="V380" i="24"/>
  <c r="U380" i="24"/>
  <c r="T380" i="24"/>
  <c r="S380" i="24"/>
  <c r="R380" i="24"/>
  <c r="Q380" i="24"/>
  <c r="P380" i="24"/>
  <c r="O380" i="24"/>
  <c r="N380" i="24"/>
  <c r="V379" i="24"/>
  <c r="U379" i="24"/>
  <c r="T379" i="24"/>
  <c r="S379" i="24"/>
  <c r="R379" i="24"/>
  <c r="Q379" i="24"/>
  <c r="P379" i="24"/>
  <c r="O379" i="24"/>
  <c r="N379" i="24"/>
  <c r="V378" i="24"/>
  <c r="U378" i="24"/>
  <c r="T378" i="24"/>
  <c r="S378" i="24"/>
  <c r="R378" i="24"/>
  <c r="Q378" i="24"/>
  <c r="P378" i="24"/>
  <c r="O378" i="24"/>
  <c r="N378" i="24"/>
  <c r="V377" i="24"/>
  <c r="U377" i="24"/>
  <c r="T377" i="24"/>
  <c r="S377" i="24"/>
  <c r="R377" i="24"/>
  <c r="Q377" i="24"/>
  <c r="P377" i="24"/>
  <c r="O377" i="24"/>
  <c r="N377" i="24"/>
  <c r="V376" i="24"/>
  <c r="U376" i="24"/>
  <c r="T376" i="24"/>
  <c r="S376" i="24"/>
  <c r="R376" i="24"/>
  <c r="Q376" i="24"/>
  <c r="P376" i="24"/>
  <c r="O376" i="24"/>
  <c r="N376" i="24"/>
  <c r="V375" i="24"/>
  <c r="U375" i="24"/>
  <c r="T375" i="24"/>
  <c r="S375" i="24"/>
  <c r="R375" i="24"/>
  <c r="Q375" i="24"/>
  <c r="P375" i="24"/>
  <c r="O375" i="24"/>
  <c r="N375" i="24"/>
  <c r="V374" i="24"/>
  <c r="U374" i="24"/>
  <c r="T374" i="24"/>
  <c r="S374" i="24"/>
  <c r="R374" i="24"/>
  <c r="Q374" i="24"/>
  <c r="P374" i="24"/>
  <c r="O374" i="24"/>
  <c r="N374" i="24"/>
  <c r="V373" i="24"/>
  <c r="U373" i="24"/>
  <c r="T373" i="24"/>
  <c r="S373" i="24"/>
  <c r="R373" i="24"/>
  <c r="Q373" i="24"/>
  <c r="P373" i="24"/>
  <c r="O373" i="24"/>
  <c r="N373" i="24"/>
  <c r="V372" i="24"/>
  <c r="U372" i="24"/>
  <c r="T372" i="24"/>
  <c r="S372" i="24"/>
  <c r="R372" i="24"/>
  <c r="Q372" i="24"/>
  <c r="P372" i="24"/>
  <c r="O372" i="24"/>
  <c r="N372" i="24"/>
  <c r="V371" i="24"/>
  <c r="U371" i="24"/>
  <c r="T371" i="24"/>
  <c r="S371" i="24"/>
  <c r="R371" i="24"/>
  <c r="Q371" i="24"/>
  <c r="P371" i="24"/>
  <c r="O371" i="24"/>
  <c r="N371" i="24"/>
  <c r="V370" i="24"/>
  <c r="U370" i="24"/>
  <c r="T370" i="24"/>
  <c r="S370" i="24"/>
  <c r="R370" i="24"/>
  <c r="Q370" i="24"/>
  <c r="P370" i="24"/>
  <c r="O370" i="24"/>
  <c r="N370" i="24"/>
  <c r="V369" i="24"/>
  <c r="U369" i="24"/>
  <c r="T369" i="24"/>
  <c r="S369" i="24"/>
  <c r="R369" i="24"/>
  <c r="Q369" i="24"/>
  <c r="P369" i="24"/>
  <c r="O369" i="24"/>
  <c r="N369" i="24"/>
  <c r="V368" i="24"/>
  <c r="U368" i="24"/>
  <c r="T368" i="24"/>
  <c r="S368" i="24"/>
  <c r="R368" i="24"/>
  <c r="Q368" i="24"/>
  <c r="P368" i="24"/>
  <c r="O368" i="24"/>
  <c r="N368" i="24"/>
  <c r="V367" i="24"/>
  <c r="U367" i="24"/>
  <c r="T367" i="24"/>
  <c r="S367" i="24"/>
  <c r="R367" i="24"/>
  <c r="Q367" i="24"/>
  <c r="P367" i="24"/>
  <c r="O367" i="24"/>
  <c r="N367" i="24"/>
  <c r="V366" i="24"/>
  <c r="U366" i="24"/>
  <c r="T366" i="24"/>
  <c r="S366" i="24"/>
  <c r="R366" i="24"/>
  <c r="Q366" i="24"/>
  <c r="P366" i="24"/>
  <c r="O366" i="24"/>
  <c r="N366" i="24"/>
  <c r="V365" i="24"/>
  <c r="U365" i="24"/>
  <c r="T365" i="24"/>
  <c r="S365" i="24"/>
  <c r="R365" i="24"/>
  <c r="Q365" i="24"/>
  <c r="P365" i="24"/>
  <c r="O365" i="24"/>
  <c r="N365" i="24"/>
  <c r="V364" i="24"/>
  <c r="U364" i="24"/>
  <c r="T364" i="24"/>
  <c r="S364" i="24"/>
  <c r="R364" i="24"/>
  <c r="Q364" i="24"/>
  <c r="P364" i="24"/>
  <c r="O364" i="24"/>
  <c r="N364" i="24"/>
  <c r="V363" i="24"/>
  <c r="U363" i="24"/>
  <c r="T363" i="24"/>
  <c r="S363" i="24"/>
  <c r="R363" i="24"/>
  <c r="Q363" i="24"/>
  <c r="P363" i="24"/>
  <c r="O363" i="24"/>
  <c r="N363" i="24"/>
  <c r="V362" i="24"/>
  <c r="U362" i="24"/>
  <c r="T362" i="24"/>
  <c r="S362" i="24"/>
  <c r="R362" i="24"/>
  <c r="Q362" i="24"/>
  <c r="P362" i="24"/>
  <c r="O362" i="24"/>
  <c r="N362" i="24"/>
  <c r="V361" i="24"/>
  <c r="U361" i="24"/>
  <c r="T361" i="24"/>
  <c r="S361" i="24"/>
  <c r="R361" i="24"/>
  <c r="Q361" i="24"/>
  <c r="P361" i="24"/>
  <c r="O361" i="24"/>
  <c r="N361" i="24"/>
  <c r="V360" i="24"/>
  <c r="U360" i="24"/>
  <c r="T360" i="24"/>
  <c r="S360" i="24"/>
  <c r="R360" i="24"/>
  <c r="Q360" i="24"/>
  <c r="P360" i="24"/>
  <c r="O360" i="24"/>
  <c r="N360" i="24"/>
  <c r="V359" i="24"/>
  <c r="U359" i="24"/>
  <c r="T359" i="24"/>
  <c r="S359" i="24"/>
  <c r="R359" i="24"/>
  <c r="Q359" i="24"/>
  <c r="P359" i="24"/>
  <c r="O359" i="24"/>
  <c r="N359" i="24"/>
  <c r="V358" i="24"/>
  <c r="U358" i="24"/>
  <c r="T358" i="24"/>
  <c r="S358" i="24"/>
  <c r="R358" i="24"/>
  <c r="Q358" i="24"/>
  <c r="P358" i="24"/>
  <c r="O358" i="24"/>
  <c r="N358" i="24"/>
  <c r="V357" i="24"/>
  <c r="U357" i="24"/>
  <c r="T357" i="24"/>
  <c r="S357" i="24"/>
  <c r="R357" i="24"/>
  <c r="Q357" i="24"/>
  <c r="P357" i="24"/>
  <c r="O357" i="24"/>
  <c r="N357" i="24"/>
  <c r="V356" i="24"/>
  <c r="U356" i="24"/>
  <c r="T356" i="24"/>
  <c r="S356" i="24"/>
  <c r="R356" i="24"/>
  <c r="Q356" i="24"/>
  <c r="P356" i="24"/>
  <c r="O356" i="24"/>
  <c r="N356" i="24"/>
  <c r="V355" i="24"/>
  <c r="U355" i="24"/>
  <c r="T355" i="24"/>
  <c r="S355" i="24"/>
  <c r="R355" i="24"/>
  <c r="Q355" i="24"/>
  <c r="P355" i="24"/>
  <c r="O355" i="24"/>
  <c r="N355" i="24"/>
  <c r="V354" i="24"/>
  <c r="U354" i="24"/>
  <c r="T354" i="24"/>
  <c r="S354" i="24"/>
  <c r="R354" i="24"/>
  <c r="Q354" i="24"/>
  <c r="P354" i="24"/>
  <c r="O354" i="24"/>
  <c r="N354" i="24"/>
  <c r="V353" i="24"/>
  <c r="U353" i="24"/>
  <c r="T353" i="24"/>
  <c r="S353" i="24"/>
  <c r="R353" i="24"/>
  <c r="Q353" i="24"/>
  <c r="P353" i="24"/>
  <c r="O353" i="24"/>
  <c r="N353" i="24"/>
  <c r="V352" i="24"/>
  <c r="U352" i="24"/>
  <c r="T352" i="24"/>
  <c r="S352" i="24"/>
  <c r="R352" i="24"/>
  <c r="Q352" i="24"/>
  <c r="P352" i="24"/>
  <c r="O352" i="24"/>
  <c r="N352" i="24"/>
  <c r="V351" i="24"/>
  <c r="U351" i="24"/>
  <c r="T351" i="24"/>
  <c r="S351" i="24"/>
  <c r="R351" i="24"/>
  <c r="Q351" i="24"/>
  <c r="P351" i="24"/>
  <c r="O351" i="24"/>
  <c r="N351" i="24"/>
  <c r="V350" i="24"/>
  <c r="U350" i="24"/>
  <c r="T350" i="24"/>
  <c r="S350" i="24"/>
  <c r="R350" i="24"/>
  <c r="Q350" i="24"/>
  <c r="P350" i="24"/>
  <c r="O350" i="24"/>
  <c r="N350" i="24"/>
  <c r="V349" i="24"/>
  <c r="U349" i="24"/>
  <c r="T349" i="24"/>
  <c r="S349" i="24"/>
  <c r="R349" i="24"/>
  <c r="Q349" i="24"/>
  <c r="P349" i="24"/>
  <c r="O349" i="24"/>
  <c r="N349" i="24"/>
  <c r="V348" i="24"/>
  <c r="U348" i="24"/>
  <c r="T348" i="24"/>
  <c r="S348" i="24"/>
  <c r="R348" i="24"/>
  <c r="Q348" i="24"/>
  <c r="P348" i="24"/>
  <c r="O348" i="24"/>
  <c r="N348" i="24"/>
  <c r="V347" i="24"/>
  <c r="U347" i="24"/>
  <c r="T347" i="24"/>
  <c r="S347" i="24"/>
  <c r="R347" i="24"/>
  <c r="Q347" i="24"/>
  <c r="P347" i="24"/>
  <c r="O347" i="24"/>
  <c r="N347" i="24"/>
  <c r="V346" i="24"/>
  <c r="U346" i="24"/>
  <c r="T346" i="24"/>
  <c r="S346" i="24"/>
  <c r="R346" i="24"/>
  <c r="Q346" i="24"/>
  <c r="P346" i="24"/>
  <c r="O346" i="24"/>
  <c r="N346" i="24"/>
  <c r="V345" i="24"/>
  <c r="U345" i="24"/>
  <c r="T345" i="24"/>
  <c r="S345" i="24"/>
  <c r="R345" i="24"/>
  <c r="Q345" i="24"/>
  <c r="P345" i="24"/>
  <c r="O345" i="24"/>
  <c r="N345" i="24"/>
  <c r="V344" i="24"/>
  <c r="U344" i="24"/>
  <c r="T344" i="24"/>
  <c r="S344" i="24"/>
  <c r="R344" i="24"/>
  <c r="Q344" i="24"/>
  <c r="P344" i="24"/>
  <c r="O344" i="24"/>
  <c r="N344" i="24"/>
  <c r="V343" i="24"/>
  <c r="U343" i="24"/>
  <c r="T343" i="24"/>
  <c r="S343" i="24"/>
  <c r="R343" i="24"/>
  <c r="Q343" i="24"/>
  <c r="P343" i="24"/>
  <c r="O343" i="24"/>
  <c r="N343" i="24"/>
  <c r="V342" i="24"/>
  <c r="U342" i="24"/>
  <c r="T342" i="24"/>
  <c r="S342" i="24"/>
  <c r="R342" i="24"/>
  <c r="Q342" i="24"/>
  <c r="P342" i="24"/>
  <c r="O342" i="24"/>
  <c r="N342" i="24"/>
  <c r="V341" i="24"/>
  <c r="U341" i="24"/>
  <c r="T341" i="24"/>
  <c r="S341" i="24"/>
  <c r="R341" i="24"/>
  <c r="Q341" i="24"/>
  <c r="P341" i="24"/>
  <c r="O341" i="24"/>
  <c r="N341" i="24"/>
  <c r="V340" i="24"/>
  <c r="U340" i="24"/>
  <c r="T340" i="24"/>
  <c r="S340" i="24"/>
  <c r="R340" i="24"/>
  <c r="Q340" i="24"/>
  <c r="P340" i="24"/>
  <c r="O340" i="24"/>
  <c r="N340" i="24"/>
  <c r="V339" i="24"/>
  <c r="U339" i="24"/>
  <c r="T339" i="24"/>
  <c r="S339" i="24"/>
  <c r="R339" i="24"/>
  <c r="Q339" i="24"/>
  <c r="P339" i="24"/>
  <c r="O339" i="24"/>
  <c r="N339" i="24"/>
  <c r="V338" i="24"/>
  <c r="U338" i="24"/>
  <c r="T338" i="24"/>
  <c r="S338" i="24"/>
  <c r="R338" i="24"/>
  <c r="Q338" i="24"/>
  <c r="P338" i="24"/>
  <c r="O338" i="24"/>
  <c r="N338" i="24"/>
  <c r="V337" i="24"/>
  <c r="U337" i="24"/>
  <c r="T337" i="24"/>
  <c r="S337" i="24"/>
  <c r="R337" i="24"/>
  <c r="Q337" i="24"/>
  <c r="P337" i="24"/>
  <c r="O337" i="24"/>
  <c r="N337" i="24"/>
  <c r="V336" i="24"/>
  <c r="U336" i="24"/>
  <c r="T336" i="24"/>
  <c r="S336" i="24"/>
  <c r="R336" i="24"/>
  <c r="Q336" i="24"/>
  <c r="P336" i="24"/>
  <c r="O336" i="24"/>
  <c r="N336" i="24"/>
  <c r="V335" i="24"/>
  <c r="U335" i="24"/>
  <c r="T335" i="24"/>
  <c r="S335" i="24"/>
  <c r="R335" i="24"/>
  <c r="Q335" i="24"/>
  <c r="P335" i="24"/>
  <c r="O335" i="24"/>
  <c r="N335" i="24"/>
  <c r="V334" i="24"/>
  <c r="U334" i="24"/>
  <c r="T334" i="24"/>
  <c r="S334" i="24"/>
  <c r="R334" i="24"/>
  <c r="Q334" i="24"/>
  <c r="P334" i="24"/>
  <c r="O334" i="24"/>
  <c r="N334" i="24"/>
  <c r="V333" i="24"/>
  <c r="U333" i="24"/>
  <c r="T333" i="24"/>
  <c r="S333" i="24"/>
  <c r="R333" i="24"/>
  <c r="Q333" i="24"/>
  <c r="P333" i="24"/>
  <c r="O333" i="24"/>
  <c r="N333" i="24"/>
  <c r="V332" i="24"/>
  <c r="U332" i="24"/>
  <c r="T332" i="24"/>
  <c r="S332" i="24"/>
  <c r="R332" i="24"/>
  <c r="Q332" i="24"/>
  <c r="P332" i="24"/>
  <c r="O332" i="24"/>
  <c r="N332" i="24"/>
  <c r="V331" i="24"/>
  <c r="U331" i="24"/>
  <c r="T331" i="24"/>
  <c r="S331" i="24"/>
  <c r="R331" i="24"/>
  <c r="Q331" i="24"/>
  <c r="P331" i="24"/>
  <c r="O331" i="24"/>
  <c r="N331" i="24"/>
  <c r="V330" i="24"/>
  <c r="U330" i="24"/>
  <c r="T330" i="24"/>
  <c r="S330" i="24"/>
  <c r="R330" i="24"/>
  <c r="Q330" i="24"/>
  <c r="P330" i="24"/>
  <c r="O330" i="24"/>
  <c r="N330" i="24"/>
  <c r="AB629" i="14"/>
  <c r="AA629" i="14"/>
  <c r="Z629" i="14"/>
  <c r="Y629" i="14"/>
  <c r="X629" i="14"/>
  <c r="W629" i="14"/>
  <c r="V629" i="14"/>
  <c r="U629" i="14"/>
  <c r="T629" i="14"/>
  <c r="AB628" i="14"/>
  <c r="AA628" i="14"/>
  <c r="Z628" i="14"/>
  <c r="Y628" i="14"/>
  <c r="X628" i="14"/>
  <c r="W628" i="14"/>
  <c r="V628" i="14"/>
  <c r="U628" i="14"/>
  <c r="T628" i="14"/>
  <c r="AB627" i="14"/>
  <c r="AA627" i="14"/>
  <c r="Z627" i="14"/>
  <c r="Y627" i="14"/>
  <c r="X627" i="14"/>
  <c r="W627" i="14"/>
  <c r="V627" i="14"/>
  <c r="U627" i="14"/>
  <c r="T627" i="14"/>
  <c r="AB626" i="14"/>
  <c r="AA626" i="14"/>
  <c r="Z626" i="14"/>
  <c r="Y626" i="14"/>
  <c r="X626" i="14"/>
  <c r="W626" i="14"/>
  <c r="V626" i="14"/>
  <c r="U626" i="14"/>
  <c r="T626" i="14"/>
  <c r="AB625" i="14"/>
  <c r="AA625" i="14"/>
  <c r="Z625" i="14"/>
  <c r="Y625" i="14"/>
  <c r="X625" i="14"/>
  <c r="W625" i="14"/>
  <c r="V625" i="14"/>
  <c r="U625" i="14"/>
  <c r="T625" i="14"/>
  <c r="AB624" i="14"/>
  <c r="AA624" i="14"/>
  <c r="Z624" i="14"/>
  <c r="Y624" i="14"/>
  <c r="X624" i="14"/>
  <c r="W624" i="14"/>
  <c r="V624" i="14"/>
  <c r="U624" i="14"/>
  <c r="T624" i="14"/>
  <c r="AB623" i="14"/>
  <c r="AA623" i="14"/>
  <c r="Z623" i="14"/>
  <c r="Y623" i="14"/>
  <c r="X623" i="14"/>
  <c r="W623" i="14"/>
  <c r="V623" i="14"/>
  <c r="U623" i="14"/>
  <c r="T623" i="14"/>
  <c r="AB622" i="14"/>
  <c r="AA622" i="14"/>
  <c r="Z622" i="14"/>
  <c r="Y622" i="14"/>
  <c r="X622" i="14"/>
  <c r="W622" i="14"/>
  <c r="V622" i="14"/>
  <c r="U622" i="14"/>
  <c r="T622" i="14"/>
  <c r="AB621" i="14"/>
  <c r="AA621" i="14"/>
  <c r="Z621" i="14"/>
  <c r="Y621" i="14"/>
  <c r="X621" i="14"/>
  <c r="W621" i="14"/>
  <c r="V621" i="14"/>
  <c r="U621" i="14"/>
  <c r="T621" i="14"/>
  <c r="AB620" i="14"/>
  <c r="AA620" i="14"/>
  <c r="Z620" i="14"/>
  <c r="Y620" i="14"/>
  <c r="X620" i="14"/>
  <c r="W620" i="14"/>
  <c r="V620" i="14"/>
  <c r="U620" i="14"/>
  <c r="T620" i="14"/>
  <c r="AB619" i="14"/>
  <c r="AA619" i="14"/>
  <c r="Z619" i="14"/>
  <c r="Y619" i="14"/>
  <c r="X619" i="14"/>
  <c r="W619" i="14"/>
  <c r="V619" i="14"/>
  <c r="U619" i="14"/>
  <c r="T619" i="14"/>
  <c r="AB618" i="14"/>
  <c r="AA618" i="14"/>
  <c r="Z618" i="14"/>
  <c r="Y618" i="14"/>
  <c r="X618" i="14"/>
  <c r="W618" i="14"/>
  <c r="V618" i="14"/>
  <c r="U618" i="14"/>
  <c r="T618" i="14"/>
  <c r="AB617" i="14"/>
  <c r="AA617" i="14"/>
  <c r="Z617" i="14"/>
  <c r="Y617" i="14"/>
  <c r="X617" i="14"/>
  <c r="W617" i="14"/>
  <c r="V617" i="14"/>
  <c r="U617" i="14"/>
  <c r="T617" i="14"/>
  <c r="AB616" i="14"/>
  <c r="AA616" i="14"/>
  <c r="Z616" i="14"/>
  <c r="Y616" i="14"/>
  <c r="X616" i="14"/>
  <c r="W616" i="14"/>
  <c r="V616" i="14"/>
  <c r="U616" i="14"/>
  <c r="T616" i="14"/>
  <c r="AB615" i="14"/>
  <c r="AA615" i="14"/>
  <c r="Z615" i="14"/>
  <c r="Y615" i="14"/>
  <c r="X615" i="14"/>
  <c r="W615" i="14"/>
  <c r="V615" i="14"/>
  <c r="U615" i="14"/>
  <c r="T615" i="14"/>
  <c r="AB614" i="14"/>
  <c r="AA614" i="14"/>
  <c r="Z614" i="14"/>
  <c r="Y614" i="14"/>
  <c r="X614" i="14"/>
  <c r="W614" i="14"/>
  <c r="V614" i="14"/>
  <c r="U614" i="14"/>
  <c r="T614" i="14"/>
  <c r="AB613" i="14"/>
  <c r="AA613" i="14"/>
  <c r="Z613" i="14"/>
  <c r="Y613" i="14"/>
  <c r="X613" i="14"/>
  <c r="W613" i="14"/>
  <c r="V613" i="14"/>
  <c r="U613" i="14"/>
  <c r="T613" i="14"/>
  <c r="AB612" i="14"/>
  <c r="AA612" i="14"/>
  <c r="Z612" i="14"/>
  <c r="Y612" i="14"/>
  <c r="X612" i="14"/>
  <c r="W612" i="14"/>
  <c r="V612" i="14"/>
  <c r="U612" i="14"/>
  <c r="T612" i="14"/>
  <c r="AB611" i="14"/>
  <c r="AA611" i="14"/>
  <c r="Z611" i="14"/>
  <c r="Y611" i="14"/>
  <c r="X611" i="14"/>
  <c r="W611" i="14"/>
  <c r="V611" i="14"/>
  <c r="U611" i="14"/>
  <c r="T611" i="14"/>
  <c r="AB610" i="14"/>
  <c r="AA610" i="14"/>
  <c r="Z610" i="14"/>
  <c r="Y610" i="14"/>
  <c r="X610" i="14"/>
  <c r="W610" i="14"/>
  <c r="V610" i="14"/>
  <c r="U610" i="14"/>
  <c r="T610" i="14"/>
  <c r="AB609" i="14"/>
  <c r="AA609" i="14"/>
  <c r="Z609" i="14"/>
  <c r="Y609" i="14"/>
  <c r="X609" i="14"/>
  <c r="W609" i="14"/>
  <c r="V609" i="14"/>
  <c r="U609" i="14"/>
  <c r="T609" i="14"/>
  <c r="AB608" i="14"/>
  <c r="AA608" i="14"/>
  <c r="Z608" i="14"/>
  <c r="Y608" i="14"/>
  <c r="X608" i="14"/>
  <c r="W608" i="14"/>
  <c r="V608" i="14"/>
  <c r="U608" i="14"/>
  <c r="T608" i="14"/>
  <c r="AB607" i="14"/>
  <c r="AA607" i="14"/>
  <c r="Z607" i="14"/>
  <c r="Y607" i="14"/>
  <c r="X607" i="14"/>
  <c r="W607" i="14"/>
  <c r="V607" i="14"/>
  <c r="U607" i="14"/>
  <c r="T607" i="14"/>
  <c r="AB606" i="14"/>
  <c r="AA606" i="14"/>
  <c r="Z606" i="14"/>
  <c r="Y606" i="14"/>
  <c r="X606" i="14"/>
  <c r="W606" i="14"/>
  <c r="V606" i="14"/>
  <c r="U606" i="14"/>
  <c r="T606" i="14"/>
  <c r="AB605" i="14"/>
  <c r="AA605" i="14"/>
  <c r="Z605" i="14"/>
  <c r="Y605" i="14"/>
  <c r="X605" i="14"/>
  <c r="W605" i="14"/>
  <c r="V605" i="14"/>
  <c r="U605" i="14"/>
  <c r="T605" i="14"/>
  <c r="AB604" i="14"/>
  <c r="AA604" i="14"/>
  <c r="Z604" i="14"/>
  <c r="Y604" i="14"/>
  <c r="X604" i="14"/>
  <c r="W604" i="14"/>
  <c r="V604" i="14"/>
  <c r="U604" i="14"/>
  <c r="T604" i="14"/>
  <c r="AB603" i="14"/>
  <c r="AA603" i="14"/>
  <c r="Z603" i="14"/>
  <c r="Y603" i="14"/>
  <c r="X603" i="14"/>
  <c r="W603" i="14"/>
  <c r="V603" i="14"/>
  <c r="U603" i="14"/>
  <c r="T603" i="14"/>
  <c r="AB602" i="14"/>
  <c r="AA602" i="14"/>
  <c r="Z602" i="14"/>
  <c r="Y602" i="14"/>
  <c r="X602" i="14"/>
  <c r="W602" i="14"/>
  <c r="V602" i="14"/>
  <c r="U602" i="14"/>
  <c r="T602" i="14"/>
  <c r="AB601" i="14"/>
  <c r="AA601" i="14"/>
  <c r="Z601" i="14"/>
  <c r="Y601" i="14"/>
  <c r="X601" i="14"/>
  <c r="W601" i="14"/>
  <c r="V601" i="14"/>
  <c r="U601" i="14"/>
  <c r="T601" i="14"/>
  <c r="AB600" i="14"/>
  <c r="AA600" i="14"/>
  <c r="Z600" i="14"/>
  <c r="Y600" i="14"/>
  <c r="X600" i="14"/>
  <c r="W600" i="14"/>
  <c r="V600" i="14"/>
  <c r="U600" i="14"/>
  <c r="T600" i="14"/>
  <c r="AB599" i="14"/>
  <c r="AA599" i="14"/>
  <c r="Z599" i="14"/>
  <c r="Y599" i="14"/>
  <c r="X599" i="14"/>
  <c r="W599" i="14"/>
  <c r="V599" i="14"/>
  <c r="U599" i="14"/>
  <c r="T599" i="14"/>
  <c r="AB598" i="14"/>
  <c r="AA598" i="14"/>
  <c r="Z598" i="14"/>
  <c r="Y598" i="14"/>
  <c r="X598" i="14"/>
  <c r="W598" i="14"/>
  <c r="V598" i="14"/>
  <c r="U598" i="14"/>
  <c r="T598" i="14"/>
  <c r="AB597" i="14"/>
  <c r="AA597" i="14"/>
  <c r="Z597" i="14"/>
  <c r="Y597" i="14"/>
  <c r="X597" i="14"/>
  <c r="W597" i="14"/>
  <c r="V597" i="14"/>
  <c r="U597" i="14"/>
  <c r="T597" i="14"/>
  <c r="AB596" i="14"/>
  <c r="AA596" i="14"/>
  <c r="Z596" i="14"/>
  <c r="Y596" i="14"/>
  <c r="X596" i="14"/>
  <c r="W596" i="14"/>
  <c r="V596" i="14"/>
  <c r="U596" i="14"/>
  <c r="T596" i="14"/>
  <c r="AB595" i="14"/>
  <c r="AA595" i="14"/>
  <c r="Z595" i="14"/>
  <c r="Y595" i="14"/>
  <c r="X595" i="14"/>
  <c r="W595" i="14"/>
  <c r="V595" i="14"/>
  <c r="U595" i="14"/>
  <c r="T595" i="14"/>
  <c r="AB594" i="14"/>
  <c r="AA594" i="14"/>
  <c r="Z594" i="14"/>
  <c r="Y594" i="14"/>
  <c r="X594" i="14"/>
  <c r="W594" i="14"/>
  <c r="V594" i="14"/>
  <c r="U594" i="14"/>
  <c r="T594" i="14"/>
  <c r="AB593" i="14"/>
  <c r="AA593" i="14"/>
  <c r="Z593" i="14"/>
  <c r="Y593" i="14"/>
  <c r="X593" i="14"/>
  <c r="W593" i="14"/>
  <c r="V593" i="14"/>
  <c r="U593" i="14"/>
  <c r="T593" i="14"/>
  <c r="AB592" i="14"/>
  <c r="AA592" i="14"/>
  <c r="Z592" i="14"/>
  <c r="Y592" i="14"/>
  <c r="X592" i="14"/>
  <c r="W592" i="14"/>
  <c r="V592" i="14"/>
  <c r="U592" i="14"/>
  <c r="T592" i="14"/>
  <c r="AB591" i="14"/>
  <c r="AA591" i="14"/>
  <c r="Z591" i="14"/>
  <c r="Y591" i="14"/>
  <c r="X591" i="14"/>
  <c r="W591" i="14"/>
  <c r="V591" i="14"/>
  <c r="U591" i="14"/>
  <c r="T591" i="14"/>
  <c r="AB590" i="14"/>
  <c r="AA590" i="14"/>
  <c r="Z590" i="14"/>
  <c r="Y590" i="14"/>
  <c r="X590" i="14"/>
  <c r="W590" i="14"/>
  <c r="V590" i="14"/>
  <c r="U590" i="14"/>
  <c r="T590" i="14"/>
  <c r="AB589" i="14"/>
  <c r="AA589" i="14"/>
  <c r="Z589" i="14"/>
  <c r="Y589" i="14"/>
  <c r="X589" i="14"/>
  <c r="W589" i="14"/>
  <c r="V589" i="14"/>
  <c r="U589" i="14"/>
  <c r="T589" i="14"/>
  <c r="AB588" i="14"/>
  <c r="AA588" i="14"/>
  <c r="Z588" i="14"/>
  <c r="Y588" i="14"/>
  <c r="X588" i="14"/>
  <c r="W588" i="14"/>
  <c r="V588" i="14"/>
  <c r="U588" i="14"/>
  <c r="T588" i="14"/>
  <c r="AB587" i="14"/>
  <c r="AA587" i="14"/>
  <c r="Z587" i="14"/>
  <c r="Y587" i="14"/>
  <c r="X587" i="14"/>
  <c r="W587" i="14"/>
  <c r="V587" i="14"/>
  <c r="U587" i="14"/>
  <c r="T587" i="14"/>
  <c r="AB586" i="14"/>
  <c r="AA586" i="14"/>
  <c r="Z586" i="14"/>
  <c r="Y586" i="14"/>
  <c r="X586" i="14"/>
  <c r="W586" i="14"/>
  <c r="V586" i="14"/>
  <c r="U586" i="14"/>
  <c r="T586" i="14"/>
  <c r="AB585" i="14"/>
  <c r="AA585" i="14"/>
  <c r="Z585" i="14"/>
  <c r="Y585" i="14"/>
  <c r="X585" i="14"/>
  <c r="W585" i="14"/>
  <c r="V585" i="14"/>
  <c r="U585" i="14"/>
  <c r="T585" i="14"/>
  <c r="AB584" i="14"/>
  <c r="AA584" i="14"/>
  <c r="Z584" i="14"/>
  <c r="Y584" i="14"/>
  <c r="X584" i="14"/>
  <c r="W584" i="14"/>
  <c r="V584" i="14"/>
  <c r="U584" i="14"/>
  <c r="T584" i="14"/>
  <c r="AB583" i="14"/>
  <c r="AA583" i="14"/>
  <c r="Z583" i="14"/>
  <c r="Y583" i="14"/>
  <c r="X583" i="14"/>
  <c r="W583" i="14"/>
  <c r="V583" i="14"/>
  <c r="U583" i="14"/>
  <c r="T583" i="14"/>
  <c r="AB582" i="14"/>
  <c r="AA582" i="14"/>
  <c r="Z582" i="14"/>
  <c r="Y582" i="14"/>
  <c r="X582" i="14"/>
  <c r="W582" i="14"/>
  <c r="V582" i="14"/>
  <c r="U582" i="14"/>
  <c r="T582" i="14"/>
  <c r="AB581" i="14"/>
  <c r="AA581" i="14"/>
  <c r="Z581" i="14"/>
  <c r="Y581" i="14"/>
  <c r="X581" i="14"/>
  <c r="W581" i="14"/>
  <c r="V581" i="14"/>
  <c r="U581" i="14"/>
  <c r="T581" i="14"/>
  <c r="AB580" i="14"/>
  <c r="AA580" i="14"/>
  <c r="Z580" i="14"/>
  <c r="Y580" i="14"/>
  <c r="X580" i="14"/>
  <c r="W580" i="14"/>
  <c r="V580" i="14"/>
  <c r="U580" i="14"/>
  <c r="T580" i="14"/>
  <c r="AB579" i="14"/>
  <c r="AA579" i="14"/>
  <c r="Z579" i="14"/>
  <c r="Y579" i="14"/>
  <c r="X579" i="14"/>
  <c r="W579" i="14"/>
  <c r="V579" i="14"/>
  <c r="U579" i="14"/>
  <c r="T579" i="14"/>
  <c r="AB578" i="14"/>
  <c r="AA578" i="14"/>
  <c r="Z578" i="14"/>
  <c r="Y578" i="14"/>
  <c r="X578" i="14"/>
  <c r="W578" i="14"/>
  <c r="V578" i="14"/>
  <c r="U578" i="14"/>
  <c r="T578" i="14"/>
  <c r="AB577" i="14"/>
  <c r="AA577" i="14"/>
  <c r="Z577" i="14"/>
  <c r="Y577" i="14"/>
  <c r="X577" i="14"/>
  <c r="W577" i="14"/>
  <c r="V577" i="14"/>
  <c r="U577" i="14"/>
  <c r="T577" i="14"/>
  <c r="AB576" i="14"/>
  <c r="AA576" i="14"/>
  <c r="Z576" i="14"/>
  <c r="Y576" i="14"/>
  <c r="X576" i="14"/>
  <c r="W576" i="14"/>
  <c r="V576" i="14"/>
  <c r="U576" i="14"/>
  <c r="T576" i="14"/>
  <c r="AB575" i="14"/>
  <c r="AA575" i="14"/>
  <c r="Z575" i="14"/>
  <c r="Y575" i="14"/>
  <c r="X575" i="14"/>
  <c r="W575" i="14"/>
  <c r="V575" i="14"/>
  <c r="U575" i="14"/>
  <c r="T575" i="14"/>
  <c r="AB574" i="14"/>
  <c r="AA574" i="14"/>
  <c r="Z574" i="14"/>
  <c r="Y574" i="14"/>
  <c r="X574" i="14"/>
  <c r="W574" i="14"/>
  <c r="V574" i="14"/>
  <c r="U574" i="14"/>
  <c r="T574" i="14"/>
  <c r="AB573" i="14"/>
  <c r="AA573" i="14"/>
  <c r="Z573" i="14"/>
  <c r="Y573" i="14"/>
  <c r="X573" i="14"/>
  <c r="W573" i="14"/>
  <c r="V573" i="14"/>
  <c r="U573" i="14"/>
  <c r="T573" i="14"/>
  <c r="AB572" i="14"/>
  <c r="AA572" i="14"/>
  <c r="Z572" i="14"/>
  <c r="Y572" i="14"/>
  <c r="X572" i="14"/>
  <c r="W572" i="14"/>
  <c r="V572" i="14"/>
  <c r="U572" i="14"/>
  <c r="T572" i="14"/>
  <c r="AB571" i="14"/>
  <c r="AA571" i="14"/>
  <c r="Z571" i="14"/>
  <c r="Y571" i="14"/>
  <c r="X571" i="14"/>
  <c r="W571" i="14"/>
  <c r="V571" i="14"/>
  <c r="U571" i="14"/>
  <c r="T571" i="14"/>
  <c r="AB570" i="14"/>
  <c r="AA570" i="14"/>
  <c r="Z570" i="14"/>
  <c r="Y570" i="14"/>
  <c r="X570" i="14"/>
  <c r="W570" i="14"/>
  <c r="V570" i="14"/>
  <c r="U570" i="14"/>
  <c r="T570" i="14"/>
  <c r="AB569" i="14"/>
  <c r="AA569" i="14"/>
  <c r="Z569" i="14"/>
  <c r="Y569" i="14"/>
  <c r="X569" i="14"/>
  <c r="W569" i="14"/>
  <c r="V569" i="14"/>
  <c r="U569" i="14"/>
  <c r="T569" i="14"/>
  <c r="AB568" i="14"/>
  <c r="AA568" i="14"/>
  <c r="Z568" i="14"/>
  <c r="Y568" i="14"/>
  <c r="X568" i="14"/>
  <c r="W568" i="14"/>
  <c r="V568" i="14"/>
  <c r="U568" i="14"/>
  <c r="T568" i="14"/>
  <c r="AB567" i="14"/>
  <c r="AA567" i="14"/>
  <c r="Z567" i="14"/>
  <c r="Y567" i="14"/>
  <c r="X567" i="14"/>
  <c r="W567" i="14"/>
  <c r="V567" i="14"/>
  <c r="U567" i="14"/>
  <c r="T567" i="14"/>
  <c r="AB566" i="14"/>
  <c r="AA566" i="14"/>
  <c r="Z566" i="14"/>
  <c r="Y566" i="14"/>
  <c r="X566" i="14"/>
  <c r="W566" i="14"/>
  <c r="V566" i="14"/>
  <c r="U566" i="14"/>
  <c r="T566" i="14"/>
  <c r="AB565" i="14"/>
  <c r="AA565" i="14"/>
  <c r="Z565" i="14"/>
  <c r="Y565" i="14"/>
  <c r="X565" i="14"/>
  <c r="W565" i="14"/>
  <c r="V565" i="14"/>
  <c r="U565" i="14"/>
  <c r="T565" i="14"/>
  <c r="AB564" i="14"/>
  <c r="AA564" i="14"/>
  <c r="Z564" i="14"/>
  <c r="Y564" i="14"/>
  <c r="X564" i="14"/>
  <c r="W564" i="14"/>
  <c r="V564" i="14"/>
  <c r="U564" i="14"/>
  <c r="T564" i="14"/>
  <c r="AB563" i="14"/>
  <c r="AA563" i="14"/>
  <c r="Z563" i="14"/>
  <c r="Y563" i="14"/>
  <c r="X563" i="14"/>
  <c r="W563" i="14"/>
  <c r="V563" i="14"/>
  <c r="U563" i="14"/>
  <c r="T563" i="14"/>
  <c r="AB562" i="14"/>
  <c r="AA562" i="14"/>
  <c r="Z562" i="14"/>
  <c r="Y562" i="14"/>
  <c r="X562" i="14"/>
  <c r="W562" i="14"/>
  <c r="V562" i="14"/>
  <c r="U562" i="14"/>
  <c r="T562" i="14"/>
  <c r="AB561" i="14"/>
  <c r="AA561" i="14"/>
  <c r="Z561" i="14"/>
  <c r="Y561" i="14"/>
  <c r="X561" i="14"/>
  <c r="W561" i="14"/>
  <c r="V561" i="14"/>
  <c r="U561" i="14"/>
  <c r="T561" i="14"/>
  <c r="AB560" i="14"/>
  <c r="AA560" i="14"/>
  <c r="Z560" i="14"/>
  <c r="Y560" i="14"/>
  <c r="X560" i="14"/>
  <c r="W560" i="14"/>
  <c r="V560" i="14"/>
  <c r="U560" i="14"/>
  <c r="T560" i="14"/>
  <c r="AB559" i="14"/>
  <c r="AA559" i="14"/>
  <c r="Z559" i="14"/>
  <c r="Y559" i="14"/>
  <c r="X559" i="14"/>
  <c r="W559" i="14"/>
  <c r="V559" i="14"/>
  <c r="U559" i="14"/>
  <c r="T559" i="14"/>
  <c r="AB558" i="14"/>
  <c r="AA558" i="14"/>
  <c r="Z558" i="14"/>
  <c r="Y558" i="14"/>
  <c r="X558" i="14"/>
  <c r="W558" i="14"/>
  <c r="V558" i="14"/>
  <c r="U558" i="14"/>
  <c r="T558" i="14"/>
  <c r="AB557" i="14"/>
  <c r="AA557" i="14"/>
  <c r="Z557" i="14"/>
  <c r="Y557" i="14"/>
  <c r="X557" i="14"/>
  <c r="W557" i="14"/>
  <c r="V557" i="14"/>
  <c r="U557" i="14"/>
  <c r="T557" i="14"/>
  <c r="AB556" i="14"/>
  <c r="AA556" i="14"/>
  <c r="Z556" i="14"/>
  <c r="Y556" i="14"/>
  <c r="X556" i="14"/>
  <c r="W556" i="14"/>
  <c r="V556" i="14"/>
  <c r="U556" i="14"/>
  <c r="T556" i="14"/>
  <c r="AB555" i="14"/>
  <c r="AA555" i="14"/>
  <c r="Z555" i="14"/>
  <c r="Y555" i="14"/>
  <c r="X555" i="14"/>
  <c r="W555" i="14"/>
  <c r="V555" i="14"/>
  <c r="U555" i="14"/>
  <c r="T555" i="14"/>
  <c r="AB554" i="14"/>
  <c r="AA554" i="14"/>
  <c r="Z554" i="14"/>
  <c r="Y554" i="14"/>
  <c r="X554" i="14"/>
  <c r="W554" i="14"/>
  <c r="V554" i="14"/>
  <c r="U554" i="14"/>
  <c r="T554" i="14"/>
  <c r="AB553" i="14"/>
  <c r="AA553" i="14"/>
  <c r="Z553" i="14"/>
  <c r="Y553" i="14"/>
  <c r="X553" i="14"/>
  <c r="W553" i="14"/>
  <c r="V553" i="14"/>
  <c r="U553" i="14"/>
  <c r="T553" i="14"/>
  <c r="AB552" i="14"/>
  <c r="AA552" i="14"/>
  <c r="Z552" i="14"/>
  <c r="Y552" i="14"/>
  <c r="X552" i="14"/>
  <c r="W552" i="14"/>
  <c r="V552" i="14"/>
  <c r="U552" i="14"/>
  <c r="T552" i="14"/>
  <c r="AB551" i="14"/>
  <c r="AA551" i="14"/>
  <c r="Z551" i="14"/>
  <c r="Y551" i="14"/>
  <c r="X551" i="14"/>
  <c r="W551" i="14"/>
  <c r="V551" i="14"/>
  <c r="U551" i="14"/>
  <c r="T551" i="14"/>
  <c r="AB550" i="14"/>
  <c r="AA550" i="14"/>
  <c r="Z550" i="14"/>
  <c r="Y550" i="14"/>
  <c r="X550" i="14"/>
  <c r="W550" i="14"/>
  <c r="V550" i="14"/>
  <c r="U550" i="14"/>
  <c r="T550" i="14"/>
  <c r="AB549" i="14"/>
  <c r="AA549" i="14"/>
  <c r="Z549" i="14"/>
  <c r="Y549" i="14"/>
  <c r="X549" i="14"/>
  <c r="W549" i="14"/>
  <c r="V549" i="14"/>
  <c r="U549" i="14"/>
  <c r="T549" i="14"/>
  <c r="AB548" i="14"/>
  <c r="AA548" i="14"/>
  <c r="Z548" i="14"/>
  <c r="Y548" i="14"/>
  <c r="X548" i="14"/>
  <c r="W548" i="14"/>
  <c r="V548" i="14"/>
  <c r="U548" i="14"/>
  <c r="T548" i="14"/>
  <c r="AB547" i="14"/>
  <c r="AA547" i="14"/>
  <c r="Z547" i="14"/>
  <c r="Y547" i="14"/>
  <c r="X547" i="14"/>
  <c r="W547" i="14"/>
  <c r="V547" i="14"/>
  <c r="U547" i="14"/>
  <c r="T547" i="14"/>
  <c r="AB546" i="14"/>
  <c r="AA546" i="14"/>
  <c r="Z546" i="14"/>
  <c r="Y546" i="14"/>
  <c r="X546" i="14"/>
  <c r="W546" i="14"/>
  <c r="V546" i="14"/>
  <c r="U546" i="14"/>
  <c r="T546" i="14"/>
  <c r="AB545" i="14"/>
  <c r="AA545" i="14"/>
  <c r="Z545" i="14"/>
  <c r="Y545" i="14"/>
  <c r="X545" i="14"/>
  <c r="W545" i="14"/>
  <c r="V545" i="14"/>
  <c r="U545" i="14"/>
  <c r="T545" i="14"/>
  <c r="AB544" i="14"/>
  <c r="AA544" i="14"/>
  <c r="Z544" i="14"/>
  <c r="Y544" i="14"/>
  <c r="X544" i="14"/>
  <c r="W544" i="14"/>
  <c r="V544" i="14"/>
  <c r="U544" i="14"/>
  <c r="T544" i="14"/>
  <c r="AB543" i="14"/>
  <c r="AA543" i="14"/>
  <c r="Z543" i="14"/>
  <c r="Y543" i="14"/>
  <c r="X543" i="14"/>
  <c r="W543" i="14"/>
  <c r="V543" i="14"/>
  <c r="U543" i="14"/>
  <c r="T543" i="14"/>
  <c r="AB542" i="14"/>
  <c r="AA542" i="14"/>
  <c r="Z542" i="14"/>
  <c r="Y542" i="14"/>
  <c r="X542" i="14"/>
  <c r="W542" i="14"/>
  <c r="V542" i="14"/>
  <c r="U542" i="14"/>
  <c r="T542" i="14"/>
  <c r="AB541" i="14"/>
  <c r="AA541" i="14"/>
  <c r="Z541" i="14"/>
  <c r="Y541" i="14"/>
  <c r="X541" i="14"/>
  <c r="W541" i="14"/>
  <c r="V541" i="14"/>
  <c r="U541" i="14"/>
  <c r="T541" i="14"/>
  <c r="AB540" i="14"/>
  <c r="AA540" i="14"/>
  <c r="Z540" i="14"/>
  <c r="Y540" i="14"/>
  <c r="X540" i="14"/>
  <c r="W540" i="14"/>
  <c r="V540" i="14"/>
  <c r="U540" i="14"/>
  <c r="T540" i="14"/>
  <c r="AB539" i="14"/>
  <c r="AA539" i="14"/>
  <c r="Z539" i="14"/>
  <c r="Y539" i="14"/>
  <c r="X539" i="14"/>
  <c r="W539" i="14"/>
  <c r="V539" i="14"/>
  <c r="U539" i="14"/>
  <c r="T539" i="14"/>
  <c r="AB538" i="14"/>
  <c r="AA538" i="14"/>
  <c r="Z538" i="14"/>
  <c r="Y538" i="14"/>
  <c r="X538" i="14"/>
  <c r="W538" i="14"/>
  <c r="V538" i="14"/>
  <c r="U538" i="14"/>
  <c r="T538" i="14"/>
  <c r="AB537" i="14"/>
  <c r="AA537" i="14"/>
  <c r="Z537" i="14"/>
  <c r="Y537" i="14"/>
  <c r="X537" i="14"/>
  <c r="W537" i="14"/>
  <c r="V537" i="14"/>
  <c r="U537" i="14"/>
  <c r="T537" i="14"/>
  <c r="AB536" i="14"/>
  <c r="AA536" i="14"/>
  <c r="Z536" i="14"/>
  <c r="Y536" i="14"/>
  <c r="X536" i="14"/>
  <c r="W536" i="14"/>
  <c r="V536" i="14"/>
  <c r="U536" i="14"/>
  <c r="T536" i="14"/>
  <c r="AB535" i="14"/>
  <c r="AA535" i="14"/>
  <c r="Z535" i="14"/>
  <c r="Y535" i="14"/>
  <c r="X535" i="14"/>
  <c r="W535" i="14"/>
  <c r="V535" i="14"/>
  <c r="U535" i="14"/>
  <c r="T535" i="14"/>
  <c r="AB534" i="14"/>
  <c r="AA534" i="14"/>
  <c r="Z534" i="14"/>
  <c r="Y534" i="14"/>
  <c r="X534" i="14"/>
  <c r="W534" i="14"/>
  <c r="V534" i="14"/>
  <c r="U534" i="14"/>
  <c r="T534" i="14"/>
  <c r="AB533" i="14"/>
  <c r="AA533" i="14"/>
  <c r="Z533" i="14"/>
  <c r="Y533" i="14"/>
  <c r="X533" i="14"/>
  <c r="W533" i="14"/>
  <c r="V533" i="14"/>
  <c r="U533" i="14"/>
  <c r="T533" i="14"/>
  <c r="AB532" i="14"/>
  <c r="AA532" i="14"/>
  <c r="Z532" i="14"/>
  <c r="Y532" i="14"/>
  <c r="X532" i="14"/>
  <c r="W532" i="14"/>
  <c r="V532" i="14"/>
  <c r="U532" i="14"/>
  <c r="T532" i="14"/>
  <c r="AB531" i="14"/>
  <c r="AA531" i="14"/>
  <c r="Z531" i="14"/>
  <c r="Y531" i="14"/>
  <c r="X531" i="14"/>
  <c r="W531" i="14"/>
  <c r="V531" i="14"/>
  <c r="U531" i="14"/>
  <c r="T531" i="14"/>
  <c r="AB530" i="14"/>
  <c r="AA530" i="14"/>
  <c r="Z530" i="14"/>
  <c r="Y530" i="14"/>
  <c r="X530" i="14"/>
  <c r="W530" i="14"/>
  <c r="V530" i="14"/>
  <c r="U530" i="14"/>
  <c r="T530" i="14"/>
  <c r="AB529" i="14"/>
  <c r="AA529" i="14"/>
  <c r="Z529" i="14"/>
  <c r="Y529" i="14"/>
  <c r="X529" i="14"/>
  <c r="W529" i="14"/>
  <c r="V529" i="14"/>
  <c r="U529" i="14"/>
  <c r="T529" i="14"/>
  <c r="AB528" i="14"/>
  <c r="AA528" i="14"/>
  <c r="Z528" i="14"/>
  <c r="Y528" i="14"/>
  <c r="X528" i="14"/>
  <c r="W528" i="14"/>
  <c r="V528" i="14"/>
  <c r="U528" i="14"/>
  <c r="T528" i="14"/>
  <c r="AB527" i="14"/>
  <c r="AA527" i="14"/>
  <c r="Z527" i="14"/>
  <c r="Y527" i="14"/>
  <c r="X527" i="14"/>
  <c r="W527" i="14"/>
  <c r="V527" i="14"/>
  <c r="U527" i="14"/>
  <c r="T527" i="14"/>
  <c r="AB526" i="14"/>
  <c r="AA526" i="14"/>
  <c r="Z526" i="14"/>
  <c r="Y526" i="14"/>
  <c r="X526" i="14"/>
  <c r="W526" i="14"/>
  <c r="V526" i="14"/>
  <c r="U526" i="14"/>
  <c r="T526" i="14"/>
  <c r="AB525" i="14"/>
  <c r="AA525" i="14"/>
  <c r="Z525" i="14"/>
  <c r="Y525" i="14"/>
  <c r="X525" i="14"/>
  <c r="W525" i="14"/>
  <c r="V525" i="14"/>
  <c r="U525" i="14"/>
  <c r="T525" i="14"/>
  <c r="AB524" i="14"/>
  <c r="AA524" i="14"/>
  <c r="Z524" i="14"/>
  <c r="Y524" i="14"/>
  <c r="X524" i="14"/>
  <c r="W524" i="14"/>
  <c r="V524" i="14"/>
  <c r="U524" i="14"/>
  <c r="T524" i="14"/>
  <c r="AB523" i="14"/>
  <c r="AA523" i="14"/>
  <c r="Z523" i="14"/>
  <c r="Y523" i="14"/>
  <c r="X523" i="14"/>
  <c r="W523" i="14"/>
  <c r="V523" i="14"/>
  <c r="U523" i="14"/>
  <c r="T523" i="14"/>
  <c r="AB522" i="14"/>
  <c r="AA522" i="14"/>
  <c r="Z522" i="14"/>
  <c r="Y522" i="14"/>
  <c r="X522" i="14"/>
  <c r="W522" i="14"/>
  <c r="V522" i="14"/>
  <c r="U522" i="14"/>
  <c r="T522" i="14"/>
  <c r="AB521" i="14"/>
  <c r="AA521" i="14"/>
  <c r="Z521" i="14"/>
  <c r="Y521" i="14"/>
  <c r="X521" i="14"/>
  <c r="W521" i="14"/>
  <c r="V521" i="14"/>
  <c r="U521" i="14"/>
  <c r="T521" i="14"/>
  <c r="AB520" i="14"/>
  <c r="AA520" i="14"/>
  <c r="Z520" i="14"/>
  <c r="Y520" i="14"/>
  <c r="X520" i="14"/>
  <c r="W520" i="14"/>
  <c r="V520" i="14"/>
  <c r="U520" i="14"/>
  <c r="T520" i="14"/>
  <c r="AB519" i="14"/>
  <c r="AA519" i="14"/>
  <c r="Z519" i="14"/>
  <c r="Y519" i="14"/>
  <c r="X519" i="14"/>
  <c r="W519" i="14"/>
  <c r="V519" i="14"/>
  <c r="U519" i="14"/>
  <c r="T519" i="14"/>
  <c r="AB518" i="14"/>
  <c r="AA518" i="14"/>
  <c r="Z518" i="14"/>
  <c r="Y518" i="14"/>
  <c r="X518" i="14"/>
  <c r="W518" i="14"/>
  <c r="V518" i="14"/>
  <c r="U518" i="14"/>
  <c r="T518" i="14"/>
  <c r="AB517" i="14"/>
  <c r="AA517" i="14"/>
  <c r="Z517" i="14"/>
  <c r="Y517" i="14"/>
  <c r="X517" i="14"/>
  <c r="W517" i="14"/>
  <c r="V517" i="14"/>
  <c r="U517" i="14"/>
  <c r="T517" i="14"/>
  <c r="AB516" i="14"/>
  <c r="AA516" i="14"/>
  <c r="Z516" i="14"/>
  <c r="Y516" i="14"/>
  <c r="X516" i="14"/>
  <c r="W516" i="14"/>
  <c r="V516" i="14"/>
  <c r="U516" i="14"/>
  <c r="T516" i="14"/>
  <c r="AB515" i="14"/>
  <c r="AA515" i="14"/>
  <c r="Z515" i="14"/>
  <c r="Y515" i="14"/>
  <c r="X515" i="14"/>
  <c r="W515" i="14"/>
  <c r="V515" i="14"/>
  <c r="U515" i="14"/>
  <c r="T515" i="14"/>
  <c r="AB514" i="14"/>
  <c r="AA514" i="14"/>
  <c r="Z514" i="14"/>
  <c r="Y514" i="14"/>
  <c r="X514" i="14"/>
  <c r="W514" i="14"/>
  <c r="V514" i="14"/>
  <c r="U514" i="14"/>
  <c r="T514" i="14"/>
  <c r="AB513" i="14"/>
  <c r="AA513" i="14"/>
  <c r="Z513" i="14"/>
  <c r="Y513" i="14"/>
  <c r="X513" i="14"/>
  <c r="W513" i="14"/>
  <c r="V513" i="14"/>
  <c r="U513" i="14"/>
  <c r="T513" i="14"/>
  <c r="AB512" i="14"/>
  <c r="AA512" i="14"/>
  <c r="Z512" i="14"/>
  <c r="Y512" i="14"/>
  <c r="X512" i="14"/>
  <c r="W512" i="14"/>
  <c r="V512" i="14"/>
  <c r="U512" i="14"/>
  <c r="T512" i="14"/>
  <c r="AB511" i="14"/>
  <c r="AA511" i="14"/>
  <c r="Z511" i="14"/>
  <c r="Y511" i="14"/>
  <c r="X511" i="14"/>
  <c r="W511" i="14"/>
  <c r="V511" i="14"/>
  <c r="U511" i="14"/>
  <c r="T511" i="14"/>
  <c r="AB510" i="14"/>
  <c r="AA510" i="14"/>
  <c r="Z510" i="14"/>
  <c r="Y510" i="14"/>
  <c r="X510" i="14"/>
  <c r="W510" i="14"/>
  <c r="V510" i="14"/>
  <c r="U510" i="14"/>
  <c r="T510" i="14"/>
  <c r="AB509" i="14"/>
  <c r="AA509" i="14"/>
  <c r="Z509" i="14"/>
  <c r="Y509" i="14"/>
  <c r="X509" i="14"/>
  <c r="W509" i="14"/>
  <c r="V509" i="14"/>
  <c r="U509" i="14"/>
  <c r="T509" i="14"/>
  <c r="AB508" i="14"/>
  <c r="AA508" i="14"/>
  <c r="Z508" i="14"/>
  <c r="Y508" i="14"/>
  <c r="X508" i="14"/>
  <c r="W508" i="14"/>
  <c r="V508" i="14"/>
  <c r="U508" i="14"/>
  <c r="T508" i="14"/>
  <c r="AB507" i="14"/>
  <c r="AA507" i="14"/>
  <c r="Z507" i="14"/>
  <c r="Y507" i="14"/>
  <c r="X507" i="14"/>
  <c r="W507" i="14"/>
  <c r="V507" i="14"/>
  <c r="U507" i="14"/>
  <c r="T507" i="14"/>
  <c r="AB506" i="14"/>
  <c r="AA506" i="14"/>
  <c r="Z506" i="14"/>
  <c r="Y506" i="14"/>
  <c r="X506" i="14"/>
  <c r="W506" i="14"/>
  <c r="V506" i="14"/>
  <c r="U506" i="14"/>
  <c r="T506" i="14"/>
  <c r="AB505" i="14"/>
  <c r="AA505" i="14"/>
  <c r="Z505" i="14"/>
  <c r="Y505" i="14"/>
  <c r="X505" i="14"/>
  <c r="W505" i="14"/>
  <c r="V505" i="14"/>
  <c r="U505" i="14"/>
  <c r="T505" i="14"/>
  <c r="AB504" i="14"/>
  <c r="AA504" i="14"/>
  <c r="Z504" i="14"/>
  <c r="Y504" i="14"/>
  <c r="X504" i="14"/>
  <c r="W504" i="14"/>
  <c r="V504" i="14"/>
  <c r="U504" i="14"/>
  <c r="T504" i="14"/>
  <c r="AB503" i="14"/>
  <c r="AA503" i="14"/>
  <c r="Z503" i="14"/>
  <c r="Y503" i="14"/>
  <c r="X503" i="14"/>
  <c r="W503" i="14"/>
  <c r="V503" i="14"/>
  <c r="U503" i="14"/>
  <c r="T503" i="14"/>
  <c r="AB502" i="14"/>
  <c r="AA502" i="14"/>
  <c r="Z502" i="14"/>
  <c r="Y502" i="14"/>
  <c r="X502" i="14"/>
  <c r="W502" i="14"/>
  <c r="V502" i="14"/>
  <c r="U502" i="14"/>
  <c r="T502" i="14"/>
  <c r="AB501" i="14"/>
  <c r="AA501" i="14"/>
  <c r="Z501" i="14"/>
  <c r="Y501" i="14"/>
  <c r="X501" i="14"/>
  <c r="W501" i="14"/>
  <c r="V501" i="14"/>
  <c r="U501" i="14"/>
  <c r="T501" i="14"/>
  <c r="AB500" i="14"/>
  <c r="AA500" i="14"/>
  <c r="Z500" i="14"/>
  <c r="Y500" i="14"/>
  <c r="X500" i="14"/>
  <c r="W500" i="14"/>
  <c r="V500" i="14"/>
  <c r="U500" i="14"/>
  <c r="T500" i="14"/>
  <c r="AB499" i="14"/>
  <c r="AA499" i="14"/>
  <c r="Z499" i="14"/>
  <c r="Y499" i="14"/>
  <c r="X499" i="14"/>
  <c r="W499" i="14"/>
  <c r="V499" i="14"/>
  <c r="U499" i="14"/>
  <c r="T499" i="14"/>
  <c r="AB498" i="14"/>
  <c r="AA498" i="14"/>
  <c r="Z498" i="14"/>
  <c r="Y498" i="14"/>
  <c r="X498" i="14"/>
  <c r="W498" i="14"/>
  <c r="V498" i="14"/>
  <c r="U498" i="14"/>
  <c r="T498" i="14"/>
  <c r="AB497" i="14"/>
  <c r="AA497" i="14"/>
  <c r="Z497" i="14"/>
  <c r="Y497" i="14"/>
  <c r="X497" i="14"/>
  <c r="W497" i="14"/>
  <c r="V497" i="14"/>
  <c r="U497" i="14"/>
  <c r="T497" i="14"/>
  <c r="AB496" i="14"/>
  <c r="AA496" i="14"/>
  <c r="Z496" i="14"/>
  <c r="Y496" i="14"/>
  <c r="X496" i="14"/>
  <c r="W496" i="14"/>
  <c r="V496" i="14"/>
  <c r="U496" i="14"/>
  <c r="T496" i="14"/>
  <c r="AB495" i="14"/>
  <c r="AA495" i="14"/>
  <c r="Z495" i="14"/>
  <c r="Y495" i="14"/>
  <c r="X495" i="14"/>
  <c r="W495" i="14"/>
  <c r="V495" i="14"/>
  <c r="U495" i="14"/>
  <c r="T495" i="14"/>
  <c r="AB494" i="14"/>
  <c r="AA494" i="14"/>
  <c r="Z494" i="14"/>
  <c r="Y494" i="14"/>
  <c r="X494" i="14"/>
  <c r="W494" i="14"/>
  <c r="V494" i="14"/>
  <c r="U494" i="14"/>
  <c r="T494" i="14"/>
  <c r="AB493" i="14"/>
  <c r="AA493" i="14"/>
  <c r="Z493" i="14"/>
  <c r="Y493" i="14"/>
  <c r="X493" i="14"/>
  <c r="W493" i="14"/>
  <c r="V493" i="14"/>
  <c r="U493" i="14"/>
  <c r="T493" i="14"/>
  <c r="AB492" i="14"/>
  <c r="AA492" i="14"/>
  <c r="Z492" i="14"/>
  <c r="Y492" i="14"/>
  <c r="X492" i="14"/>
  <c r="W492" i="14"/>
  <c r="V492" i="14"/>
  <c r="U492" i="14"/>
  <c r="T492" i="14"/>
  <c r="AB491" i="14"/>
  <c r="AA491" i="14"/>
  <c r="Z491" i="14"/>
  <c r="Y491" i="14"/>
  <c r="X491" i="14"/>
  <c r="W491" i="14"/>
  <c r="V491" i="14"/>
  <c r="U491" i="14"/>
  <c r="T491" i="14"/>
  <c r="AB490" i="14"/>
  <c r="AA490" i="14"/>
  <c r="Z490" i="14"/>
  <c r="Y490" i="14"/>
  <c r="X490" i="14"/>
  <c r="W490" i="14"/>
  <c r="V490" i="14"/>
  <c r="U490" i="14"/>
  <c r="T490" i="14"/>
  <c r="AB489" i="14"/>
  <c r="AA489" i="14"/>
  <c r="Z489" i="14"/>
  <c r="Y489" i="14"/>
  <c r="X489" i="14"/>
  <c r="W489" i="14"/>
  <c r="V489" i="14"/>
  <c r="U489" i="14"/>
  <c r="T489" i="14"/>
  <c r="AB488" i="14"/>
  <c r="AA488" i="14"/>
  <c r="Z488" i="14"/>
  <c r="Y488" i="14"/>
  <c r="X488" i="14"/>
  <c r="W488" i="14"/>
  <c r="V488" i="14"/>
  <c r="U488" i="14"/>
  <c r="T488" i="14"/>
  <c r="AB487" i="14"/>
  <c r="AA487" i="14"/>
  <c r="Z487" i="14"/>
  <c r="Y487" i="14"/>
  <c r="X487" i="14"/>
  <c r="W487" i="14"/>
  <c r="V487" i="14"/>
  <c r="U487" i="14"/>
  <c r="T487" i="14"/>
  <c r="AB486" i="14"/>
  <c r="AA486" i="14"/>
  <c r="Z486" i="14"/>
  <c r="Y486" i="14"/>
  <c r="X486" i="14"/>
  <c r="W486" i="14"/>
  <c r="V486" i="14"/>
  <c r="U486" i="14"/>
  <c r="T486" i="14"/>
  <c r="AB485" i="14"/>
  <c r="AA485" i="14"/>
  <c r="Z485" i="14"/>
  <c r="Y485" i="14"/>
  <c r="X485" i="14"/>
  <c r="W485" i="14"/>
  <c r="V485" i="14"/>
  <c r="U485" i="14"/>
  <c r="T485" i="14"/>
  <c r="AB484" i="14"/>
  <c r="AA484" i="14"/>
  <c r="Z484" i="14"/>
  <c r="Y484" i="14"/>
  <c r="X484" i="14"/>
  <c r="W484" i="14"/>
  <c r="V484" i="14"/>
  <c r="U484" i="14"/>
  <c r="T484" i="14"/>
  <c r="AB483" i="14"/>
  <c r="AA483" i="14"/>
  <c r="Z483" i="14"/>
  <c r="Y483" i="14"/>
  <c r="X483" i="14"/>
  <c r="W483" i="14"/>
  <c r="V483" i="14"/>
  <c r="U483" i="14"/>
  <c r="T483" i="14"/>
  <c r="AB482" i="14"/>
  <c r="AA482" i="14"/>
  <c r="Z482" i="14"/>
  <c r="Y482" i="14"/>
  <c r="X482" i="14"/>
  <c r="W482" i="14"/>
  <c r="V482" i="14"/>
  <c r="U482" i="14"/>
  <c r="T482" i="14"/>
  <c r="AB481" i="14"/>
  <c r="AA481" i="14"/>
  <c r="Z481" i="14"/>
  <c r="Y481" i="14"/>
  <c r="X481" i="14"/>
  <c r="W481" i="14"/>
  <c r="V481" i="14"/>
  <c r="U481" i="14"/>
  <c r="T481" i="14"/>
  <c r="AB480" i="14"/>
  <c r="AA480" i="14"/>
  <c r="Z480" i="14"/>
  <c r="Y480" i="14"/>
  <c r="X480" i="14"/>
  <c r="W480" i="14"/>
  <c r="V480" i="14"/>
  <c r="U480" i="14"/>
  <c r="T480" i="14"/>
  <c r="AB479" i="14"/>
  <c r="AA479" i="14"/>
  <c r="Z479" i="14"/>
  <c r="Y479" i="14"/>
  <c r="X479" i="14"/>
  <c r="W479" i="14"/>
  <c r="V479" i="14"/>
  <c r="U479" i="14"/>
  <c r="T479" i="14"/>
  <c r="AB478" i="14"/>
  <c r="AA478" i="14"/>
  <c r="Z478" i="14"/>
  <c r="Y478" i="14"/>
  <c r="X478" i="14"/>
  <c r="W478" i="14"/>
  <c r="V478" i="14"/>
  <c r="U478" i="14"/>
  <c r="T478" i="14"/>
  <c r="AB477" i="14"/>
  <c r="AA477" i="14"/>
  <c r="Z477" i="14"/>
  <c r="Y477" i="14"/>
  <c r="X477" i="14"/>
  <c r="W477" i="14"/>
  <c r="V477" i="14"/>
  <c r="U477" i="14"/>
  <c r="T477" i="14"/>
  <c r="AB476" i="14"/>
  <c r="AA476" i="14"/>
  <c r="Z476" i="14"/>
  <c r="Y476" i="14"/>
  <c r="X476" i="14"/>
  <c r="W476" i="14"/>
  <c r="V476" i="14"/>
  <c r="U476" i="14"/>
  <c r="T476" i="14"/>
  <c r="AB475" i="14"/>
  <c r="AA475" i="14"/>
  <c r="Z475" i="14"/>
  <c r="Y475" i="14"/>
  <c r="X475" i="14"/>
  <c r="W475" i="14"/>
  <c r="V475" i="14"/>
  <c r="U475" i="14"/>
  <c r="T475" i="14"/>
  <c r="AB474" i="14"/>
  <c r="AA474" i="14"/>
  <c r="Z474" i="14"/>
  <c r="Y474" i="14"/>
  <c r="X474" i="14"/>
  <c r="W474" i="14"/>
  <c r="V474" i="14"/>
  <c r="U474" i="14"/>
  <c r="T474" i="14"/>
  <c r="AB473" i="14"/>
  <c r="AA473" i="14"/>
  <c r="Z473" i="14"/>
  <c r="Y473" i="14"/>
  <c r="X473" i="14"/>
  <c r="W473" i="14"/>
  <c r="V473" i="14"/>
  <c r="U473" i="14"/>
  <c r="T473" i="14"/>
  <c r="AB472" i="14"/>
  <c r="AA472" i="14"/>
  <c r="Z472" i="14"/>
  <c r="Y472" i="14"/>
  <c r="X472" i="14"/>
  <c r="W472" i="14"/>
  <c r="V472" i="14"/>
  <c r="U472" i="14"/>
  <c r="T472" i="14"/>
  <c r="AB471" i="14"/>
  <c r="AA471" i="14"/>
  <c r="Z471" i="14"/>
  <c r="Y471" i="14"/>
  <c r="X471" i="14"/>
  <c r="W471" i="14"/>
  <c r="V471" i="14"/>
  <c r="U471" i="14"/>
  <c r="T471" i="14"/>
  <c r="AB470" i="14"/>
  <c r="AA470" i="14"/>
  <c r="Z470" i="14"/>
  <c r="Y470" i="14"/>
  <c r="X470" i="14"/>
  <c r="W470" i="14"/>
  <c r="V470" i="14"/>
  <c r="U470" i="14"/>
  <c r="T470" i="14"/>
  <c r="AB469" i="14"/>
  <c r="AA469" i="14"/>
  <c r="Z469" i="14"/>
  <c r="Y469" i="14"/>
  <c r="X469" i="14"/>
  <c r="W469" i="14"/>
  <c r="V469" i="14"/>
  <c r="U469" i="14"/>
  <c r="T469" i="14"/>
  <c r="AB468" i="14"/>
  <c r="AA468" i="14"/>
  <c r="Z468" i="14"/>
  <c r="Y468" i="14"/>
  <c r="X468" i="14"/>
  <c r="W468" i="14"/>
  <c r="V468" i="14"/>
  <c r="U468" i="14"/>
  <c r="T468" i="14"/>
  <c r="AB467" i="14"/>
  <c r="AA467" i="14"/>
  <c r="Z467" i="14"/>
  <c r="Y467" i="14"/>
  <c r="X467" i="14"/>
  <c r="W467" i="14"/>
  <c r="V467" i="14"/>
  <c r="U467" i="14"/>
  <c r="T467" i="14"/>
  <c r="AB466" i="14"/>
  <c r="AA466" i="14"/>
  <c r="Z466" i="14"/>
  <c r="Y466" i="14"/>
  <c r="X466" i="14"/>
  <c r="W466" i="14"/>
  <c r="V466" i="14"/>
  <c r="U466" i="14"/>
  <c r="T466" i="14"/>
  <c r="AB465" i="14"/>
  <c r="AA465" i="14"/>
  <c r="Z465" i="14"/>
  <c r="Y465" i="14"/>
  <c r="X465" i="14"/>
  <c r="W465" i="14"/>
  <c r="V465" i="14"/>
  <c r="U465" i="14"/>
  <c r="T465" i="14"/>
  <c r="AB464" i="14"/>
  <c r="AA464" i="14"/>
  <c r="Z464" i="14"/>
  <c r="Y464" i="14"/>
  <c r="X464" i="14"/>
  <c r="W464" i="14"/>
  <c r="V464" i="14"/>
  <c r="U464" i="14"/>
  <c r="T464" i="14"/>
  <c r="AB463" i="14"/>
  <c r="AA463" i="14"/>
  <c r="Z463" i="14"/>
  <c r="Y463" i="14"/>
  <c r="X463" i="14"/>
  <c r="W463" i="14"/>
  <c r="V463" i="14"/>
  <c r="U463" i="14"/>
  <c r="T463" i="14"/>
  <c r="AB462" i="14"/>
  <c r="AA462" i="14"/>
  <c r="Z462" i="14"/>
  <c r="Y462" i="14"/>
  <c r="X462" i="14"/>
  <c r="W462" i="14"/>
  <c r="V462" i="14"/>
  <c r="U462" i="14"/>
  <c r="T462" i="14"/>
  <c r="AB461" i="14"/>
  <c r="AA461" i="14"/>
  <c r="Z461" i="14"/>
  <c r="Y461" i="14"/>
  <c r="X461" i="14"/>
  <c r="W461" i="14"/>
  <c r="V461" i="14"/>
  <c r="U461" i="14"/>
  <c r="T461" i="14"/>
  <c r="AB460" i="14"/>
  <c r="AA460" i="14"/>
  <c r="Z460" i="14"/>
  <c r="Y460" i="14"/>
  <c r="X460" i="14"/>
  <c r="W460" i="14"/>
  <c r="V460" i="14"/>
  <c r="U460" i="14"/>
  <c r="T460" i="14"/>
  <c r="AB459" i="14"/>
  <c r="AA459" i="14"/>
  <c r="Z459" i="14"/>
  <c r="Y459" i="14"/>
  <c r="X459" i="14"/>
  <c r="W459" i="14"/>
  <c r="V459" i="14"/>
  <c r="U459" i="14"/>
  <c r="T459" i="14"/>
  <c r="AB458" i="14"/>
  <c r="AA458" i="14"/>
  <c r="Z458" i="14"/>
  <c r="Y458" i="14"/>
  <c r="X458" i="14"/>
  <c r="W458" i="14"/>
  <c r="V458" i="14"/>
  <c r="U458" i="14"/>
  <c r="T458" i="14"/>
  <c r="AB457" i="14"/>
  <c r="AA457" i="14"/>
  <c r="Z457" i="14"/>
  <c r="Y457" i="14"/>
  <c r="X457" i="14"/>
  <c r="W457" i="14"/>
  <c r="V457" i="14"/>
  <c r="U457" i="14"/>
  <c r="T457" i="14"/>
  <c r="AB456" i="14"/>
  <c r="AA456" i="14"/>
  <c r="Z456" i="14"/>
  <c r="Y456" i="14"/>
  <c r="X456" i="14"/>
  <c r="W456" i="14"/>
  <c r="V456" i="14"/>
  <c r="U456" i="14"/>
  <c r="T456" i="14"/>
  <c r="AB455" i="14"/>
  <c r="AA455" i="14"/>
  <c r="Z455" i="14"/>
  <c r="Y455" i="14"/>
  <c r="X455" i="14"/>
  <c r="W455" i="14"/>
  <c r="V455" i="14"/>
  <c r="U455" i="14"/>
  <c r="T455" i="14"/>
  <c r="AB454" i="14"/>
  <c r="AA454" i="14"/>
  <c r="Z454" i="14"/>
  <c r="Y454" i="14"/>
  <c r="X454" i="14"/>
  <c r="W454" i="14"/>
  <c r="V454" i="14"/>
  <c r="U454" i="14"/>
  <c r="T454" i="14"/>
  <c r="AB453" i="14"/>
  <c r="AA453" i="14"/>
  <c r="Z453" i="14"/>
  <c r="Y453" i="14"/>
  <c r="X453" i="14"/>
  <c r="W453" i="14"/>
  <c r="V453" i="14"/>
  <c r="U453" i="14"/>
  <c r="T453" i="14"/>
  <c r="AB452" i="14"/>
  <c r="AA452" i="14"/>
  <c r="Z452" i="14"/>
  <c r="Y452" i="14"/>
  <c r="X452" i="14"/>
  <c r="W452" i="14"/>
  <c r="V452" i="14"/>
  <c r="U452" i="14"/>
  <c r="T452" i="14"/>
  <c r="AB451" i="14"/>
  <c r="AA451" i="14"/>
  <c r="Z451" i="14"/>
  <c r="Y451" i="14"/>
  <c r="X451" i="14"/>
  <c r="W451" i="14"/>
  <c r="V451" i="14"/>
  <c r="U451" i="14"/>
  <c r="T451" i="14"/>
  <c r="AB450" i="14"/>
  <c r="AA450" i="14"/>
  <c r="Z450" i="14"/>
  <c r="Y450" i="14"/>
  <c r="X450" i="14"/>
  <c r="W450" i="14"/>
  <c r="V450" i="14"/>
  <c r="U450" i="14"/>
  <c r="T450" i="14"/>
  <c r="AB449" i="14"/>
  <c r="AA449" i="14"/>
  <c r="Z449" i="14"/>
  <c r="Y449" i="14"/>
  <c r="X449" i="14"/>
  <c r="W449" i="14"/>
  <c r="V449" i="14"/>
  <c r="U449" i="14"/>
  <c r="T449" i="14"/>
  <c r="AB448" i="14"/>
  <c r="AA448" i="14"/>
  <c r="Z448" i="14"/>
  <c r="Y448" i="14"/>
  <c r="X448" i="14"/>
  <c r="W448" i="14"/>
  <c r="V448" i="14"/>
  <c r="U448" i="14"/>
  <c r="T448" i="14"/>
  <c r="AB447" i="14"/>
  <c r="AA447" i="14"/>
  <c r="Z447" i="14"/>
  <c r="Y447" i="14"/>
  <c r="X447" i="14"/>
  <c r="W447" i="14"/>
  <c r="V447" i="14"/>
  <c r="U447" i="14"/>
  <c r="T447" i="14"/>
  <c r="AB446" i="14"/>
  <c r="AA446" i="14"/>
  <c r="Z446" i="14"/>
  <c r="Y446" i="14"/>
  <c r="X446" i="14"/>
  <c r="W446" i="14"/>
  <c r="V446" i="14"/>
  <c r="U446" i="14"/>
  <c r="T446" i="14"/>
  <c r="AB445" i="14"/>
  <c r="AA445" i="14"/>
  <c r="Z445" i="14"/>
  <c r="Y445" i="14"/>
  <c r="X445" i="14"/>
  <c r="W445" i="14"/>
  <c r="V445" i="14"/>
  <c r="U445" i="14"/>
  <c r="T445" i="14"/>
  <c r="AB444" i="14"/>
  <c r="AA444" i="14"/>
  <c r="Z444" i="14"/>
  <c r="Y444" i="14"/>
  <c r="X444" i="14"/>
  <c r="W444" i="14"/>
  <c r="V444" i="14"/>
  <c r="U444" i="14"/>
  <c r="T444" i="14"/>
  <c r="AB443" i="14"/>
  <c r="AA443" i="14"/>
  <c r="Z443" i="14"/>
  <c r="Y443" i="14"/>
  <c r="X443" i="14"/>
  <c r="W443" i="14"/>
  <c r="V443" i="14"/>
  <c r="U443" i="14"/>
  <c r="T443" i="14"/>
  <c r="AB442" i="14"/>
  <c r="AA442" i="14"/>
  <c r="Z442" i="14"/>
  <c r="Y442" i="14"/>
  <c r="X442" i="14"/>
  <c r="W442" i="14"/>
  <c r="V442" i="14"/>
  <c r="U442" i="14"/>
  <c r="T442" i="14"/>
  <c r="AB441" i="14"/>
  <c r="AA441" i="14"/>
  <c r="Z441" i="14"/>
  <c r="Y441" i="14"/>
  <c r="X441" i="14"/>
  <c r="W441" i="14"/>
  <c r="V441" i="14"/>
  <c r="U441" i="14"/>
  <c r="T441" i="14"/>
  <c r="AB440" i="14"/>
  <c r="AA440" i="14"/>
  <c r="Z440" i="14"/>
  <c r="Y440" i="14"/>
  <c r="X440" i="14"/>
  <c r="W440" i="14"/>
  <c r="V440" i="14"/>
  <c r="U440" i="14"/>
  <c r="T440" i="14"/>
  <c r="AB439" i="14"/>
  <c r="AA439" i="14"/>
  <c r="Z439" i="14"/>
  <c r="Y439" i="14"/>
  <c r="X439" i="14"/>
  <c r="W439" i="14"/>
  <c r="V439" i="14"/>
  <c r="U439" i="14"/>
  <c r="T439" i="14"/>
  <c r="AB438" i="14"/>
  <c r="AA438" i="14"/>
  <c r="Z438" i="14"/>
  <c r="Y438" i="14"/>
  <c r="X438" i="14"/>
  <c r="W438" i="14"/>
  <c r="V438" i="14"/>
  <c r="U438" i="14"/>
  <c r="T438" i="14"/>
  <c r="AB437" i="14"/>
  <c r="AA437" i="14"/>
  <c r="Z437" i="14"/>
  <c r="Y437" i="14"/>
  <c r="X437" i="14"/>
  <c r="W437" i="14"/>
  <c r="V437" i="14"/>
  <c r="U437" i="14"/>
  <c r="T437" i="14"/>
  <c r="AB436" i="14"/>
  <c r="AA436" i="14"/>
  <c r="Z436" i="14"/>
  <c r="Y436" i="14"/>
  <c r="X436" i="14"/>
  <c r="W436" i="14"/>
  <c r="V436" i="14"/>
  <c r="U436" i="14"/>
  <c r="T436" i="14"/>
  <c r="AB435" i="14"/>
  <c r="AA435" i="14"/>
  <c r="Z435" i="14"/>
  <c r="Y435" i="14"/>
  <c r="X435" i="14"/>
  <c r="W435" i="14"/>
  <c r="V435" i="14"/>
  <c r="U435" i="14"/>
  <c r="T435" i="14"/>
  <c r="AB434" i="14"/>
  <c r="AA434" i="14"/>
  <c r="Z434" i="14"/>
  <c r="Y434" i="14"/>
  <c r="X434" i="14"/>
  <c r="W434" i="14"/>
  <c r="V434" i="14"/>
  <c r="U434" i="14"/>
  <c r="T434" i="14"/>
  <c r="AB433" i="14"/>
  <c r="AA433" i="14"/>
  <c r="Z433" i="14"/>
  <c r="Y433" i="14"/>
  <c r="X433" i="14"/>
  <c r="W433" i="14"/>
  <c r="V433" i="14"/>
  <c r="U433" i="14"/>
  <c r="T433" i="14"/>
  <c r="AB432" i="14"/>
  <c r="AA432" i="14"/>
  <c r="Z432" i="14"/>
  <c r="Y432" i="14"/>
  <c r="X432" i="14"/>
  <c r="W432" i="14"/>
  <c r="V432" i="14"/>
  <c r="U432" i="14"/>
  <c r="T432" i="14"/>
  <c r="AB431" i="14"/>
  <c r="AA431" i="14"/>
  <c r="Z431" i="14"/>
  <c r="Y431" i="14"/>
  <c r="X431" i="14"/>
  <c r="W431" i="14"/>
  <c r="V431" i="14"/>
  <c r="U431" i="14"/>
  <c r="T431" i="14"/>
  <c r="AB430" i="14"/>
  <c r="AA430" i="14"/>
  <c r="Z430" i="14"/>
  <c r="Y430" i="14"/>
  <c r="X430" i="14"/>
  <c r="W430" i="14"/>
  <c r="V430" i="14"/>
  <c r="U430" i="14"/>
  <c r="T430" i="14"/>
  <c r="AB429" i="14"/>
  <c r="AA429" i="14"/>
  <c r="Z429" i="14"/>
  <c r="Y429" i="14"/>
  <c r="X429" i="14"/>
  <c r="W429" i="14"/>
  <c r="V429" i="14"/>
  <c r="U429" i="14"/>
  <c r="T429" i="14"/>
  <c r="AB428" i="14"/>
  <c r="AA428" i="14"/>
  <c r="Z428" i="14"/>
  <c r="Y428" i="14"/>
  <c r="X428" i="14"/>
  <c r="W428" i="14"/>
  <c r="V428" i="14"/>
  <c r="U428" i="14"/>
  <c r="T428" i="14"/>
  <c r="AB427" i="14"/>
  <c r="AA427" i="14"/>
  <c r="Z427" i="14"/>
  <c r="Y427" i="14"/>
  <c r="X427" i="14"/>
  <c r="W427" i="14"/>
  <c r="V427" i="14"/>
  <c r="U427" i="14"/>
  <c r="T427" i="14"/>
  <c r="AB426" i="14"/>
  <c r="AA426" i="14"/>
  <c r="Z426" i="14"/>
  <c r="Y426" i="14"/>
  <c r="X426" i="14"/>
  <c r="W426" i="14"/>
  <c r="V426" i="14"/>
  <c r="U426" i="14"/>
  <c r="T426" i="14"/>
  <c r="AB425" i="14"/>
  <c r="AA425" i="14"/>
  <c r="Z425" i="14"/>
  <c r="Y425" i="14"/>
  <c r="X425" i="14"/>
  <c r="W425" i="14"/>
  <c r="V425" i="14"/>
  <c r="U425" i="14"/>
  <c r="T425" i="14"/>
  <c r="AB424" i="14"/>
  <c r="AA424" i="14"/>
  <c r="Z424" i="14"/>
  <c r="Y424" i="14"/>
  <c r="X424" i="14"/>
  <c r="W424" i="14"/>
  <c r="V424" i="14"/>
  <c r="U424" i="14"/>
  <c r="T424" i="14"/>
  <c r="AB423" i="14"/>
  <c r="AA423" i="14"/>
  <c r="Z423" i="14"/>
  <c r="Y423" i="14"/>
  <c r="X423" i="14"/>
  <c r="W423" i="14"/>
  <c r="V423" i="14"/>
  <c r="U423" i="14"/>
  <c r="T423" i="14"/>
  <c r="AB422" i="14"/>
  <c r="AA422" i="14"/>
  <c r="Z422" i="14"/>
  <c r="Y422" i="14"/>
  <c r="X422" i="14"/>
  <c r="W422" i="14"/>
  <c r="V422" i="14"/>
  <c r="U422" i="14"/>
  <c r="T422" i="14"/>
  <c r="AB421" i="14"/>
  <c r="AA421" i="14"/>
  <c r="Z421" i="14"/>
  <c r="Y421" i="14"/>
  <c r="X421" i="14"/>
  <c r="W421" i="14"/>
  <c r="V421" i="14"/>
  <c r="U421" i="14"/>
  <c r="T421" i="14"/>
  <c r="AB420" i="14"/>
  <c r="AA420" i="14"/>
  <c r="Z420" i="14"/>
  <c r="Y420" i="14"/>
  <c r="X420" i="14"/>
  <c r="W420" i="14"/>
  <c r="V420" i="14"/>
  <c r="U420" i="14"/>
  <c r="T420" i="14"/>
  <c r="AB419" i="14"/>
  <c r="AA419" i="14"/>
  <c r="Z419" i="14"/>
  <c r="Y419" i="14"/>
  <c r="X419" i="14"/>
  <c r="W419" i="14"/>
  <c r="V419" i="14"/>
  <c r="U419" i="14"/>
  <c r="T419" i="14"/>
  <c r="AB418" i="14"/>
  <c r="AA418" i="14"/>
  <c r="Z418" i="14"/>
  <c r="Y418" i="14"/>
  <c r="X418" i="14"/>
  <c r="W418" i="14"/>
  <c r="V418" i="14"/>
  <c r="U418" i="14"/>
  <c r="T418" i="14"/>
  <c r="AB417" i="14"/>
  <c r="AA417" i="14"/>
  <c r="Z417" i="14"/>
  <c r="Y417" i="14"/>
  <c r="X417" i="14"/>
  <c r="W417" i="14"/>
  <c r="V417" i="14"/>
  <c r="U417" i="14"/>
  <c r="T417" i="14"/>
  <c r="AB416" i="14"/>
  <c r="AA416" i="14"/>
  <c r="Z416" i="14"/>
  <c r="Y416" i="14"/>
  <c r="X416" i="14"/>
  <c r="W416" i="14"/>
  <c r="V416" i="14"/>
  <c r="U416" i="14"/>
  <c r="T416" i="14"/>
  <c r="AB415" i="14"/>
  <c r="AA415" i="14"/>
  <c r="Z415" i="14"/>
  <c r="Y415" i="14"/>
  <c r="X415" i="14"/>
  <c r="W415" i="14"/>
  <c r="V415" i="14"/>
  <c r="U415" i="14"/>
  <c r="T415" i="14"/>
  <c r="AB414" i="14"/>
  <c r="AA414" i="14"/>
  <c r="Z414" i="14"/>
  <c r="Y414" i="14"/>
  <c r="X414" i="14"/>
  <c r="W414" i="14"/>
  <c r="V414" i="14"/>
  <c r="U414" i="14"/>
  <c r="T414" i="14"/>
  <c r="AB413" i="14"/>
  <c r="AA413" i="14"/>
  <c r="Z413" i="14"/>
  <c r="Y413" i="14"/>
  <c r="X413" i="14"/>
  <c r="W413" i="14"/>
  <c r="V413" i="14"/>
  <c r="U413" i="14"/>
  <c r="T413" i="14"/>
  <c r="AB412" i="14"/>
  <c r="AA412" i="14"/>
  <c r="Z412" i="14"/>
  <c r="Y412" i="14"/>
  <c r="X412" i="14"/>
  <c r="W412" i="14"/>
  <c r="V412" i="14"/>
  <c r="U412" i="14"/>
  <c r="T412" i="14"/>
  <c r="AB411" i="14"/>
  <c r="AA411" i="14"/>
  <c r="Z411" i="14"/>
  <c r="Y411" i="14"/>
  <c r="X411" i="14"/>
  <c r="W411" i="14"/>
  <c r="V411" i="14"/>
  <c r="U411" i="14"/>
  <c r="T411" i="14"/>
  <c r="AB410" i="14"/>
  <c r="AA410" i="14"/>
  <c r="Z410" i="14"/>
  <c r="Y410" i="14"/>
  <c r="X410" i="14"/>
  <c r="W410" i="14"/>
  <c r="V410" i="14"/>
  <c r="U410" i="14"/>
  <c r="T410" i="14"/>
  <c r="AB409" i="14"/>
  <c r="AA409" i="14"/>
  <c r="Z409" i="14"/>
  <c r="Y409" i="14"/>
  <c r="X409" i="14"/>
  <c r="W409" i="14"/>
  <c r="V409" i="14"/>
  <c r="U409" i="14"/>
  <c r="T409" i="14"/>
  <c r="AB408" i="14"/>
  <c r="AA408" i="14"/>
  <c r="Z408" i="14"/>
  <c r="Y408" i="14"/>
  <c r="X408" i="14"/>
  <c r="W408" i="14"/>
  <c r="V408" i="14"/>
  <c r="U408" i="14"/>
  <c r="T408" i="14"/>
  <c r="AB407" i="14"/>
  <c r="AA407" i="14"/>
  <c r="Z407" i="14"/>
  <c r="Y407" i="14"/>
  <c r="X407" i="14"/>
  <c r="W407" i="14"/>
  <c r="V407" i="14"/>
  <c r="U407" i="14"/>
  <c r="T407" i="14"/>
  <c r="AB406" i="14"/>
  <c r="AA406" i="14"/>
  <c r="Z406" i="14"/>
  <c r="Y406" i="14"/>
  <c r="X406" i="14"/>
  <c r="W406" i="14"/>
  <c r="V406" i="14"/>
  <c r="U406" i="14"/>
  <c r="T406" i="14"/>
  <c r="AB405" i="14"/>
  <c r="AA405" i="14"/>
  <c r="Z405" i="14"/>
  <c r="Y405" i="14"/>
  <c r="X405" i="14"/>
  <c r="W405" i="14"/>
  <c r="V405" i="14"/>
  <c r="U405" i="14"/>
  <c r="T405" i="14"/>
  <c r="AB404" i="14"/>
  <c r="AA404" i="14"/>
  <c r="Z404" i="14"/>
  <c r="Y404" i="14"/>
  <c r="X404" i="14"/>
  <c r="W404" i="14"/>
  <c r="V404" i="14"/>
  <c r="U404" i="14"/>
  <c r="T404" i="14"/>
  <c r="AB403" i="14"/>
  <c r="AA403" i="14"/>
  <c r="Z403" i="14"/>
  <c r="Y403" i="14"/>
  <c r="X403" i="14"/>
  <c r="W403" i="14"/>
  <c r="V403" i="14"/>
  <c r="U403" i="14"/>
  <c r="T403" i="14"/>
  <c r="AB402" i="14"/>
  <c r="AA402" i="14"/>
  <c r="Z402" i="14"/>
  <c r="Y402" i="14"/>
  <c r="X402" i="14"/>
  <c r="W402" i="14"/>
  <c r="V402" i="14"/>
  <c r="U402" i="14"/>
  <c r="T402" i="14"/>
  <c r="AB401" i="14"/>
  <c r="AA401" i="14"/>
  <c r="Z401" i="14"/>
  <c r="Y401" i="14"/>
  <c r="X401" i="14"/>
  <c r="W401" i="14"/>
  <c r="V401" i="14"/>
  <c r="U401" i="14"/>
  <c r="T401" i="14"/>
  <c r="AB400" i="14"/>
  <c r="AA400" i="14"/>
  <c r="Z400" i="14"/>
  <c r="Y400" i="14"/>
  <c r="X400" i="14"/>
  <c r="W400" i="14"/>
  <c r="V400" i="14"/>
  <c r="U400" i="14"/>
  <c r="T400" i="14"/>
  <c r="AB399" i="14"/>
  <c r="AA399" i="14"/>
  <c r="Z399" i="14"/>
  <c r="Y399" i="14"/>
  <c r="X399" i="14"/>
  <c r="W399" i="14"/>
  <c r="V399" i="14"/>
  <c r="U399" i="14"/>
  <c r="T399" i="14"/>
  <c r="AB398" i="14"/>
  <c r="AA398" i="14"/>
  <c r="Z398" i="14"/>
  <c r="Y398" i="14"/>
  <c r="X398" i="14"/>
  <c r="W398" i="14"/>
  <c r="V398" i="14"/>
  <c r="U398" i="14"/>
  <c r="T398" i="14"/>
  <c r="AB397" i="14"/>
  <c r="AA397" i="14"/>
  <c r="Z397" i="14"/>
  <c r="Y397" i="14"/>
  <c r="X397" i="14"/>
  <c r="W397" i="14"/>
  <c r="V397" i="14"/>
  <c r="U397" i="14"/>
  <c r="T397" i="14"/>
  <c r="AB396" i="14"/>
  <c r="AA396" i="14"/>
  <c r="Z396" i="14"/>
  <c r="Y396" i="14"/>
  <c r="X396" i="14"/>
  <c r="W396" i="14"/>
  <c r="V396" i="14"/>
  <c r="U396" i="14"/>
  <c r="T396" i="14"/>
  <c r="AB395" i="14"/>
  <c r="AA395" i="14"/>
  <c r="Z395" i="14"/>
  <c r="Y395" i="14"/>
  <c r="X395" i="14"/>
  <c r="W395" i="14"/>
  <c r="V395" i="14"/>
  <c r="U395" i="14"/>
  <c r="T395" i="14"/>
  <c r="AB394" i="14"/>
  <c r="AA394" i="14"/>
  <c r="Z394" i="14"/>
  <c r="Y394" i="14"/>
  <c r="X394" i="14"/>
  <c r="W394" i="14"/>
  <c r="V394" i="14"/>
  <c r="U394" i="14"/>
  <c r="T394" i="14"/>
  <c r="AB393" i="14"/>
  <c r="AA393" i="14"/>
  <c r="Z393" i="14"/>
  <c r="Y393" i="14"/>
  <c r="X393" i="14"/>
  <c r="W393" i="14"/>
  <c r="V393" i="14"/>
  <c r="U393" i="14"/>
  <c r="T393" i="14"/>
  <c r="AB392" i="14"/>
  <c r="AA392" i="14"/>
  <c r="Z392" i="14"/>
  <c r="Y392" i="14"/>
  <c r="X392" i="14"/>
  <c r="W392" i="14"/>
  <c r="V392" i="14"/>
  <c r="U392" i="14"/>
  <c r="T392" i="14"/>
  <c r="AB391" i="14"/>
  <c r="AA391" i="14"/>
  <c r="Z391" i="14"/>
  <c r="Y391" i="14"/>
  <c r="X391" i="14"/>
  <c r="W391" i="14"/>
  <c r="V391" i="14"/>
  <c r="U391" i="14"/>
  <c r="T391" i="14"/>
  <c r="AB390" i="14"/>
  <c r="AA390" i="14"/>
  <c r="Z390" i="14"/>
  <c r="Y390" i="14"/>
  <c r="X390" i="14"/>
  <c r="W390" i="14"/>
  <c r="V390" i="14"/>
  <c r="U390" i="14"/>
  <c r="T390" i="14"/>
  <c r="AB389" i="14"/>
  <c r="AA389" i="14"/>
  <c r="Z389" i="14"/>
  <c r="Y389" i="14"/>
  <c r="X389" i="14"/>
  <c r="W389" i="14"/>
  <c r="V389" i="14"/>
  <c r="U389" i="14"/>
  <c r="T389" i="14"/>
  <c r="AB388" i="14"/>
  <c r="AA388" i="14"/>
  <c r="Z388" i="14"/>
  <c r="Y388" i="14"/>
  <c r="X388" i="14"/>
  <c r="W388" i="14"/>
  <c r="V388" i="14"/>
  <c r="U388" i="14"/>
  <c r="T388" i="14"/>
  <c r="AB387" i="14"/>
  <c r="AA387" i="14"/>
  <c r="Z387" i="14"/>
  <c r="Y387" i="14"/>
  <c r="X387" i="14"/>
  <c r="W387" i="14"/>
  <c r="V387" i="14"/>
  <c r="U387" i="14"/>
  <c r="T387" i="14"/>
  <c r="AB386" i="14"/>
  <c r="AA386" i="14"/>
  <c r="Z386" i="14"/>
  <c r="Y386" i="14"/>
  <c r="X386" i="14"/>
  <c r="W386" i="14"/>
  <c r="V386" i="14"/>
  <c r="U386" i="14"/>
  <c r="T386" i="14"/>
  <c r="AB385" i="14"/>
  <c r="AA385" i="14"/>
  <c r="Z385" i="14"/>
  <c r="Y385" i="14"/>
  <c r="X385" i="14"/>
  <c r="W385" i="14"/>
  <c r="V385" i="14"/>
  <c r="U385" i="14"/>
  <c r="T385" i="14"/>
  <c r="AB384" i="14"/>
  <c r="AA384" i="14"/>
  <c r="Z384" i="14"/>
  <c r="Y384" i="14"/>
  <c r="X384" i="14"/>
  <c r="W384" i="14"/>
  <c r="V384" i="14"/>
  <c r="U384" i="14"/>
  <c r="T384" i="14"/>
  <c r="AB383" i="14"/>
  <c r="AA383" i="14"/>
  <c r="Z383" i="14"/>
  <c r="Y383" i="14"/>
  <c r="X383" i="14"/>
  <c r="W383" i="14"/>
  <c r="V383" i="14"/>
  <c r="U383" i="14"/>
  <c r="T383" i="14"/>
  <c r="AB382" i="14"/>
  <c r="AA382" i="14"/>
  <c r="Z382" i="14"/>
  <c r="Y382" i="14"/>
  <c r="X382" i="14"/>
  <c r="W382" i="14"/>
  <c r="V382" i="14"/>
  <c r="U382" i="14"/>
  <c r="T382" i="14"/>
  <c r="AB381" i="14"/>
  <c r="AA381" i="14"/>
  <c r="Z381" i="14"/>
  <c r="Y381" i="14"/>
  <c r="X381" i="14"/>
  <c r="W381" i="14"/>
  <c r="V381" i="14"/>
  <c r="U381" i="14"/>
  <c r="T381" i="14"/>
  <c r="AB380" i="14"/>
  <c r="AA380" i="14"/>
  <c r="Z380" i="14"/>
  <c r="Y380" i="14"/>
  <c r="X380" i="14"/>
  <c r="W380" i="14"/>
  <c r="V380" i="14"/>
  <c r="U380" i="14"/>
  <c r="T380" i="14"/>
  <c r="AB379" i="14"/>
  <c r="AA379" i="14"/>
  <c r="Z379" i="14"/>
  <c r="Y379" i="14"/>
  <c r="X379" i="14"/>
  <c r="W379" i="14"/>
  <c r="V379" i="14"/>
  <c r="U379" i="14"/>
  <c r="T379" i="14"/>
  <c r="AB378" i="14"/>
  <c r="AA378" i="14"/>
  <c r="Z378" i="14"/>
  <c r="Y378" i="14"/>
  <c r="X378" i="14"/>
  <c r="W378" i="14"/>
  <c r="V378" i="14"/>
  <c r="U378" i="14"/>
  <c r="T378" i="14"/>
  <c r="AB377" i="14"/>
  <c r="AA377" i="14"/>
  <c r="Z377" i="14"/>
  <c r="Y377" i="14"/>
  <c r="X377" i="14"/>
  <c r="W377" i="14"/>
  <c r="V377" i="14"/>
  <c r="U377" i="14"/>
  <c r="T377" i="14"/>
  <c r="AB376" i="14"/>
  <c r="AA376" i="14"/>
  <c r="Z376" i="14"/>
  <c r="Y376" i="14"/>
  <c r="X376" i="14"/>
  <c r="W376" i="14"/>
  <c r="V376" i="14"/>
  <c r="U376" i="14"/>
  <c r="T376" i="14"/>
  <c r="AB375" i="14"/>
  <c r="AA375" i="14"/>
  <c r="Z375" i="14"/>
  <c r="Y375" i="14"/>
  <c r="X375" i="14"/>
  <c r="W375" i="14"/>
  <c r="V375" i="14"/>
  <c r="U375" i="14"/>
  <c r="T375" i="14"/>
  <c r="AB374" i="14"/>
  <c r="AA374" i="14"/>
  <c r="Z374" i="14"/>
  <c r="Y374" i="14"/>
  <c r="X374" i="14"/>
  <c r="W374" i="14"/>
  <c r="V374" i="14"/>
  <c r="U374" i="14"/>
  <c r="T374" i="14"/>
  <c r="AB373" i="14"/>
  <c r="AA373" i="14"/>
  <c r="Z373" i="14"/>
  <c r="Y373" i="14"/>
  <c r="X373" i="14"/>
  <c r="W373" i="14"/>
  <c r="V373" i="14"/>
  <c r="U373" i="14"/>
  <c r="T373" i="14"/>
  <c r="AB372" i="14"/>
  <c r="AA372" i="14"/>
  <c r="Z372" i="14"/>
  <c r="Y372" i="14"/>
  <c r="X372" i="14"/>
  <c r="W372" i="14"/>
  <c r="V372" i="14"/>
  <c r="U372" i="14"/>
  <c r="T372" i="14"/>
  <c r="AB371" i="14"/>
  <c r="AA371" i="14"/>
  <c r="Z371" i="14"/>
  <c r="Y371" i="14"/>
  <c r="X371" i="14"/>
  <c r="W371" i="14"/>
  <c r="V371" i="14"/>
  <c r="U371" i="14"/>
  <c r="T371" i="14"/>
  <c r="AB370" i="14"/>
  <c r="AA370" i="14"/>
  <c r="Z370" i="14"/>
  <c r="Y370" i="14"/>
  <c r="X370" i="14"/>
  <c r="W370" i="14"/>
  <c r="V370" i="14"/>
  <c r="U370" i="14"/>
  <c r="T370" i="14"/>
  <c r="AB369" i="14"/>
  <c r="AA369" i="14"/>
  <c r="Z369" i="14"/>
  <c r="Y369" i="14"/>
  <c r="X369" i="14"/>
  <c r="W369" i="14"/>
  <c r="V369" i="14"/>
  <c r="U369" i="14"/>
  <c r="T369" i="14"/>
  <c r="AB368" i="14"/>
  <c r="AA368" i="14"/>
  <c r="Z368" i="14"/>
  <c r="Y368" i="14"/>
  <c r="X368" i="14"/>
  <c r="W368" i="14"/>
  <c r="V368" i="14"/>
  <c r="U368" i="14"/>
  <c r="T368" i="14"/>
  <c r="AB367" i="14"/>
  <c r="AA367" i="14"/>
  <c r="Z367" i="14"/>
  <c r="Y367" i="14"/>
  <c r="X367" i="14"/>
  <c r="W367" i="14"/>
  <c r="V367" i="14"/>
  <c r="U367" i="14"/>
  <c r="T367" i="14"/>
  <c r="AB366" i="14"/>
  <c r="AA366" i="14"/>
  <c r="Z366" i="14"/>
  <c r="Y366" i="14"/>
  <c r="X366" i="14"/>
  <c r="W366" i="14"/>
  <c r="V366" i="14"/>
  <c r="U366" i="14"/>
  <c r="T366" i="14"/>
  <c r="AB365" i="14"/>
  <c r="AA365" i="14"/>
  <c r="Z365" i="14"/>
  <c r="Y365" i="14"/>
  <c r="X365" i="14"/>
  <c r="W365" i="14"/>
  <c r="V365" i="14"/>
  <c r="U365" i="14"/>
  <c r="T365" i="14"/>
  <c r="AB364" i="14"/>
  <c r="AA364" i="14"/>
  <c r="Z364" i="14"/>
  <c r="Y364" i="14"/>
  <c r="X364" i="14"/>
  <c r="W364" i="14"/>
  <c r="V364" i="14"/>
  <c r="U364" i="14"/>
  <c r="T364" i="14"/>
  <c r="AB363" i="14"/>
  <c r="AA363" i="14"/>
  <c r="Z363" i="14"/>
  <c r="Y363" i="14"/>
  <c r="X363" i="14"/>
  <c r="W363" i="14"/>
  <c r="V363" i="14"/>
  <c r="U363" i="14"/>
  <c r="T363" i="14"/>
  <c r="AB362" i="14"/>
  <c r="AA362" i="14"/>
  <c r="Z362" i="14"/>
  <c r="Y362" i="14"/>
  <c r="X362" i="14"/>
  <c r="W362" i="14"/>
  <c r="V362" i="14"/>
  <c r="U362" i="14"/>
  <c r="T362" i="14"/>
  <c r="AB361" i="14"/>
  <c r="AA361" i="14"/>
  <c r="Z361" i="14"/>
  <c r="Y361" i="14"/>
  <c r="X361" i="14"/>
  <c r="W361" i="14"/>
  <c r="V361" i="14"/>
  <c r="U361" i="14"/>
  <c r="T361" i="14"/>
  <c r="AB360" i="14"/>
  <c r="AA360" i="14"/>
  <c r="Z360" i="14"/>
  <c r="Y360" i="14"/>
  <c r="X360" i="14"/>
  <c r="W360" i="14"/>
  <c r="V360" i="14"/>
  <c r="U360" i="14"/>
  <c r="T360" i="14"/>
  <c r="AB359" i="14"/>
  <c r="AA359" i="14"/>
  <c r="Z359" i="14"/>
  <c r="Y359" i="14"/>
  <c r="X359" i="14"/>
  <c r="W359" i="14"/>
  <c r="V359" i="14"/>
  <c r="U359" i="14"/>
  <c r="T359" i="14"/>
  <c r="AB358" i="14"/>
  <c r="AA358" i="14"/>
  <c r="Z358" i="14"/>
  <c r="Y358" i="14"/>
  <c r="X358" i="14"/>
  <c r="W358" i="14"/>
  <c r="V358" i="14"/>
  <c r="U358" i="14"/>
  <c r="T358" i="14"/>
  <c r="AB357" i="14"/>
  <c r="AA357" i="14"/>
  <c r="Z357" i="14"/>
  <c r="Y357" i="14"/>
  <c r="X357" i="14"/>
  <c r="W357" i="14"/>
  <c r="V357" i="14"/>
  <c r="U357" i="14"/>
  <c r="T357" i="14"/>
  <c r="AB356" i="14"/>
  <c r="AA356" i="14"/>
  <c r="Z356" i="14"/>
  <c r="Y356" i="14"/>
  <c r="X356" i="14"/>
  <c r="W356" i="14"/>
  <c r="V356" i="14"/>
  <c r="U356" i="14"/>
  <c r="T356" i="14"/>
  <c r="AB355" i="14"/>
  <c r="AA355" i="14"/>
  <c r="Z355" i="14"/>
  <c r="Y355" i="14"/>
  <c r="X355" i="14"/>
  <c r="W355" i="14"/>
  <c r="V355" i="14"/>
  <c r="U355" i="14"/>
  <c r="T355" i="14"/>
  <c r="AB354" i="14"/>
  <c r="AA354" i="14"/>
  <c r="Z354" i="14"/>
  <c r="Y354" i="14"/>
  <c r="X354" i="14"/>
  <c r="W354" i="14"/>
  <c r="V354" i="14"/>
  <c r="U354" i="14"/>
  <c r="T354" i="14"/>
  <c r="AB353" i="14"/>
  <c r="AA353" i="14"/>
  <c r="Z353" i="14"/>
  <c r="Y353" i="14"/>
  <c r="X353" i="14"/>
  <c r="W353" i="14"/>
  <c r="V353" i="14"/>
  <c r="U353" i="14"/>
  <c r="T353" i="14"/>
  <c r="AB352" i="14"/>
  <c r="AA352" i="14"/>
  <c r="Z352" i="14"/>
  <c r="Y352" i="14"/>
  <c r="X352" i="14"/>
  <c r="W352" i="14"/>
  <c r="V352" i="14"/>
  <c r="U352" i="14"/>
  <c r="T352" i="14"/>
  <c r="AB351" i="14"/>
  <c r="AA351" i="14"/>
  <c r="Z351" i="14"/>
  <c r="Y351" i="14"/>
  <c r="X351" i="14"/>
  <c r="W351" i="14"/>
  <c r="V351" i="14"/>
  <c r="U351" i="14"/>
  <c r="T351" i="14"/>
  <c r="AB350" i="14"/>
  <c r="AA350" i="14"/>
  <c r="Z350" i="14"/>
  <c r="Y350" i="14"/>
  <c r="X350" i="14"/>
  <c r="W350" i="14"/>
  <c r="V350" i="14"/>
  <c r="U350" i="14"/>
  <c r="T350" i="14"/>
  <c r="AB349" i="14"/>
  <c r="AA349" i="14"/>
  <c r="Z349" i="14"/>
  <c r="Y349" i="14"/>
  <c r="X349" i="14"/>
  <c r="W349" i="14"/>
  <c r="V349" i="14"/>
  <c r="U349" i="14"/>
  <c r="T349" i="14"/>
  <c r="AB348" i="14"/>
  <c r="AA348" i="14"/>
  <c r="Z348" i="14"/>
  <c r="Y348" i="14"/>
  <c r="X348" i="14"/>
  <c r="W348" i="14"/>
  <c r="V348" i="14"/>
  <c r="U348" i="14"/>
  <c r="T348" i="14"/>
  <c r="AB347" i="14"/>
  <c r="AA347" i="14"/>
  <c r="Z347" i="14"/>
  <c r="Y347" i="14"/>
  <c r="X347" i="14"/>
  <c r="W347" i="14"/>
  <c r="V347" i="14"/>
  <c r="U347" i="14"/>
  <c r="T347" i="14"/>
  <c r="AB346" i="14"/>
  <c r="AA346" i="14"/>
  <c r="Z346" i="14"/>
  <c r="Y346" i="14"/>
  <c r="X346" i="14"/>
  <c r="W346" i="14"/>
  <c r="V346" i="14"/>
  <c r="U346" i="14"/>
  <c r="T346" i="14"/>
  <c r="AB345" i="14"/>
  <c r="AA345" i="14"/>
  <c r="Z345" i="14"/>
  <c r="Y345" i="14"/>
  <c r="X345" i="14"/>
  <c r="W345" i="14"/>
  <c r="V345" i="14"/>
  <c r="U345" i="14"/>
  <c r="T345" i="14"/>
  <c r="AB344" i="14"/>
  <c r="AA344" i="14"/>
  <c r="Z344" i="14"/>
  <c r="Y344" i="14"/>
  <c r="X344" i="14"/>
  <c r="W344" i="14"/>
  <c r="V344" i="14"/>
  <c r="U344" i="14"/>
  <c r="T344" i="14"/>
  <c r="AB343" i="14"/>
  <c r="AA343" i="14"/>
  <c r="Z343" i="14"/>
  <c r="Y343" i="14"/>
  <c r="X343" i="14"/>
  <c r="W343" i="14"/>
  <c r="V343" i="14"/>
  <c r="U343" i="14"/>
  <c r="T343" i="14"/>
  <c r="AB342" i="14"/>
  <c r="AA342" i="14"/>
  <c r="Z342" i="14"/>
  <c r="Y342" i="14"/>
  <c r="X342" i="14"/>
  <c r="W342" i="14"/>
  <c r="V342" i="14"/>
  <c r="U342" i="14"/>
  <c r="T342" i="14"/>
  <c r="AB341" i="14"/>
  <c r="AA341" i="14"/>
  <c r="Z341" i="14"/>
  <c r="Y341" i="14"/>
  <c r="X341" i="14"/>
  <c r="W341" i="14"/>
  <c r="V341" i="14"/>
  <c r="U341" i="14"/>
  <c r="T341" i="14"/>
  <c r="AB340" i="14"/>
  <c r="AA340" i="14"/>
  <c r="Z340" i="14"/>
  <c r="Y340" i="14"/>
  <c r="X340" i="14"/>
  <c r="W340" i="14"/>
  <c r="V340" i="14"/>
  <c r="U340" i="14"/>
  <c r="T340" i="14"/>
  <c r="AB339" i="14"/>
  <c r="AA339" i="14"/>
  <c r="Z339" i="14"/>
  <c r="Y339" i="14"/>
  <c r="X339" i="14"/>
  <c r="W339" i="14"/>
  <c r="V339" i="14"/>
  <c r="U339" i="14"/>
  <c r="T339" i="14"/>
  <c r="AB338" i="14"/>
  <c r="AA338" i="14"/>
  <c r="Z338" i="14"/>
  <c r="Y338" i="14"/>
  <c r="X338" i="14"/>
  <c r="W338" i="14"/>
  <c r="V338" i="14"/>
  <c r="U338" i="14"/>
  <c r="T338" i="14"/>
  <c r="AB337" i="14"/>
  <c r="AA337" i="14"/>
  <c r="Z337" i="14"/>
  <c r="Y337" i="14"/>
  <c r="X337" i="14"/>
  <c r="W337" i="14"/>
  <c r="V337" i="14"/>
  <c r="U337" i="14"/>
  <c r="T337" i="14"/>
  <c r="AB336" i="14"/>
  <c r="AA336" i="14"/>
  <c r="Z336" i="14"/>
  <c r="Y336" i="14"/>
  <c r="X336" i="14"/>
  <c r="W336" i="14"/>
  <c r="V336" i="14"/>
  <c r="U336" i="14"/>
  <c r="T336" i="14"/>
  <c r="AB335" i="14"/>
  <c r="AA335" i="14"/>
  <c r="Z335" i="14"/>
  <c r="Y335" i="14"/>
  <c r="X335" i="14"/>
  <c r="W335" i="14"/>
  <c r="V335" i="14"/>
  <c r="U335" i="14"/>
  <c r="T335" i="14"/>
  <c r="AB334" i="14"/>
  <c r="AA334" i="14"/>
  <c r="Z334" i="14"/>
  <c r="Y334" i="14"/>
  <c r="X334" i="14"/>
  <c r="W334" i="14"/>
  <c r="V334" i="14"/>
  <c r="U334" i="14"/>
  <c r="T334" i="14"/>
  <c r="AB333" i="14"/>
  <c r="AA333" i="14"/>
  <c r="Z333" i="14"/>
  <c r="Y333" i="14"/>
  <c r="X333" i="14"/>
  <c r="W333" i="14"/>
  <c r="V333" i="14"/>
  <c r="U333" i="14"/>
  <c r="T333" i="14"/>
  <c r="AB332" i="14"/>
  <c r="AA332" i="14"/>
  <c r="Z332" i="14"/>
  <c r="Y332" i="14"/>
  <c r="X332" i="14"/>
  <c r="W332" i="14"/>
  <c r="V332" i="14"/>
  <c r="U332" i="14"/>
  <c r="T332" i="14"/>
  <c r="AB331" i="14"/>
  <c r="AA331" i="14"/>
  <c r="Z331" i="14"/>
  <c r="Y331" i="14"/>
  <c r="X331" i="14"/>
  <c r="W331" i="14"/>
  <c r="V331" i="14"/>
  <c r="U331" i="14"/>
  <c r="T331" i="14"/>
  <c r="AB330" i="14"/>
  <c r="AA330" i="14"/>
  <c r="Z330" i="14"/>
  <c r="Y330" i="14"/>
  <c r="X330" i="14"/>
  <c r="W330" i="14"/>
  <c r="V330" i="14"/>
  <c r="U330" i="14"/>
  <c r="T330" i="14"/>
  <c r="C2" i="25" l="1"/>
  <c r="C2" i="24"/>
  <c r="C2" i="14"/>
  <c r="B1" i="25"/>
  <c r="B1" i="24"/>
  <c r="B1" i="14"/>
  <c r="D629" i="25"/>
  <c r="X629" i="25" s="1"/>
  <c r="D628" i="25"/>
  <c r="X628" i="25" s="1"/>
  <c r="D627" i="25"/>
  <c r="X627" i="25" s="1"/>
  <c r="D626" i="25"/>
  <c r="X626" i="25" s="1"/>
  <c r="D625" i="25"/>
  <c r="X625" i="25" s="1"/>
  <c r="D624" i="25"/>
  <c r="X624" i="25" s="1"/>
  <c r="D623" i="25"/>
  <c r="X623" i="25" s="1"/>
  <c r="D622" i="25"/>
  <c r="X622" i="25" s="1"/>
  <c r="D621" i="25"/>
  <c r="X621" i="25" s="1"/>
  <c r="D620" i="25"/>
  <c r="X620" i="25" s="1"/>
  <c r="D619" i="25"/>
  <c r="X619" i="25" s="1"/>
  <c r="D618" i="25"/>
  <c r="X618" i="25" s="1"/>
  <c r="D617" i="25"/>
  <c r="X617" i="25" s="1"/>
  <c r="D616" i="25"/>
  <c r="X616" i="25" s="1"/>
  <c r="D615" i="25"/>
  <c r="X615" i="25" s="1"/>
  <c r="D614" i="25"/>
  <c r="X614" i="25" s="1"/>
  <c r="D613" i="25"/>
  <c r="X613" i="25" s="1"/>
  <c r="D612" i="25"/>
  <c r="X612" i="25" s="1"/>
  <c r="D611" i="25"/>
  <c r="X611" i="25" s="1"/>
  <c r="D610" i="25"/>
  <c r="X610" i="25" s="1"/>
  <c r="D609" i="25"/>
  <c r="X609" i="25" s="1"/>
  <c r="D608" i="25"/>
  <c r="X608" i="25" s="1"/>
  <c r="D607" i="25"/>
  <c r="X607" i="25" s="1"/>
  <c r="D606" i="25"/>
  <c r="X606" i="25" s="1"/>
  <c r="D605" i="25"/>
  <c r="X605" i="25" s="1"/>
  <c r="D604" i="25"/>
  <c r="X604" i="25" s="1"/>
  <c r="D603" i="25"/>
  <c r="X603" i="25" s="1"/>
  <c r="D602" i="25"/>
  <c r="X602" i="25" s="1"/>
  <c r="D601" i="25"/>
  <c r="X601" i="25" s="1"/>
  <c r="D600" i="25"/>
  <c r="X600" i="25" s="1"/>
  <c r="D599" i="25"/>
  <c r="X599" i="25" s="1"/>
  <c r="D598" i="25"/>
  <c r="X598" i="25" s="1"/>
  <c r="D597" i="25"/>
  <c r="X597" i="25" s="1"/>
  <c r="D596" i="25"/>
  <c r="X596" i="25" s="1"/>
  <c r="D595" i="25"/>
  <c r="X595" i="25" s="1"/>
  <c r="D594" i="25"/>
  <c r="X594" i="25" s="1"/>
  <c r="D593" i="25"/>
  <c r="X593" i="25" s="1"/>
  <c r="D592" i="25"/>
  <c r="X592" i="25" s="1"/>
  <c r="D591" i="25"/>
  <c r="X591" i="25" s="1"/>
  <c r="D590" i="25"/>
  <c r="X590" i="25" s="1"/>
  <c r="D589" i="25"/>
  <c r="X589" i="25" s="1"/>
  <c r="D588" i="25"/>
  <c r="X588" i="25" s="1"/>
  <c r="D587" i="25"/>
  <c r="X587" i="25" s="1"/>
  <c r="D586" i="25"/>
  <c r="X586" i="25" s="1"/>
  <c r="D585" i="25"/>
  <c r="X585" i="25" s="1"/>
  <c r="D584" i="25"/>
  <c r="X584" i="25" s="1"/>
  <c r="D583" i="25"/>
  <c r="X583" i="25" s="1"/>
  <c r="D582" i="25"/>
  <c r="X582" i="25" s="1"/>
  <c r="D581" i="25"/>
  <c r="X581" i="25" s="1"/>
  <c r="D580" i="25"/>
  <c r="X580" i="25" s="1"/>
  <c r="D579" i="25"/>
  <c r="X579" i="25" s="1"/>
  <c r="D578" i="25"/>
  <c r="X578" i="25" s="1"/>
  <c r="D577" i="25"/>
  <c r="X577" i="25" s="1"/>
  <c r="D576" i="25"/>
  <c r="X576" i="25" s="1"/>
  <c r="D575" i="25"/>
  <c r="X575" i="25" s="1"/>
  <c r="D574" i="25"/>
  <c r="X574" i="25" s="1"/>
  <c r="D573" i="25"/>
  <c r="X573" i="25" s="1"/>
  <c r="D572" i="25"/>
  <c r="X572" i="25" s="1"/>
  <c r="D571" i="25"/>
  <c r="X571" i="25" s="1"/>
  <c r="D570" i="25"/>
  <c r="X570" i="25" s="1"/>
  <c r="D569" i="25"/>
  <c r="X569" i="25" s="1"/>
  <c r="D568" i="25"/>
  <c r="X568" i="25" s="1"/>
  <c r="D567" i="25"/>
  <c r="X567" i="25" s="1"/>
  <c r="D566" i="25"/>
  <c r="X566" i="25" s="1"/>
  <c r="D565" i="25"/>
  <c r="X565" i="25" s="1"/>
  <c r="D564" i="25"/>
  <c r="X564" i="25" s="1"/>
  <c r="D563" i="25"/>
  <c r="X563" i="25" s="1"/>
  <c r="D562" i="25"/>
  <c r="X562" i="25" s="1"/>
  <c r="D561" i="25"/>
  <c r="X561" i="25" s="1"/>
  <c r="D560" i="25"/>
  <c r="X560" i="25" s="1"/>
  <c r="D559" i="25"/>
  <c r="X559" i="25" s="1"/>
  <c r="D558" i="25"/>
  <c r="X558" i="25" s="1"/>
  <c r="D557" i="25"/>
  <c r="X557" i="25" s="1"/>
  <c r="D556" i="25"/>
  <c r="X556" i="25" s="1"/>
  <c r="D555" i="25"/>
  <c r="X555" i="25" s="1"/>
  <c r="D554" i="25"/>
  <c r="X554" i="25" s="1"/>
  <c r="D553" i="25"/>
  <c r="X553" i="25" s="1"/>
  <c r="D552" i="25"/>
  <c r="X552" i="25" s="1"/>
  <c r="D551" i="25"/>
  <c r="X551" i="25" s="1"/>
  <c r="D550" i="25"/>
  <c r="X550" i="25" s="1"/>
  <c r="D549" i="25"/>
  <c r="X549" i="25" s="1"/>
  <c r="D548" i="25"/>
  <c r="X548" i="25" s="1"/>
  <c r="D547" i="25"/>
  <c r="X547" i="25" s="1"/>
  <c r="D546" i="25"/>
  <c r="X546" i="25" s="1"/>
  <c r="D545" i="25"/>
  <c r="X545" i="25" s="1"/>
  <c r="D544" i="25"/>
  <c r="X544" i="25" s="1"/>
  <c r="D543" i="25"/>
  <c r="X543" i="25" s="1"/>
  <c r="D542" i="25"/>
  <c r="X542" i="25" s="1"/>
  <c r="D541" i="25"/>
  <c r="X541" i="25" s="1"/>
  <c r="D540" i="25"/>
  <c r="X540" i="25" s="1"/>
  <c r="D539" i="25"/>
  <c r="X539" i="25" s="1"/>
  <c r="D538" i="25"/>
  <c r="X538" i="25" s="1"/>
  <c r="D537" i="25"/>
  <c r="X537" i="25" s="1"/>
  <c r="D536" i="25"/>
  <c r="X536" i="25" s="1"/>
  <c r="D535" i="25"/>
  <c r="X535" i="25" s="1"/>
  <c r="D534" i="25"/>
  <c r="X534" i="25" s="1"/>
  <c r="D533" i="25"/>
  <c r="X533" i="25" s="1"/>
  <c r="D532" i="25"/>
  <c r="X532" i="25" s="1"/>
  <c r="D531" i="25"/>
  <c r="X531" i="25" s="1"/>
  <c r="D530" i="25"/>
  <c r="X530" i="25" s="1"/>
  <c r="D529" i="25"/>
  <c r="X529" i="25" s="1"/>
  <c r="D528" i="25"/>
  <c r="X528" i="25" s="1"/>
  <c r="D527" i="25"/>
  <c r="X527" i="25" s="1"/>
  <c r="D526" i="25"/>
  <c r="X526" i="25" s="1"/>
  <c r="D525" i="25"/>
  <c r="X525" i="25" s="1"/>
  <c r="D524" i="25"/>
  <c r="X524" i="25" s="1"/>
  <c r="D523" i="25"/>
  <c r="X523" i="25" s="1"/>
  <c r="D522" i="25"/>
  <c r="X522" i="25" s="1"/>
  <c r="D521" i="25"/>
  <c r="X521" i="25" s="1"/>
  <c r="D520" i="25"/>
  <c r="X520" i="25" s="1"/>
  <c r="D519" i="25"/>
  <c r="X519" i="25" s="1"/>
  <c r="D518" i="25"/>
  <c r="X518" i="25" s="1"/>
  <c r="D517" i="25"/>
  <c r="X517" i="25" s="1"/>
  <c r="D516" i="25"/>
  <c r="X516" i="25" s="1"/>
  <c r="D515" i="25"/>
  <c r="X515" i="25" s="1"/>
  <c r="D514" i="25"/>
  <c r="X514" i="25" s="1"/>
  <c r="D513" i="25"/>
  <c r="X513" i="25" s="1"/>
  <c r="D512" i="25"/>
  <c r="X512" i="25" s="1"/>
  <c r="D511" i="25"/>
  <c r="X511" i="25" s="1"/>
  <c r="D510" i="25"/>
  <c r="X510" i="25" s="1"/>
  <c r="D509" i="25"/>
  <c r="X509" i="25" s="1"/>
  <c r="D508" i="25"/>
  <c r="X508" i="25" s="1"/>
  <c r="D507" i="25"/>
  <c r="X507" i="25" s="1"/>
  <c r="D506" i="25"/>
  <c r="X506" i="25" s="1"/>
  <c r="D505" i="25"/>
  <c r="X505" i="25" s="1"/>
  <c r="D504" i="25"/>
  <c r="X504" i="25" s="1"/>
  <c r="D503" i="25"/>
  <c r="X503" i="25" s="1"/>
  <c r="D502" i="25"/>
  <c r="X502" i="25" s="1"/>
  <c r="D501" i="25"/>
  <c r="X501" i="25" s="1"/>
  <c r="D500" i="25"/>
  <c r="X500" i="25" s="1"/>
  <c r="D499" i="25"/>
  <c r="X499" i="25" s="1"/>
  <c r="D498" i="25"/>
  <c r="X498" i="25" s="1"/>
  <c r="D497" i="25"/>
  <c r="X497" i="25" s="1"/>
  <c r="D496" i="25"/>
  <c r="X496" i="25" s="1"/>
  <c r="D495" i="25"/>
  <c r="X495" i="25" s="1"/>
  <c r="D494" i="25"/>
  <c r="X494" i="25" s="1"/>
  <c r="D493" i="25"/>
  <c r="X493" i="25" s="1"/>
  <c r="D492" i="25"/>
  <c r="X492" i="25" s="1"/>
  <c r="D491" i="25"/>
  <c r="X491" i="25" s="1"/>
  <c r="D490" i="25"/>
  <c r="X490" i="25" s="1"/>
  <c r="D489" i="25"/>
  <c r="X489" i="25" s="1"/>
  <c r="D488" i="25"/>
  <c r="X488" i="25" s="1"/>
  <c r="D487" i="25"/>
  <c r="X487" i="25" s="1"/>
  <c r="D486" i="25"/>
  <c r="X486" i="25" s="1"/>
  <c r="D485" i="25"/>
  <c r="X485" i="25" s="1"/>
  <c r="D484" i="25"/>
  <c r="X484" i="25" s="1"/>
  <c r="D483" i="25"/>
  <c r="X483" i="25" s="1"/>
  <c r="D482" i="25"/>
  <c r="X482" i="25" s="1"/>
  <c r="D481" i="25"/>
  <c r="X481" i="25" s="1"/>
  <c r="D480" i="25"/>
  <c r="X480" i="25" s="1"/>
  <c r="D479" i="25"/>
  <c r="X479" i="25" s="1"/>
  <c r="D478" i="25"/>
  <c r="X478" i="25" s="1"/>
  <c r="D477" i="25"/>
  <c r="X477" i="25" s="1"/>
  <c r="D476" i="25"/>
  <c r="X476" i="25" s="1"/>
  <c r="D475" i="25"/>
  <c r="X475" i="25" s="1"/>
  <c r="D474" i="25"/>
  <c r="X474" i="25" s="1"/>
  <c r="D473" i="25"/>
  <c r="X473" i="25" s="1"/>
  <c r="D472" i="25"/>
  <c r="X472" i="25" s="1"/>
  <c r="D471" i="25"/>
  <c r="X471" i="25" s="1"/>
  <c r="D470" i="25"/>
  <c r="X470" i="25" s="1"/>
  <c r="D469" i="25"/>
  <c r="X469" i="25" s="1"/>
  <c r="D468" i="25"/>
  <c r="X468" i="25" s="1"/>
  <c r="D467" i="25"/>
  <c r="X467" i="25" s="1"/>
  <c r="D466" i="25"/>
  <c r="X466" i="25" s="1"/>
  <c r="D465" i="25"/>
  <c r="X465" i="25" s="1"/>
  <c r="D464" i="25"/>
  <c r="X464" i="25" s="1"/>
  <c r="D463" i="25"/>
  <c r="X463" i="25" s="1"/>
  <c r="D462" i="25"/>
  <c r="X462" i="25" s="1"/>
  <c r="D461" i="25"/>
  <c r="X461" i="25" s="1"/>
  <c r="D460" i="25"/>
  <c r="X460" i="25" s="1"/>
  <c r="D459" i="25"/>
  <c r="X459" i="25" s="1"/>
  <c r="D458" i="25"/>
  <c r="X458" i="25" s="1"/>
  <c r="D457" i="25"/>
  <c r="X457" i="25" s="1"/>
  <c r="D456" i="25"/>
  <c r="X456" i="25" s="1"/>
  <c r="D455" i="25"/>
  <c r="X455" i="25" s="1"/>
  <c r="D454" i="25"/>
  <c r="X454" i="25" s="1"/>
  <c r="D453" i="25"/>
  <c r="X453" i="25" s="1"/>
  <c r="D452" i="25"/>
  <c r="X452" i="25" s="1"/>
  <c r="D451" i="25"/>
  <c r="X451" i="25" s="1"/>
  <c r="D450" i="25"/>
  <c r="X450" i="25" s="1"/>
  <c r="D449" i="25"/>
  <c r="X449" i="25" s="1"/>
  <c r="D448" i="25"/>
  <c r="X448" i="25" s="1"/>
  <c r="D447" i="25"/>
  <c r="X447" i="25" s="1"/>
  <c r="D446" i="25"/>
  <c r="X446" i="25" s="1"/>
  <c r="D445" i="25"/>
  <c r="X445" i="25" s="1"/>
  <c r="D444" i="25"/>
  <c r="X444" i="25" s="1"/>
  <c r="D443" i="25"/>
  <c r="X443" i="25" s="1"/>
  <c r="D442" i="25"/>
  <c r="X442" i="25" s="1"/>
  <c r="D441" i="25"/>
  <c r="X441" i="25" s="1"/>
  <c r="D440" i="25"/>
  <c r="X440" i="25" s="1"/>
  <c r="D439" i="25"/>
  <c r="X439" i="25" s="1"/>
  <c r="D438" i="25"/>
  <c r="X438" i="25" s="1"/>
  <c r="D437" i="25"/>
  <c r="X437" i="25" s="1"/>
  <c r="D436" i="25"/>
  <c r="X436" i="25" s="1"/>
  <c r="D435" i="25"/>
  <c r="X435" i="25" s="1"/>
  <c r="D434" i="25"/>
  <c r="X434" i="25" s="1"/>
  <c r="D433" i="25"/>
  <c r="X433" i="25" s="1"/>
  <c r="D432" i="25"/>
  <c r="X432" i="25" s="1"/>
  <c r="D431" i="25"/>
  <c r="X431" i="25" s="1"/>
  <c r="D430" i="25"/>
  <c r="X430" i="25" s="1"/>
  <c r="D429" i="25"/>
  <c r="X429" i="25" s="1"/>
  <c r="D428" i="25"/>
  <c r="X428" i="25" s="1"/>
  <c r="D427" i="25"/>
  <c r="X427" i="25" s="1"/>
  <c r="D426" i="25"/>
  <c r="X426" i="25" s="1"/>
  <c r="D425" i="25"/>
  <c r="X425" i="25" s="1"/>
  <c r="D424" i="25"/>
  <c r="X424" i="25" s="1"/>
  <c r="D423" i="25"/>
  <c r="X423" i="25" s="1"/>
  <c r="D422" i="25"/>
  <c r="X422" i="25" s="1"/>
  <c r="D421" i="25"/>
  <c r="X421" i="25" s="1"/>
  <c r="D420" i="25"/>
  <c r="X420" i="25" s="1"/>
  <c r="D419" i="25"/>
  <c r="X419" i="25" s="1"/>
  <c r="D418" i="25"/>
  <c r="X418" i="25" s="1"/>
  <c r="D417" i="25"/>
  <c r="X417" i="25" s="1"/>
  <c r="D416" i="25"/>
  <c r="X416" i="25" s="1"/>
  <c r="D415" i="25"/>
  <c r="X415" i="25" s="1"/>
  <c r="D414" i="25"/>
  <c r="X414" i="25" s="1"/>
  <c r="D413" i="25"/>
  <c r="X413" i="25" s="1"/>
  <c r="D412" i="25"/>
  <c r="X412" i="25" s="1"/>
  <c r="D411" i="25"/>
  <c r="X411" i="25" s="1"/>
  <c r="D410" i="25"/>
  <c r="X410" i="25" s="1"/>
  <c r="D409" i="25"/>
  <c r="X409" i="25" s="1"/>
  <c r="D408" i="25"/>
  <c r="X408" i="25" s="1"/>
  <c r="D407" i="25"/>
  <c r="X407" i="25" s="1"/>
  <c r="D406" i="25"/>
  <c r="X406" i="25" s="1"/>
  <c r="D405" i="25"/>
  <c r="X405" i="25" s="1"/>
  <c r="D404" i="25"/>
  <c r="X404" i="25" s="1"/>
  <c r="D403" i="25"/>
  <c r="X403" i="25" s="1"/>
  <c r="D402" i="25"/>
  <c r="X402" i="25" s="1"/>
  <c r="D401" i="25"/>
  <c r="X401" i="25" s="1"/>
  <c r="D400" i="25"/>
  <c r="X400" i="25" s="1"/>
  <c r="D399" i="25"/>
  <c r="X399" i="25" s="1"/>
  <c r="D398" i="25"/>
  <c r="X398" i="25" s="1"/>
  <c r="D397" i="25"/>
  <c r="X397" i="25" s="1"/>
  <c r="D396" i="25"/>
  <c r="X396" i="25" s="1"/>
  <c r="D395" i="25"/>
  <c r="X395" i="25" s="1"/>
  <c r="D394" i="25"/>
  <c r="X394" i="25" s="1"/>
  <c r="D393" i="25"/>
  <c r="X393" i="25" s="1"/>
  <c r="D392" i="25"/>
  <c r="X392" i="25" s="1"/>
  <c r="D391" i="25"/>
  <c r="X391" i="25" s="1"/>
  <c r="D390" i="25"/>
  <c r="X390" i="25" s="1"/>
  <c r="D389" i="25"/>
  <c r="X389" i="25" s="1"/>
  <c r="D388" i="25"/>
  <c r="X388" i="25" s="1"/>
  <c r="D387" i="25"/>
  <c r="X387" i="25" s="1"/>
  <c r="D386" i="25"/>
  <c r="X386" i="25" s="1"/>
  <c r="D385" i="25"/>
  <c r="X385" i="25" s="1"/>
  <c r="D384" i="25"/>
  <c r="X384" i="25" s="1"/>
  <c r="D383" i="25"/>
  <c r="X383" i="25" s="1"/>
  <c r="D382" i="25"/>
  <c r="X382" i="25" s="1"/>
  <c r="D381" i="25"/>
  <c r="X381" i="25" s="1"/>
  <c r="D380" i="25"/>
  <c r="X380" i="25" s="1"/>
  <c r="D379" i="25"/>
  <c r="X379" i="25" s="1"/>
  <c r="D378" i="25"/>
  <c r="X378" i="25" s="1"/>
  <c r="D377" i="25"/>
  <c r="X377" i="25" s="1"/>
  <c r="D376" i="25"/>
  <c r="X376" i="25" s="1"/>
  <c r="D375" i="25"/>
  <c r="X375" i="25" s="1"/>
  <c r="D374" i="25"/>
  <c r="X374" i="25" s="1"/>
  <c r="D373" i="25"/>
  <c r="X373" i="25" s="1"/>
  <c r="D372" i="25"/>
  <c r="X372" i="25" s="1"/>
  <c r="D371" i="25"/>
  <c r="X371" i="25" s="1"/>
  <c r="D370" i="25"/>
  <c r="X370" i="25" s="1"/>
  <c r="D369" i="25"/>
  <c r="X369" i="25" s="1"/>
  <c r="D368" i="25"/>
  <c r="X368" i="25" s="1"/>
  <c r="D367" i="25"/>
  <c r="X367" i="25" s="1"/>
  <c r="D366" i="25"/>
  <c r="X366" i="25" s="1"/>
  <c r="D365" i="25"/>
  <c r="X365" i="25" s="1"/>
  <c r="D364" i="25"/>
  <c r="X364" i="25" s="1"/>
  <c r="D363" i="25"/>
  <c r="X363" i="25" s="1"/>
  <c r="D362" i="25"/>
  <c r="X362" i="25" s="1"/>
  <c r="D361" i="25"/>
  <c r="X361" i="25" s="1"/>
  <c r="D360" i="25"/>
  <c r="X360" i="25" s="1"/>
  <c r="D359" i="25"/>
  <c r="X359" i="25" s="1"/>
  <c r="D358" i="25"/>
  <c r="X358" i="25" s="1"/>
  <c r="D357" i="25"/>
  <c r="X357" i="25" s="1"/>
  <c r="D356" i="25"/>
  <c r="X356" i="25" s="1"/>
  <c r="D355" i="25"/>
  <c r="X355" i="25" s="1"/>
  <c r="D354" i="25"/>
  <c r="X354" i="25" s="1"/>
  <c r="D353" i="25"/>
  <c r="X353" i="25" s="1"/>
  <c r="D352" i="25"/>
  <c r="X352" i="25" s="1"/>
  <c r="D351" i="25"/>
  <c r="X351" i="25" s="1"/>
  <c r="D350" i="25"/>
  <c r="X350" i="25" s="1"/>
  <c r="D349" i="25"/>
  <c r="X349" i="25" s="1"/>
  <c r="D348" i="25"/>
  <c r="X348" i="25" s="1"/>
  <c r="D347" i="25"/>
  <c r="X347" i="25" s="1"/>
  <c r="D346" i="25"/>
  <c r="X346" i="25" s="1"/>
  <c r="D345" i="25"/>
  <c r="X345" i="25" s="1"/>
  <c r="D344" i="25"/>
  <c r="X344" i="25" s="1"/>
  <c r="D343" i="25"/>
  <c r="X343" i="25" s="1"/>
  <c r="D342" i="25"/>
  <c r="X342" i="25" s="1"/>
  <c r="D341" i="25"/>
  <c r="X341" i="25" s="1"/>
  <c r="D340" i="25"/>
  <c r="X340" i="25" s="1"/>
  <c r="D339" i="25"/>
  <c r="X339" i="25" s="1"/>
  <c r="D338" i="25"/>
  <c r="X338" i="25" s="1"/>
  <c r="D337" i="25"/>
  <c r="X337" i="25" s="1"/>
  <c r="D336" i="25"/>
  <c r="X336" i="25" s="1"/>
  <c r="D335" i="25"/>
  <c r="X335" i="25" s="1"/>
  <c r="D334" i="25"/>
  <c r="X334" i="25" s="1"/>
  <c r="D333" i="25"/>
  <c r="X333" i="25" s="1"/>
  <c r="D332" i="25"/>
  <c r="X332" i="25" s="1"/>
  <c r="D331" i="25"/>
  <c r="X331" i="25" s="1"/>
  <c r="D330" i="25"/>
  <c r="X330" i="25" s="1"/>
  <c r="D320" i="25"/>
  <c r="X320" i="25" s="1"/>
  <c r="D319" i="25"/>
  <c r="X319" i="25" s="1"/>
  <c r="D318" i="25"/>
  <c r="X318" i="25" s="1"/>
  <c r="D317" i="25"/>
  <c r="X317" i="25" s="1"/>
  <c r="D316" i="25"/>
  <c r="X316" i="25" s="1"/>
  <c r="D315" i="25"/>
  <c r="X315" i="25" s="1"/>
  <c r="D314" i="25"/>
  <c r="X314" i="25" s="1"/>
  <c r="D313" i="25"/>
  <c r="X313" i="25" s="1"/>
  <c r="D312" i="25"/>
  <c r="X312" i="25" s="1"/>
  <c r="D311" i="25"/>
  <c r="X311" i="25" s="1"/>
  <c r="D310" i="25"/>
  <c r="X310" i="25" s="1"/>
  <c r="D309" i="25"/>
  <c r="X309" i="25" s="1"/>
  <c r="D308" i="25"/>
  <c r="X308" i="25" s="1"/>
  <c r="D307" i="25"/>
  <c r="X307" i="25" s="1"/>
  <c r="D306" i="25"/>
  <c r="X306" i="25" s="1"/>
  <c r="D305" i="25"/>
  <c r="X305" i="25" s="1"/>
  <c r="D304" i="25"/>
  <c r="X304" i="25" s="1"/>
  <c r="D303" i="25"/>
  <c r="X303" i="25" s="1"/>
  <c r="D302" i="25"/>
  <c r="X302" i="25" s="1"/>
  <c r="D301" i="25"/>
  <c r="X301" i="25" s="1"/>
  <c r="D300" i="25"/>
  <c r="X300" i="25" s="1"/>
  <c r="D299" i="25"/>
  <c r="X299" i="25" s="1"/>
  <c r="D298" i="25"/>
  <c r="X298" i="25" s="1"/>
  <c r="D297" i="25"/>
  <c r="X297" i="25" s="1"/>
  <c r="D296" i="25"/>
  <c r="X296" i="25" s="1"/>
  <c r="D295" i="25"/>
  <c r="X295" i="25" s="1"/>
  <c r="D294" i="25"/>
  <c r="X294" i="25" s="1"/>
  <c r="D293" i="25"/>
  <c r="X293" i="25" s="1"/>
  <c r="D292" i="25"/>
  <c r="X292" i="25" s="1"/>
  <c r="D291" i="25"/>
  <c r="X291" i="25" s="1"/>
  <c r="D290" i="25"/>
  <c r="X290" i="25" s="1"/>
  <c r="D289" i="25"/>
  <c r="X289" i="25" s="1"/>
  <c r="D288" i="25"/>
  <c r="X288" i="25" s="1"/>
  <c r="D287" i="25"/>
  <c r="X287" i="25" s="1"/>
  <c r="D286" i="25"/>
  <c r="X286" i="25" s="1"/>
  <c r="D285" i="25"/>
  <c r="X285" i="25" s="1"/>
  <c r="D284" i="25"/>
  <c r="X284" i="25" s="1"/>
  <c r="D283" i="25"/>
  <c r="X283" i="25" s="1"/>
  <c r="D282" i="25"/>
  <c r="X282" i="25" s="1"/>
  <c r="D281" i="25"/>
  <c r="X281" i="25" s="1"/>
  <c r="D280" i="25"/>
  <c r="X280" i="25" s="1"/>
  <c r="D279" i="25"/>
  <c r="X279" i="25" s="1"/>
  <c r="D278" i="25"/>
  <c r="X278" i="25" s="1"/>
  <c r="D277" i="25"/>
  <c r="X277" i="25" s="1"/>
  <c r="D276" i="25"/>
  <c r="X276" i="25" s="1"/>
  <c r="D275" i="25"/>
  <c r="X275" i="25" s="1"/>
  <c r="D274" i="25"/>
  <c r="X274" i="25" s="1"/>
  <c r="D273" i="25"/>
  <c r="X273" i="25" s="1"/>
  <c r="D272" i="25"/>
  <c r="X272" i="25" s="1"/>
  <c r="D271" i="25"/>
  <c r="X271" i="25" s="1"/>
  <c r="D270" i="25"/>
  <c r="X270" i="25" s="1"/>
  <c r="D269" i="25"/>
  <c r="X269" i="25" s="1"/>
  <c r="D268" i="25"/>
  <c r="X268" i="25" s="1"/>
  <c r="D267" i="25"/>
  <c r="X267" i="25" s="1"/>
  <c r="D266" i="25"/>
  <c r="X266" i="25" s="1"/>
  <c r="D265" i="25"/>
  <c r="X265" i="25" s="1"/>
  <c r="D264" i="25"/>
  <c r="X264" i="25" s="1"/>
  <c r="D263" i="25"/>
  <c r="X263" i="25" s="1"/>
  <c r="D262" i="25"/>
  <c r="X262" i="25" s="1"/>
  <c r="D261" i="25"/>
  <c r="X261" i="25" s="1"/>
  <c r="D260" i="25"/>
  <c r="X260" i="25" s="1"/>
  <c r="D259" i="25"/>
  <c r="X259" i="25" s="1"/>
  <c r="D258" i="25"/>
  <c r="X258" i="25" s="1"/>
  <c r="D257" i="25"/>
  <c r="X257" i="25" s="1"/>
  <c r="D256" i="25"/>
  <c r="X256" i="25" s="1"/>
  <c r="D255" i="25"/>
  <c r="X255" i="25" s="1"/>
  <c r="D254" i="25"/>
  <c r="X254" i="25" s="1"/>
  <c r="D253" i="25"/>
  <c r="X253" i="25" s="1"/>
  <c r="D252" i="25"/>
  <c r="X252" i="25" s="1"/>
  <c r="D251" i="25"/>
  <c r="X251" i="25" s="1"/>
  <c r="D250" i="25"/>
  <c r="X250" i="25" s="1"/>
  <c r="D249" i="25"/>
  <c r="X249" i="25" s="1"/>
  <c r="D248" i="25"/>
  <c r="X248" i="25" s="1"/>
  <c r="D247" i="25"/>
  <c r="X247" i="25" s="1"/>
  <c r="D246" i="25"/>
  <c r="X246" i="25" s="1"/>
  <c r="D245" i="25"/>
  <c r="X245" i="25" s="1"/>
  <c r="D244" i="25"/>
  <c r="X244" i="25" s="1"/>
  <c r="D243" i="25"/>
  <c r="X243" i="25" s="1"/>
  <c r="D242" i="25"/>
  <c r="X242" i="25" s="1"/>
  <c r="D241" i="25"/>
  <c r="X241" i="25" s="1"/>
  <c r="D240" i="25"/>
  <c r="X240" i="25" s="1"/>
  <c r="D239" i="25"/>
  <c r="X239" i="25" s="1"/>
  <c r="D238" i="25"/>
  <c r="X238" i="25" s="1"/>
  <c r="D237" i="25"/>
  <c r="X237" i="25" s="1"/>
  <c r="D236" i="25"/>
  <c r="X236" i="25" s="1"/>
  <c r="D235" i="25"/>
  <c r="X235" i="25" s="1"/>
  <c r="D234" i="25"/>
  <c r="X234" i="25" s="1"/>
  <c r="D233" i="25"/>
  <c r="X233" i="25" s="1"/>
  <c r="D232" i="25"/>
  <c r="X232" i="25" s="1"/>
  <c r="D231" i="25"/>
  <c r="X231" i="25" s="1"/>
  <c r="D230" i="25"/>
  <c r="X230" i="25" s="1"/>
  <c r="D229" i="25"/>
  <c r="X229" i="25" s="1"/>
  <c r="D228" i="25"/>
  <c r="X228" i="25" s="1"/>
  <c r="D227" i="25"/>
  <c r="X227" i="25" s="1"/>
  <c r="D226" i="25"/>
  <c r="X226" i="25" s="1"/>
  <c r="D225" i="25"/>
  <c r="X225" i="25" s="1"/>
  <c r="D224" i="25"/>
  <c r="X224" i="25" s="1"/>
  <c r="D223" i="25"/>
  <c r="X223" i="25" s="1"/>
  <c r="D222" i="25"/>
  <c r="X222" i="25" s="1"/>
  <c r="D221" i="25"/>
  <c r="X221" i="25" s="1"/>
  <c r="D220" i="25"/>
  <c r="X220" i="25" s="1"/>
  <c r="D219" i="25"/>
  <c r="X219" i="25" s="1"/>
  <c r="D218" i="25"/>
  <c r="X218" i="25" s="1"/>
  <c r="D217" i="25"/>
  <c r="X217" i="25" s="1"/>
  <c r="D216" i="25"/>
  <c r="X216" i="25" s="1"/>
  <c r="D215" i="25"/>
  <c r="X215" i="25" s="1"/>
  <c r="D214" i="25"/>
  <c r="X214" i="25" s="1"/>
  <c r="D213" i="25"/>
  <c r="X213" i="25" s="1"/>
  <c r="D212" i="25"/>
  <c r="X212" i="25" s="1"/>
  <c r="D211" i="25"/>
  <c r="X211" i="25" s="1"/>
  <c r="D210" i="25"/>
  <c r="X210" i="25" s="1"/>
  <c r="D209" i="25"/>
  <c r="X209" i="25" s="1"/>
  <c r="D208" i="25"/>
  <c r="X208" i="25" s="1"/>
  <c r="D207" i="25"/>
  <c r="X207" i="25" s="1"/>
  <c r="D206" i="25"/>
  <c r="X206" i="25" s="1"/>
  <c r="D205" i="25"/>
  <c r="X205" i="25" s="1"/>
  <c r="D204" i="25"/>
  <c r="X204" i="25" s="1"/>
  <c r="D203" i="25"/>
  <c r="X203" i="25" s="1"/>
  <c r="D202" i="25"/>
  <c r="X202" i="25" s="1"/>
  <c r="D201" i="25"/>
  <c r="X201" i="25" s="1"/>
  <c r="D200" i="25"/>
  <c r="X200" i="25" s="1"/>
  <c r="D199" i="25"/>
  <c r="X199" i="25" s="1"/>
  <c r="D198" i="25"/>
  <c r="X198" i="25" s="1"/>
  <c r="D197" i="25"/>
  <c r="X197" i="25" s="1"/>
  <c r="D196" i="25"/>
  <c r="X196" i="25" s="1"/>
  <c r="D195" i="25"/>
  <c r="X195" i="25" s="1"/>
  <c r="D194" i="25"/>
  <c r="X194" i="25" s="1"/>
  <c r="D193" i="25"/>
  <c r="X193" i="25" s="1"/>
  <c r="D192" i="25"/>
  <c r="X192" i="25" s="1"/>
  <c r="D191" i="25"/>
  <c r="X191" i="25" s="1"/>
  <c r="D190" i="25"/>
  <c r="X190" i="25" s="1"/>
  <c r="D189" i="25"/>
  <c r="X189" i="25" s="1"/>
  <c r="D188" i="25"/>
  <c r="X188" i="25" s="1"/>
  <c r="D187" i="25"/>
  <c r="X187" i="25" s="1"/>
  <c r="D186" i="25"/>
  <c r="X186" i="25" s="1"/>
  <c r="D185" i="25"/>
  <c r="X185" i="25" s="1"/>
  <c r="D184" i="25"/>
  <c r="X184" i="25" s="1"/>
  <c r="D183" i="25"/>
  <c r="X183" i="25" s="1"/>
  <c r="D182" i="25"/>
  <c r="X182" i="25" s="1"/>
  <c r="D181" i="25"/>
  <c r="X181" i="25" s="1"/>
  <c r="D180" i="25"/>
  <c r="X180" i="25" s="1"/>
  <c r="D179" i="25"/>
  <c r="X179" i="25" s="1"/>
  <c r="D178" i="25"/>
  <c r="X178" i="25" s="1"/>
  <c r="D177" i="25"/>
  <c r="X177" i="25" s="1"/>
  <c r="D176" i="25"/>
  <c r="X176" i="25" s="1"/>
  <c r="D175" i="25"/>
  <c r="X175" i="25" s="1"/>
  <c r="D174" i="25"/>
  <c r="X174" i="25" s="1"/>
  <c r="D173" i="25"/>
  <c r="X173" i="25" s="1"/>
  <c r="D172" i="25"/>
  <c r="X172" i="25" s="1"/>
  <c r="D171" i="25"/>
  <c r="X171" i="25" s="1"/>
  <c r="D170" i="25"/>
  <c r="X170" i="25" s="1"/>
  <c r="D169" i="25"/>
  <c r="X169" i="25" s="1"/>
  <c r="D168" i="25"/>
  <c r="X168" i="25" s="1"/>
  <c r="D167" i="25"/>
  <c r="X167" i="25" s="1"/>
  <c r="D166" i="25"/>
  <c r="X166" i="25" s="1"/>
  <c r="D165" i="25"/>
  <c r="X165" i="25" s="1"/>
  <c r="D164" i="25"/>
  <c r="X164" i="25" s="1"/>
  <c r="D163" i="25"/>
  <c r="X163" i="25" s="1"/>
  <c r="D162" i="25"/>
  <c r="X162" i="25" s="1"/>
  <c r="D161" i="25"/>
  <c r="X161" i="25" s="1"/>
  <c r="D160" i="25"/>
  <c r="X160" i="25" s="1"/>
  <c r="D159" i="25"/>
  <c r="X159" i="25" s="1"/>
  <c r="D158" i="25"/>
  <c r="X158" i="25" s="1"/>
  <c r="D157" i="25"/>
  <c r="X157" i="25" s="1"/>
  <c r="D156" i="25"/>
  <c r="X156" i="25" s="1"/>
  <c r="D155" i="25"/>
  <c r="X155" i="25" s="1"/>
  <c r="D154" i="25"/>
  <c r="X154" i="25" s="1"/>
  <c r="D153" i="25"/>
  <c r="X153" i="25" s="1"/>
  <c r="D152" i="25"/>
  <c r="X152" i="25" s="1"/>
  <c r="D151" i="25"/>
  <c r="X151" i="25" s="1"/>
  <c r="D150" i="25"/>
  <c r="X150" i="25" s="1"/>
  <c r="D149" i="25"/>
  <c r="X149" i="25" s="1"/>
  <c r="D148" i="25"/>
  <c r="X148" i="25" s="1"/>
  <c r="D147" i="25"/>
  <c r="X147" i="25" s="1"/>
  <c r="D146" i="25"/>
  <c r="X146" i="25" s="1"/>
  <c r="D145" i="25"/>
  <c r="X145" i="25" s="1"/>
  <c r="D144" i="25"/>
  <c r="X144" i="25" s="1"/>
  <c r="D143" i="25"/>
  <c r="X143" i="25" s="1"/>
  <c r="D142" i="25"/>
  <c r="X142" i="25" s="1"/>
  <c r="D141" i="25"/>
  <c r="X141" i="25" s="1"/>
  <c r="D140" i="25"/>
  <c r="X140" i="25" s="1"/>
  <c r="D139" i="25"/>
  <c r="X139" i="25" s="1"/>
  <c r="D138" i="25"/>
  <c r="X138" i="25" s="1"/>
  <c r="D137" i="25"/>
  <c r="X137" i="25" s="1"/>
  <c r="D136" i="25"/>
  <c r="X136" i="25" s="1"/>
  <c r="D135" i="25"/>
  <c r="X135" i="25" s="1"/>
  <c r="D134" i="25"/>
  <c r="X134" i="25" s="1"/>
  <c r="D133" i="25"/>
  <c r="X133" i="25" s="1"/>
  <c r="D132" i="25"/>
  <c r="X132" i="25" s="1"/>
  <c r="D131" i="25"/>
  <c r="X131" i="25" s="1"/>
  <c r="D130" i="25"/>
  <c r="X130" i="25" s="1"/>
  <c r="D129" i="25"/>
  <c r="X129" i="25" s="1"/>
  <c r="D128" i="25"/>
  <c r="X128" i="25" s="1"/>
  <c r="D127" i="25"/>
  <c r="X127" i="25" s="1"/>
  <c r="D126" i="25"/>
  <c r="X126" i="25" s="1"/>
  <c r="D125" i="25"/>
  <c r="X125" i="25" s="1"/>
  <c r="D124" i="25"/>
  <c r="X124" i="25" s="1"/>
  <c r="D123" i="25"/>
  <c r="X123" i="25" s="1"/>
  <c r="D122" i="25"/>
  <c r="X122" i="25" s="1"/>
  <c r="D121" i="25"/>
  <c r="X121" i="25" s="1"/>
  <c r="D120" i="25"/>
  <c r="X120" i="25" s="1"/>
  <c r="D119" i="25"/>
  <c r="X119" i="25" s="1"/>
  <c r="D118" i="25"/>
  <c r="X118" i="25" s="1"/>
  <c r="D117" i="25"/>
  <c r="X117" i="25" s="1"/>
  <c r="D116" i="25"/>
  <c r="X116" i="25" s="1"/>
  <c r="D115" i="25"/>
  <c r="X115" i="25" s="1"/>
  <c r="D114" i="25"/>
  <c r="X114" i="25" s="1"/>
  <c r="D113" i="25"/>
  <c r="X113" i="25" s="1"/>
  <c r="D112" i="25"/>
  <c r="X112" i="25" s="1"/>
  <c r="D111" i="25"/>
  <c r="X111" i="25" s="1"/>
  <c r="D110" i="25"/>
  <c r="X110" i="25" s="1"/>
  <c r="D109" i="25"/>
  <c r="X109" i="25" s="1"/>
  <c r="D108" i="25"/>
  <c r="X108" i="25" s="1"/>
  <c r="D107" i="25"/>
  <c r="X107" i="25" s="1"/>
  <c r="D106" i="25"/>
  <c r="X106" i="25" s="1"/>
  <c r="D105" i="25"/>
  <c r="X105" i="25" s="1"/>
  <c r="D104" i="25"/>
  <c r="X104" i="25" s="1"/>
  <c r="D103" i="25"/>
  <c r="X103" i="25" s="1"/>
  <c r="D102" i="25"/>
  <c r="X102" i="25" s="1"/>
  <c r="D101" i="25"/>
  <c r="X101" i="25" s="1"/>
  <c r="D100" i="25"/>
  <c r="X100" i="25" s="1"/>
  <c r="D99" i="25"/>
  <c r="X99" i="25" s="1"/>
  <c r="D98" i="25"/>
  <c r="X98" i="25" s="1"/>
  <c r="D97" i="25"/>
  <c r="X97" i="25" s="1"/>
  <c r="D96" i="25"/>
  <c r="X96" i="25" s="1"/>
  <c r="D95" i="25"/>
  <c r="X95" i="25" s="1"/>
  <c r="D94" i="25"/>
  <c r="X94" i="25" s="1"/>
  <c r="D93" i="25"/>
  <c r="X93" i="25" s="1"/>
  <c r="D92" i="25"/>
  <c r="X92" i="25" s="1"/>
  <c r="D91" i="25"/>
  <c r="X91" i="25" s="1"/>
  <c r="D90" i="25"/>
  <c r="X90" i="25" s="1"/>
  <c r="D89" i="25"/>
  <c r="X89" i="25" s="1"/>
  <c r="D88" i="25"/>
  <c r="X88" i="25" s="1"/>
  <c r="D87" i="25"/>
  <c r="X87" i="25" s="1"/>
  <c r="D86" i="25"/>
  <c r="X86" i="25" s="1"/>
  <c r="D85" i="25"/>
  <c r="X85" i="25" s="1"/>
  <c r="D84" i="25"/>
  <c r="X84" i="25" s="1"/>
  <c r="D83" i="25"/>
  <c r="X83" i="25" s="1"/>
  <c r="D82" i="25"/>
  <c r="X82" i="25" s="1"/>
  <c r="D81" i="25"/>
  <c r="X81" i="25" s="1"/>
  <c r="D80" i="25"/>
  <c r="X80" i="25" s="1"/>
  <c r="D79" i="25"/>
  <c r="X79" i="25" s="1"/>
  <c r="D78" i="25"/>
  <c r="X78" i="25" s="1"/>
  <c r="D77" i="25"/>
  <c r="X77" i="25" s="1"/>
  <c r="D76" i="25"/>
  <c r="X76" i="25" s="1"/>
  <c r="D75" i="25"/>
  <c r="X75" i="25" s="1"/>
  <c r="D74" i="25"/>
  <c r="X74" i="25" s="1"/>
  <c r="D73" i="25"/>
  <c r="X73" i="25" s="1"/>
  <c r="D72" i="25"/>
  <c r="X72" i="25" s="1"/>
  <c r="D71" i="25"/>
  <c r="X71" i="25" s="1"/>
  <c r="D70" i="25"/>
  <c r="X70" i="25" s="1"/>
  <c r="D69" i="25"/>
  <c r="X69" i="25" s="1"/>
  <c r="D68" i="25"/>
  <c r="X68" i="25" s="1"/>
  <c r="D67" i="25"/>
  <c r="X67" i="25" s="1"/>
  <c r="D66" i="25"/>
  <c r="X66" i="25" s="1"/>
  <c r="D65" i="25"/>
  <c r="X65" i="25" s="1"/>
  <c r="D64" i="25"/>
  <c r="X64" i="25" s="1"/>
  <c r="D63" i="25"/>
  <c r="X63" i="25" s="1"/>
  <c r="D62" i="25"/>
  <c r="X62" i="25" s="1"/>
  <c r="D61" i="25"/>
  <c r="X61" i="25" s="1"/>
  <c r="D60" i="25"/>
  <c r="X60" i="25" s="1"/>
  <c r="D59" i="25"/>
  <c r="X59" i="25" s="1"/>
  <c r="D58" i="25"/>
  <c r="X58" i="25" s="1"/>
  <c r="D57" i="25"/>
  <c r="X57" i="25" s="1"/>
  <c r="D56" i="25"/>
  <c r="X56" i="25" s="1"/>
  <c r="D55" i="25"/>
  <c r="X55" i="25" s="1"/>
  <c r="D54" i="25"/>
  <c r="X54" i="25" s="1"/>
  <c r="D53" i="25"/>
  <c r="X53" i="25" s="1"/>
  <c r="D52" i="25"/>
  <c r="X52" i="25" s="1"/>
  <c r="D51" i="25"/>
  <c r="X51" i="25" s="1"/>
  <c r="D50" i="25"/>
  <c r="X50" i="25" s="1"/>
  <c r="D49" i="25"/>
  <c r="X49" i="25" s="1"/>
  <c r="D48" i="25"/>
  <c r="X48" i="25" s="1"/>
  <c r="D47" i="25"/>
  <c r="X47" i="25" s="1"/>
  <c r="D46" i="25"/>
  <c r="X46" i="25" s="1"/>
  <c r="D45" i="25"/>
  <c r="X45" i="25" s="1"/>
  <c r="D44" i="25"/>
  <c r="X44" i="25" s="1"/>
  <c r="D43" i="25"/>
  <c r="X43" i="25" s="1"/>
  <c r="D42" i="25"/>
  <c r="X42" i="25" s="1"/>
  <c r="D41" i="25"/>
  <c r="X41" i="25" s="1"/>
  <c r="D40" i="25"/>
  <c r="X40" i="25" s="1"/>
  <c r="D39" i="25"/>
  <c r="X39" i="25" s="1"/>
  <c r="D38" i="25"/>
  <c r="X38" i="25" s="1"/>
  <c r="D37" i="25"/>
  <c r="X37" i="25" s="1"/>
  <c r="D36" i="25"/>
  <c r="X36" i="25" s="1"/>
  <c r="D35" i="25"/>
  <c r="X35" i="25" s="1"/>
  <c r="D34" i="25"/>
  <c r="X34" i="25" s="1"/>
  <c r="D33" i="25"/>
  <c r="X33" i="25" s="1"/>
  <c r="D32" i="25"/>
  <c r="X32" i="25" s="1"/>
  <c r="D31" i="25"/>
  <c r="X31" i="25" s="1"/>
  <c r="D30" i="25"/>
  <c r="X30" i="25" s="1"/>
  <c r="D29" i="25"/>
  <c r="X29" i="25" s="1"/>
  <c r="D28" i="25"/>
  <c r="X28" i="25" s="1"/>
  <c r="D27" i="25"/>
  <c r="X27" i="25" s="1"/>
  <c r="D26" i="25"/>
  <c r="X26" i="25" s="1"/>
  <c r="D25" i="25"/>
  <c r="X25" i="25" s="1"/>
  <c r="D24" i="25"/>
  <c r="X24" i="25" s="1"/>
  <c r="D23" i="25"/>
  <c r="X23" i="25" s="1"/>
  <c r="D22" i="25"/>
  <c r="X22" i="25" s="1"/>
  <c r="D21" i="25"/>
  <c r="X21" i="25" s="1"/>
  <c r="D629" i="24"/>
  <c r="X629" i="24" s="1"/>
  <c r="D628" i="24"/>
  <c r="X628" i="24" s="1"/>
  <c r="D627" i="24"/>
  <c r="X627" i="24" s="1"/>
  <c r="D626" i="24"/>
  <c r="X626" i="24" s="1"/>
  <c r="D625" i="24"/>
  <c r="X625" i="24" s="1"/>
  <c r="D624" i="24"/>
  <c r="X624" i="24" s="1"/>
  <c r="D623" i="24"/>
  <c r="X623" i="24" s="1"/>
  <c r="D622" i="24"/>
  <c r="X622" i="24" s="1"/>
  <c r="D621" i="24"/>
  <c r="X621" i="24" s="1"/>
  <c r="D620" i="24"/>
  <c r="X620" i="24" s="1"/>
  <c r="D619" i="24"/>
  <c r="X619" i="24" s="1"/>
  <c r="D618" i="24"/>
  <c r="X618" i="24" s="1"/>
  <c r="D617" i="24"/>
  <c r="X617" i="24" s="1"/>
  <c r="D616" i="24"/>
  <c r="X616" i="24" s="1"/>
  <c r="D615" i="24"/>
  <c r="X615" i="24" s="1"/>
  <c r="D614" i="24"/>
  <c r="X614" i="24" s="1"/>
  <c r="D613" i="24"/>
  <c r="X613" i="24" s="1"/>
  <c r="D612" i="24"/>
  <c r="X612" i="24" s="1"/>
  <c r="D611" i="24"/>
  <c r="X611" i="24" s="1"/>
  <c r="D610" i="24"/>
  <c r="X610" i="24" s="1"/>
  <c r="D609" i="24"/>
  <c r="X609" i="24" s="1"/>
  <c r="D608" i="24"/>
  <c r="X608" i="24" s="1"/>
  <c r="D607" i="24"/>
  <c r="X607" i="24" s="1"/>
  <c r="D606" i="24"/>
  <c r="X606" i="24" s="1"/>
  <c r="D605" i="24"/>
  <c r="X605" i="24" s="1"/>
  <c r="D604" i="24"/>
  <c r="X604" i="24" s="1"/>
  <c r="D603" i="24"/>
  <c r="X603" i="24" s="1"/>
  <c r="D602" i="24"/>
  <c r="X602" i="24" s="1"/>
  <c r="D601" i="24"/>
  <c r="X601" i="24" s="1"/>
  <c r="D600" i="24"/>
  <c r="X600" i="24" s="1"/>
  <c r="D599" i="24"/>
  <c r="X599" i="24" s="1"/>
  <c r="D598" i="24"/>
  <c r="X598" i="24" s="1"/>
  <c r="D597" i="24"/>
  <c r="X597" i="24" s="1"/>
  <c r="D596" i="24"/>
  <c r="X596" i="24" s="1"/>
  <c r="D595" i="24"/>
  <c r="X595" i="24" s="1"/>
  <c r="D594" i="24"/>
  <c r="X594" i="24" s="1"/>
  <c r="D593" i="24"/>
  <c r="X593" i="24" s="1"/>
  <c r="D592" i="24"/>
  <c r="X592" i="24" s="1"/>
  <c r="D591" i="24"/>
  <c r="X591" i="24" s="1"/>
  <c r="D590" i="24"/>
  <c r="X590" i="24" s="1"/>
  <c r="D589" i="24"/>
  <c r="X589" i="24" s="1"/>
  <c r="D588" i="24"/>
  <c r="X588" i="24" s="1"/>
  <c r="D587" i="24"/>
  <c r="X587" i="24" s="1"/>
  <c r="D586" i="24"/>
  <c r="X586" i="24" s="1"/>
  <c r="D585" i="24"/>
  <c r="X585" i="24" s="1"/>
  <c r="D584" i="24"/>
  <c r="X584" i="24" s="1"/>
  <c r="D583" i="24"/>
  <c r="X583" i="24" s="1"/>
  <c r="D582" i="24"/>
  <c r="X582" i="24" s="1"/>
  <c r="D581" i="24"/>
  <c r="X581" i="24" s="1"/>
  <c r="D580" i="24"/>
  <c r="X580" i="24" s="1"/>
  <c r="D579" i="24"/>
  <c r="X579" i="24" s="1"/>
  <c r="D578" i="24"/>
  <c r="X578" i="24" s="1"/>
  <c r="D577" i="24"/>
  <c r="X577" i="24" s="1"/>
  <c r="D576" i="24"/>
  <c r="X576" i="24" s="1"/>
  <c r="D575" i="24"/>
  <c r="X575" i="24" s="1"/>
  <c r="D574" i="24"/>
  <c r="X574" i="24" s="1"/>
  <c r="D573" i="24"/>
  <c r="X573" i="24" s="1"/>
  <c r="D572" i="24"/>
  <c r="X572" i="24" s="1"/>
  <c r="D571" i="24"/>
  <c r="X571" i="24" s="1"/>
  <c r="D570" i="24"/>
  <c r="X570" i="24" s="1"/>
  <c r="D569" i="24"/>
  <c r="X569" i="24" s="1"/>
  <c r="D568" i="24"/>
  <c r="X568" i="24" s="1"/>
  <c r="D567" i="24"/>
  <c r="X567" i="24" s="1"/>
  <c r="D566" i="24"/>
  <c r="X566" i="24" s="1"/>
  <c r="D565" i="24"/>
  <c r="X565" i="24" s="1"/>
  <c r="D564" i="24"/>
  <c r="X564" i="24" s="1"/>
  <c r="D563" i="24"/>
  <c r="X563" i="24" s="1"/>
  <c r="D562" i="24"/>
  <c r="X562" i="24" s="1"/>
  <c r="D561" i="24"/>
  <c r="X561" i="24" s="1"/>
  <c r="D560" i="24"/>
  <c r="X560" i="24" s="1"/>
  <c r="D559" i="24"/>
  <c r="X559" i="24" s="1"/>
  <c r="D558" i="24"/>
  <c r="X558" i="24" s="1"/>
  <c r="D557" i="24"/>
  <c r="X557" i="24" s="1"/>
  <c r="D556" i="24"/>
  <c r="X556" i="24" s="1"/>
  <c r="D555" i="24"/>
  <c r="X555" i="24" s="1"/>
  <c r="D554" i="24"/>
  <c r="X554" i="24" s="1"/>
  <c r="D553" i="24"/>
  <c r="X553" i="24" s="1"/>
  <c r="D552" i="24"/>
  <c r="X552" i="24" s="1"/>
  <c r="D551" i="24"/>
  <c r="X551" i="24" s="1"/>
  <c r="D550" i="24"/>
  <c r="X550" i="24" s="1"/>
  <c r="D549" i="24"/>
  <c r="X549" i="24" s="1"/>
  <c r="D548" i="24"/>
  <c r="X548" i="24" s="1"/>
  <c r="D547" i="24"/>
  <c r="X547" i="24" s="1"/>
  <c r="D546" i="24"/>
  <c r="X546" i="24" s="1"/>
  <c r="D545" i="24"/>
  <c r="X545" i="24" s="1"/>
  <c r="D544" i="24"/>
  <c r="X544" i="24" s="1"/>
  <c r="D543" i="24"/>
  <c r="X543" i="24" s="1"/>
  <c r="D542" i="24"/>
  <c r="X542" i="24" s="1"/>
  <c r="D541" i="24"/>
  <c r="X541" i="24" s="1"/>
  <c r="D540" i="24"/>
  <c r="X540" i="24" s="1"/>
  <c r="D539" i="24"/>
  <c r="X539" i="24" s="1"/>
  <c r="D538" i="24"/>
  <c r="X538" i="24" s="1"/>
  <c r="D537" i="24"/>
  <c r="X537" i="24" s="1"/>
  <c r="D536" i="24"/>
  <c r="X536" i="24" s="1"/>
  <c r="D535" i="24"/>
  <c r="X535" i="24" s="1"/>
  <c r="D534" i="24"/>
  <c r="X534" i="24" s="1"/>
  <c r="D533" i="24"/>
  <c r="X533" i="24" s="1"/>
  <c r="D532" i="24"/>
  <c r="X532" i="24" s="1"/>
  <c r="D531" i="24"/>
  <c r="X531" i="24" s="1"/>
  <c r="D530" i="24"/>
  <c r="X530" i="24" s="1"/>
  <c r="D529" i="24"/>
  <c r="X529" i="24" s="1"/>
  <c r="D528" i="24"/>
  <c r="X528" i="24" s="1"/>
  <c r="D527" i="24"/>
  <c r="X527" i="24" s="1"/>
  <c r="D526" i="24"/>
  <c r="X526" i="24" s="1"/>
  <c r="D525" i="24"/>
  <c r="X525" i="24" s="1"/>
  <c r="D524" i="24"/>
  <c r="X524" i="24" s="1"/>
  <c r="D523" i="24"/>
  <c r="X523" i="24" s="1"/>
  <c r="D522" i="24"/>
  <c r="X522" i="24" s="1"/>
  <c r="D521" i="24"/>
  <c r="X521" i="24" s="1"/>
  <c r="D520" i="24"/>
  <c r="X520" i="24" s="1"/>
  <c r="D519" i="24"/>
  <c r="X519" i="24" s="1"/>
  <c r="D518" i="24"/>
  <c r="X518" i="24" s="1"/>
  <c r="D517" i="24"/>
  <c r="X517" i="24" s="1"/>
  <c r="D516" i="24"/>
  <c r="X516" i="24" s="1"/>
  <c r="D515" i="24"/>
  <c r="X515" i="24" s="1"/>
  <c r="D514" i="24"/>
  <c r="X514" i="24" s="1"/>
  <c r="D513" i="24"/>
  <c r="X513" i="24" s="1"/>
  <c r="D512" i="24"/>
  <c r="X512" i="24" s="1"/>
  <c r="D511" i="24"/>
  <c r="X511" i="24" s="1"/>
  <c r="D510" i="24"/>
  <c r="X510" i="24" s="1"/>
  <c r="D509" i="24"/>
  <c r="X509" i="24" s="1"/>
  <c r="D508" i="24"/>
  <c r="X508" i="24" s="1"/>
  <c r="D507" i="24"/>
  <c r="X507" i="24" s="1"/>
  <c r="D506" i="24"/>
  <c r="X506" i="24" s="1"/>
  <c r="D505" i="24"/>
  <c r="X505" i="24" s="1"/>
  <c r="D504" i="24"/>
  <c r="X504" i="24" s="1"/>
  <c r="D503" i="24"/>
  <c r="X503" i="24" s="1"/>
  <c r="D502" i="24"/>
  <c r="X502" i="24" s="1"/>
  <c r="D501" i="24"/>
  <c r="X501" i="24" s="1"/>
  <c r="D500" i="24"/>
  <c r="X500" i="24" s="1"/>
  <c r="D499" i="24"/>
  <c r="X499" i="24" s="1"/>
  <c r="D498" i="24"/>
  <c r="X498" i="24" s="1"/>
  <c r="D497" i="24"/>
  <c r="X497" i="24" s="1"/>
  <c r="D496" i="24"/>
  <c r="X496" i="24" s="1"/>
  <c r="D495" i="24"/>
  <c r="X495" i="24" s="1"/>
  <c r="D494" i="24"/>
  <c r="X494" i="24" s="1"/>
  <c r="D493" i="24"/>
  <c r="X493" i="24" s="1"/>
  <c r="D492" i="24"/>
  <c r="X492" i="24" s="1"/>
  <c r="D491" i="24"/>
  <c r="X491" i="24" s="1"/>
  <c r="D490" i="24"/>
  <c r="X490" i="24" s="1"/>
  <c r="D489" i="24"/>
  <c r="X489" i="24" s="1"/>
  <c r="D488" i="24"/>
  <c r="X488" i="24" s="1"/>
  <c r="D487" i="24"/>
  <c r="X487" i="24" s="1"/>
  <c r="D486" i="24"/>
  <c r="X486" i="24" s="1"/>
  <c r="D485" i="24"/>
  <c r="X485" i="24" s="1"/>
  <c r="D484" i="24"/>
  <c r="X484" i="24" s="1"/>
  <c r="D483" i="24"/>
  <c r="X483" i="24" s="1"/>
  <c r="D482" i="24"/>
  <c r="X482" i="24" s="1"/>
  <c r="D481" i="24"/>
  <c r="X481" i="24" s="1"/>
  <c r="D480" i="24"/>
  <c r="X480" i="24" s="1"/>
  <c r="D479" i="24"/>
  <c r="X479" i="24" s="1"/>
  <c r="D478" i="24"/>
  <c r="X478" i="24" s="1"/>
  <c r="D477" i="24"/>
  <c r="X477" i="24" s="1"/>
  <c r="D476" i="24"/>
  <c r="X476" i="24" s="1"/>
  <c r="D475" i="24"/>
  <c r="X475" i="24" s="1"/>
  <c r="D474" i="24"/>
  <c r="X474" i="24" s="1"/>
  <c r="D473" i="24"/>
  <c r="X473" i="24" s="1"/>
  <c r="D472" i="24"/>
  <c r="X472" i="24" s="1"/>
  <c r="D471" i="24"/>
  <c r="X471" i="24" s="1"/>
  <c r="D470" i="24"/>
  <c r="X470" i="24" s="1"/>
  <c r="D469" i="24"/>
  <c r="X469" i="24" s="1"/>
  <c r="D468" i="24"/>
  <c r="X468" i="24" s="1"/>
  <c r="D467" i="24"/>
  <c r="X467" i="24" s="1"/>
  <c r="D466" i="24"/>
  <c r="X466" i="24" s="1"/>
  <c r="D465" i="24"/>
  <c r="X465" i="24" s="1"/>
  <c r="D464" i="24"/>
  <c r="X464" i="24" s="1"/>
  <c r="D463" i="24"/>
  <c r="X463" i="24" s="1"/>
  <c r="D462" i="24"/>
  <c r="X462" i="24" s="1"/>
  <c r="D461" i="24"/>
  <c r="X461" i="24" s="1"/>
  <c r="D460" i="24"/>
  <c r="X460" i="24" s="1"/>
  <c r="D459" i="24"/>
  <c r="X459" i="24" s="1"/>
  <c r="D458" i="24"/>
  <c r="X458" i="24" s="1"/>
  <c r="D457" i="24"/>
  <c r="X457" i="24" s="1"/>
  <c r="D456" i="24"/>
  <c r="X456" i="24" s="1"/>
  <c r="D455" i="24"/>
  <c r="X455" i="24" s="1"/>
  <c r="D454" i="24"/>
  <c r="X454" i="24" s="1"/>
  <c r="D453" i="24"/>
  <c r="X453" i="24" s="1"/>
  <c r="D452" i="24"/>
  <c r="X452" i="24" s="1"/>
  <c r="D451" i="24"/>
  <c r="X451" i="24" s="1"/>
  <c r="D450" i="24"/>
  <c r="X450" i="24" s="1"/>
  <c r="D449" i="24"/>
  <c r="X449" i="24" s="1"/>
  <c r="D448" i="24"/>
  <c r="X448" i="24" s="1"/>
  <c r="D447" i="24"/>
  <c r="X447" i="24" s="1"/>
  <c r="D446" i="24"/>
  <c r="X446" i="24" s="1"/>
  <c r="D445" i="24"/>
  <c r="X445" i="24" s="1"/>
  <c r="D444" i="24"/>
  <c r="X444" i="24" s="1"/>
  <c r="D443" i="24"/>
  <c r="X443" i="24" s="1"/>
  <c r="D442" i="24"/>
  <c r="X442" i="24" s="1"/>
  <c r="D441" i="24"/>
  <c r="X441" i="24" s="1"/>
  <c r="D440" i="24"/>
  <c r="X440" i="24" s="1"/>
  <c r="D439" i="24"/>
  <c r="X439" i="24" s="1"/>
  <c r="D438" i="24"/>
  <c r="X438" i="24" s="1"/>
  <c r="D437" i="24"/>
  <c r="X437" i="24" s="1"/>
  <c r="D436" i="24"/>
  <c r="X436" i="24" s="1"/>
  <c r="D435" i="24"/>
  <c r="X435" i="24" s="1"/>
  <c r="D434" i="24"/>
  <c r="X434" i="24" s="1"/>
  <c r="D433" i="24"/>
  <c r="X433" i="24" s="1"/>
  <c r="D432" i="24"/>
  <c r="X432" i="24" s="1"/>
  <c r="D431" i="24"/>
  <c r="X431" i="24" s="1"/>
  <c r="D430" i="24"/>
  <c r="X430" i="24" s="1"/>
  <c r="D429" i="24"/>
  <c r="X429" i="24" s="1"/>
  <c r="D428" i="24"/>
  <c r="X428" i="24" s="1"/>
  <c r="D427" i="24"/>
  <c r="X427" i="24" s="1"/>
  <c r="D426" i="24"/>
  <c r="X426" i="24" s="1"/>
  <c r="D425" i="24"/>
  <c r="X425" i="24" s="1"/>
  <c r="D424" i="24"/>
  <c r="X424" i="24" s="1"/>
  <c r="D423" i="24"/>
  <c r="X423" i="24" s="1"/>
  <c r="D422" i="24"/>
  <c r="X422" i="24" s="1"/>
  <c r="D421" i="24"/>
  <c r="X421" i="24" s="1"/>
  <c r="D420" i="24"/>
  <c r="X420" i="24" s="1"/>
  <c r="D419" i="24"/>
  <c r="X419" i="24" s="1"/>
  <c r="D418" i="24"/>
  <c r="X418" i="24" s="1"/>
  <c r="D417" i="24"/>
  <c r="X417" i="24" s="1"/>
  <c r="D416" i="24"/>
  <c r="X416" i="24" s="1"/>
  <c r="D415" i="24"/>
  <c r="X415" i="24" s="1"/>
  <c r="D414" i="24"/>
  <c r="X414" i="24" s="1"/>
  <c r="D413" i="24"/>
  <c r="X413" i="24" s="1"/>
  <c r="D412" i="24"/>
  <c r="X412" i="24" s="1"/>
  <c r="D411" i="24"/>
  <c r="X411" i="24" s="1"/>
  <c r="D410" i="24"/>
  <c r="X410" i="24" s="1"/>
  <c r="D409" i="24"/>
  <c r="X409" i="24" s="1"/>
  <c r="D408" i="24"/>
  <c r="X408" i="24" s="1"/>
  <c r="D407" i="24"/>
  <c r="X407" i="24" s="1"/>
  <c r="D406" i="24"/>
  <c r="X406" i="24" s="1"/>
  <c r="D405" i="24"/>
  <c r="X405" i="24" s="1"/>
  <c r="D404" i="24"/>
  <c r="X404" i="24" s="1"/>
  <c r="D403" i="24"/>
  <c r="X403" i="24" s="1"/>
  <c r="D402" i="24"/>
  <c r="X402" i="24" s="1"/>
  <c r="D401" i="24"/>
  <c r="X401" i="24" s="1"/>
  <c r="D400" i="24"/>
  <c r="X400" i="24" s="1"/>
  <c r="D399" i="24"/>
  <c r="X399" i="24" s="1"/>
  <c r="D398" i="24"/>
  <c r="X398" i="24" s="1"/>
  <c r="D397" i="24"/>
  <c r="X397" i="24" s="1"/>
  <c r="D396" i="24"/>
  <c r="X396" i="24" s="1"/>
  <c r="D395" i="24"/>
  <c r="X395" i="24" s="1"/>
  <c r="D394" i="24"/>
  <c r="X394" i="24" s="1"/>
  <c r="D393" i="24"/>
  <c r="X393" i="24" s="1"/>
  <c r="D392" i="24"/>
  <c r="X392" i="24" s="1"/>
  <c r="D391" i="24"/>
  <c r="X391" i="24" s="1"/>
  <c r="D390" i="24"/>
  <c r="X390" i="24" s="1"/>
  <c r="D389" i="24"/>
  <c r="X389" i="24" s="1"/>
  <c r="D388" i="24"/>
  <c r="X388" i="24" s="1"/>
  <c r="D387" i="24"/>
  <c r="X387" i="24" s="1"/>
  <c r="D386" i="24"/>
  <c r="X386" i="24" s="1"/>
  <c r="D385" i="24"/>
  <c r="X385" i="24" s="1"/>
  <c r="D384" i="24"/>
  <c r="X384" i="24" s="1"/>
  <c r="D383" i="24"/>
  <c r="X383" i="24" s="1"/>
  <c r="D382" i="24"/>
  <c r="X382" i="24" s="1"/>
  <c r="D381" i="24"/>
  <c r="X381" i="24" s="1"/>
  <c r="D380" i="24"/>
  <c r="X380" i="24" s="1"/>
  <c r="D379" i="24"/>
  <c r="X379" i="24" s="1"/>
  <c r="D378" i="24"/>
  <c r="X378" i="24" s="1"/>
  <c r="D377" i="24"/>
  <c r="X377" i="24" s="1"/>
  <c r="D376" i="24"/>
  <c r="X376" i="24" s="1"/>
  <c r="D375" i="24"/>
  <c r="X375" i="24" s="1"/>
  <c r="D374" i="24"/>
  <c r="X374" i="24" s="1"/>
  <c r="D373" i="24"/>
  <c r="X373" i="24" s="1"/>
  <c r="D372" i="24"/>
  <c r="X372" i="24" s="1"/>
  <c r="D371" i="24"/>
  <c r="X371" i="24" s="1"/>
  <c r="D370" i="24"/>
  <c r="X370" i="24" s="1"/>
  <c r="D369" i="24"/>
  <c r="X369" i="24" s="1"/>
  <c r="D368" i="24"/>
  <c r="X368" i="24" s="1"/>
  <c r="D367" i="24"/>
  <c r="X367" i="24" s="1"/>
  <c r="D366" i="24"/>
  <c r="X366" i="24" s="1"/>
  <c r="D365" i="24"/>
  <c r="X365" i="24" s="1"/>
  <c r="D364" i="24"/>
  <c r="X364" i="24" s="1"/>
  <c r="D363" i="24"/>
  <c r="X363" i="24" s="1"/>
  <c r="D362" i="24"/>
  <c r="X362" i="24" s="1"/>
  <c r="D361" i="24"/>
  <c r="X361" i="24" s="1"/>
  <c r="D360" i="24"/>
  <c r="X360" i="24" s="1"/>
  <c r="D359" i="24"/>
  <c r="X359" i="24" s="1"/>
  <c r="D358" i="24"/>
  <c r="X358" i="24" s="1"/>
  <c r="D357" i="24"/>
  <c r="X357" i="24" s="1"/>
  <c r="D356" i="24"/>
  <c r="X356" i="24" s="1"/>
  <c r="D355" i="24"/>
  <c r="X355" i="24" s="1"/>
  <c r="D354" i="24"/>
  <c r="X354" i="24" s="1"/>
  <c r="D353" i="24"/>
  <c r="X353" i="24" s="1"/>
  <c r="D352" i="24"/>
  <c r="X352" i="24" s="1"/>
  <c r="D351" i="24"/>
  <c r="X351" i="24" s="1"/>
  <c r="D350" i="24"/>
  <c r="X350" i="24" s="1"/>
  <c r="D349" i="24"/>
  <c r="X349" i="24" s="1"/>
  <c r="D348" i="24"/>
  <c r="X348" i="24" s="1"/>
  <c r="D347" i="24"/>
  <c r="X347" i="24" s="1"/>
  <c r="D346" i="24"/>
  <c r="X346" i="24" s="1"/>
  <c r="D345" i="24"/>
  <c r="X345" i="24" s="1"/>
  <c r="D344" i="24"/>
  <c r="X344" i="24" s="1"/>
  <c r="D343" i="24"/>
  <c r="X343" i="24" s="1"/>
  <c r="D342" i="24"/>
  <c r="X342" i="24" s="1"/>
  <c r="D341" i="24"/>
  <c r="X341" i="24" s="1"/>
  <c r="D340" i="24"/>
  <c r="X340" i="24" s="1"/>
  <c r="D339" i="24"/>
  <c r="X339" i="24" s="1"/>
  <c r="D338" i="24"/>
  <c r="X338" i="24" s="1"/>
  <c r="D337" i="24"/>
  <c r="X337" i="24" s="1"/>
  <c r="D336" i="24"/>
  <c r="X336" i="24" s="1"/>
  <c r="D335" i="24"/>
  <c r="X335" i="24" s="1"/>
  <c r="D334" i="24"/>
  <c r="X334" i="24" s="1"/>
  <c r="D333" i="24"/>
  <c r="X333" i="24" s="1"/>
  <c r="D332" i="24"/>
  <c r="X332" i="24" s="1"/>
  <c r="D331" i="24"/>
  <c r="X331" i="24" s="1"/>
  <c r="D330" i="24"/>
  <c r="X330" i="24" s="1"/>
  <c r="D320" i="24"/>
  <c r="X320" i="24" s="1"/>
  <c r="D319" i="24"/>
  <c r="X319" i="24" s="1"/>
  <c r="D318" i="24"/>
  <c r="X318" i="24" s="1"/>
  <c r="D317" i="24"/>
  <c r="X317" i="24" s="1"/>
  <c r="D316" i="24"/>
  <c r="X316" i="24" s="1"/>
  <c r="D315" i="24"/>
  <c r="X315" i="24" s="1"/>
  <c r="D314" i="24"/>
  <c r="X314" i="24" s="1"/>
  <c r="D313" i="24"/>
  <c r="X313" i="24" s="1"/>
  <c r="D312" i="24"/>
  <c r="X312" i="24" s="1"/>
  <c r="D311" i="24"/>
  <c r="X311" i="24" s="1"/>
  <c r="D310" i="24"/>
  <c r="X310" i="24" s="1"/>
  <c r="D309" i="24"/>
  <c r="X309" i="24" s="1"/>
  <c r="D308" i="24"/>
  <c r="X308" i="24" s="1"/>
  <c r="D307" i="24"/>
  <c r="X307" i="24" s="1"/>
  <c r="D306" i="24"/>
  <c r="X306" i="24" s="1"/>
  <c r="D305" i="24"/>
  <c r="X305" i="24" s="1"/>
  <c r="D304" i="24"/>
  <c r="X304" i="24" s="1"/>
  <c r="D303" i="24"/>
  <c r="X303" i="24" s="1"/>
  <c r="D302" i="24"/>
  <c r="X302" i="24" s="1"/>
  <c r="D301" i="24"/>
  <c r="X301" i="24" s="1"/>
  <c r="D300" i="24"/>
  <c r="X300" i="24" s="1"/>
  <c r="D299" i="24"/>
  <c r="X299" i="24" s="1"/>
  <c r="D298" i="24"/>
  <c r="X298" i="24" s="1"/>
  <c r="D297" i="24"/>
  <c r="X297" i="24" s="1"/>
  <c r="D296" i="24"/>
  <c r="X296" i="24" s="1"/>
  <c r="D295" i="24"/>
  <c r="X295" i="24" s="1"/>
  <c r="D294" i="24"/>
  <c r="X294" i="24" s="1"/>
  <c r="D293" i="24"/>
  <c r="X293" i="24" s="1"/>
  <c r="D292" i="24"/>
  <c r="X292" i="24" s="1"/>
  <c r="D291" i="24"/>
  <c r="X291" i="24" s="1"/>
  <c r="D290" i="24"/>
  <c r="X290" i="24" s="1"/>
  <c r="D289" i="24"/>
  <c r="X289" i="24" s="1"/>
  <c r="D288" i="24"/>
  <c r="X288" i="24" s="1"/>
  <c r="D287" i="24"/>
  <c r="X287" i="24" s="1"/>
  <c r="D286" i="24"/>
  <c r="X286" i="24" s="1"/>
  <c r="D285" i="24"/>
  <c r="X285" i="24" s="1"/>
  <c r="D284" i="24"/>
  <c r="X284" i="24" s="1"/>
  <c r="D283" i="24"/>
  <c r="X283" i="24" s="1"/>
  <c r="D282" i="24"/>
  <c r="X282" i="24" s="1"/>
  <c r="D281" i="24"/>
  <c r="X281" i="24" s="1"/>
  <c r="D280" i="24"/>
  <c r="X280" i="24" s="1"/>
  <c r="D279" i="24"/>
  <c r="X279" i="24" s="1"/>
  <c r="D278" i="24"/>
  <c r="X278" i="24" s="1"/>
  <c r="D277" i="24"/>
  <c r="X277" i="24" s="1"/>
  <c r="D276" i="24"/>
  <c r="X276" i="24" s="1"/>
  <c r="D275" i="24"/>
  <c r="X275" i="24" s="1"/>
  <c r="D274" i="24"/>
  <c r="X274" i="24" s="1"/>
  <c r="D273" i="24"/>
  <c r="X273" i="24" s="1"/>
  <c r="D272" i="24"/>
  <c r="X272" i="24" s="1"/>
  <c r="D271" i="24"/>
  <c r="X271" i="24" s="1"/>
  <c r="D270" i="24"/>
  <c r="X270" i="24" s="1"/>
  <c r="D269" i="24"/>
  <c r="X269" i="24" s="1"/>
  <c r="D268" i="24"/>
  <c r="X268" i="24" s="1"/>
  <c r="D267" i="24"/>
  <c r="X267" i="24" s="1"/>
  <c r="D266" i="24"/>
  <c r="X266" i="24" s="1"/>
  <c r="D265" i="24"/>
  <c r="X265" i="24" s="1"/>
  <c r="D264" i="24"/>
  <c r="X264" i="24" s="1"/>
  <c r="D263" i="24"/>
  <c r="X263" i="24" s="1"/>
  <c r="D262" i="24"/>
  <c r="X262" i="24" s="1"/>
  <c r="D261" i="24"/>
  <c r="X261" i="24" s="1"/>
  <c r="D260" i="24"/>
  <c r="X260" i="24" s="1"/>
  <c r="D259" i="24"/>
  <c r="X259" i="24" s="1"/>
  <c r="D258" i="24"/>
  <c r="X258" i="24" s="1"/>
  <c r="D257" i="24"/>
  <c r="X257" i="24" s="1"/>
  <c r="D256" i="24"/>
  <c r="X256" i="24" s="1"/>
  <c r="D255" i="24"/>
  <c r="X255" i="24" s="1"/>
  <c r="D254" i="24"/>
  <c r="X254" i="24" s="1"/>
  <c r="D253" i="24"/>
  <c r="X253" i="24" s="1"/>
  <c r="D252" i="24"/>
  <c r="X252" i="24" s="1"/>
  <c r="D251" i="24"/>
  <c r="X251" i="24" s="1"/>
  <c r="D250" i="24"/>
  <c r="X250" i="24" s="1"/>
  <c r="D249" i="24"/>
  <c r="X249" i="24" s="1"/>
  <c r="D248" i="24"/>
  <c r="X248" i="24" s="1"/>
  <c r="D247" i="24"/>
  <c r="X247" i="24" s="1"/>
  <c r="D246" i="24"/>
  <c r="X246" i="24" s="1"/>
  <c r="D245" i="24"/>
  <c r="X245" i="24" s="1"/>
  <c r="D244" i="24"/>
  <c r="X244" i="24" s="1"/>
  <c r="D243" i="24"/>
  <c r="X243" i="24" s="1"/>
  <c r="D242" i="24"/>
  <c r="X242" i="24" s="1"/>
  <c r="D241" i="24"/>
  <c r="X241" i="24" s="1"/>
  <c r="D240" i="24"/>
  <c r="X240" i="24" s="1"/>
  <c r="D239" i="24"/>
  <c r="X239" i="24" s="1"/>
  <c r="D238" i="24"/>
  <c r="X238" i="24" s="1"/>
  <c r="D237" i="24"/>
  <c r="X237" i="24" s="1"/>
  <c r="D236" i="24"/>
  <c r="X236" i="24" s="1"/>
  <c r="D235" i="24"/>
  <c r="X235" i="24" s="1"/>
  <c r="D234" i="24"/>
  <c r="X234" i="24" s="1"/>
  <c r="D233" i="24"/>
  <c r="X233" i="24" s="1"/>
  <c r="D232" i="24"/>
  <c r="X232" i="24" s="1"/>
  <c r="D231" i="24"/>
  <c r="X231" i="24" s="1"/>
  <c r="D230" i="24"/>
  <c r="X230" i="24" s="1"/>
  <c r="D229" i="24"/>
  <c r="X229" i="24" s="1"/>
  <c r="D228" i="24"/>
  <c r="X228" i="24" s="1"/>
  <c r="D227" i="24"/>
  <c r="X227" i="24" s="1"/>
  <c r="D226" i="24"/>
  <c r="X226" i="24" s="1"/>
  <c r="D225" i="24"/>
  <c r="X225" i="24" s="1"/>
  <c r="D224" i="24"/>
  <c r="X224" i="24" s="1"/>
  <c r="D223" i="24"/>
  <c r="X223" i="24" s="1"/>
  <c r="D222" i="24"/>
  <c r="X222" i="24" s="1"/>
  <c r="D221" i="24"/>
  <c r="X221" i="24" s="1"/>
  <c r="D220" i="24"/>
  <c r="X220" i="24" s="1"/>
  <c r="D219" i="24"/>
  <c r="X219" i="24" s="1"/>
  <c r="D218" i="24"/>
  <c r="X218" i="24" s="1"/>
  <c r="D217" i="24"/>
  <c r="X217" i="24" s="1"/>
  <c r="D216" i="24"/>
  <c r="X216" i="24" s="1"/>
  <c r="D215" i="24"/>
  <c r="X215" i="24" s="1"/>
  <c r="D214" i="24"/>
  <c r="X214" i="24" s="1"/>
  <c r="D213" i="24"/>
  <c r="X213" i="24" s="1"/>
  <c r="D212" i="24"/>
  <c r="X212" i="24" s="1"/>
  <c r="D211" i="24"/>
  <c r="X211" i="24" s="1"/>
  <c r="D210" i="24"/>
  <c r="X210" i="24" s="1"/>
  <c r="D209" i="24"/>
  <c r="X209" i="24" s="1"/>
  <c r="D208" i="24"/>
  <c r="X208" i="24" s="1"/>
  <c r="D207" i="24"/>
  <c r="X207" i="24" s="1"/>
  <c r="D206" i="24"/>
  <c r="X206" i="24" s="1"/>
  <c r="D205" i="24"/>
  <c r="X205" i="24" s="1"/>
  <c r="D204" i="24"/>
  <c r="X204" i="24" s="1"/>
  <c r="D203" i="24"/>
  <c r="X203" i="24" s="1"/>
  <c r="D202" i="24"/>
  <c r="X202" i="24" s="1"/>
  <c r="D201" i="24"/>
  <c r="X201" i="24" s="1"/>
  <c r="D200" i="24"/>
  <c r="X200" i="24" s="1"/>
  <c r="D199" i="24"/>
  <c r="X199" i="24" s="1"/>
  <c r="D198" i="24"/>
  <c r="X198" i="24" s="1"/>
  <c r="D197" i="24"/>
  <c r="X197" i="24" s="1"/>
  <c r="D196" i="24"/>
  <c r="X196" i="24" s="1"/>
  <c r="D195" i="24"/>
  <c r="X195" i="24" s="1"/>
  <c r="D194" i="24"/>
  <c r="X194" i="24" s="1"/>
  <c r="D193" i="24"/>
  <c r="X193" i="24" s="1"/>
  <c r="D192" i="24"/>
  <c r="X192" i="24" s="1"/>
  <c r="D191" i="24"/>
  <c r="X191" i="24" s="1"/>
  <c r="D190" i="24"/>
  <c r="X190" i="24" s="1"/>
  <c r="D189" i="24"/>
  <c r="X189" i="24" s="1"/>
  <c r="D188" i="24"/>
  <c r="X188" i="24" s="1"/>
  <c r="D187" i="24"/>
  <c r="X187" i="24" s="1"/>
  <c r="D186" i="24"/>
  <c r="X186" i="24" s="1"/>
  <c r="D185" i="24"/>
  <c r="X185" i="24" s="1"/>
  <c r="D184" i="24"/>
  <c r="X184" i="24" s="1"/>
  <c r="D183" i="24"/>
  <c r="X183" i="24" s="1"/>
  <c r="D182" i="24"/>
  <c r="X182" i="24" s="1"/>
  <c r="D181" i="24"/>
  <c r="X181" i="24" s="1"/>
  <c r="D180" i="24"/>
  <c r="X180" i="24" s="1"/>
  <c r="D179" i="24"/>
  <c r="X179" i="24" s="1"/>
  <c r="D178" i="24"/>
  <c r="X178" i="24" s="1"/>
  <c r="D177" i="24"/>
  <c r="X177" i="24" s="1"/>
  <c r="D176" i="24"/>
  <c r="X176" i="24" s="1"/>
  <c r="D175" i="24"/>
  <c r="X175" i="24" s="1"/>
  <c r="D174" i="24"/>
  <c r="X174" i="24" s="1"/>
  <c r="D173" i="24"/>
  <c r="X173" i="24" s="1"/>
  <c r="D172" i="24"/>
  <c r="X172" i="24" s="1"/>
  <c r="D171" i="24"/>
  <c r="X171" i="24" s="1"/>
  <c r="D170" i="24"/>
  <c r="X170" i="24" s="1"/>
  <c r="D169" i="24"/>
  <c r="X169" i="24" s="1"/>
  <c r="D168" i="24"/>
  <c r="X168" i="24" s="1"/>
  <c r="D167" i="24"/>
  <c r="X167" i="24" s="1"/>
  <c r="D166" i="24"/>
  <c r="X166" i="24" s="1"/>
  <c r="D165" i="24"/>
  <c r="X165" i="24" s="1"/>
  <c r="D164" i="24"/>
  <c r="X164" i="24" s="1"/>
  <c r="D163" i="24"/>
  <c r="X163" i="24" s="1"/>
  <c r="D162" i="24"/>
  <c r="X162" i="24" s="1"/>
  <c r="D161" i="24"/>
  <c r="X161" i="24" s="1"/>
  <c r="D160" i="24"/>
  <c r="X160" i="24" s="1"/>
  <c r="D159" i="24"/>
  <c r="X159" i="24" s="1"/>
  <c r="D158" i="24"/>
  <c r="X158" i="24" s="1"/>
  <c r="D157" i="24"/>
  <c r="X157" i="24" s="1"/>
  <c r="D156" i="24"/>
  <c r="X156" i="24" s="1"/>
  <c r="D155" i="24"/>
  <c r="X155" i="24" s="1"/>
  <c r="D154" i="24"/>
  <c r="X154" i="24" s="1"/>
  <c r="D153" i="24"/>
  <c r="X153" i="24" s="1"/>
  <c r="D152" i="24"/>
  <c r="X152" i="24" s="1"/>
  <c r="D151" i="24"/>
  <c r="X151" i="24" s="1"/>
  <c r="D150" i="24"/>
  <c r="X150" i="24" s="1"/>
  <c r="D149" i="24"/>
  <c r="X149" i="24" s="1"/>
  <c r="D148" i="24"/>
  <c r="X148" i="24" s="1"/>
  <c r="D147" i="24"/>
  <c r="X147" i="24" s="1"/>
  <c r="D146" i="24"/>
  <c r="X146" i="24" s="1"/>
  <c r="D145" i="24"/>
  <c r="X145" i="24" s="1"/>
  <c r="D144" i="24"/>
  <c r="X144" i="24" s="1"/>
  <c r="D143" i="24"/>
  <c r="X143" i="24" s="1"/>
  <c r="D142" i="24"/>
  <c r="X142" i="24" s="1"/>
  <c r="D141" i="24"/>
  <c r="X141" i="24" s="1"/>
  <c r="D140" i="24"/>
  <c r="X140" i="24" s="1"/>
  <c r="D139" i="24"/>
  <c r="X139" i="24" s="1"/>
  <c r="D138" i="24"/>
  <c r="X138" i="24" s="1"/>
  <c r="D137" i="24"/>
  <c r="X137" i="24" s="1"/>
  <c r="D136" i="24"/>
  <c r="X136" i="24" s="1"/>
  <c r="D135" i="24"/>
  <c r="X135" i="24" s="1"/>
  <c r="D134" i="24"/>
  <c r="X134" i="24" s="1"/>
  <c r="D133" i="24"/>
  <c r="X133" i="24" s="1"/>
  <c r="D132" i="24"/>
  <c r="X132" i="24" s="1"/>
  <c r="D131" i="24"/>
  <c r="X131" i="24" s="1"/>
  <c r="D130" i="24"/>
  <c r="X130" i="24" s="1"/>
  <c r="D129" i="24"/>
  <c r="X129" i="24" s="1"/>
  <c r="D128" i="24"/>
  <c r="X128" i="24" s="1"/>
  <c r="D127" i="24"/>
  <c r="X127" i="24" s="1"/>
  <c r="D126" i="24"/>
  <c r="X126" i="24" s="1"/>
  <c r="D125" i="24"/>
  <c r="X125" i="24" s="1"/>
  <c r="D124" i="24"/>
  <c r="X124" i="24" s="1"/>
  <c r="D123" i="24"/>
  <c r="X123" i="24" s="1"/>
  <c r="D122" i="24"/>
  <c r="X122" i="24" s="1"/>
  <c r="D121" i="24"/>
  <c r="X121" i="24" s="1"/>
  <c r="D120" i="24"/>
  <c r="X120" i="24" s="1"/>
  <c r="D119" i="24"/>
  <c r="X119" i="24" s="1"/>
  <c r="D118" i="24"/>
  <c r="X118" i="24" s="1"/>
  <c r="D117" i="24"/>
  <c r="X117" i="24" s="1"/>
  <c r="D116" i="24"/>
  <c r="X116" i="24" s="1"/>
  <c r="D115" i="24"/>
  <c r="X115" i="24" s="1"/>
  <c r="D114" i="24"/>
  <c r="X114" i="24" s="1"/>
  <c r="D113" i="24"/>
  <c r="X113" i="24" s="1"/>
  <c r="D112" i="24"/>
  <c r="X112" i="24" s="1"/>
  <c r="D111" i="24"/>
  <c r="X111" i="24" s="1"/>
  <c r="D110" i="24"/>
  <c r="X110" i="24" s="1"/>
  <c r="D109" i="24"/>
  <c r="X109" i="24" s="1"/>
  <c r="D108" i="24"/>
  <c r="X108" i="24" s="1"/>
  <c r="D107" i="24"/>
  <c r="X107" i="24" s="1"/>
  <c r="D106" i="24"/>
  <c r="X106" i="24" s="1"/>
  <c r="D105" i="24"/>
  <c r="X105" i="24" s="1"/>
  <c r="D104" i="24"/>
  <c r="X104" i="24" s="1"/>
  <c r="D103" i="24"/>
  <c r="X103" i="24" s="1"/>
  <c r="D102" i="24"/>
  <c r="X102" i="24" s="1"/>
  <c r="D101" i="24"/>
  <c r="X101" i="24" s="1"/>
  <c r="D100" i="24"/>
  <c r="X100" i="24" s="1"/>
  <c r="D99" i="24"/>
  <c r="X99" i="24" s="1"/>
  <c r="D98" i="24"/>
  <c r="X98" i="24" s="1"/>
  <c r="D97" i="24"/>
  <c r="X97" i="24" s="1"/>
  <c r="D96" i="24"/>
  <c r="X96" i="24" s="1"/>
  <c r="D95" i="24"/>
  <c r="X95" i="24" s="1"/>
  <c r="D94" i="24"/>
  <c r="X94" i="24" s="1"/>
  <c r="D93" i="24"/>
  <c r="X93" i="24" s="1"/>
  <c r="D92" i="24"/>
  <c r="X92" i="24" s="1"/>
  <c r="D91" i="24"/>
  <c r="X91" i="24" s="1"/>
  <c r="D90" i="24"/>
  <c r="X90" i="24" s="1"/>
  <c r="D89" i="24"/>
  <c r="X89" i="24" s="1"/>
  <c r="D88" i="24"/>
  <c r="X88" i="24" s="1"/>
  <c r="D87" i="24"/>
  <c r="X87" i="24" s="1"/>
  <c r="D86" i="24"/>
  <c r="X86" i="24" s="1"/>
  <c r="D85" i="24"/>
  <c r="X85" i="24" s="1"/>
  <c r="D84" i="24"/>
  <c r="X84" i="24" s="1"/>
  <c r="D83" i="24"/>
  <c r="X83" i="24" s="1"/>
  <c r="D82" i="24"/>
  <c r="X82" i="24" s="1"/>
  <c r="D81" i="24"/>
  <c r="X81" i="24" s="1"/>
  <c r="D80" i="24"/>
  <c r="X80" i="24" s="1"/>
  <c r="D79" i="24"/>
  <c r="X79" i="24" s="1"/>
  <c r="D78" i="24"/>
  <c r="X78" i="24" s="1"/>
  <c r="D77" i="24"/>
  <c r="X77" i="24" s="1"/>
  <c r="D76" i="24"/>
  <c r="X76" i="24" s="1"/>
  <c r="D75" i="24"/>
  <c r="X75" i="24" s="1"/>
  <c r="D74" i="24"/>
  <c r="X74" i="24" s="1"/>
  <c r="D73" i="24"/>
  <c r="X73" i="24" s="1"/>
  <c r="D72" i="24"/>
  <c r="X72" i="24" s="1"/>
  <c r="D71" i="24"/>
  <c r="X71" i="24" s="1"/>
  <c r="D70" i="24"/>
  <c r="X70" i="24" s="1"/>
  <c r="D69" i="24"/>
  <c r="X69" i="24" s="1"/>
  <c r="D68" i="24"/>
  <c r="X68" i="24" s="1"/>
  <c r="D67" i="24"/>
  <c r="X67" i="24" s="1"/>
  <c r="D66" i="24"/>
  <c r="X66" i="24" s="1"/>
  <c r="D65" i="24"/>
  <c r="X65" i="24" s="1"/>
  <c r="D64" i="24"/>
  <c r="X64" i="24" s="1"/>
  <c r="D63" i="24"/>
  <c r="X63" i="24" s="1"/>
  <c r="D62" i="24"/>
  <c r="X62" i="24" s="1"/>
  <c r="D61" i="24"/>
  <c r="X61" i="24" s="1"/>
  <c r="D60" i="24"/>
  <c r="X60" i="24" s="1"/>
  <c r="D59" i="24"/>
  <c r="X59" i="24" s="1"/>
  <c r="D58" i="24"/>
  <c r="X58" i="24" s="1"/>
  <c r="D57" i="24"/>
  <c r="X57" i="24" s="1"/>
  <c r="D56" i="24"/>
  <c r="X56" i="24" s="1"/>
  <c r="D55" i="24"/>
  <c r="X55" i="24" s="1"/>
  <c r="D54" i="24"/>
  <c r="X54" i="24" s="1"/>
  <c r="D53" i="24"/>
  <c r="X53" i="24" s="1"/>
  <c r="D52" i="24"/>
  <c r="X52" i="24" s="1"/>
  <c r="D51" i="24"/>
  <c r="X51" i="24" s="1"/>
  <c r="D50" i="24"/>
  <c r="X50" i="24" s="1"/>
  <c r="D49" i="24"/>
  <c r="X49" i="24" s="1"/>
  <c r="D48" i="24"/>
  <c r="X48" i="24" s="1"/>
  <c r="D47" i="24"/>
  <c r="X47" i="24" s="1"/>
  <c r="D46" i="24"/>
  <c r="X46" i="24" s="1"/>
  <c r="D45" i="24"/>
  <c r="X45" i="24" s="1"/>
  <c r="D44" i="24"/>
  <c r="X44" i="24" s="1"/>
  <c r="D43" i="24"/>
  <c r="X43" i="24" s="1"/>
  <c r="D42" i="24"/>
  <c r="X42" i="24" s="1"/>
  <c r="D41" i="24"/>
  <c r="X41" i="24" s="1"/>
  <c r="D40" i="24"/>
  <c r="X40" i="24" s="1"/>
  <c r="D39" i="24"/>
  <c r="X39" i="24" s="1"/>
  <c r="D38" i="24"/>
  <c r="X38" i="24" s="1"/>
  <c r="D37" i="24"/>
  <c r="X37" i="24" s="1"/>
  <c r="D36" i="24"/>
  <c r="X36" i="24" s="1"/>
  <c r="D35" i="24"/>
  <c r="X35" i="24" s="1"/>
  <c r="D34" i="24"/>
  <c r="X34" i="24" s="1"/>
  <c r="D33" i="24"/>
  <c r="X33" i="24" s="1"/>
  <c r="D32" i="24"/>
  <c r="X32" i="24" s="1"/>
  <c r="D31" i="24"/>
  <c r="X31" i="24" s="1"/>
  <c r="D30" i="24"/>
  <c r="X30" i="24" s="1"/>
  <c r="D29" i="24"/>
  <c r="X29" i="24" s="1"/>
  <c r="D28" i="24"/>
  <c r="X28" i="24" s="1"/>
  <c r="D27" i="24"/>
  <c r="X27" i="24" s="1"/>
  <c r="D26" i="24"/>
  <c r="X26" i="24" s="1"/>
  <c r="D25" i="24"/>
  <c r="X25" i="24" s="1"/>
  <c r="D24" i="24"/>
  <c r="X24" i="24" s="1"/>
  <c r="D23" i="24"/>
  <c r="X23" i="24" s="1"/>
  <c r="D22" i="24"/>
  <c r="X22" i="24" s="1"/>
  <c r="D21" i="24"/>
  <c r="X21" i="24" s="1"/>
  <c r="Z80" i="14"/>
  <c r="X80" i="14"/>
  <c r="D629" i="14"/>
  <c r="AD629" i="14" s="1"/>
  <c r="D628" i="14"/>
  <c r="AD628" i="14" s="1"/>
  <c r="D627" i="14"/>
  <c r="AD627" i="14" s="1"/>
  <c r="D626" i="14"/>
  <c r="AD626" i="14" s="1"/>
  <c r="D625" i="14"/>
  <c r="AD625" i="14" s="1"/>
  <c r="D624" i="14"/>
  <c r="AD624" i="14" s="1"/>
  <c r="D623" i="14"/>
  <c r="AD623" i="14" s="1"/>
  <c r="D622" i="14"/>
  <c r="AD622" i="14" s="1"/>
  <c r="D621" i="14"/>
  <c r="AD621" i="14" s="1"/>
  <c r="D620" i="14"/>
  <c r="AD620" i="14" s="1"/>
  <c r="D619" i="14"/>
  <c r="AD619" i="14" s="1"/>
  <c r="D618" i="14"/>
  <c r="AD618" i="14" s="1"/>
  <c r="D617" i="14"/>
  <c r="AD617" i="14" s="1"/>
  <c r="D616" i="14"/>
  <c r="AD616" i="14" s="1"/>
  <c r="D615" i="14"/>
  <c r="AD615" i="14" s="1"/>
  <c r="D614" i="14"/>
  <c r="AD614" i="14" s="1"/>
  <c r="D613" i="14"/>
  <c r="AD613" i="14" s="1"/>
  <c r="D612" i="14"/>
  <c r="AD612" i="14" s="1"/>
  <c r="D611" i="14"/>
  <c r="AD611" i="14" s="1"/>
  <c r="D610" i="14"/>
  <c r="AD610" i="14" s="1"/>
  <c r="D609" i="14"/>
  <c r="AD609" i="14" s="1"/>
  <c r="D608" i="14"/>
  <c r="AD608" i="14" s="1"/>
  <c r="D607" i="14"/>
  <c r="AD607" i="14" s="1"/>
  <c r="D606" i="14"/>
  <c r="AD606" i="14" s="1"/>
  <c r="D605" i="14"/>
  <c r="AD605" i="14" s="1"/>
  <c r="D604" i="14"/>
  <c r="AD604" i="14" s="1"/>
  <c r="D603" i="14"/>
  <c r="AD603" i="14" s="1"/>
  <c r="D602" i="14"/>
  <c r="AD602" i="14" s="1"/>
  <c r="D601" i="14"/>
  <c r="AD601" i="14" s="1"/>
  <c r="D600" i="14"/>
  <c r="AD600" i="14" s="1"/>
  <c r="D599" i="14"/>
  <c r="AD599" i="14" s="1"/>
  <c r="D598" i="14"/>
  <c r="AD598" i="14" s="1"/>
  <c r="D597" i="14"/>
  <c r="AD597" i="14" s="1"/>
  <c r="D596" i="14"/>
  <c r="AD596" i="14" s="1"/>
  <c r="D595" i="14"/>
  <c r="AD595" i="14" s="1"/>
  <c r="D594" i="14"/>
  <c r="AD594" i="14" s="1"/>
  <c r="D593" i="14"/>
  <c r="AD593" i="14" s="1"/>
  <c r="D592" i="14"/>
  <c r="AD592" i="14" s="1"/>
  <c r="D591" i="14"/>
  <c r="AD591" i="14" s="1"/>
  <c r="D590" i="14"/>
  <c r="AD590" i="14" s="1"/>
  <c r="D589" i="14"/>
  <c r="AD589" i="14" s="1"/>
  <c r="D588" i="14"/>
  <c r="AD588" i="14" s="1"/>
  <c r="D587" i="14"/>
  <c r="AD587" i="14" s="1"/>
  <c r="D586" i="14"/>
  <c r="AD586" i="14" s="1"/>
  <c r="D585" i="14"/>
  <c r="AD585" i="14" s="1"/>
  <c r="D584" i="14"/>
  <c r="AD584" i="14" s="1"/>
  <c r="D583" i="14"/>
  <c r="AD583" i="14" s="1"/>
  <c r="D582" i="14"/>
  <c r="AD582" i="14" s="1"/>
  <c r="D581" i="14"/>
  <c r="AD581" i="14" s="1"/>
  <c r="D580" i="14"/>
  <c r="AD580" i="14" s="1"/>
  <c r="D579" i="14"/>
  <c r="AD579" i="14" s="1"/>
  <c r="D578" i="14"/>
  <c r="AD578" i="14" s="1"/>
  <c r="D577" i="14"/>
  <c r="AD577" i="14" s="1"/>
  <c r="D576" i="14"/>
  <c r="AD576" i="14" s="1"/>
  <c r="D575" i="14"/>
  <c r="AD575" i="14" s="1"/>
  <c r="D574" i="14"/>
  <c r="AD574" i="14" s="1"/>
  <c r="D573" i="14"/>
  <c r="AD573" i="14" s="1"/>
  <c r="D572" i="14"/>
  <c r="AD572" i="14" s="1"/>
  <c r="D571" i="14"/>
  <c r="AD571" i="14" s="1"/>
  <c r="D570" i="14"/>
  <c r="AD570" i="14" s="1"/>
  <c r="D569" i="14"/>
  <c r="AD569" i="14" s="1"/>
  <c r="D568" i="14"/>
  <c r="AD568" i="14" s="1"/>
  <c r="D567" i="14"/>
  <c r="AD567" i="14" s="1"/>
  <c r="D566" i="14"/>
  <c r="AD566" i="14" s="1"/>
  <c r="D565" i="14"/>
  <c r="AD565" i="14" s="1"/>
  <c r="D564" i="14"/>
  <c r="AD564" i="14" s="1"/>
  <c r="D563" i="14"/>
  <c r="AD563" i="14" s="1"/>
  <c r="D562" i="14"/>
  <c r="AD562" i="14" s="1"/>
  <c r="D561" i="14"/>
  <c r="AD561" i="14" s="1"/>
  <c r="D560" i="14"/>
  <c r="AD560" i="14" s="1"/>
  <c r="D559" i="14"/>
  <c r="AD559" i="14" s="1"/>
  <c r="D558" i="14"/>
  <c r="AD558" i="14" s="1"/>
  <c r="D557" i="14"/>
  <c r="AD557" i="14" s="1"/>
  <c r="D556" i="14"/>
  <c r="AD556" i="14" s="1"/>
  <c r="D555" i="14"/>
  <c r="AD555" i="14" s="1"/>
  <c r="D554" i="14"/>
  <c r="AD554" i="14" s="1"/>
  <c r="D553" i="14"/>
  <c r="AD553" i="14" s="1"/>
  <c r="D552" i="14"/>
  <c r="AD552" i="14" s="1"/>
  <c r="D551" i="14"/>
  <c r="AD551" i="14" s="1"/>
  <c r="D550" i="14"/>
  <c r="AD550" i="14" s="1"/>
  <c r="D549" i="14"/>
  <c r="AD549" i="14" s="1"/>
  <c r="D548" i="14"/>
  <c r="AD548" i="14" s="1"/>
  <c r="D547" i="14"/>
  <c r="AD547" i="14" s="1"/>
  <c r="D546" i="14"/>
  <c r="AD546" i="14" s="1"/>
  <c r="D545" i="14"/>
  <c r="AD545" i="14" s="1"/>
  <c r="D544" i="14"/>
  <c r="AD544" i="14" s="1"/>
  <c r="D543" i="14"/>
  <c r="AD543" i="14" s="1"/>
  <c r="D542" i="14"/>
  <c r="AD542" i="14" s="1"/>
  <c r="D541" i="14"/>
  <c r="AD541" i="14" s="1"/>
  <c r="D540" i="14"/>
  <c r="AD540" i="14" s="1"/>
  <c r="D539" i="14"/>
  <c r="AD539" i="14" s="1"/>
  <c r="D538" i="14"/>
  <c r="AD538" i="14" s="1"/>
  <c r="D537" i="14"/>
  <c r="AD537" i="14" s="1"/>
  <c r="D536" i="14"/>
  <c r="AD536" i="14" s="1"/>
  <c r="D535" i="14"/>
  <c r="AD535" i="14" s="1"/>
  <c r="D534" i="14"/>
  <c r="AD534" i="14" s="1"/>
  <c r="D533" i="14"/>
  <c r="AD533" i="14" s="1"/>
  <c r="D532" i="14"/>
  <c r="AD532" i="14" s="1"/>
  <c r="D531" i="14"/>
  <c r="AD531" i="14" s="1"/>
  <c r="D530" i="14"/>
  <c r="AD530" i="14" s="1"/>
  <c r="D529" i="14"/>
  <c r="AD529" i="14" s="1"/>
  <c r="D528" i="14"/>
  <c r="AD528" i="14" s="1"/>
  <c r="D527" i="14"/>
  <c r="AD527" i="14" s="1"/>
  <c r="D526" i="14"/>
  <c r="AD526" i="14" s="1"/>
  <c r="D525" i="14"/>
  <c r="AD525" i="14" s="1"/>
  <c r="D524" i="14"/>
  <c r="AD524" i="14" s="1"/>
  <c r="D523" i="14"/>
  <c r="AD523" i="14" s="1"/>
  <c r="D522" i="14"/>
  <c r="AD522" i="14" s="1"/>
  <c r="D521" i="14"/>
  <c r="AD521" i="14" s="1"/>
  <c r="D520" i="14"/>
  <c r="AD520" i="14" s="1"/>
  <c r="D519" i="14"/>
  <c r="AD519" i="14" s="1"/>
  <c r="D518" i="14"/>
  <c r="AD518" i="14" s="1"/>
  <c r="D517" i="14"/>
  <c r="AD517" i="14" s="1"/>
  <c r="D516" i="14"/>
  <c r="AD516" i="14" s="1"/>
  <c r="D515" i="14"/>
  <c r="AD515" i="14" s="1"/>
  <c r="D514" i="14"/>
  <c r="AD514" i="14" s="1"/>
  <c r="D513" i="14"/>
  <c r="AD513" i="14" s="1"/>
  <c r="D512" i="14"/>
  <c r="AD512" i="14" s="1"/>
  <c r="D511" i="14"/>
  <c r="AD511" i="14" s="1"/>
  <c r="D510" i="14"/>
  <c r="AD510" i="14" s="1"/>
  <c r="D509" i="14"/>
  <c r="AD509" i="14" s="1"/>
  <c r="D508" i="14"/>
  <c r="AD508" i="14" s="1"/>
  <c r="D507" i="14"/>
  <c r="AD507" i="14" s="1"/>
  <c r="D506" i="14"/>
  <c r="AD506" i="14" s="1"/>
  <c r="D505" i="14"/>
  <c r="AD505" i="14" s="1"/>
  <c r="D504" i="14"/>
  <c r="AD504" i="14" s="1"/>
  <c r="D503" i="14"/>
  <c r="AD503" i="14" s="1"/>
  <c r="D502" i="14"/>
  <c r="AD502" i="14" s="1"/>
  <c r="D501" i="14"/>
  <c r="AD501" i="14" s="1"/>
  <c r="D500" i="14"/>
  <c r="AD500" i="14" s="1"/>
  <c r="D499" i="14"/>
  <c r="AD499" i="14" s="1"/>
  <c r="D498" i="14"/>
  <c r="AD498" i="14" s="1"/>
  <c r="D497" i="14"/>
  <c r="AD497" i="14" s="1"/>
  <c r="D496" i="14"/>
  <c r="AD496" i="14" s="1"/>
  <c r="D495" i="14"/>
  <c r="AD495" i="14" s="1"/>
  <c r="D494" i="14"/>
  <c r="AD494" i="14" s="1"/>
  <c r="D493" i="14"/>
  <c r="AD493" i="14" s="1"/>
  <c r="D492" i="14"/>
  <c r="AD492" i="14" s="1"/>
  <c r="D491" i="14"/>
  <c r="AD491" i="14" s="1"/>
  <c r="D490" i="14"/>
  <c r="AD490" i="14" s="1"/>
  <c r="D489" i="14"/>
  <c r="AD489" i="14" s="1"/>
  <c r="D488" i="14"/>
  <c r="AD488" i="14" s="1"/>
  <c r="D487" i="14"/>
  <c r="AD487" i="14" s="1"/>
  <c r="D486" i="14"/>
  <c r="AD486" i="14" s="1"/>
  <c r="D485" i="14"/>
  <c r="AD485" i="14" s="1"/>
  <c r="D484" i="14"/>
  <c r="AD484" i="14" s="1"/>
  <c r="D483" i="14"/>
  <c r="AD483" i="14" s="1"/>
  <c r="D482" i="14"/>
  <c r="AD482" i="14" s="1"/>
  <c r="D481" i="14"/>
  <c r="AD481" i="14" s="1"/>
  <c r="D480" i="14"/>
  <c r="AD480" i="14" s="1"/>
  <c r="D479" i="14"/>
  <c r="AD479" i="14" s="1"/>
  <c r="D478" i="14"/>
  <c r="AD478" i="14" s="1"/>
  <c r="D477" i="14"/>
  <c r="AD477" i="14" s="1"/>
  <c r="D476" i="14"/>
  <c r="AD476" i="14" s="1"/>
  <c r="D475" i="14"/>
  <c r="AD475" i="14" s="1"/>
  <c r="D474" i="14"/>
  <c r="AD474" i="14" s="1"/>
  <c r="D473" i="14"/>
  <c r="AD473" i="14" s="1"/>
  <c r="D472" i="14"/>
  <c r="AD472" i="14" s="1"/>
  <c r="D471" i="14"/>
  <c r="AD471" i="14" s="1"/>
  <c r="D470" i="14"/>
  <c r="AD470" i="14" s="1"/>
  <c r="D469" i="14"/>
  <c r="AD469" i="14" s="1"/>
  <c r="D468" i="14"/>
  <c r="AD468" i="14" s="1"/>
  <c r="D467" i="14"/>
  <c r="AD467" i="14" s="1"/>
  <c r="D466" i="14"/>
  <c r="AD466" i="14" s="1"/>
  <c r="D465" i="14"/>
  <c r="AD465" i="14" s="1"/>
  <c r="D464" i="14"/>
  <c r="AD464" i="14" s="1"/>
  <c r="D463" i="14"/>
  <c r="AD463" i="14" s="1"/>
  <c r="D462" i="14"/>
  <c r="AD462" i="14" s="1"/>
  <c r="D461" i="14"/>
  <c r="AD461" i="14" s="1"/>
  <c r="D460" i="14"/>
  <c r="AD460" i="14" s="1"/>
  <c r="D459" i="14"/>
  <c r="AD459" i="14" s="1"/>
  <c r="D458" i="14"/>
  <c r="AD458" i="14" s="1"/>
  <c r="D457" i="14"/>
  <c r="AD457" i="14" s="1"/>
  <c r="D456" i="14"/>
  <c r="AD456" i="14" s="1"/>
  <c r="D455" i="14"/>
  <c r="AD455" i="14" s="1"/>
  <c r="D454" i="14"/>
  <c r="AD454" i="14" s="1"/>
  <c r="D453" i="14"/>
  <c r="AD453" i="14" s="1"/>
  <c r="D452" i="14"/>
  <c r="AD452" i="14" s="1"/>
  <c r="D451" i="14"/>
  <c r="AD451" i="14" s="1"/>
  <c r="D450" i="14"/>
  <c r="AD450" i="14" s="1"/>
  <c r="D449" i="14"/>
  <c r="AD449" i="14" s="1"/>
  <c r="D448" i="14"/>
  <c r="AD448" i="14" s="1"/>
  <c r="D447" i="14"/>
  <c r="AD447" i="14" s="1"/>
  <c r="D446" i="14"/>
  <c r="AD446" i="14" s="1"/>
  <c r="D445" i="14"/>
  <c r="AD445" i="14" s="1"/>
  <c r="D444" i="14"/>
  <c r="AD444" i="14" s="1"/>
  <c r="D443" i="14"/>
  <c r="AD443" i="14" s="1"/>
  <c r="D442" i="14"/>
  <c r="AD442" i="14" s="1"/>
  <c r="D441" i="14"/>
  <c r="AD441" i="14" s="1"/>
  <c r="D440" i="14"/>
  <c r="AD440" i="14" s="1"/>
  <c r="D439" i="14"/>
  <c r="AD439" i="14" s="1"/>
  <c r="D438" i="14"/>
  <c r="AD438" i="14" s="1"/>
  <c r="D437" i="14"/>
  <c r="AD437" i="14" s="1"/>
  <c r="D436" i="14"/>
  <c r="AD436" i="14" s="1"/>
  <c r="D435" i="14"/>
  <c r="AD435" i="14" s="1"/>
  <c r="D434" i="14"/>
  <c r="AD434" i="14" s="1"/>
  <c r="D433" i="14"/>
  <c r="AD433" i="14" s="1"/>
  <c r="D432" i="14"/>
  <c r="AD432" i="14" s="1"/>
  <c r="D431" i="14"/>
  <c r="AD431" i="14" s="1"/>
  <c r="D430" i="14"/>
  <c r="AD430" i="14" s="1"/>
  <c r="D429" i="14"/>
  <c r="AD429" i="14" s="1"/>
  <c r="D428" i="14"/>
  <c r="AD428" i="14" s="1"/>
  <c r="D427" i="14"/>
  <c r="AD427" i="14" s="1"/>
  <c r="D426" i="14"/>
  <c r="AD426" i="14" s="1"/>
  <c r="D425" i="14"/>
  <c r="AD425" i="14" s="1"/>
  <c r="D424" i="14"/>
  <c r="AD424" i="14" s="1"/>
  <c r="D423" i="14"/>
  <c r="AD423" i="14" s="1"/>
  <c r="D422" i="14"/>
  <c r="AD422" i="14" s="1"/>
  <c r="D421" i="14"/>
  <c r="AD421" i="14" s="1"/>
  <c r="D420" i="14"/>
  <c r="AD420" i="14" s="1"/>
  <c r="D419" i="14"/>
  <c r="AD419" i="14" s="1"/>
  <c r="D418" i="14"/>
  <c r="AD418" i="14" s="1"/>
  <c r="D417" i="14"/>
  <c r="AD417" i="14" s="1"/>
  <c r="D416" i="14"/>
  <c r="AD416" i="14" s="1"/>
  <c r="D415" i="14"/>
  <c r="AD415" i="14" s="1"/>
  <c r="D414" i="14"/>
  <c r="AD414" i="14" s="1"/>
  <c r="D413" i="14"/>
  <c r="AD413" i="14" s="1"/>
  <c r="D412" i="14"/>
  <c r="AD412" i="14" s="1"/>
  <c r="D411" i="14"/>
  <c r="AD411" i="14" s="1"/>
  <c r="D410" i="14"/>
  <c r="AD410" i="14" s="1"/>
  <c r="D409" i="14"/>
  <c r="AD409" i="14" s="1"/>
  <c r="D408" i="14"/>
  <c r="AD408" i="14" s="1"/>
  <c r="D407" i="14"/>
  <c r="AD407" i="14" s="1"/>
  <c r="D406" i="14"/>
  <c r="AD406" i="14" s="1"/>
  <c r="D405" i="14"/>
  <c r="AD405" i="14" s="1"/>
  <c r="D404" i="14"/>
  <c r="AD404" i="14" s="1"/>
  <c r="D403" i="14"/>
  <c r="AD403" i="14" s="1"/>
  <c r="D402" i="14"/>
  <c r="AD402" i="14" s="1"/>
  <c r="D401" i="14"/>
  <c r="AD401" i="14" s="1"/>
  <c r="D400" i="14"/>
  <c r="AD400" i="14" s="1"/>
  <c r="D399" i="14"/>
  <c r="AD399" i="14" s="1"/>
  <c r="D398" i="14"/>
  <c r="AD398" i="14" s="1"/>
  <c r="D397" i="14"/>
  <c r="AD397" i="14" s="1"/>
  <c r="D396" i="14"/>
  <c r="AD396" i="14" s="1"/>
  <c r="D395" i="14"/>
  <c r="AD395" i="14" s="1"/>
  <c r="D394" i="14"/>
  <c r="AD394" i="14" s="1"/>
  <c r="D393" i="14"/>
  <c r="AD393" i="14" s="1"/>
  <c r="D392" i="14"/>
  <c r="AD392" i="14" s="1"/>
  <c r="D391" i="14"/>
  <c r="AD391" i="14" s="1"/>
  <c r="D390" i="14"/>
  <c r="AD390" i="14" s="1"/>
  <c r="D389" i="14"/>
  <c r="AD389" i="14" s="1"/>
  <c r="D388" i="14"/>
  <c r="AD388" i="14" s="1"/>
  <c r="D387" i="14"/>
  <c r="AD387" i="14" s="1"/>
  <c r="D386" i="14"/>
  <c r="AD386" i="14" s="1"/>
  <c r="D385" i="14"/>
  <c r="AD385" i="14" s="1"/>
  <c r="D384" i="14"/>
  <c r="AD384" i="14" s="1"/>
  <c r="D383" i="14"/>
  <c r="AD383" i="14" s="1"/>
  <c r="D382" i="14"/>
  <c r="AD382" i="14" s="1"/>
  <c r="D381" i="14"/>
  <c r="AD381" i="14" s="1"/>
  <c r="D380" i="14"/>
  <c r="AD380" i="14" s="1"/>
  <c r="D379" i="14"/>
  <c r="AD379" i="14" s="1"/>
  <c r="D378" i="14"/>
  <c r="AD378" i="14" s="1"/>
  <c r="D377" i="14"/>
  <c r="AD377" i="14" s="1"/>
  <c r="D376" i="14"/>
  <c r="AD376" i="14" s="1"/>
  <c r="D375" i="14"/>
  <c r="AD375" i="14" s="1"/>
  <c r="D374" i="14"/>
  <c r="AD374" i="14" s="1"/>
  <c r="D373" i="14"/>
  <c r="AD373" i="14" s="1"/>
  <c r="D372" i="14"/>
  <c r="AD372" i="14" s="1"/>
  <c r="D371" i="14"/>
  <c r="AD371" i="14" s="1"/>
  <c r="D370" i="14"/>
  <c r="AD370" i="14" s="1"/>
  <c r="D369" i="14"/>
  <c r="AD369" i="14" s="1"/>
  <c r="D368" i="14"/>
  <c r="AD368" i="14" s="1"/>
  <c r="D367" i="14"/>
  <c r="AD367" i="14" s="1"/>
  <c r="D366" i="14"/>
  <c r="AD366" i="14" s="1"/>
  <c r="D365" i="14"/>
  <c r="AD365" i="14" s="1"/>
  <c r="D364" i="14"/>
  <c r="AD364" i="14" s="1"/>
  <c r="D363" i="14"/>
  <c r="AD363" i="14" s="1"/>
  <c r="D362" i="14"/>
  <c r="AD362" i="14" s="1"/>
  <c r="D361" i="14"/>
  <c r="AD361" i="14" s="1"/>
  <c r="D360" i="14"/>
  <c r="AD360" i="14" s="1"/>
  <c r="D359" i="14"/>
  <c r="AD359" i="14" s="1"/>
  <c r="D358" i="14"/>
  <c r="AD358" i="14" s="1"/>
  <c r="D357" i="14"/>
  <c r="AD357" i="14" s="1"/>
  <c r="D356" i="14"/>
  <c r="AD356" i="14" s="1"/>
  <c r="D355" i="14"/>
  <c r="AD355" i="14" s="1"/>
  <c r="D354" i="14"/>
  <c r="AD354" i="14" s="1"/>
  <c r="D353" i="14"/>
  <c r="AD353" i="14" s="1"/>
  <c r="D352" i="14"/>
  <c r="AD352" i="14" s="1"/>
  <c r="D351" i="14"/>
  <c r="AD351" i="14" s="1"/>
  <c r="D350" i="14"/>
  <c r="AD350" i="14" s="1"/>
  <c r="D349" i="14"/>
  <c r="AD349" i="14" s="1"/>
  <c r="D348" i="14"/>
  <c r="AD348" i="14" s="1"/>
  <c r="D347" i="14"/>
  <c r="AD347" i="14" s="1"/>
  <c r="D346" i="14"/>
  <c r="AD346" i="14" s="1"/>
  <c r="D345" i="14"/>
  <c r="AD345" i="14" s="1"/>
  <c r="D344" i="14"/>
  <c r="AD344" i="14" s="1"/>
  <c r="D343" i="14"/>
  <c r="AD343" i="14" s="1"/>
  <c r="D342" i="14"/>
  <c r="AD342" i="14" s="1"/>
  <c r="D341" i="14"/>
  <c r="AD341" i="14" s="1"/>
  <c r="D340" i="14"/>
  <c r="AD340" i="14" s="1"/>
  <c r="D339" i="14"/>
  <c r="AD339" i="14" s="1"/>
  <c r="D338" i="14"/>
  <c r="AD338" i="14" s="1"/>
  <c r="D337" i="14"/>
  <c r="AD337" i="14" s="1"/>
  <c r="D336" i="14"/>
  <c r="AD336" i="14" s="1"/>
  <c r="D335" i="14"/>
  <c r="AD335" i="14" s="1"/>
  <c r="D334" i="14"/>
  <c r="AD334" i="14" s="1"/>
  <c r="D333" i="14"/>
  <c r="AD333" i="14" s="1"/>
  <c r="D332" i="14"/>
  <c r="AD332" i="14" s="1"/>
  <c r="D331" i="14"/>
  <c r="AD331" i="14" s="1"/>
  <c r="D330" i="14"/>
  <c r="AD330" i="14" s="1"/>
  <c r="D320" i="14"/>
  <c r="AD320" i="14" s="1"/>
  <c r="D319" i="14"/>
  <c r="AD319" i="14" s="1"/>
  <c r="D318" i="14"/>
  <c r="AD318" i="14" s="1"/>
  <c r="D317" i="14"/>
  <c r="AD317" i="14" s="1"/>
  <c r="D316" i="14"/>
  <c r="AD316" i="14" s="1"/>
  <c r="D315" i="14"/>
  <c r="AD315" i="14" s="1"/>
  <c r="D314" i="14"/>
  <c r="AD314" i="14" s="1"/>
  <c r="D313" i="14"/>
  <c r="AD313" i="14" s="1"/>
  <c r="D312" i="14"/>
  <c r="AD312" i="14" s="1"/>
  <c r="D311" i="14"/>
  <c r="AD311" i="14" s="1"/>
  <c r="D310" i="14"/>
  <c r="AD310" i="14" s="1"/>
  <c r="D309" i="14"/>
  <c r="AD309" i="14" s="1"/>
  <c r="D308" i="14"/>
  <c r="AD308" i="14" s="1"/>
  <c r="D307" i="14"/>
  <c r="AD307" i="14" s="1"/>
  <c r="D306" i="14"/>
  <c r="AD306" i="14" s="1"/>
  <c r="D305" i="14"/>
  <c r="AD305" i="14" s="1"/>
  <c r="D304" i="14"/>
  <c r="AD304" i="14" s="1"/>
  <c r="D303" i="14"/>
  <c r="AD303" i="14" s="1"/>
  <c r="D302" i="14"/>
  <c r="AD302" i="14" s="1"/>
  <c r="D301" i="14"/>
  <c r="AD301" i="14" s="1"/>
  <c r="D300" i="14"/>
  <c r="AD300" i="14" s="1"/>
  <c r="D299" i="14"/>
  <c r="AD299" i="14" s="1"/>
  <c r="D298" i="14"/>
  <c r="AD298" i="14" s="1"/>
  <c r="D297" i="14"/>
  <c r="AD297" i="14" s="1"/>
  <c r="D296" i="14"/>
  <c r="AD296" i="14" s="1"/>
  <c r="D295" i="14"/>
  <c r="AD295" i="14" s="1"/>
  <c r="D294" i="14"/>
  <c r="AD294" i="14" s="1"/>
  <c r="D293" i="14"/>
  <c r="AD293" i="14" s="1"/>
  <c r="D292" i="14"/>
  <c r="AD292" i="14" s="1"/>
  <c r="D291" i="14"/>
  <c r="AD291" i="14" s="1"/>
  <c r="D290" i="14"/>
  <c r="AD290" i="14" s="1"/>
  <c r="D289" i="14"/>
  <c r="AD289" i="14" s="1"/>
  <c r="D288" i="14"/>
  <c r="AD288" i="14" s="1"/>
  <c r="D287" i="14"/>
  <c r="AD287" i="14" s="1"/>
  <c r="D286" i="14"/>
  <c r="AD286" i="14" s="1"/>
  <c r="D285" i="14"/>
  <c r="AD285" i="14" s="1"/>
  <c r="D284" i="14"/>
  <c r="AD284" i="14" s="1"/>
  <c r="D283" i="14"/>
  <c r="AD283" i="14" s="1"/>
  <c r="D282" i="14"/>
  <c r="AD282" i="14" s="1"/>
  <c r="D281" i="14"/>
  <c r="AD281" i="14" s="1"/>
  <c r="D280" i="14"/>
  <c r="AD280" i="14" s="1"/>
  <c r="D279" i="14"/>
  <c r="AD279" i="14" s="1"/>
  <c r="D278" i="14"/>
  <c r="AD278" i="14" s="1"/>
  <c r="D277" i="14"/>
  <c r="AD277" i="14" s="1"/>
  <c r="D276" i="14"/>
  <c r="AD276" i="14" s="1"/>
  <c r="D275" i="14"/>
  <c r="AD275" i="14" s="1"/>
  <c r="D274" i="14"/>
  <c r="AD274" i="14" s="1"/>
  <c r="D273" i="14"/>
  <c r="AD273" i="14" s="1"/>
  <c r="D272" i="14"/>
  <c r="AD272" i="14" s="1"/>
  <c r="D271" i="14"/>
  <c r="AD271" i="14" s="1"/>
  <c r="D270" i="14"/>
  <c r="AD270" i="14" s="1"/>
  <c r="D269" i="14"/>
  <c r="AD269" i="14" s="1"/>
  <c r="D268" i="14"/>
  <c r="AD268" i="14" s="1"/>
  <c r="D267" i="14"/>
  <c r="AD267" i="14" s="1"/>
  <c r="D266" i="14"/>
  <c r="AD266" i="14" s="1"/>
  <c r="D265" i="14"/>
  <c r="AD265" i="14" s="1"/>
  <c r="D264" i="14"/>
  <c r="AD264" i="14" s="1"/>
  <c r="D263" i="14"/>
  <c r="AD263" i="14" s="1"/>
  <c r="D262" i="14"/>
  <c r="AD262" i="14" s="1"/>
  <c r="D261" i="14"/>
  <c r="AD261" i="14" s="1"/>
  <c r="D260" i="14"/>
  <c r="AD260" i="14" s="1"/>
  <c r="D259" i="14"/>
  <c r="AD259" i="14" s="1"/>
  <c r="D258" i="14"/>
  <c r="AD258" i="14" s="1"/>
  <c r="D257" i="14"/>
  <c r="AD257" i="14" s="1"/>
  <c r="D256" i="14"/>
  <c r="AD256" i="14" s="1"/>
  <c r="D255" i="14"/>
  <c r="AD255" i="14" s="1"/>
  <c r="D254" i="14"/>
  <c r="AD254" i="14" s="1"/>
  <c r="D253" i="14"/>
  <c r="AD253" i="14" s="1"/>
  <c r="D252" i="14"/>
  <c r="AD252" i="14" s="1"/>
  <c r="D251" i="14"/>
  <c r="AD251" i="14" s="1"/>
  <c r="D250" i="14"/>
  <c r="AD250" i="14" s="1"/>
  <c r="D249" i="14"/>
  <c r="AD249" i="14" s="1"/>
  <c r="D248" i="14"/>
  <c r="AD248" i="14" s="1"/>
  <c r="D247" i="14"/>
  <c r="AD247" i="14" s="1"/>
  <c r="D246" i="14"/>
  <c r="AD246" i="14" s="1"/>
  <c r="D245" i="14"/>
  <c r="AD245" i="14" s="1"/>
  <c r="D244" i="14"/>
  <c r="AD244" i="14" s="1"/>
  <c r="D243" i="14"/>
  <c r="AD243" i="14" s="1"/>
  <c r="D242" i="14"/>
  <c r="AD242" i="14" s="1"/>
  <c r="D241" i="14"/>
  <c r="AD241" i="14" s="1"/>
  <c r="D240" i="14"/>
  <c r="AD240" i="14" s="1"/>
  <c r="D239" i="14"/>
  <c r="AD239" i="14" s="1"/>
  <c r="D238" i="14"/>
  <c r="AD238" i="14" s="1"/>
  <c r="D237" i="14"/>
  <c r="AD237" i="14" s="1"/>
  <c r="D236" i="14"/>
  <c r="AD236" i="14" s="1"/>
  <c r="D235" i="14"/>
  <c r="AD235" i="14" s="1"/>
  <c r="D234" i="14"/>
  <c r="AD234" i="14" s="1"/>
  <c r="D233" i="14"/>
  <c r="AD233" i="14" s="1"/>
  <c r="D232" i="14"/>
  <c r="AD232" i="14" s="1"/>
  <c r="D231" i="14"/>
  <c r="AD231" i="14" s="1"/>
  <c r="D230" i="14"/>
  <c r="AD230" i="14" s="1"/>
  <c r="D229" i="14"/>
  <c r="AD229" i="14" s="1"/>
  <c r="D228" i="14"/>
  <c r="AD228" i="14" s="1"/>
  <c r="D227" i="14"/>
  <c r="AD227" i="14" s="1"/>
  <c r="D226" i="14"/>
  <c r="AD226" i="14" s="1"/>
  <c r="D225" i="14"/>
  <c r="AD225" i="14" s="1"/>
  <c r="D224" i="14"/>
  <c r="AD224" i="14" s="1"/>
  <c r="D223" i="14"/>
  <c r="AD223" i="14" s="1"/>
  <c r="D222" i="14"/>
  <c r="AD222" i="14" s="1"/>
  <c r="D221" i="14"/>
  <c r="AD221" i="14" s="1"/>
  <c r="D220" i="14"/>
  <c r="AD220" i="14" s="1"/>
  <c r="D219" i="14"/>
  <c r="AD219" i="14" s="1"/>
  <c r="D218" i="14"/>
  <c r="AD218" i="14" s="1"/>
  <c r="D217" i="14"/>
  <c r="AD217" i="14" s="1"/>
  <c r="D216" i="14"/>
  <c r="AD216" i="14" s="1"/>
  <c r="D215" i="14"/>
  <c r="AD215" i="14" s="1"/>
  <c r="D214" i="14"/>
  <c r="AD214" i="14" s="1"/>
  <c r="D213" i="14"/>
  <c r="AD213" i="14" s="1"/>
  <c r="D212" i="14"/>
  <c r="AD212" i="14" s="1"/>
  <c r="D211" i="14"/>
  <c r="AD211" i="14" s="1"/>
  <c r="D210" i="14"/>
  <c r="AD210" i="14" s="1"/>
  <c r="D209" i="14"/>
  <c r="AD209" i="14" s="1"/>
  <c r="D208" i="14"/>
  <c r="AD208" i="14" s="1"/>
  <c r="D207" i="14"/>
  <c r="AD207" i="14" s="1"/>
  <c r="D206" i="14"/>
  <c r="AD206" i="14" s="1"/>
  <c r="D205" i="14"/>
  <c r="AD205" i="14" s="1"/>
  <c r="D204" i="14"/>
  <c r="AD204" i="14" s="1"/>
  <c r="D203" i="14"/>
  <c r="AD203" i="14" s="1"/>
  <c r="D202" i="14"/>
  <c r="AD202" i="14" s="1"/>
  <c r="D201" i="14"/>
  <c r="AD201" i="14" s="1"/>
  <c r="D200" i="14"/>
  <c r="AD200" i="14" s="1"/>
  <c r="D199" i="14"/>
  <c r="AD199" i="14" s="1"/>
  <c r="D198" i="14"/>
  <c r="AD198" i="14" s="1"/>
  <c r="D197" i="14"/>
  <c r="AD197" i="14" s="1"/>
  <c r="D196" i="14"/>
  <c r="AD196" i="14" s="1"/>
  <c r="D195" i="14"/>
  <c r="AD195" i="14" s="1"/>
  <c r="D194" i="14"/>
  <c r="AD194" i="14" s="1"/>
  <c r="D193" i="14"/>
  <c r="AD193" i="14" s="1"/>
  <c r="D192" i="14"/>
  <c r="AD192" i="14" s="1"/>
  <c r="D191" i="14"/>
  <c r="AD191" i="14" s="1"/>
  <c r="D190" i="14"/>
  <c r="AD190" i="14" s="1"/>
  <c r="D189" i="14"/>
  <c r="AD189" i="14" s="1"/>
  <c r="D188" i="14"/>
  <c r="AD188" i="14" s="1"/>
  <c r="D187" i="14"/>
  <c r="AD187" i="14" s="1"/>
  <c r="D186" i="14"/>
  <c r="AD186" i="14" s="1"/>
  <c r="D185" i="14"/>
  <c r="AD185" i="14" s="1"/>
  <c r="D184" i="14"/>
  <c r="AD184" i="14" s="1"/>
  <c r="D183" i="14"/>
  <c r="AD183" i="14" s="1"/>
  <c r="D182" i="14"/>
  <c r="AD182" i="14" s="1"/>
  <c r="D181" i="14"/>
  <c r="AD181" i="14" s="1"/>
  <c r="D180" i="14"/>
  <c r="AD180" i="14" s="1"/>
  <c r="D179" i="14"/>
  <c r="AD179" i="14" s="1"/>
  <c r="D178" i="14"/>
  <c r="AD178" i="14" s="1"/>
  <c r="D177" i="14"/>
  <c r="AD177" i="14" s="1"/>
  <c r="D176" i="14"/>
  <c r="AD176" i="14" s="1"/>
  <c r="D175" i="14"/>
  <c r="AD175" i="14" s="1"/>
  <c r="D174" i="14"/>
  <c r="AD174" i="14" s="1"/>
  <c r="D173" i="14"/>
  <c r="AD173" i="14" s="1"/>
  <c r="D172" i="14"/>
  <c r="AD172" i="14" s="1"/>
  <c r="D171" i="14"/>
  <c r="AD171" i="14" s="1"/>
  <c r="D170" i="14"/>
  <c r="AD170" i="14" s="1"/>
  <c r="D169" i="14"/>
  <c r="AD169" i="14" s="1"/>
  <c r="D168" i="14"/>
  <c r="AD168" i="14" s="1"/>
  <c r="D167" i="14"/>
  <c r="AD167" i="14" s="1"/>
  <c r="D166" i="14"/>
  <c r="AD166" i="14" s="1"/>
  <c r="D165" i="14"/>
  <c r="AD165" i="14" s="1"/>
  <c r="D164" i="14"/>
  <c r="AD164" i="14" s="1"/>
  <c r="D163" i="14"/>
  <c r="AD163" i="14" s="1"/>
  <c r="D162" i="14"/>
  <c r="AD162" i="14" s="1"/>
  <c r="D161" i="14"/>
  <c r="AD161" i="14" s="1"/>
  <c r="D160" i="14"/>
  <c r="AD160" i="14" s="1"/>
  <c r="D159" i="14"/>
  <c r="AD159" i="14" s="1"/>
  <c r="D158" i="14"/>
  <c r="AD158" i="14" s="1"/>
  <c r="D157" i="14"/>
  <c r="AD157" i="14" s="1"/>
  <c r="D156" i="14"/>
  <c r="AD156" i="14" s="1"/>
  <c r="D155" i="14"/>
  <c r="AD155" i="14" s="1"/>
  <c r="D154" i="14"/>
  <c r="AD154" i="14" s="1"/>
  <c r="D153" i="14"/>
  <c r="AD153" i="14" s="1"/>
  <c r="D152" i="14"/>
  <c r="AD152" i="14" s="1"/>
  <c r="D151" i="14"/>
  <c r="AD151" i="14" s="1"/>
  <c r="D150" i="14"/>
  <c r="AD150" i="14" s="1"/>
  <c r="D149" i="14"/>
  <c r="AD149" i="14" s="1"/>
  <c r="D148" i="14"/>
  <c r="AD148" i="14" s="1"/>
  <c r="D147" i="14"/>
  <c r="AD147" i="14" s="1"/>
  <c r="D146" i="14"/>
  <c r="AD146" i="14" s="1"/>
  <c r="D145" i="14"/>
  <c r="AD145" i="14" s="1"/>
  <c r="D144" i="14"/>
  <c r="AD144" i="14" s="1"/>
  <c r="D143" i="14"/>
  <c r="AD143" i="14" s="1"/>
  <c r="D142" i="14"/>
  <c r="AD142" i="14" s="1"/>
  <c r="D141" i="14"/>
  <c r="AD141" i="14" s="1"/>
  <c r="D140" i="14"/>
  <c r="AD140" i="14" s="1"/>
  <c r="D139" i="14"/>
  <c r="AD139" i="14" s="1"/>
  <c r="D138" i="14"/>
  <c r="AD138" i="14" s="1"/>
  <c r="D137" i="14"/>
  <c r="AD137" i="14" s="1"/>
  <c r="D136" i="14"/>
  <c r="AD136" i="14" s="1"/>
  <c r="D135" i="14"/>
  <c r="AD135" i="14" s="1"/>
  <c r="D134" i="14"/>
  <c r="AD134" i="14" s="1"/>
  <c r="D133" i="14"/>
  <c r="AD133" i="14" s="1"/>
  <c r="D132" i="14"/>
  <c r="AD132" i="14" s="1"/>
  <c r="D131" i="14"/>
  <c r="AD131" i="14" s="1"/>
  <c r="D130" i="14"/>
  <c r="AD130" i="14" s="1"/>
  <c r="D129" i="14"/>
  <c r="AD129" i="14" s="1"/>
  <c r="D128" i="14"/>
  <c r="AD128" i="14" s="1"/>
  <c r="D127" i="14"/>
  <c r="AD127" i="14" s="1"/>
  <c r="D126" i="14"/>
  <c r="AD126" i="14" s="1"/>
  <c r="D125" i="14"/>
  <c r="AD125" i="14" s="1"/>
  <c r="D124" i="14"/>
  <c r="AD124" i="14" s="1"/>
  <c r="D123" i="14"/>
  <c r="AD123" i="14" s="1"/>
  <c r="D122" i="14"/>
  <c r="AD122" i="14" s="1"/>
  <c r="D121" i="14"/>
  <c r="AD121" i="14" s="1"/>
  <c r="D120" i="14"/>
  <c r="AD120" i="14" s="1"/>
  <c r="D119" i="14"/>
  <c r="AD119" i="14" s="1"/>
  <c r="D118" i="14"/>
  <c r="AD118" i="14" s="1"/>
  <c r="D117" i="14"/>
  <c r="AD117" i="14" s="1"/>
  <c r="D116" i="14"/>
  <c r="AD116" i="14" s="1"/>
  <c r="D115" i="14"/>
  <c r="AD115" i="14" s="1"/>
  <c r="D114" i="14"/>
  <c r="AD114" i="14" s="1"/>
  <c r="D113" i="14"/>
  <c r="AD113" i="14" s="1"/>
  <c r="D112" i="14"/>
  <c r="AD112" i="14" s="1"/>
  <c r="D111" i="14"/>
  <c r="AD111" i="14" s="1"/>
  <c r="D110" i="14"/>
  <c r="AD110" i="14" s="1"/>
  <c r="D109" i="14"/>
  <c r="AD109" i="14" s="1"/>
  <c r="D108" i="14"/>
  <c r="AD108" i="14" s="1"/>
  <c r="D107" i="14"/>
  <c r="AD107" i="14" s="1"/>
  <c r="D106" i="14"/>
  <c r="AD106" i="14" s="1"/>
  <c r="D105" i="14"/>
  <c r="AD105" i="14" s="1"/>
  <c r="D104" i="14"/>
  <c r="AD104" i="14" s="1"/>
  <c r="D103" i="14"/>
  <c r="AD103" i="14" s="1"/>
  <c r="D102" i="14"/>
  <c r="AD102" i="14" s="1"/>
  <c r="D101" i="14"/>
  <c r="AD101" i="14" s="1"/>
  <c r="D100" i="14"/>
  <c r="AD100" i="14" s="1"/>
  <c r="D99" i="14"/>
  <c r="AD99" i="14" s="1"/>
  <c r="D98" i="14"/>
  <c r="AD98" i="14" s="1"/>
  <c r="D97" i="14"/>
  <c r="AD97" i="14" s="1"/>
  <c r="D96" i="14"/>
  <c r="AD96" i="14" s="1"/>
  <c r="D95" i="14"/>
  <c r="AD95" i="14" s="1"/>
  <c r="D94" i="14"/>
  <c r="AD94" i="14" s="1"/>
  <c r="D93" i="14"/>
  <c r="AD93" i="14" s="1"/>
  <c r="D92" i="14"/>
  <c r="AD92" i="14" s="1"/>
  <c r="D91" i="14"/>
  <c r="AD91" i="14" s="1"/>
  <c r="D90" i="14"/>
  <c r="AD90" i="14" s="1"/>
  <c r="D89" i="14"/>
  <c r="AD89" i="14" s="1"/>
  <c r="D88" i="14"/>
  <c r="AD88" i="14" s="1"/>
  <c r="D87" i="14"/>
  <c r="AD87" i="14" s="1"/>
  <c r="D86" i="14"/>
  <c r="AD86" i="14" s="1"/>
  <c r="D85" i="14"/>
  <c r="AD85" i="14" s="1"/>
  <c r="D84" i="14"/>
  <c r="AD84" i="14" s="1"/>
  <c r="D83" i="14"/>
  <c r="AD83" i="14" s="1"/>
  <c r="D82" i="14"/>
  <c r="AD82" i="14" s="1"/>
  <c r="D81" i="14"/>
  <c r="AD81" i="14" s="1"/>
  <c r="D80" i="14"/>
  <c r="AD80" i="14" s="1"/>
  <c r="D79" i="14"/>
  <c r="AD79" i="14" s="1"/>
  <c r="D78" i="14"/>
  <c r="AD78" i="14" s="1"/>
  <c r="D77" i="14"/>
  <c r="AD77" i="14" s="1"/>
  <c r="D76" i="14"/>
  <c r="AD76" i="14" s="1"/>
  <c r="D75" i="14"/>
  <c r="AD75" i="14" s="1"/>
  <c r="D74" i="14"/>
  <c r="AD74" i="14" s="1"/>
  <c r="D73" i="14"/>
  <c r="AD73" i="14" s="1"/>
  <c r="D72" i="14"/>
  <c r="AD72" i="14" s="1"/>
  <c r="D71" i="14"/>
  <c r="AD71" i="14" s="1"/>
  <c r="D70" i="14"/>
  <c r="AD70" i="14" s="1"/>
  <c r="D69" i="14"/>
  <c r="AD69" i="14" s="1"/>
  <c r="D68" i="14"/>
  <c r="AD68" i="14" s="1"/>
  <c r="D67" i="14"/>
  <c r="AD67" i="14" s="1"/>
  <c r="D66" i="14"/>
  <c r="AD66" i="14" s="1"/>
  <c r="D65" i="14"/>
  <c r="AD65" i="14" s="1"/>
  <c r="D64" i="14"/>
  <c r="AD64" i="14" s="1"/>
  <c r="D63" i="14"/>
  <c r="AD63" i="14" s="1"/>
  <c r="D62" i="14"/>
  <c r="AD62" i="14" s="1"/>
  <c r="D61" i="14"/>
  <c r="AD61" i="14" s="1"/>
  <c r="D60" i="14"/>
  <c r="AD60" i="14" s="1"/>
  <c r="D59" i="14"/>
  <c r="AD59" i="14" s="1"/>
  <c r="D58" i="14"/>
  <c r="AD58" i="14" s="1"/>
  <c r="D57" i="14"/>
  <c r="AD57" i="14" s="1"/>
  <c r="D56" i="14"/>
  <c r="AD56" i="14" s="1"/>
  <c r="D55" i="14"/>
  <c r="AD55" i="14" s="1"/>
  <c r="D54" i="14"/>
  <c r="AD54" i="14" s="1"/>
  <c r="D53" i="14"/>
  <c r="AD53" i="14" s="1"/>
  <c r="D52" i="14"/>
  <c r="AD52" i="14" s="1"/>
  <c r="D51" i="14"/>
  <c r="AD51" i="14" s="1"/>
  <c r="D50" i="14"/>
  <c r="AD50" i="14" s="1"/>
  <c r="D49" i="14"/>
  <c r="AD49" i="14" s="1"/>
  <c r="D48" i="14"/>
  <c r="AD48" i="14" s="1"/>
  <c r="D47" i="14"/>
  <c r="AD47" i="14" s="1"/>
  <c r="D46" i="14"/>
  <c r="AD46" i="14" s="1"/>
  <c r="D45" i="14"/>
  <c r="AD45" i="14" s="1"/>
  <c r="D44" i="14"/>
  <c r="AD44" i="14" s="1"/>
  <c r="D43" i="14"/>
  <c r="AD43" i="14" s="1"/>
  <c r="D42" i="14"/>
  <c r="AD42" i="14" s="1"/>
  <c r="D41" i="14"/>
  <c r="AD41" i="14" s="1"/>
  <c r="D40" i="14"/>
  <c r="AD40" i="14" s="1"/>
  <c r="D39" i="14"/>
  <c r="AD39" i="14" s="1"/>
  <c r="D38" i="14"/>
  <c r="AD38" i="14" s="1"/>
  <c r="D37" i="14"/>
  <c r="AD37" i="14" s="1"/>
  <c r="D36" i="14"/>
  <c r="AD36" i="14" s="1"/>
  <c r="D35" i="14"/>
  <c r="AD35" i="14" s="1"/>
  <c r="D34" i="14"/>
  <c r="AD34" i="14" s="1"/>
  <c r="D33" i="14"/>
  <c r="AD33" i="14" s="1"/>
  <c r="D32" i="14"/>
  <c r="AD32" i="14" s="1"/>
  <c r="D31" i="14"/>
  <c r="AD31" i="14" s="1"/>
  <c r="D30" i="14"/>
  <c r="AD30" i="14" s="1"/>
  <c r="D29" i="14"/>
  <c r="AD29" i="14" s="1"/>
  <c r="D28" i="14"/>
  <c r="AD28" i="14" s="1"/>
  <c r="D27" i="14"/>
  <c r="AD27" i="14" s="1"/>
  <c r="D26" i="14"/>
  <c r="AD26" i="14" s="1"/>
  <c r="D25" i="14"/>
  <c r="AD25" i="14" s="1"/>
  <c r="D24" i="14"/>
  <c r="AD24" i="14" s="1"/>
  <c r="D23" i="14"/>
  <c r="AD23" i="14" s="1"/>
  <c r="D22" i="14"/>
  <c r="AD22" i="14" s="1"/>
  <c r="D21" i="14"/>
  <c r="AD21" i="14" s="1"/>
  <c r="R10" i="24" l="1"/>
  <c r="S10" i="24"/>
  <c r="P10" i="24"/>
  <c r="P11" i="24" s="1"/>
  <c r="Q10" i="24"/>
  <c r="T10" i="24"/>
  <c r="Q6" i="25"/>
  <c r="R6" i="25"/>
  <c r="R7" i="25" s="1"/>
  <c r="P6" i="25"/>
  <c r="S6" i="25"/>
  <c r="T6" i="25"/>
  <c r="S6" i="24"/>
  <c r="T6" i="24"/>
  <c r="P6" i="24"/>
  <c r="R6" i="24"/>
  <c r="Q6" i="24"/>
  <c r="Q7" i="24" s="1"/>
  <c r="T10" i="25"/>
  <c r="P10" i="25"/>
  <c r="Q10" i="25"/>
  <c r="S10" i="25"/>
  <c r="S11" i="25" s="1"/>
  <c r="R10" i="25"/>
  <c r="K6" i="25"/>
  <c r="Q11" i="25" l="1"/>
  <c r="T7" i="25"/>
  <c r="R11" i="25"/>
  <c r="T11" i="25"/>
  <c r="T7" i="24"/>
  <c r="P7" i="25"/>
  <c r="Q11" i="24"/>
  <c r="P12" i="24" s="1"/>
  <c r="S7" i="24"/>
  <c r="R7" i="24"/>
  <c r="Q7" i="25"/>
  <c r="S11" i="24"/>
  <c r="P11" i="25"/>
  <c r="P7" i="24"/>
  <c r="S7" i="25"/>
  <c r="T11" i="24"/>
  <c r="R11" i="24"/>
  <c r="W629" i="25"/>
  <c r="W627" i="25"/>
  <c r="W626" i="25"/>
  <c r="W625" i="25"/>
  <c r="W624" i="25"/>
  <c r="W623" i="25"/>
  <c r="W621" i="25"/>
  <c r="W619" i="25"/>
  <c r="W618" i="25"/>
  <c r="W617" i="25"/>
  <c r="W616" i="25"/>
  <c r="W615" i="25"/>
  <c r="W613" i="25"/>
  <c r="W611" i="25"/>
  <c r="W610" i="25"/>
  <c r="W609" i="25"/>
  <c r="W608" i="25"/>
  <c r="W607" i="25"/>
  <c r="W605" i="25"/>
  <c r="W603" i="25"/>
  <c r="W602" i="25"/>
  <c r="W601" i="25"/>
  <c r="W600" i="25"/>
  <c r="W599" i="25"/>
  <c r="W597" i="25"/>
  <c r="W595" i="25"/>
  <c r="W594" i="25"/>
  <c r="W593" i="25"/>
  <c r="W592" i="25"/>
  <c r="W591" i="25"/>
  <c r="W589" i="25"/>
  <c r="W587" i="25"/>
  <c r="W586" i="25"/>
  <c r="W585" i="25"/>
  <c r="W584" i="25"/>
  <c r="W583" i="25"/>
  <c r="W581" i="25"/>
  <c r="W579" i="25"/>
  <c r="W578" i="25"/>
  <c r="W577" i="25"/>
  <c r="W576" i="25"/>
  <c r="W575" i="25"/>
  <c r="W573" i="25"/>
  <c r="W571" i="25"/>
  <c r="W570" i="25"/>
  <c r="W569" i="25"/>
  <c r="W568" i="25"/>
  <c r="W567" i="25"/>
  <c r="W565" i="25"/>
  <c r="W563" i="25"/>
  <c r="W562" i="25"/>
  <c r="W561" i="25"/>
  <c r="W560" i="25"/>
  <c r="W559" i="25"/>
  <c r="W557" i="25"/>
  <c r="W555" i="25"/>
  <c r="W554" i="25"/>
  <c r="W553" i="25"/>
  <c r="W552" i="25"/>
  <c r="W551" i="25"/>
  <c r="W549" i="25"/>
  <c r="W547" i="25"/>
  <c r="W546" i="25"/>
  <c r="W545" i="25"/>
  <c r="W544" i="25"/>
  <c r="W543" i="25"/>
  <c r="W541" i="25"/>
  <c r="W539" i="25"/>
  <c r="W538" i="25"/>
  <c r="W537" i="25"/>
  <c r="W536" i="25"/>
  <c r="W535" i="25"/>
  <c r="W533" i="25"/>
  <c r="W531" i="25"/>
  <c r="W530" i="25"/>
  <c r="W529" i="25"/>
  <c r="W528" i="25"/>
  <c r="W527" i="25"/>
  <c r="W525" i="25"/>
  <c r="W523" i="25"/>
  <c r="W522" i="25"/>
  <c r="W521" i="25"/>
  <c r="W520" i="25"/>
  <c r="W519" i="25"/>
  <c r="W517" i="25"/>
  <c r="W515" i="25"/>
  <c r="W514" i="25"/>
  <c r="W513" i="25"/>
  <c r="W512" i="25"/>
  <c r="W511" i="25"/>
  <c r="W509" i="25"/>
  <c r="W507" i="25"/>
  <c r="W506" i="25"/>
  <c r="W505" i="25"/>
  <c r="W504" i="25"/>
  <c r="W503" i="25"/>
  <c r="W501" i="25"/>
  <c r="W499" i="25"/>
  <c r="W498" i="25"/>
  <c r="W497" i="25"/>
  <c r="W496" i="25"/>
  <c r="W495" i="25"/>
  <c r="W493" i="25"/>
  <c r="W491" i="25"/>
  <c r="W490" i="25"/>
  <c r="W489" i="25"/>
  <c r="W488" i="25"/>
  <c r="W487" i="25"/>
  <c r="W485" i="25"/>
  <c r="W483" i="25"/>
  <c r="W482" i="25"/>
  <c r="W481" i="25"/>
  <c r="W480" i="25"/>
  <c r="W479" i="25"/>
  <c r="W477" i="25"/>
  <c r="W475" i="25"/>
  <c r="W474" i="25"/>
  <c r="W473" i="25"/>
  <c r="W472" i="25"/>
  <c r="W471" i="25"/>
  <c r="W405" i="25"/>
  <c r="W397" i="25"/>
  <c r="W389" i="25"/>
  <c r="V320" i="25"/>
  <c r="U320" i="25"/>
  <c r="T320" i="25"/>
  <c r="S320" i="25"/>
  <c r="R320" i="25"/>
  <c r="Q320" i="25"/>
  <c r="P320" i="25"/>
  <c r="O320" i="25"/>
  <c r="N320" i="25"/>
  <c r="W320" i="25" s="1"/>
  <c r="V319" i="25"/>
  <c r="U319" i="25"/>
  <c r="T319" i="25"/>
  <c r="S319" i="25"/>
  <c r="R319" i="25"/>
  <c r="Q319" i="25"/>
  <c r="P319" i="25"/>
  <c r="O319" i="25"/>
  <c r="N319" i="25"/>
  <c r="V318" i="25"/>
  <c r="U318" i="25"/>
  <c r="T318" i="25"/>
  <c r="S318" i="25"/>
  <c r="R318" i="25"/>
  <c r="Q318" i="25"/>
  <c r="P318" i="25"/>
  <c r="O318" i="25"/>
  <c r="N318" i="25"/>
  <c r="V317" i="25"/>
  <c r="U317" i="25"/>
  <c r="T317" i="25"/>
  <c r="S317" i="25"/>
  <c r="R317" i="25"/>
  <c r="Q317" i="25"/>
  <c r="P317" i="25"/>
  <c r="O317" i="25"/>
  <c r="N317" i="25"/>
  <c r="V316" i="25"/>
  <c r="U316" i="25"/>
  <c r="T316" i="25"/>
  <c r="S316" i="25"/>
  <c r="R316" i="25"/>
  <c r="Q316" i="25"/>
  <c r="P316" i="25"/>
  <c r="O316" i="25"/>
  <c r="N316" i="25"/>
  <c r="W316" i="25" s="1"/>
  <c r="V315" i="25"/>
  <c r="U315" i="25"/>
  <c r="T315" i="25"/>
  <c r="S315" i="25"/>
  <c r="R315" i="25"/>
  <c r="Q315" i="25"/>
  <c r="P315" i="25"/>
  <c r="O315" i="25"/>
  <c r="N315" i="25"/>
  <c r="V314" i="25"/>
  <c r="U314" i="25"/>
  <c r="T314" i="25"/>
  <c r="S314" i="25"/>
  <c r="R314" i="25"/>
  <c r="Q314" i="25"/>
  <c r="P314" i="25"/>
  <c r="O314" i="25"/>
  <c r="N314" i="25"/>
  <c r="V313" i="25"/>
  <c r="U313" i="25"/>
  <c r="T313" i="25"/>
  <c r="S313" i="25"/>
  <c r="R313" i="25"/>
  <c r="Q313" i="25"/>
  <c r="P313" i="25"/>
  <c r="O313" i="25"/>
  <c r="N313" i="25"/>
  <c r="V312" i="25"/>
  <c r="U312" i="25"/>
  <c r="T312" i="25"/>
  <c r="S312" i="25"/>
  <c r="R312" i="25"/>
  <c r="Q312" i="25"/>
  <c r="P312" i="25"/>
  <c r="O312" i="25"/>
  <c r="N312" i="25"/>
  <c r="V311" i="25"/>
  <c r="U311" i="25"/>
  <c r="T311" i="25"/>
  <c r="S311" i="25"/>
  <c r="R311" i="25"/>
  <c r="Q311" i="25"/>
  <c r="P311" i="25"/>
  <c r="O311" i="25"/>
  <c r="N311" i="25"/>
  <c r="V310" i="25"/>
  <c r="U310" i="25"/>
  <c r="T310" i="25"/>
  <c r="S310" i="25"/>
  <c r="R310" i="25"/>
  <c r="Q310" i="25"/>
  <c r="P310" i="25"/>
  <c r="O310" i="25"/>
  <c r="N310" i="25"/>
  <c r="V309" i="25"/>
  <c r="U309" i="25"/>
  <c r="T309" i="25"/>
  <c r="S309" i="25"/>
  <c r="R309" i="25"/>
  <c r="Q309" i="25"/>
  <c r="P309" i="25"/>
  <c r="O309" i="25"/>
  <c r="N309" i="25"/>
  <c r="V308" i="25"/>
  <c r="U308" i="25"/>
  <c r="T308" i="25"/>
  <c r="S308" i="25"/>
  <c r="R308" i="25"/>
  <c r="Q308" i="25"/>
  <c r="P308" i="25"/>
  <c r="O308" i="25"/>
  <c r="N308" i="25"/>
  <c r="V307" i="25"/>
  <c r="U307" i="25"/>
  <c r="T307" i="25"/>
  <c r="S307" i="25"/>
  <c r="R307" i="25"/>
  <c r="Q307" i="25"/>
  <c r="P307" i="25"/>
  <c r="O307" i="25"/>
  <c r="N307" i="25"/>
  <c r="V306" i="25"/>
  <c r="U306" i="25"/>
  <c r="T306" i="25"/>
  <c r="S306" i="25"/>
  <c r="R306" i="25"/>
  <c r="Q306" i="25"/>
  <c r="P306" i="25"/>
  <c r="O306" i="25"/>
  <c r="N306" i="25"/>
  <c r="V305" i="25"/>
  <c r="U305" i="25"/>
  <c r="T305" i="25"/>
  <c r="S305" i="25"/>
  <c r="R305" i="25"/>
  <c r="Q305" i="25"/>
  <c r="P305" i="25"/>
  <c r="O305" i="25"/>
  <c r="N305" i="25"/>
  <c r="V304" i="25"/>
  <c r="U304" i="25"/>
  <c r="T304" i="25"/>
  <c r="S304" i="25"/>
  <c r="R304" i="25"/>
  <c r="Q304" i="25"/>
  <c r="P304" i="25"/>
  <c r="O304" i="25"/>
  <c r="N304" i="25"/>
  <c r="V303" i="25"/>
  <c r="U303" i="25"/>
  <c r="T303" i="25"/>
  <c r="S303" i="25"/>
  <c r="R303" i="25"/>
  <c r="Q303" i="25"/>
  <c r="P303" i="25"/>
  <c r="O303" i="25"/>
  <c r="N303" i="25"/>
  <c r="V302" i="25"/>
  <c r="U302" i="25"/>
  <c r="T302" i="25"/>
  <c r="S302" i="25"/>
  <c r="R302" i="25"/>
  <c r="Q302" i="25"/>
  <c r="P302" i="25"/>
  <c r="O302" i="25"/>
  <c r="N302" i="25"/>
  <c r="V301" i="25"/>
  <c r="U301" i="25"/>
  <c r="T301" i="25"/>
  <c r="S301" i="25"/>
  <c r="R301" i="25"/>
  <c r="Q301" i="25"/>
  <c r="P301" i="25"/>
  <c r="O301" i="25"/>
  <c r="N301" i="25"/>
  <c r="V300" i="25"/>
  <c r="U300" i="25"/>
  <c r="T300" i="25"/>
  <c r="S300" i="25"/>
  <c r="R300" i="25"/>
  <c r="Q300" i="25"/>
  <c r="P300" i="25"/>
  <c r="O300" i="25"/>
  <c r="N300" i="25"/>
  <c r="V299" i="25"/>
  <c r="U299" i="25"/>
  <c r="T299" i="25"/>
  <c r="S299" i="25"/>
  <c r="R299" i="25"/>
  <c r="Q299" i="25"/>
  <c r="P299" i="25"/>
  <c r="O299" i="25"/>
  <c r="N299" i="25"/>
  <c r="V298" i="25"/>
  <c r="U298" i="25"/>
  <c r="T298" i="25"/>
  <c r="S298" i="25"/>
  <c r="R298" i="25"/>
  <c r="Q298" i="25"/>
  <c r="P298" i="25"/>
  <c r="O298" i="25"/>
  <c r="N298" i="25"/>
  <c r="V297" i="25"/>
  <c r="U297" i="25"/>
  <c r="T297" i="25"/>
  <c r="S297" i="25"/>
  <c r="R297" i="25"/>
  <c r="Q297" i="25"/>
  <c r="P297" i="25"/>
  <c r="O297" i="25"/>
  <c r="N297" i="25"/>
  <c r="V296" i="25"/>
  <c r="U296" i="25"/>
  <c r="T296" i="25"/>
  <c r="S296" i="25"/>
  <c r="R296" i="25"/>
  <c r="Q296" i="25"/>
  <c r="P296" i="25"/>
  <c r="O296" i="25"/>
  <c r="N296" i="25"/>
  <c r="V295" i="25"/>
  <c r="U295" i="25"/>
  <c r="T295" i="25"/>
  <c r="S295" i="25"/>
  <c r="R295" i="25"/>
  <c r="Q295" i="25"/>
  <c r="P295" i="25"/>
  <c r="O295" i="25"/>
  <c r="N295" i="25"/>
  <c r="V294" i="25"/>
  <c r="U294" i="25"/>
  <c r="T294" i="25"/>
  <c r="S294" i="25"/>
  <c r="R294" i="25"/>
  <c r="Q294" i="25"/>
  <c r="P294" i="25"/>
  <c r="O294" i="25"/>
  <c r="N294" i="25"/>
  <c r="V293" i="25"/>
  <c r="U293" i="25"/>
  <c r="T293" i="25"/>
  <c r="S293" i="25"/>
  <c r="R293" i="25"/>
  <c r="Q293" i="25"/>
  <c r="P293" i="25"/>
  <c r="O293" i="25"/>
  <c r="N293" i="25"/>
  <c r="V292" i="25"/>
  <c r="U292" i="25"/>
  <c r="T292" i="25"/>
  <c r="S292" i="25"/>
  <c r="R292" i="25"/>
  <c r="Q292" i="25"/>
  <c r="P292" i="25"/>
  <c r="O292" i="25"/>
  <c r="N292" i="25"/>
  <c r="V291" i="25"/>
  <c r="U291" i="25"/>
  <c r="T291" i="25"/>
  <c r="S291" i="25"/>
  <c r="R291" i="25"/>
  <c r="Q291" i="25"/>
  <c r="P291" i="25"/>
  <c r="O291" i="25"/>
  <c r="N291" i="25"/>
  <c r="V290" i="25"/>
  <c r="U290" i="25"/>
  <c r="T290" i="25"/>
  <c r="S290" i="25"/>
  <c r="R290" i="25"/>
  <c r="Q290" i="25"/>
  <c r="P290" i="25"/>
  <c r="O290" i="25"/>
  <c r="N290" i="25"/>
  <c r="V289" i="25"/>
  <c r="U289" i="25"/>
  <c r="T289" i="25"/>
  <c r="S289" i="25"/>
  <c r="R289" i="25"/>
  <c r="Q289" i="25"/>
  <c r="P289" i="25"/>
  <c r="O289" i="25"/>
  <c r="N289" i="25"/>
  <c r="V288" i="25"/>
  <c r="U288" i="25"/>
  <c r="T288" i="25"/>
  <c r="S288" i="25"/>
  <c r="R288" i="25"/>
  <c r="Q288" i="25"/>
  <c r="P288" i="25"/>
  <c r="O288" i="25"/>
  <c r="N288" i="25"/>
  <c r="V287" i="25"/>
  <c r="U287" i="25"/>
  <c r="T287" i="25"/>
  <c r="S287" i="25"/>
  <c r="R287" i="25"/>
  <c r="Q287" i="25"/>
  <c r="P287" i="25"/>
  <c r="O287" i="25"/>
  <c r="N287" i="25"/>
  <c r="V286" i="25"/>
  <c r="U286" i="25"/>
  <c r="T286" i="25"/>
  <c r="S286" i="25"/>
  <c r="R286" i="25"/>
  <c r="Q286" i="25"/>
  <c r="P286" i="25"/>
  <c r="O286" i="25"/>
  <c r="N286" i="25"/>
  <c r="V285" i="25"/>
  <c r="U285" i="25"/>
  <c r="T285" i="25"/>
  <c r="S285" i="25"/>
  <c r="R285" i="25"/>
  <c r="Q285" i="25"/>
  <c r="P285" i="25"/>
  <c r="O285" i="25"/>
  <c r="N285" i="25"/>
  <c r="V284" i="25"/>
  <c r="U284" i="25"/>
  <c r="T284" i="25"/>
  <c r="S284" i="25"/>
  <c r="R284" i="25"/>
  <c r="Q284" i="25"/>
  <c r="P284" i="25"/>
  <c r="O284" i="25"/>
  <c r="N284" i="25"/>
  <c r="V283" i="25"/>
  <c r="U283" i="25"/>
  <c r="T283" i="25"/>
  <c r="S283" i="25"/>
  <c r="R283" i="25"/>
  <c r="Q283" i="25"/>
  <c r="P283" i="25"/>
  <c r="O283" i="25"/>
  <c r="N283" i="25"/>
  <c r="V282" i="25"/>
  <c r="U282" i="25"/>
  <c r="T282" i="25"/>
  <c r="S282" i="25"/>
  <c r="R282" i="25"/>
  <c r="Q282" i="25"/>
  <c r="P282" i="25"/>
  <c r="O282" i="25"/>
  <c r="N282" i="25"/>
  <c r="V281" i="25"/>
  <c r="U281" i="25"/>
  <c r="T281" i="25"/>
  <c r="S281" i="25"/>
  <c r="R281" i="25"/>
  <c r="Q281" i="25"/>
  <c r="P281" i="25"/>
  <c r="O281" i="25"/>
  <c r="N281" i="25"/>
  <c r="V280" i="25"/>
  <c r="U280" i="25"/>
  <c r="T280" i="25"/>
  <c r="S280" i="25"/>
  <c r="R280" i="25"/>
  <c r="Q280" i="25"/>
  <c r="P280" i="25"/>
  <c r="O280" i="25"/>
  <c r="N280" i="25"/>
  <c r="V279" i="25"/>
  <c r="U279" i="25"/>
  <c r="T279" i="25"/>
  <c r="S279" i="25"/>
  <c r="R279" i="25"/>
  <c r="Q279" i="25"/>
  <c r="P279" i="25"/>
  <c r="O279" i="25"/>
  <c r="N279" i="25"/>
  <c r="V278" i="25"/>
  <c r="U278" i="25"/>
  <c r="T278" i="25"/>
  <c r="S278" i="25"/>
  <c r="R278" i="25"/>
  <c r="Q278" i="25"/>
  <c r="P278" i="25"/>
  <c r="O278" i="25"/>
  <c r="N278" i="25"/>
  <c r="V277" i="25"/>
  <c r="U277" i="25"/>
  <c r="T277" i="25"/>
  <c r="S277" i="25"/>
  <c r="R277" i="25"/>
  <c r="Q277" i="25"/>
  <c r="P277" i="25"/>
  <c r="O277" i="25"/>
  <c r="N277" i="25"/>
  <c r="V276" i="25"/>
  <c r="U276" i="25"/>
  <c r="T276" i="25"/>
  <c r="S276" i="25"/>
  <c r="R276" i="25"/>
  <c r="Q276" i="25"/>
  <c r="P276" i="25"/>
  <c r="O276" i="25"/>
  <c r="N276" i="25"/>
  <c r="V275" i="25"/>
  <c r="U275" i="25"/>
  <c r="T275" i="25"/>
  <c r="S275" i="25"/>
  <c r="R275" i="25"/>
  <c r="Q275" i="25"/>
  <c r="P275" i="25"/>
  <c r="O275" i="25"/>
  <c r="N275" i="25"/>
  <c r="V274" i="25"/>
  <c r="U274" i="25"/>
  <c r="T274" i="25"/>
  <c r="S274" i="25"/>
  <c r="R274" i="25"/>
  <c r="Q274" i="25"/>
  <c r="P274" i="25"/>
  <c r="O274" i="25"/>
  <c r="N274" i="25"/>
  <c r="V273" i="25"/>
  <c r="U273" i="25"/>
  <c r="T273" i="25"/>
  <c r="S273" i="25"/>
  <c r="R273" i="25"/>
  <c r="Q273" i="25"/>
  <c r="P273" i="25"/>
  <c r="O273" i="25"/>
  <c r="N273" i="25"/>
  <c r="V272" i="25"/>
  <c r="U272" i="25"/>
  <c r="T272" i="25"/>
  <c r="S272" i="25"/>
  <c r="R272" i="25"/>
  <c r="Q272" i="25"/>
  <c r="P272" i="25"/>
  <c r="O272" i="25"/>
  <c r="N272" i="25"/>
  <c r="V271" i="25"/>
  <c r="U271" i="25"/>
  <c r="T271" i="25"/>
  <c r="S271" i="25"/>
  <c r="R271" i="25"/>
  <c r="Q271" i="25"/>
  <c r="P271" i="25"/>
  <c r="O271" i="25"/>
  <c r="N271" i="25"/>
  <c r="V270" i="25"/>
  <c r="U270" i="25"/>
  <c r="T270" i="25"/>
  <c r="S270" i="25"/>
  <c r="R270" i="25"/>
  <c r="Q270" i="25"/>
  <c r="P270" i="25"/>
  <c r="O270" i="25"/>
  <c r="N270" i="25"/>
  <c r="V269" i="25"/>
  <c r="U269" i="25"/>
  <c r="T269" i="25"/>
  <c r="S269" i="25"/>
  <c r="R269" i="25"/>
  <c r="Q269" i="25"/>
  <c r="P269" i="25"/>
  <c r="O269" i="25"/>
  <c r="N269" i="25"/>
  <c r="V268" i="25"/>
  <c r="U268" i="25"/>
  <c r="T268" i="25"/>
  <c r="S268" i="25"/>
  <c r="R268" i="25"/>
  <c r="Q268" i="25"/>
  <c r="P268" i="25"/>
  <c r="O268" i="25"/>
  <c r="N268" i="25"/>
  <c r="V267" i="25"/>
  <c r="U267" i="25"/>
  <c r="T267" i="25"/>
  <c r="S267" i="25"/>
  <c r="R267" i="25"/>
  <c r="Q267" i="25"/>
  <c r="P267" i="25"/>
  <c r="O267" i="25"/>
  <c r="N267" i="25"/>
  <c r="V266" i="25"/>
  <c r="U266" i="25"/>
  <c r="T266" i="25"/>
  <c r="S266" i="25"/>
  <c r="R266" i="25"/>
  <c r="Q266" i="25"/>
  <c r="P266" i="25"/>
  <c r="O266" i="25"/>
  <c r="N266" i="25"/>
  <c r="V265" i="25"/>
  <c r="U265" i="25"/>
  <c r="T265" i="25"/>
  <c r="S265" i="25"/>
  <c r="R265" i="25"/>
  <c r="Q265" i="25"/>
  <c r="P265" i="25"/>
  <c r="O265" i="25"/>
  <c r="N265" i="25"/>
  <c r="V264" i="25"/>
  <c r="U264" i="25"/>
  <c r="T264" i="25"/>
  <c r="S264" i="25"/>
  <c r="R264" i="25"/>
  <c r="Q264" i="25"/>
  <c r="P264" i="25"/>
  <c r="O264" i="25"/>
  <c r="N264" i="25"/>
  <c r="V263" i="25"/>
  <c r="U263" i="25"/>
  <c r="T263" i="25"/>
  <c r="S263" i="25"/>
  <c r="R263" i="25"/>
  <c r="Q263" i="25"/>
  <c r="P263" i="25"/>
  <c r="O263" i="25"/>
  <c r="N263" i="25"/>
  <c r="V262" i="25"/>
  <c r="U262" i="25"/>
  <c r="T262" i="25"/>
  <c r="S262" i="25"/>
  <c r="R262" i="25"/>
  <c r="Q262" i="25"/>
  <c r="P262" i="25"/>
  <c r="O262" i="25"/>
  <c r="N262" i="25"/>
  <c r="V261" i="25"/>
  <c r="U261" i="25"/>
  <c r="T261" i="25"/>
  <c r="S261" i="25"/>
  <c r="R261" i="25"/>
  <c r="Q261" i="25"/>
  <c r="P261" i="25"/>
  <c r="O261" i="25"/>
  <c r="N261" i="25"/>
  <c r="V260" i="25"/>
  <c r="U260" i="25"/>
  <c r="T260" i="25"/>
  <c r="S260" i="25"/>
  <c r="R260" i="25"/>
  <c r="Q260" i="25"/>
  <c r="P260" i="25"/>
  <c r="O260" i="25"/>
  <c r="N260" i="25"/>
  <c r="V259" i="25"/>
  <c r="U259" i="25"/>
  <c r="T259" i="25"/>
  <c r="S259" i="25"/>
  <c r="R259" i="25"/>
  <c r="Q259" i="25"/>
  <c r="P259" i="25"/>
  <c r="O259" i="25"/>
  <c r="N259" i="25"/>
  <c r="V258" i="25"/>
  <c r="U258" i="25"/>
  <c r="T258" i="25"/>
  <c r="S258" i="25"/>
  <c r="R258" i="25"/>
  <c r="Q258" i="25"/>
  <c r="P258" i="25"/>
  <c r="O258" i="25"/>
  <c r="N258" i="25"/>
  <c r="V257" i="25"/>
  <c r="U257" i="25"/>
  <c r="T257" i="25"/>
  <c r="S257" i="25"/>
  <c r="R257" i="25"/>
  <c r="Q257" i="25"/>
  <c r="P257" i="25"/>
  <c r="O257" i="25"/>
  <c r="N257" i="25"/>
  <c r="V256" i="25"/>
  <c r="U256" i="25"/>
  <c r="T256" i="25"/>
  <c r="S256" i="25"/>
  <c r="R256" i="25"/>
  <c r="Q256" i="25"/>
  <c r="P256" i="25"/>
  <c r="O256" i="25"/>
  <c r="N256" i="25"/>
  <c r="V255" i="25"/>
  <c r="U255" i="25"/>
  <c r="T255" i="25"/>
  <c r="S255" i="25"/>
  <c r="R255" i="25"/>
  <c r="Q255" i="25"/>
  <c r="P255" i="25"/>
  <c r="O255" i="25"/>
  <c r="N255" i="25"/>
  <c r="V254" i="25"/>
  <c r="U254" i="25"/>
  <c r="T254" i="25"/>
  <c r="S254" i="25"/>
  <c r="R254" i="25"/>
  <c r="Q254" i="25"/>
  <c r="P254" i="25"/>
  <c r="O254" i="25"/>
  <c r="N254" i="25"/>
  <c r="V253" i="25"/>
  <c r="U253" i="25"/>
  <c r="T253" i="25"/>
  <c r="S253" i="25"/>
  <c r="R253" i="25"/>
  <c r="Q253" i="25"/>
  <c r="P253" i="25"/>
  <c r="O253" i="25"/>
  <c r="N253" i="25"/>
  <c r="V252" i="25"/>
  <c r="U252" i="25"/>
  <c r="T252" i="25"/>
  <c r="S252" i="25"/>
  <c r="R252" i="25"/>
  <c r="Q252" i="25"/>
  <c r="P252" i="25"/>
  <c r="O252" i="25"/>
  <c r="N252" i="25"/>
  <c r="V251" i="25"/>
  <c r="U251" i="25"/>
  <c r="T251" i="25"/>
  <c r="S251" i="25"/>
  <c r="R251" i="25"/>
  <c r="Q251" i="25"/>
  <c r="P251" i="25"/>
  <c r="O251" i="25"/>
  <c r="N251" i="25"/>
  <c r="V250" i="25"/>
  <c r="U250" i="25"/>
  <c r="T250" i="25"/>
  <c r="S250" i="25"/>
  <c r="R250" i="25"/>
  <c r="Q250" i="25"/>
  <c r="P250" i="25"/>
  <c r="O250" i="25"/>
  <c r="N250" i="25"/>
  <c r="V249" i="25"/>
  <c r="U249" i="25"/>
  <c r="T249" i="25"/>
  <c r="S249" i="25"/>
  <c r="R249" i="25"/>
  <c r="Q249" i="25"/>
  <c r="P249" i="25"/>
  <c r="O249" i="25"/>
  <c r="N249" i="25"/>
  <c r="V248" i="25"/>
  <c r="U248" i="25"/>
  <c r="T248" i="25"/>
  <c r="S248" i="25"/>
  <c r="R248" i="25"/>
  <c r="Q248" i="25"/>
  <c r="P248" i="25"/>
  <c r="O248" i="25"/>
  <c r="N248" i="25"/>
  <c r="V247" i="25"/>
  <c r="U247" i="25"/>
  <c r="T247" i="25"/>
  <c r="S247" i="25"/>
  <c r="R247" i="25"/>
  <c r="Q247" i="25"/>
  <c r="P247" i="25"/>
  <c r="O247" i="25"/>
  <c r="N247" i="25"/>
  <c r="V246" i="25"/>
  <c r="U246" i="25"/>
  <c r="T246" i="25"/>
  <c r="S246" i="25"/>
  <c r="R246" i="25"/>
  <c r="Q246" i="25"/>
  <c r="P246" i="25"/>
  <c r="O246" i="25"/>
  <c r="N246" i="25"/>
  <c r="V245" i="25"/>
  <c r="U245" i="25"/>
  <c r="T245" i="25"/>
  <c r="S245" i="25"/>
  <c r="R245" i="25"/>
  <c r="Q245" i="25"/>
  <c r="P245" i="25"/>
  <c r="O245" i="25"/>
  <c r="N245" i="25"/>
  <c r="V244" i="25"/>
  <c r="U244" i="25"/>
  <c r="T244" i="25"/>
  <c r="S244" i="25"/>
  <c r="R244" i="25"/>
  <c r="Q244" i="25"/>
  <c r="P244" i="25"/>
  <c r="O244" i="25"/>
  <c r="N244" i="25"/>
  <c r="V243" i="25"/>
  <c r="U243" i="25"/>
  <c r="T243" i="25"/>
  <c r="S243" i="25"/>
  <c r="R243" i="25"/>
  <c r="Q243" i="25"/>
  <c r="P243" i="25"/>
  <c r="O243" i="25"/>
  <c r="N243" i="25"/>
  <c r="V242" i="25"/>
  <c r="U242" i="25"/>
  <c r="T242" i="25"/>
  <c r="S242" i="25"/>
  <c r="R242" i="25"/>
  <c r="Q242" i="25"/>
  <c r="P242" i="25"/>
  <c r="O242" i="25"/>
  <c r="N242" i="25"/>
  <c r="V241" i="25"/>
  <c r="U241" i="25"/>
  <c r="T241" i="25"/>
  <c r="S241" i="25"/>
  <c r="R241" i="25"/>
  <c r="Q241" i="25"/>
  <c r="P241" i="25"/>
  <c r="O241" i="25"/>
  <c r="N241" i="25"/>
  <c r="V240" i="25"/>
  <c r="U240" i="25"/>
  <c r="T240" i="25"/>
  <c r="S240" i="25"/>
  <c r="R240" i="25"/>
  <c r="Q240" i="25"/>
  <c r="P240" i="25"/>
  <c r="O240" i="25"/>
  <c r="N240" i="25"/>
  <c r="V239" i="25"/>
  <c r="U239" i="25"/>
  <c r="T239" i="25"/>
  <c r="S239" i="25"/>
  <c r="R239" i="25"/>
  <c r="Q239" i="25"/>
  <c r="P239" i="25"/>
  <c r="O239" i="25"/>
  <c r="N239" i="25"/>
  <c r="V238" i="25"/>
  <c r="U238" i="25"/>
  <c r="T238" i="25"/>
  <c r="S238" i="25"/>
  <c r="R238" i="25"/>
  <c r="Q238" i="25"/>
  <c r="P238" i="25"/>
  <c r="O238" i="25"/>
  <c r="N238" i="25"/>
  <c r="V237" i="25"/>
  <c r="U237" i="25"/>
  <c r="T237" i="25"/>
  <c r="S237" i="25"/>
  <c r="R237" i="25"/>
  <c r="Q237" i="25"/>
  <c r="P237" i="25"/>
  <c r="O237" i="25"/>
  <c r="N237" i="25"/>
  <c r="V236" i="25"/>
  <c r="U236" i="25"/>
  <c r="T236" i="25"/>
  <c r="S236" i="25"/>
  <c r="R236" i="25"/>
  <c r="Q236" i="25"/>
  <c r="P236" i="25"/>
  <c r="O236" i="25"/>
  <c r="N236" i="25"/>
  <c r="V235" i="25"/>
  <c r="U235" i="25"/>
  <c r="T235" i="25"/>
  <c r="S235" i="25"/>
  <c r="R235" i="25"/>
  <c r="Q235" i="25"/>
  <c r="P235" i="25"/>
  <c r="O235" i="25"/>
  <c r="N235" i="25"/>
  <c r="V234" i="25"/>
  <c r="U234" i="25"/>
  <c r="T234" i="25"/>
  <c r="S234" i="25"/>
  <c r="R234" i="25"/>
  <c r="Q234" i="25"/>
  <c r="P234" i="25"/>
  <c r="O234" i="25"/>
  <c r="N234" i="25"/>
  <c r="V233" i="25"/>
  <c r="U233" i="25"/>
  <c r="T233" i="25"/>
  <c r="S233" i="25"/>
  <c r="R233" i="25"/>
  <c r="Q233" i="25"/>
  <c r="P233" i="25"/>
  <c r="O233" i="25"/>
  <c r="N233" i="25"/>
  <c r="V232" i="25"/>
  <c r="U232" i="25"/>
  <c r="T232" i="25"/>
  <c r="S232" i="25"/>
  <c r="R232" i="25"/>
  <c r="Q232" i="25"/>
  <c r="P232" i="25"/>
  <c r="O232" i="25"/>
  <c r="N232" i="25"/>
  <c r="V231" i="25"/>
  <c r="U231" i="25"/>
  <c r="T231" i="25"/>
  <c r="S231" i="25"/>
  <c r="R231" i="25"/>
  <c r="Q231" i="25"/>
  <c r="P231" i="25"/>
  <c r="O231" i="25"/>
  <c r="N231" i="25"/>
  <c r="V230" i="25"/>
  <c r="U230" i="25"/>
  <c r="T230" i="25"/>
  <c r="S230" i="25"/>
  <c r="R230" i="25"/>
  <c r="Q230" i="25"/>
  <c r="P230" i="25"/>
  <c r="O230" i="25"/>
  <c r="N230" i="25"/>
  <c r="V229" i="25"/>
  <c r="U229" i="25"/>
  <c r="T229" i="25"/>
  <c r="S229" i="25"/>
  <c r="R229" i="25"/>
  <c r="Q229" i="25"/>
  <c r="P229" i="25"/>
  <c r="O229" i="25"/>
  <c r="N229" i="25"/>
  <c r="V228" i="25"/>
  <c r="U228" i="25"/>
  <c r="T228" i="25"/>
  <c r="S228" i="25"/>
  <c r="R228" i="25"/>
  <c r="Q228" i="25"/>
  <c r="P228" i="25"/>
  <c r="O228" i="25"/>
  <c r="N228" i="25"/>
  <c r="V227" i="25"/>
  <c r="U227" i="25"/>
  <c r="T227" i="25"/>
  <c r="S227" i="25"/>
  <c r="R227" i="25"/>
  <c r="Q227" i="25"/>
  <c r="P227" i="25"/>
  <c r="O227" i="25"/>
  <c r="N227" i="25"/>
  <c r="V226" i="25"/>
  <c r="U226" i="25"/>
  <c r="T226" i="25"/>
  <c r="S226" i="25"/>
  <c r="R226" i="25"/>
  <c r="Q226" i="25"/>
  <c r="P226" i="25"/>
  <c r="O226" i="25"/>
  <c r="N226" i="25"/>
  <c r="V225" i="25"/>
  <c r="U225" i="25"/>
  <c r="T225" i="25"/>
  <c r="S225" i="25"/>
  <c r="R225" i="25"/>
  <c r="Q225" i="25"/>
  <c r="P225" i="25"/>
  <c r="O225" i="25"/>
  <c r="N225" i="25"/>
  <c r="V224" i="25"/>
  <c r="U224" i="25"/>
  <c r="T224" i="25"/>
  <c r="S224" i="25"/>
  <c r="R224" i="25"/>
  <c r="Q224" i="25"/>
  <c r="P224" i="25"/>
  <c r="O224" i="25"/>
  <c r="N224" i="25"/>
  <c r="V223" i="25"/>
  <c r="U223" i="25"/>
  <c r="T223" i="25"/>
  <c r="S223" i="25"/>
  <c r="R223" i="25"/>
  <c r="Q223" i="25"/>
  <c r="P223" i="25"/>
  <c r="O223" i="25"/>
  <c r="N223" i="25"/>
  <c r="V222" i="25"/>
  <c r="U222" i="25"/>
  <c r="T222" i="25"/>
  <c r="S222" i="25"/>
  <c r="R222" i="25"/>
  <c r="Q222" i="25"/>
  <c r="P222" i="25"/>
  <c r="O222" i="25"/>
  <c r="N222" i="25"/>
  <c r="V221" i="25"/>
  <c r="U221" i="25"/>
  <c r="T221" i="25"/>
  <c r="S221" i="25"/>
  <c r="R221" i="25"/>
  <c r="Q221" i="25"/>
  <c r="P221" i="25"/>
  <c r="O221" i="25"/>
  <c r="N221" i="25"/>
  <c r="V220" i="25"/>
  <c r="U220" i="25"/>
  <c r="T220" i="25"/>
  <c r="S220" i="25"/>
  <c r="R220" i="25"/>
  <c r="Q220" i="25"/>
  <c r="P220" i="25"/>
  <c r="O220" i="25"/>
  <c r="N220" i="25"/>
  <c r="V219" i="25"/>
  <c r="U219" i="25"/>
  <c r="T219" i="25"/>
  <c r="S219" i="25"/>
  <c r="R219" i="25"/>
  <c r="Q219" i="25"/>
  <c r="P219" i="25"/>
  <c r="O219" i="25"/>
  <c r="N219" i="25"/>
  <c r="V218" i="25"/>
  <c r="U218" i="25"/>
  <c r="T218" i="25"/>
  <c r="S218" i="25"/>
  <c r="R218" i="25"/>
  <c r="Q218" i="25"/>
  <c r="P218" i="25"/>
  <c r="O218" i="25"/>
  <c r="N218" i="25"/>
  <c r="V217" i="25"/>
  <c r="U217" i="25"/>
  <c r="T217" i="25"/>
  <c r="S217" i="25"/>
  <c r="R217" i="25"/>
  <c r="Q217" i="25"/>
  <c r="P217" i="25"/>
  <c r="O217" i="25"/>
  <c r="N217" i="25"/>
  <c r="V216" i="25"/>
  <c r="U216" i="25"/>
  <c r="T216" i="25"/>
  <c r="S216" i="25"/>
  <c r="R216" i="25"/>
  <c r="Q216" i="25"/>
  <c r="P216" i="25"/>
  <c r="O216" i="25"/>
  <c r="N216" i="25"/>
  <c r="V215" i="25"/>
  <c r="U215" i="25"/>
  <c r="T215" i="25"/>
  <c r="S215" i="25"/>
  <c r="R215" i="25"/>
  <c r="Q215" i="25"/>
  <c r="P215" i="25"/>
  <c r="O215" i="25"/>
  <c r="N215" i="25"/>
  <c r="V214" i="25"/>
  <c r="U214" i="25"/>
  <c r="T214" i="25"/>
  <c r="S214" i="25"/>
  <c r="R214" i="25"/>
  <c r="Q214" i="25"/>
  <c r="P214" i="25"/>
  <c r="O214" i="25"/>
  <c r="N214" i="25"/>
  <c r="V213" i="25"/>
  <c r="U213" i="25"/>
  <c r="T213" i="25"/>
  <c r="S213" i="25"/>
  <c r="R213" i="25"/>
  <c r="Q213" i="25"/>
  <c r="P213" i="25"/>
  <c r="O213" i="25"/>
  <c r="N213" i="25"/>
  <c r="V212" i="25"/>
  <c r="U212" i="25"/>
  <c r="T212" i="25"/>
  <c r="S212" i="25"/>
  <c r="R212" i="25"/>
  <c r="Q212" i="25"/>
  <c r="P212" i="25"/>
  <c r="O212" i="25"/>
  <c r="N212" i="25"/>
  <c r="V211" i="25"/>
  <c r="U211" i="25"/>
  <c r="T211" i="25"/>
  <c r="S211" i="25"/>
  <c r="R211" i="25"/>
  <c r="Q211" i="25"/>
  <c r="P211" i="25"/>
  <c r="O211" i="25"/>
  <c r="N211" i="25"/>
  <c r="V210" i="25"/>
  <c r="U210" i="25"/>
  <c r="T210" i="25"/>
  <c r="S210" i="25"/>
  <c r="R210" i="25"/>
  <c r="Q210" i="25"/>
  <c r="P210" i="25"/>
  <c r="O210" i="25"/>
  <c r="N210" i="25"/>
  <c r="V209" i="25"/>
  <c r="U209" i="25"/>
  <c r="T209" i="25"/>
  <c r="S209" i="25"/>
  <c r="R209" i="25"/>
  <c r="Q209" i="25"/>
  <c r="P209" i="25"/>
  <c r="O209" i="25"/>
  <c r="N209" i="25"/>
  <c r="V208" i="25"/>
  <c r="U208" i="25"/>
  <c r="T208" i="25"/>
  <c r="S208" i="25"/>
  <c r="R208" i="25"/>
  <c r="Q208" i="25"/>
  <c r="P208" i="25"/>
  <c r="O208" i="25"/>
  <c r="N208" i="25"/>
  <c r="V207" i="25"/>
  <c r="U207" i="25"/>
  <c r="T207" i="25"/>
  <c r="S207" i="25"/>
  <c r="R207" i="25"/>
  <c r="Q207" i="25"/>
  <c r="P207" i="25"/>
  <c r="O207" i="25"/>
  <c r="N207" i="25"/>
  <c r="V206" i="25"/>
  <c r="U206" i="25"/>
  <c r="T206" i="25"/>
  <c r="S206" i="25"/>
  <c r="R206" i="25"/>
  <c r="Q206" i="25"/>
  <c r="P206" i="25"/>
  <c r="O206" i="25"/>
  <c r="N206" i="25"/>
  <c r="V205" i="25"/>
  <c r="U205" i="25"/>
  <c r="T205" i="25"/>
  <c r="S205" i="25"/>
  <c r="R205" i="25"/>
  <c r="Q205" i="25"/>
  <c r="P205" i="25"/>
  <c r="O205" i="25"/>
  <c r="N205" i="25"/>
  <c r="V204" i="25"/>
  <c r="U204" i="25"/>
  <c r="T204" i="25"/>
  <c r="S204" i="25"/>
  <c r="R204" i="25"/>
  <c r="Q204" i="25"/>
  <c r="P204" i="25"/>
  <c r="O204" i="25"/>
  <c r="N204" i="25"/>
  <c r="V203" i="25"/>
  <c r="U203" i="25"/>
  <c r="T203" i="25"/>
  <c r="S203" i="25"/>
  <c r="R203" i="25"/>
  <c r="Q203" i="25"/>
  <c r="P203" i="25"/>
  <c r="O203" i="25"/>
  <c r="N203" i="25"/>
  <c r="V202" i="25"/>
  <c r="U202" i="25"/>
  <c r="T202" i="25"/>
  <c r="S202" i="25"/>
  <c r="R202" i="25"/>
  <c r="Q202" i="25"/>
  <c r="P202" i="25"/>
  <c r="O202" i="25"/>
  <c r="N202" i="25"/>
  <c r="V201" i="25"/>
  <c r="U201" i="25"/>
  <c r="T201" i="25"/>
  <c r="S201" i="25"/>
  <c r="R201" i="25"/>
  <c r="Q201" i="25"/>
  <c r="P201" i="25"/>
  <c r="O201" i="25"/>
  <c r="N201" i="25"/>
  <c r="V200" i="25"/>
  <c r="U200" i="25"/>
  <c r="T200" i="25"/>
  <c r="S200" i="25"/>
  <c r="R200" i="25"/>
  <c r="Q200" i="25"/>
  <c r="P200" i="25"/>
  <c r="O200" i="25"/>
  <c r="N200" i="25"/>
  <c r="V199" i="25"/>
  <c r="U199" i="25"/>
  <c r="T199" i="25"/>
  <c r="S199" i="25"/>
  <c r="R199" i="25"/>
  <c r="Q199" i="25"/>
  <c r="P199" i="25"/>
  <c r="O199" i="25"/>
  <c r="N199" i="25"/>
  <c r="V198" i="25"/>
  <c r="U198" i="25"/>
  <c r="T198" i="25"/>
  <c r="S198" i="25"/>
  <c r="R198" i="25"/>
  <c r="Q198" i="25"/>
  <c r="P198" i="25"/>
  <c r="O198" i="25"/>
  <c r="N198" i="25"/>
  <c r="V197" i="25"/>
  <c r="U197" i="25"/>
  <c r="T197" i="25"/>
  <c r="S197" i="25"/>
  <c r="R197" i="25"/>
  <c r="Q197" i="25"/>
  <c r="P197" i="25"/>
  <c r="O197" i="25"/>
  <c r="N197" i="25"/>
  <c r="V196" i="25"/>
  <c r="U196" i="25"/>
  <c r="T196" i="25"/>
  <c r="S196" i="25"/>
  <c r="R196" i="25"/>
  <c r="Q196" i="25"/>
  <c r="P196" i="25"/>
  <c r="O196" i="25"/>
  <c r="N196" i="25"/>
  <c r="V195" i="25"/>
  <c r="U195" i="25"/>
  <c r="T195" i="25"/>
  <c r="S195" i="25"/>
  <c r="R195" i="25"/>
  <c r="Q195" i="25"/>
  <c r="P195" i="25"/>
  <c r="O195" i="25"/>
  <c r="N195" i="25"/>
  <c r="V194" i="25"/>
  <c r="U194" i="25"/>
  <c r="T194" i="25"/>
  <c r="S194" i="25"/>
  <c r="R194" i="25"/>
  <c r="Q194" i="25"/>
  <c r="P194" i="25"/>
  <c r="O194" i="25"/>
  <c r="N194" i="25"/>
  <c r="V193" i="25"/>
  <c r="U193" i="25"/>
  <c r="T193" i="25"/>
  <c r="S193" i="25"/>
  <c r="R193" i="25"/>
  <c r="Q193" i="25"/>
  <c r="P193" i="25"/>
  <c r="O193" i="25"/>
  <c r="N193" i="25"/>
  <c r="V192" i="25"/>
  <c r="U192" i="25"/>
  <c r="T192" i="25"/>
  <c r="S192" i="25"/>
  <c r="R192" i="25"/>
  <c r="Q192" i="25"/>
  <c r="P192" i="25"/>
  <c r="O192" i="25"/>
  <c r="N192" i="25"/>
  <c r="V191" i="25"/>
  <c r="U191" i="25"/>
  <c r="T191" i="25"/>
  <c r="S191" i="25"/>
  <c r="R191" i="25"/>
  <c r="Q191" i="25"/>
  <c r="P191" i="25"/>
  <c r="O191" i="25"/>
  <c r="N191" i="25"/>
  <c r="V190" i="25"/>
  <c r="U190" i="25"/>
  <c r="T190" i="25"/>
  <c r="S190" i="25"/>
  <c r="R190" i="25"/>
  <c r="Q190" i="25"/>
  <c r="P190" i="25"/>
  <c r="O190" i="25"/>
  <c r="N190" i="25"/>
  <c r="V189" i="25"/>
  <c r="U189" i="25"/>
  <c r="T189" i="25"/>
  <c r="S189" i="25"/>
  <c r="R189" i="25"/>
  <c r="Q189" i="25"/>
  <c r="P189" i="25"/>
  <c r="O189" i="25"/>
  <c r="N189" i="25"/>
  <c r="V188" i="25"/>
  <c r="U188" i="25"/>
  <c r="T188" i="25"/>
  <c r="S188" i="25"/>
  <c r="R188" i="25"/>
  <c r="Q188" i="25"/>
  <c r="P188" i="25"/>
  <c r="O188" i="25"/>
  <c r="N188" i="25"/>
  <c r="V187" i="25"/>
  <c r="U187" i="25"/>
  <c r="T187" i="25"/>
  <c r="S187" i="25"/>
  <c r="R187" i="25"/>
  <c r="Q187" i="25"/>
  <c r="P187" i="25"/>
  <c r="O187" i="25"/>
  <c r="N187" i="25"/>
  <c r="V186" i="25"/>
  <c r="U186" i="25"/>
  <c r="T186" i="25"/>
  <c r="S186" i="25"/>
  <c r="R186" i="25"/>
  <c r="Q186" i="25"/>
  <c r="P186" i="25"/>
  <c r="O186" i="25"/>
  <c r="N186" i="25"/>
  <c r="V185" i="25"/>
  <c r="U185" i="25"/>
  <c r="T185" i="25"/>
  <c r="S185" i="25"/>
  <c r="R185" i="25"/>
  <c r="Q185" i="25"/>
  <c r="P185" i="25"/>
  <c r="O185" i="25"/>
  <c r="N185" i="25"/>
  <c r="V184" i="25"/>
  <c r="U184" i="25"/>
  <c r="T184" i="25"/>
  <c r="S184" i="25"/>
  <c r="R184" i="25"/>
  <c r="Q184" i="25"/>
  <c r="P184" i="25"/>
  <c r="O184" i="25"/>
  <c r="N184" i="25"/>
  <c r="V183" i="25"/>
  <c r="U183" i="25"/>
  <c r="T183" i="25"/>
  <c r="S183" i="25"/>
  <c r="R183" i="25"/>
  <c r="Q183" i="25"/>
  <c r="P183" i="25"/>
  <c r="O183" i="25"/>
  <c r="N183" i="25"/>
  <c r="V182" i="25"/>
  <c r="U182" i="25"/>
  <c r="T182" i="25"/>
  <c r="S182" i="25"/>
  <c r="R182" i="25"/>
  <c r="Q182" i="25"/>
  <c r="P182" i="25"/>
  <c r="O182" i="25"/>
  <c r="N182" i="25"/>
  <c r="V181" i="25"/>
  <c r="U181" i="25"/>
  <c r="T181" i="25"/>
  <c r="S181" i="25"/>
  <c r="R181" i="25"/>
  <c r="Q181" i="25"/>
  <c r="P181" i="25"/>
  <c r="O181" i="25"/>
  <c r="N181" i="25"/>
  <c r="V180" i="25"/>
  <c r="U180" i="25"/>
  <c r="T180" i="25"/>
  <c r="S180" i="25"/>
  <c r="R180" i="25"/>
  <c r="Q180" i="25"/>
  <c r="P180" i="25"/>
  <c r="O180" i="25"/>
  <c r="N180" i="25"/>
  <c r="V179" i="25"/>
  <c r="U179" i="25"/>
  <c r="T179" i="25"/>
  <c r="S179" i="25"/>
  <c r="R179" i="25"/>
  <c r="Q179" i="25"/>
  <c r="P179" i="25"/>
  <c r="O179" i="25"/>
  <c r="N179" i="25"/>
  <c r="V178" i="25"/>
  <c r="U178" i="25"/>
  <c r="T178" i="25"/>
  <c r="S178" i="25"/>
  <c r="R178" i="25"/>
  <c r="Q178" i="25"/>
  <c r="P178" i="25"/>
  <c r="O178" i="25"/>
  <c r="N178" i="25"/>
  <c r="V177" i="25"/>
  <c r="U177" i="25"/>
  <c r="T177" i="25"/>
  <c r="S177" i="25"/>
  <c r="R177" i="25"/>
  <c r="Q177" i="25"/>
  <c r="P177" i="25"/>
  <c r="O177" i="25"/>
  <c r="N177" i="25"/>
  <c r="V176" i="25"/>
  <c r="U176" i="25"/>
  <c r="T176" i="25"/>
  <c r="S176" i="25"/>
  <c r="R176" i="25"/>
  <c r="Q176" i="25"/>
  <c r="P176" i="25"/>
  <c r="O176" i="25"/>
  <c r="N176" i="25"/>
  <c r="V175" i="25"/>
  <c r="U175" i="25"/>
  <c r="T175" i="25"/>
  <c r="S175" i="25"/>
  <c r="R175" i="25"/>
  <c r="Q175" i="25"/>
  <c r="P175" i="25"/>
  <c r="O175" i="25"/>
  <c r="N175" i="25"/>
  <c r="V174" i="25"/>
  <c r="U174" i="25"/>
  <c r="T174" i="25"/>
  <c r="S174" i="25"/>
  <c r="R174" i="25"/>
  <c r="Q174" i="25"/>
  <c r="P174" i="25"/>
  <c r="O174" i="25"/>
  <c r="N174" i="25"/>
  <c r="V173" i="25"/>
  <c r="U173" i="25"/>
  <c r="T173" i="25"/>
  <c r="S173" i="25"/>
  <c r="R173" i="25"/>
  <c r="Q173" i="25"/>
  <c r="P173" i="25"/>
  <c r="O173" i="25"/>
  <c r="N173" i="25"/>
  <c r="V172" i="25"/>
  <c r="U172" i="25"/>
  <c r="T172" i="25"/>
  <c r="S172" i="25"/>
  <c r="R172" i="25"/>
  <c r="Q172" i="25"/>
  <c r="P172" i="25"/>
  <c r="O172" i="25"/>
  <c r="N172" i="25"/>
  <c r="V171" i="25"/>
  <c r="U171" i="25"/>
  <c r="T171" i="25"/>
  <c r="S171" i="25"/>
  <c r="R171" i="25"/>
  <c r="Q171" i="25"/>
  <c r="P171" i="25"/>
  <c r="O171" i="25"/>
  <c r="N171" i="25"/>
  <c r="V170" i="25"/>
  <c r="U170" i="25"/>
  <c r="T170" i="25"/>
  <c r="S170" i="25"/>
  <c r="R170" i="25"/>
  <c r="Q170" i="25"/>
  <c r="P170" i="25"/>
  <c r="O170" i="25"/>
  <c r="N170" i="25"/>
  <c r="V169" i="25"/>
  <c r="U169" i="25"/>
  <c r="T169" i="25"/>
  <c r="S169" i="25"/>
  <c r="R169" i="25"/>
  <c r="Q169" i="25"/>
  <c r="P169" i="25"/>
  <c r="O169" i="25"/>
  <c r="N169" i="25"/>
  <c r="V168" i="25"/>
  <c r="U168" i="25"/>
  <c r="T168" i="25"/>
  <c r="S168" i="25"/>
  <c r="R168" i="25"/>
  <c r="Q168" i="25"/>
  <c r="P168" i="25"/>
  <c r="O168" i="25"/>
  <c r="N168" i="25"/>
  <c r="V167" i="25"/>
  <c r="U167" i="25"/>
  <c r="T167" i="25"/>
  <c r="S167" i="25"/>
  <c r="R167" i="25"/>
  <c r="Q167" i="25"/>
  <c r="P167" i="25"/>
  <c r="O167" i="25"/>
  <c r="N167" i="25"/>
  <c r="V166" i="25"/>
  <c r="U166" i="25"/>
  <c r="T166" i="25"/>
  <c r="S166" i="25"/>
  <c r="R166" i="25"/>
  <c r="Q166" i="25"/>
  <c r="P166" i="25"/>
  <c r="O166" i="25"/>
  <c r="N166" i="25"/>
  <c r="V165" i="25"/>
  <c r="U165" i="25"/>
  <c r="T165" i="25"/>
  <c r="S165" i="25"/>
  <c r="R165" i="25"/>
  <c r="Q165" i="25"/>
  <c r="P165" i="25"/>
  <c r="O165" i="25"/>
  <c r="N165" i="25"/>
  <c r="V164" i="25"/>
  <c r="U164" i="25"/>
  <c r="T164" i="25"/>
  <c r="S164" i="25"/>
  <c r="R164" i="25"/>
  <c r="Q164" i="25"/>
  <c r="P164" i="25"/>
  <c r="O164" i="25"/>
  <c r="N164" i="25"/>
  <c r="V163" i="25"/>
  <c r="U163" i="25"/>
  <c r="T163" i="25"/>
  <c r="S163" i="25"/>
  <c r="R163" i="25"/>
  <c r="Q163" i="25"/>
  <c r="P163" i="25"/>
  <c r="O163" i="25"/>
  <c r="N163" i="25"/>
  <c r="V162" i="25"/>
  <c r="U162" i="25"/>
  <c r="T162" i="25"/>
  <c r="S162" i="25"/>
  <c r="R162" i="25"/>
  <c r="Q162" i="25"/>
  <c r="P162" i="25"/>
  <c r="O162" i="25"/>
  <c r="N162" i="25"/>
  <c r="V161" i="25"/>
  <c r="U161" i="25"/>
  <c r="T161" i="25"/>
  <c r="S161" i="25"/>
  <c r="R161" i="25"/>
  <c r="Q161" i="25"/>
  <c r="P161" i="25"/>
  <c r="O161" i="25"/>
  <c r="N161" i="25"/>
  <c r="V160" i="25"/>
  <c r="U160" i="25"/>
  <c r="T160" i="25"/>
  <c r="S160" i="25"/>
  <c r="R160" i="25"/>
  <c r="Q160" i="25"/>
  <c r="P160" i="25"/>
  <c r="O160" i="25"/>
  <c r="N160" i="25"/>
  <c r="V159" i="25"/>
  <c r="U159" i="25"/>
  <c r="T159" i="25"/>
  <c r="S159" i="25"/>
  <c r="R159" i="25"/>
  <c r="Q159" i="25"/>
  <c r="P159" i="25"/>
  <c r="O159" i="25"/>
  <c r="N159" i="25"/>
  <c r="V158" i="25"/>
  <c r="U158" i="25"/>
  <c r="T158" i="25"/>
  <c r="S158" i="25"/>
  <c r="R158" i="25"/>
  <c r="Q158" i="25"/>
  <c r="P158" i="25"/>
  <c r="O158" i="25"/>
  <c r="N158" i="25"/>
  <c r="V157" i="25"/>
  <c r="U157" i="25"/>
  <c r="T157" i="25"/>
  <c r="S157" i="25"/>
  <c r="R157" i="25"/>
  <c r="Q157" i="25"/>
  <c r="P157" i="25"/>
  <c r="O157" i="25"/>
  <c r="N157" i="25"/>
  <c r="V156" i="25"/>
  <c r="U156" i="25"/>
  <c r="T156" i="25"/>
  <c r="S156" i="25"/>
  <c r="R156" i="25"/>
  <c r="Q156" i="25"/>
  <c r="P156" i="25"/>
  <c r="O156" i="25"/>
  <c r="N156" i="25"/>
  <c r="V155" i="25"/>
  <c r="U155" i="25"/>
  <c r="T155" i="25"/>
  <c r="S155" i="25"/>
  <c r="R155" i="25"/>
  <c r="Q155" i="25"/>
  <c r="P155" i="25"/>
  <c r="O155" i="25"/>
  <c r="N155" i="25"/>
  <c r="V154" i="25"/>
  <c r="U154" i="25"/>
  <c r="T154" i="25"/>
  <c r="S154" i="25"/>
  <c r="R154" i="25"/>
  <c r="Q154" i="25"/>
  <c r="P154" i="25"/>
  <c r="O154" i="25"/>
  <c r="N154" i="25"/>
  <c r="V153" i="25"/>
  <c r="U153" i="25"/>
  <c r="T153" i="25"/>
  <c r="S153" i="25"/>
  <c r="R153" i="25"/>
  <c r="Q153" i="25"/>
  <c r="P153" i="25"/>
  <c r="O153" i="25"/>
  <c r="N153" i="25"/>
  <c r="V152" i="25"/>
  <c r="U152" i="25"/>
  <c r="T152" i="25"/>
  <c r="S152" i="25"/>
  <c r="R152" i="25"/>
  <c r="Q152" i="25"/>
  <c r="P152" i="25"/>
  <c r="O152" i="25"/>
  <c r="N152" i="25"/>
  <c r="V151" i="25"/>
  <c r="U151" i="25"/>
  <c r="T151" i="25"/>
  <c r="S151" i="25"/>
  <c r="R151" i="25"/>
  <c r="Q151" i="25"/>
  <c r="P151" i="25"/>
  <c r="O151" i="25"/>
  <c r="N151" i="25"/>
  <c r="V150" i="25"/>
  <c r="U150" i="25"/>
  <c r="T150" i="25"/>
  <c r="S150" i="25"/>
  <c r="R150" i="25"/>
  <c r="Q150" i="25"/>
  <c r="P150" i="25"/>
  <c r="O150" i="25"/>
  <c r="N150" i="25"/>
  <c r="V149" i="25"/>
  <c r="U149" i="25"/>
  <c r="T149" i="25"/>
  <c r="S149" i="25"/>
  <c r="R149" i="25"/>
  <c r="Q149" i="25"/>
  <c r="P149" i="25"/>
  <c r="O149" i="25"/>
  <c r="N149" i="25"/>
  <c r="V148" i="25"/>
  <c r="U148" i="25"/>
  <c r="T148" i="25"/>
  <c r="S148" i="25"/>
  <c r="R148" i="25"/>
  <c r="Q148" i="25"/>
  <c r="P148" i="25"/>
  <c r="O148" i="25"/>
  <c r="N148" i="25"/>
  <c r="V147" i="25"/>
  <c r="U147" i="25"/>
  <c r="T147" i="25"/>
  <c r="S147" i="25"/>
  <c r="R147" i="25"/>
  <c r="Q147" i="25"/>
  <c r="P147" i="25"/>
  <c r="O147" i="25"/>
  <c r="N147" i="25"/>
  <c r="V146" i="25"/>
  <c r="U146" i="25"/>
  <c r="T146" i="25"/>
  <c r="S146" i="25"/>
  <c r="R146" i="25"/>
  <c r="Q146" i="25"/>
  <c r="P146" i="25"/>
  <c r="O146" i="25"/>
  <c r="N146" i="25"/>
  <c r="V145" i="25"/>
  <c r="U145" i="25"/>
  <c r="T145" i="25"/>
  <c r="S145" i="25"/>
  <c r="R145" i="25"/>
  <c r="Q145" i="25"/>
  <c r="P145" i="25"/>
  <c r="O145" i="25"/>
  <c r="N145" i="25"/>
  <c r="V144" i="25"/>
  <c r="U144" i="25"/>
  <c r="T144" i="25"/>
  <c r="S144" i="25"/>
  <c r="R144" i="25"/>
  <c r="Q144" i="25"/>
  <c r="P144" i="25"/>
  <c r="O144" i="25"/>
  <c r="N144" i="25"/>
  <c r="V143" i="25"/>
  <c r="U143" i="25"/>
  <c r="T143" i="25"/>
  <c r="S143" i="25"/>
  <c r="R143" i="25"/>
  <c r="Q143" i="25"/>
  <c r="P143" i="25"/>
  <c r="O143" i="25"/>
  <c r="N143" i="25"/>
  <c r="V142" i="25"/>
  <c r="U142" i="25"/>
  <c r="T142" i="25"/>
  <c r="S142" i="25"/>
  <c r="R142" i="25"/>
  <c r="Q142" i="25"/>
  <c r="P142" i="25"/>
  <c r="O142" i="25"/>
  <c r="N142" i="25"/>
  <c r="V141" i="25"/>
  <c r="U141" i="25"/>
  <c r="T141" i="25"/>
  <c r="S141" i="25"/>
  <c r="R141" i="25"/>
  <c r="Q141" i="25"/>
  <c r="P141" i="25"/>
  <c r="O141" i="25"/>
  <c r="N141" i="25"/>
  <c r="V140" i="25"/>
  <c r="U140" i="25"/>
  <c r="T140" i="25"/>
  <c r="S140" i="25"/>
  <c r="R140" i="25"/>
  <c r="Q140" i="25"/>
  <c r="P140" i="25"/>
  <c r="O140" i="25"/>
  <c r="N140" i="25"/>
  <c r="V139" i="25"/>
  <c r="U139" i="25"/>
  <c r="T139" i="25"/>
  <c r="S139" i="25"/>
  <c r="R139" i="25"/>
  <c r="Q139" i="25"/>
  <c r="P139" i="25"/>
  <c r="O139" i="25"/>
  <c r="N139" i="25"/>
  <c r="V138" i="25"/>
  <c r="U138" i="25"/>
  <c r="T138" i="25"/>
  <c r="S138" i="25"/>
  <c r="R138" i="25"/>
  <c r="Q138" i="25"/>
  <c r="P138" i="25"/>
  <c r="O138" i="25"/>
  <c r="N138" i="25"/>
  <c r="V137" i="25"/>
  <c r="U137" i="25"/>
  <c r="T137" i="25"/>
  <c r="S137" i="25"/>
  <c r="R137" i="25"/>
  <c r="Q137" i="25"/>
  <c r="P137" i="25"/>
  <c r="O137" i="25"/>
  <c r="N137" i="25"/>
  <c r="V136" i="25"/>
  <c r="U136" i="25"/>
  <c r="T136" i="25"/>
  <c r="S136" i="25"/>
  <c r="R136" i="25"/>
  <c r="Q136" i="25"/>
  <c r="P136" i="25"/>
  <c r="O136" i="25"/>
  <c r="N136" i="25"/>
  <c r="V135" i="25"/>
  <c r="U135" i="25"/>
  <c r="T135" i="25"/>
  <c r="S135" i="25"/>
  <c r="R135" i="25"/>
  <c r="Q135" i="25"/>
  <c r="P135" i="25"/>
  <c r="O135" i="25"/>
  <c r="N135" i="25"/>
  <c r="V134" i="25"/>
  <c r="U134" i="25"/>
  <c r="T134" i="25"/>
  <c r="S134" i="25"/>
  <c r="R134" i="25"/>
  <c r="Q134" i="25"/>
  <c r="P134" i="25"/>
  <c r="O134" i="25"/>
  <c r="N134" i="25"/>
  <c r="V133" i="25"/>
  <c r="U133" i="25"/>
  <c r="T133" i="25"/>
  <c r="S133" i="25"/>
  <c r="R133" i="25"/>
  <c r="Q133" i="25"/>
  <c r="P133" i="25"/>
  <c r="O133" i="25"/>
  <c r="N133" i="25"/>
  <c r="V132" i="25"/>
  <c r="U132" i="25"/>
  <c r="T132" i="25"/>
  <c r="S132" i="25"/>
  <c r="R132" i="25"/>
  <c r="Q132" i="25"/>
  <c r="P132" i="25"/>
  <c r="O132" i="25"/>
  <c r="N132" i="25"/>
  <c r="V131" i="25"/>
  <c r="U131" i="25"/>
  <c r="T131" i="25"/>
  <c r="S131" i="25"/>
  <c r="R131" i="25"/>
  <c r="Q131" i="25"/>
  <c r="P131" i="25"/>
  <c r="O131" i="25"/>
  <c r="N131" i="25"/>
  <c r="V130" i="25"/>
  <c r="U130" i="25"/>
  <c r="T130" i="25"/>
  <c r="S130" i="25"/>
  <c r="R130" i="25"/>
  <c r="Q130" i="25"/>
  <c r="P130" i="25"/>
  <c r="O130" i="25"/>
  <c r="N130" i="25"/>
  <c r="V129" i="25"/>
  <c r="U129" i="25"/>
  <c r="T129" i="25"/>
  <c r="S129" i="25"/>
  <c r="R129" i="25"/>
  <c r="Q129" i="25"/>
  <c r="P129" i="25"/>
  <c r="O129" i="25"/>
  <c r="N129" i="25"/>
  <c r="V128" i="25"/>
  <c r="U128" i="25"/>
  <c r="T128" i="25"/>
  <c r="S128" i="25"/>
  <c r="R128" i="25"/>
  <c r="Q128" i="25"/>
  <c r="P128" i="25"/>
  <c r="O128" i="25"/>
  <c r="N128" i="25"/>
  <c r="V127" i="25"/>
  <c r="U127" i="25"/>
  <c r="T127" i="25"/>
  <c r="S127" i="25"/>
  <c r="R127" i="25"/>
  <c r="Q127" i="25"/>
  <c r="P127" i="25"/>
  <c r="O127" i="25"/>
  <c r="N127" i="25"/>
  <c r="V126" i="25"/>
  <c r="U126" i="25"/>
  <c r="T126" i="25"/>
  <c r="S126" i="25"/>
  <c r="R126" i="25"/>
  <c r="Q126" i="25"/>
  <c r="P126" i="25"/>
  <c r="O126" i="25"/>
  <c r="N126" i="25"/>
  <c r="V125" i="25"/>
  <c r="U125" i="25"/>
  <c r="T125" i="25"/>
  <c r="S125" i="25"/>
  <c r="R125" i="25"/>
  <c r="Q125" i="25"/>
  <c r="P125" i="25"/>
  <c r="O125" i="25"/>
  <c r="N125" i="25"/>
  <c r="V124" i="25"/>
  <c r="U124" i="25"/>
  <c r="T124" i="25"/>
  <c r="S124" i="25"/>
  <c r="R124" i="25"/>
  <c r="Q124" i="25"/>
  <c r="P124" i="25"/>
  <c r="O124" i="25"/>
  <c r="N124" i="25"/>
  <c r="V123" i="25"/>
  <c r="U123" i="25"/>
  <c r="T123" i="25"/>
  <c r="S123" i="25"/>
  <c r="R123" i="25"/>
  <c r="Q123" i="25"/>
  <c r="P123" i="25"/>
  <c r="O123" i="25"/>
  <c r="N123" i="25"/>
  <c r="V122" i="25"/>
  <c r="U122" i="25"/>
  <c r="T122" i="25"/>
  <c r="S122" i="25"/>
  <c r="R122" i="25"/>
  <c r="Q122" i="25"/>
  <c r="P122" i="25"/>
  <c r="O122" i="25"/>
  <c r="N122" i="25"/>
  <c r="V121" i="25"/>
  <c r="U121" i="25"/>
  <c r="T121" i="25"/>
  <c r="S121" i="25"/>
  <c r="R121" i="25"/>
  <c r="Q121" i="25"/>
  <c r="P121" i="25"/>
  <c r="O121" i="25"/>
  <c r="N121" i="25"/>
  <c r="V120" i="25"/>
  <c r="U120" i="25"/>
  <c r="T120" i="25"/>
  <c r="S120" i="25"/>
  <c r="R120" i="25"/>
  <c r="Q120" i="25"/>
  <c r="P120" i="25"/>
  <c r="O120" i="25"/>
  <c r="N120" i="25"/>
  <c r="V119" i="25"/>
  <c r="U119" i="25"/>
  <c r="T119" i="25"/>
  <c r="S119" i="25"/>
  <c r="R119" i="25"/>
  <c r="Q119" i="25"/>
  <c r="P119" i="25"/>
  <c r="O119" i="25"/>
  <c r="N119" i="25"/>
  <c r="V118" i="25"/>
  <c r="U118" i="25"/>
  <c r="T118" i="25"/>
  <c r="S118" i="25"/>
  <c r="R118" i="25"/>
  <c r="Q118" i="25"/>
  <c r="P118" i="25"/>
  <c r="O118" i="25"/>
  <c r="N118" i="25"/>
  <c r="V117" i="25"/>
  <c r="U117" i="25"/>
  <c r="T117" i="25"/>
  <c r="S117" i="25"/>
  <c r="R117" i="25"/>
  <c r="Q117" i="25"/>
  <c r="P117" i="25"/>
  <c r="O117" i="25"/>
  <c r="N117" i="25"/>
  <c r="V116" i="25"/>
  <c r="U116" i="25"/>
  <c r="T116" i="25"/>
  <c r="S116" i="25"/>
  <c r="R116" i="25"/>
  <c r="Q116" i="25"/>
  <c r="P116" i="25"/>
  <c r="O116" i="25"/>
  <c r="N116" i="25"/>
  <c r="V115" i="25"/>
  <c r="U115" i="25"/>
  <c r="T115" i="25"/>
  <c r="S115" i="25"/>
  <c r="R115" i="25"/>
  <c r="Q115" i="25"/>
  <c r="P115" i="25"/>
  <c r="O115" i="25"/>
  <c r="N115" i="25"/>
  <c r="V114" i="25"/>
  <c r="U114" i="25"/>
  <c r="T114" i="25"/>
  <c r="S114" i="25"/>
  <c r="R114" i="25"/>
  <c r="Q114" i="25"/>
  <c r="P114" i="25"/>
  <c r="O114" i="25"/>
  <c r="N114" i="25"/>
  <c r="V113" i="25"/>
  <c r="U113" i="25"/>
  <c r="T113" i="25"/>
  <c r="S113" i="25"/>
  <c r="R113" i="25"/>
  <c r="Q113" i="25"/>
  <c r="P113" i="25"/>
  <c r="O113" i="25"/>
  <c r="N113" i="25"/>
  <c r="V112" i="25"/>
  <c r="U112" i="25"/>
  <c r="T112" i="25"/>
  <c r="S112" i="25"/>
  <c r="R112" i="25"/>
  <c r="Q112" i="25"/>
  <c r="P112" i="25"/>
  <c r="O112" i="25"/>
  <c r="N112" i="25"/>
  <c r="V111" i="25"/>
  <c r="U111" i="25"/>
  <c r="T111" i="25"/>
  <c r="S111" i="25"/>
  <c r="R111" i="25"/>
  <c r="Q111" i="25"/>
  <c r="P111" i="25"/>
  <c r="O111" i="25"/>
  <c r="N111" i="25"/>
  <c r="V110" i="25"/>
  <c r="U110" i="25"/>
  <c r="T110" i="25"/>
  <c r="S110" i="25"/>
  <c r="R110" i="25"/>
  <c r="Q110" i="25"/>
  <c r="P110" i="25"/>
  <c r="O110" i="25"/>
  <c r="N110" i="25"/>
  <c r="V109" i="25"/>
  <c r="U109" i="25"/>
  <c r="T109" i="25"/>
  <c r="S109" i="25"/>
  <c r="R109" i="25"/>
  <c r="Q109" i="25"/>
  <c r="P109" i="25"/>
  <c r="O109" i="25"/>
  <c r="N109" i="25"/>
  <c r="V108" i="25"/>
  <c r="U108" i="25"/>
  <c r="T108" i="25"/>
  <c r="S108" i="25"/>
  <c r="R108" i="25"/>
  <c r="Q108" i="25"/>
  <c r="P108" i="25"/>
  <c r="O108" i="25"/>
  <c r="N108" i="25"/>
  <c r="V107" i="25"/>
  <c r="U107" i="25"/>
  <c r="T107" i="25"/>
  <c r="S107" i="25"/>
  <c r="R107" i="25"/>
  <c r="Q107" i="25"/>
  <c r="P107" i="25"/>
  <c r="O107" i="25"/>
  <c r="N107" i="25"/>
  <c r="V106" i="25"/>
  <c r="U106" i="25"/>
  <c r="T106" i="25"/>
  <c r="S106" i="25"/>
  <c r="R106" i="25"/>
  <c r="Q106" i="25"/>
  <c r="P106" i="25"/>
  <c r="O106" i="25"/>
  <c r="N106" i="25"/>
  <c r="V105" i="25"/>
  <c r="U105" i="25"/>
  <c r="T105" i="25"/>
  <c r="S105" i="25"/>
  <c r="R105" i="25"/>
  <c r="Q105" i="25"/>
  <c r="P105" i="25"/>
  <c r="O105" i="25"/>
  <c r="N105" i="25"/>
  <c r="V104" i="25"/>
  <c r="U104" i="25"/>
  <c r="T104" i="25"/>
  <c r="S104" i="25"/>
  <c r="R104" i="25"/>
  <c r="Q104" i="25"/>
  <c r="P104" i="25"/>
  <c r="O104" i="25"/>
  <c r="N104" i="25"/>
  <c r="V103" i="25"/>
  <c r="U103" i="25"/>
  <c r="T103" i="25"/>
  <c r="S103" i="25"/>
  <c r="R103" i="25"/>
  <c r="Q103" i="25"/>
  <c r="P103" i="25"/>
  <c r="O103" i="25"/>
  <c r="N103" i="25"/>
  <c r="V102" i="25"/>
  <c r="U102" i="25"/>
  <c r="T102" i="25"/>
  <c r="S102" i="25"/>
  <c r="R102" i="25"/>
  <c r="Q102" i="25"/>
  <c r="P102" i="25"/>
  <c r="O102" i="25"/>
  <c r="N102" i="25"/>
  <c r="V101" i="25"/>
  <c r="U101" i="25"/>
  <c r="T101" i="25"/>
  <c r="S101" i="25"/>
  <c r="R101" i="25"/>
  <c r="Q101" i="25"/>
  <c r="P101" i="25"/>
  <c r="O101" i="25"/>
  <c r="N101" i="25"/>
  <c r="V100" i="25"/>
  <c r="U100" i="25"/>
  <c r="T100" i="25"/>
  <c r="S100" i="25"/>
  <c r="R100" i="25"/>
  <c r="Q100" i="25"/>
  <c r="P100" i="25"/>
  <c r="O100" i="25"/>
  <c r="N100" i="25"/>
  <c r="V99" i="25"/>
  <c r="U99" i="25"/>
  <c r="T99" i="25"/>
  <c r="S99" i="25"/>
  <c r="R99" i="25"/>
  <c r="Q99" i="25"/>
  <c r="P99" i="25"/>
  <c r="O99" i="25"/>
  <c r="N99" i="25"/>
  <c r="V98" i="25"/>
  <c r="U98" i="25"/>
  <c r="T98" i="25"/>
  <c r="S98" i="25"/>
  <c r="R98" i="25"/>
  <c r="Q98" i="25"/>
  <c r="P98" i="25"/>
  <c r="O98" i="25"/>
  <c r="N98" i="25"/>
  <c r="V97" i="25"/>
  <c r="U97" i="25"/>
  <c r="T97" i="25"/>
  <c r="S97" i="25"/>
  <c r="R97" i="25"/>
  <c r="Q97" i="25"/>
  <c r="P97" i="25"/>
  <c r="O97" i="25"/>
  <c r="N97" i="25"/>
  <c r="V96" i="25"/>
  <c r="U96" i="25"/>
  <c r="T96" i="25"/>
  <c r="S96" i="25"/>
  <c r="R96" i="25"/>
  <c r="Q96" i="25"/>
  <c r="P96" i="25"/>
  <c r="O96" i="25"/>
  <c r="N96" i="25"/>
  <c r="V95" i="25"/>
  <c r="U95" i="25"/>
  <c r="T95" i="25"/>
  <c r="S95" i="25"/>
  <c r="R95" i="25"/>
  <c r="Q95" i="25"/>
  <c r="P95" i="25"/>
  <c r="O95" i="25"/>
  <c r="N95" i="25"/>
  <c r="V94" i="25"/>
  <c r="U94" i="25"/>
  <c r="T94" i="25"/>
  <c r="S94" i="25"/>
  <c r="R94" i="25"/>
  <c r="Q94" i="25"/>
  <c r="P94" i="25"/>
  <c r="O94" i="25"/>
  <c r="N94" i="25"/>
  <c r="V93" i="25"/>
  <c r="U93" i="25"/>
  <c r="T93" i="25"/>
  <c r="S93" i="25"/>
  <c r="R93" i="25"/>
  <c r="Q93" i="25"/>
  <c r="P93" i="25"/>
  <c r="O93" i="25"/>
  <c r="N93" i="25"/>
  <c r="V92" i="25"/>
  <c r="U92" i="25"/>
  <c r="T92" i="25"/>
  <c r="S92" i="25"/>
  <c r="R92" i="25"/>
  <c r="Q92" i="25"/>
  <c r="P92" i="25"/>
  <c r="O92" i="25"/>
  <c r="N92" i="25"/>
  <c r="V91" i="25"/>
  <c r="U91" i="25"/>
  <c r="T91" i="25"/>
  <c r="S91" i="25"/>
  <c r="R91" i="25"/>
  <c r="Q91" i="25"/>
  <c r="P91" i="25"/>
  <c r="O91" i="25"/>
  <c r="N91" i="25"/>
  <c r="V90" i="25"/>
  <c r="U90" i="25"/>
  <c r="T90" i="25"/>
  <c r="S90" i="25"/>
  <c r="R90" i="25"/>
  <c r="Q90" i="25"/>
  <c r="P90" i="25"/>
  <c r="O90" i="25"/>
  <c r="N90" i="25"/>
  <c r="V89" i="25"/>
  <c r="U89" i="25"/>
  <c r="T89" i="25"/>
  <c r="S89" i="25"/>
  <c r="R89" i="25"/>
  <c r="Q89" i="25"/>
  <c r="P89" i="25"/>
  <c r="O89" i="25"/>
  <c r="N89" i="25"/>
  <c r="V88" i="25"/>
  <c r="U88" i="25"/>
  <c r="T88" i="25"/>
  <c r="S88" i="25"/>
  <c r="R88" i="25"/>
  <c r="Q88" i="25"/>
  <c r="P88" i="25"/>
  <c r="O88" i="25"/>
  <c r="N88" i="25"/>
  <c r="V87" i="25"/>
  <c r="U87" i="25"/>
  <c r="T87" i="25"/>
  <c r="S87" i="25"/>
  <c r="R87" i="25"/>
  <c r="Q87" i="25"/>
  <c r="P87" i="25"/>
  <c r="O87" i="25"/>
  <c r="N87" i="25"/>
  <c r="V86" i="25"/>
  <c r="U86" i="25"/>
  <c r="T86" i="25"/>
  <c r="S86" i="25"/>
  <c r="R86" i="25"/>
  <c r="Q86" i="25"/>
  <c r="P86" i="25"/>
  <c r="O86" i="25"/>
  <c r="N86" i="25"/>
  <c r="V85" i="25"/>
  <c r="U85" i="25"/>
  <c r="T85" i="25"/>
  <c r="S85" i="25"/>
  <c r="R85" i="25"/>
  <c r="Q85" i="25"/>
  <c r="P85" i="25"/>
  <c r="O85" i="25"/>
  <c r="N85" i="25"/>
  <c r="V84" i="25"/>
  <c r="U84" i="25"/>
  <c r="T84" i="25"/>
  <c r="S84" i="25"/>
  <c r="R84" i="25"/>
  <c r="Q84" i="25"/>
  <c r="P84" i="25"/>
  <c r="O84" i="25"/>
  <c r="N84" i="25"/>
  <c r="V83" i="25"/>
  <c r="U83" i="25"/>
  <c r="T83" i="25"/>
  <c r="S83" i="25"/>
  <c r="R83" i="25"/>
  <c r="Q83" i="25"/>
  <c r="P83" i="25"/>
  <c r="O83" i="25"/>
  <c r="N83" i="25"/>
  <c r="V82" i="25"/>
  <c r="U82" i="25"/>
  <c r="T82" i="25"/>
  <c r="S82" i="25"/>
  <c r="R82" i="25"/>
  <c r="Q82" i="25"/>
  <c r="P82" i="25"/>
  <c r="O82" i="25"/>
  <c r="N82" i="25"/>
  <c r="V81" i="25"/>
  <c r="U81" i="25"/>
  <c r="T81" i="25"/>
  <c r="S81" i="25"/>
  <c r="R81" i="25"/>
  <c r="Q81" i="25"/>
  <c r="P81" i="25"/>
  <c r="O81" i="25"/>
  <c r="N81" i="25"/>
  <c r="V80" i="25"/>
  <c r="U80" i="25"/>
  <c r="T80" i="25"/>
  <c r="S80" i="25"/>
  <c r="R80" i="25"/>
  <c r="Q80" i="25"/>
  <c r="P80" i="25"/>
  <c r="O80" i="25"/>
  <c r="N80" i="25"/>
  <c r="V79" i="25"/>
  <c r="U79" i="25"/>
  <c r="T79" i="25"/>
  <c r="S79" i="25"/>
  <c r="R79" i="25"/>
  <c r="Q79" i="25"/>
  <c r="P79" i="25"/>
  <c r="O79" i="25"/>
  <c r="N79" i="25"/>
  <c r="V78" i="25"/>
  <c r="U78" i="25"/>
  <c r="T78" i="25"/>
  <c r="S78" i="25"/>
  <c r="R78" i="25"/>
  <c r="Q78" i="25"/>
  <c r="P78" i="25"/>
  <c r="O78" i="25"/>
  <c r="N78" i="25"/>
  <c r="V77" i="25"/>
  <c r="U77" i="25"/>
  <c r="T77" i="25"/>
  <c r="S77" i="25"/>
  <c r="R77" i="25"/>
  <c r="Q77" i="25"/>
  <c r="P77" i="25"/>
  <c r="O77" i="25"/>
  <c r="N77" i="25"/>
  <c r="V76" i="25"/>
  <c r="U76" i="25"/>
  <c r="T76" i="25"/>
  <c r="S76" i="25"/>
  <c r="R76" i="25"/>
  <c r="Q76" i="25"/>
  <c r="P76" i="25"/>
  <c r="O76" i="25"/>
  <c r="N76" i="25"/>
  <c r="V75" i="25"/>
  <c r="U75" i="25"/>
  <c r="T75" i="25"/>
  <c r="S75" i="25"/>
  <c r="R75" i="25"/>
  <c r="Q75" i="25"/>
  <c r="P75" i="25"/>
  <c r="O75" i="25"/>
  <c r="N75" i="25"/>
  <c r="V74" i="25"/>
  <c r="U74" i="25"/>
  <c r="T74" i="25"/>
  <c r="S74" i="25"/>
  <c r="R74" i="25"/>
  <c r="Q74" i="25"/>
  <c r="P74" i="25"/>
  <c r="O74" i="25"/>
  <c r="N74" i="25"/>
  <c r="V73" i="25"/>
  <c r="U73" i="25"/>
  <c r="T73" i="25"/>
  <c r="S73" i="25"/>
  <c r="R73" i="25"/>
  <c r="Q73" i="25"/>
  <c r="P73" i="25"/>
  <c r="O73" i="25"/>
  <c r="N73" i="25"/>
  <c r="V72" i="25"/>
  <c r="U72" i="25"/>
  <c r="T72" i="25"/>
  <c r="S72" i="25"/>
  <c r="R72" i="25"/>
  <c r="Q72" i="25"/>
  <c r="P72" i="25"/>
  <c r="O72" i="25"/>
  <c r="N72" i="25"/>
  <c r="V71" i="25"/>
  <c r="U71" i="25"/>
  <c r="T71" i="25"/>
  <c r="S71" i="25"/>
  <c r="R71" i="25"/>
  <c r="Q71" i="25"/>
  <c r="P71" i="25"/>
  <c r="O71" i="25"/>
  <c r="N71" i="25"/>
  <c r="V70" i="25"/>
  <c r="U70" i="25"/>
  <c r="T70" i="25"/>
  <c r="S70" i="25"/>
  <c r="R70" i="25"/>
  <c r="Q70" i="25"/>
  <c r="P70" i="25"/>
  <c r="O70" i="25"/>
  <c r="N70" i="25"/>
  <c r="V69" i="25"/>
  <c r="U69" i="25"/>
  <c r="T69" i="25"/>
  <c r="S69" i="25"/>
  <c r="R69" i="25"/>
  <c r="Q69" i="25"/>
  <c r="P69" i="25"/>
  <c r="O69" i="25"/>
  <c r="N69" i="25"/>
  <c r="V68" i="25"/>
  <c r="U68" i="25"/>
  <c r="T68" i="25"/>
  <c r="S68" i="25"/>
  <c r="R68" i="25"/>
  <c r="Q68" i="25"/>
  <c r="P68" i="25"/>
  <c r="O68" i="25"/>
  <c r="N68" i="25"/>
  <c r="V67" i="25"/>
  <c r="U67" i="25"/>
  <c r="T67" i="25"/>
  <c r="S67" i="25"/>
  <c r="R67" i="25"/>
  <c r="Q67" i="25"/>
  <c r="P67" i="25"/>
  <c r="O67" i="25"/>
  <c r="N67" i="25"/>
  <c r="V66" i="25"/>
  <c r="U66" i="25"/>
  <c r="T66" i="25"/>
  <c r="S66" i="25"/>
  <c r="R66" i="25"/>
  <c r="Q66" i="25"/>
  <c r="P66" i="25"/>
  <c r="O66" i="25"/>
  <c r="N66" i="25"/>
  <c r="V65" i="25"/>
  <c r="U65" i="25"/>
  <c r="T65" i="25"/>
  <c r="S65" i="25"/>
  <c r="R65" i="25"/>
  <c r="Q65" i="25"/>
  <c r="P65" i="25"/>
  <c r="O65" i="25"/>
  <c r="N65" i="25"/>
  <c r="V64" i="25"/>
  <c r="U64" i="25"/>
  <c r="T64" i="25"/>
  <c r="S64" i="25"/>
  <c r="R64" i="25"/>
  <c r="Q64" i="25"/>
  <c r="P64" i="25"/>
  <c r="O64" i="25"/>
  <c r="N64" i="25"/>
  <c r="V63" i="25"/>
  <c r="U63" i="25"/>
  <c r="T63" i="25"/>
  <c r="S63" i="25"/>
  <c r="R63" i="25"/>
  <c r="Q63" i="25"/>
  <c r="P63" i="25"/>
  <c r="O63" i="25"/>
  <c r="N63" i="25"/>
  <c r="V62" i="25"/>
  <c r="U62" i="25"/>
  <c r="T62" i="25"/>
  <c r="S62" i="25"/>
  <c r="R62" i="25"/>
  <c r="Q62" i="25"/>
  <c r="P62" i="25"/>
  <c r="O62" i="25"/>
  <c r="N62" i="25"/>
  <c r="V61" i="25"/>
  <c r="U61" i="25"/>
  <c r="T61" i="25"/>
  <c r="S61" i="25"/>
  <c r="R61" i="25"/>
  <c r="Q61" i="25"/>
  <c r="P61" i="25"/>
  <c r="O61" i="25"/>
  <c r="N61" i="25"/>
  <c r="V60" i="25"/>
  <c r="U60" i="25"/>
  <c r="T60" i="25"/>
  <c r="S60" i="25"/>
  <c r="R60" i="25"/>
  <c r="Q60" i="25"/>
  <c r="P60" i="25"/>
  <c r="O60" i="25"/>
  <c r="N60" i="25"/>
  <c r="V59" i="25"/>
  <c r="U59" i="25"/>
  <c r="T59" i="25"/>
  <c r="S59" i="25"/>
  <c r="R59" i="25"/>
  <c r="Q59" i="25"/>
  <c r="P59" i="25"/>
  <c r="O59" i="25"/>
  <c r="N59" i="25"/>
  <c r="V58" i="25"/>
  <c r="U58" i="25"/>
  <c r="T58" i="25"/>
  <c r="S58" i="25"/>
  <c r="R58" i="25"/>
  <c r="Q58" i="25"/>
  <c r="P58" i="25"/>
  <c r="O58" i="25"/>
  <c r="N58" i="25"/>
  <c r="V57" i="25"/>
  <c r="U57" i="25"/>
  <c r="T57" i="25"/>
  <c r="S57" i="25"/>
  <c r="R57" i="25"/>
  <c r="Q57" i="25"/>
  <c r="P57" i="25"/>
  <c r="O57" i="25"/>
  <c r="N57" i="25"/>
  <c r="V56" i="25"/>
  <c r="U56" i="25"/>
  <c r="T56" i="25"/>
  <c r="S56" i="25"/>
  <c r="R56" i="25"/>
  <c r="Q56" i="25"/>
  <c r="P56" i="25"/>
  <c r="O56" i="25"/>
  <c r="N56" i="25"/>
  <c r="V55" i="25"/>
  <c r="U55" i="25"/>
  <c r="T55" i="25"/>
  <c r="S55" i="25"/>
  <c r="R55" i="25"/>
  <c r="Q55" i="25"/>
  <c r="P55" i="25"/>
  <c r="O55" i="25"/>
  <c r="N55" i="25"/>
  <c r="V54" i="25"/>
  <c r="U54" i="25"/>
  <c r="T54" i="25"/>
  <c r="S54" i="25"/>
  <c r="R54" i="25"/>
  <c r="Q54" i="25"/>
  <c r="P54" i="25"/>
  <c r="O54" i="25"/>
  <c r="N54" i="25"/>
  <c r="V53" i="25"/>
  <c r="U53" i="25"/>
  <c r="T53" i="25"/>
  <c r="S53" i="25"/>
  <c r="R53" i="25"/>
  <c r="Q53" i="25"/>
  <c r="P53" i="25"/>
  <c r="O53" i="25"/>
  <c r="N53" i="25"/>
  <c r="V52" i="25"/>
  <c r="U52" i="25"/>
  <c r="T52" i="25"/>
  <c r="S52" i="25"/>
  <c r="R52" i="25"/>
  <c r="Q52" i="25"/>
  <c r="P52" i="25"/>
  <c r="O52" i="25"/>
  <c r="N52" i="25"/>
  <c r="V51" i="25"/>
  <c r="U51" i="25"/>
  <c r="T51" i="25"/>
  <c r="S51" i="25"/>
  <c r="R51" i="25"/>
  <c r="Q51" i="25"/>
  <c r="P51" i="25"/>
  <c r="O51" i="25"/>
  <c r="N51" i="25"/>
  <c r="V50" i="25"/>
  <c r="U50" i="25"/>
  <c r="T50" i="25"/>
  <c r="S50" i="25"/>
  <c r="R50" i="25"/>
  <c r="Q50" i="25"/>
  <c r="P50" i="25"/>
  <c r="O50" i="25"/>
  <c r="N50" i="25"/>
  <c r="V49" i="25"/>
  <c r="U49" i="25"/>
  <c r="T49" i="25"/>
  <c r="S49" i="25"/>
  <c r="R49" i="25"/>
  <c r="Q49" i="25"/>
  <c r="P49" i="25"/>
  <c r="O49" i="25"/>
  <c r="N49" i="25"/>
  <c r="V48" i="25"/>
  <c r="U48" i="25"/>
  <c r="T48" i="25"/>
  <c r="S48" i="25"/>
  <c r="R48" i="25"/>
  <c r="Q48" i="25"/>
  <c r="P48" i="25"/>
  <c r="O48" i="25"/>
  <c r="N48" i="25"/>
  <c r="V47" i="25"/>
  <c r="U47" i="25"/>
  <c r="T47" i="25"/>
  <c r="S47" i="25"/>
  <c r="R47" i="25"/>
  <c r="Q47" i="25"/>
  <c r="P47" i="25"/>
  <c r="O47" i="25"/>
  <c r="N47" i="25"/>
  <c r="V46" i="25"/>
  <c r="U46" i="25"/>
  <c r="T46" i="25"/>
  <c r="S46" i="25"/>
  <c r="R46" i="25"/>
  <c r="Q46" i="25"/>
  <c r="P46" i="25"/>
  <c r="O46" i="25"/>
  <c r="N46" i="25"/>
  <c r="V45" i="25"/>
  <c r="U45" i="25"/>
  <c r="T45" i="25"/>
  <c r="S45" i="25"/>
  <c r="R45" i="25"/>
  <c r="Q45" i="25"/>
  <c r="P45" i="25"/>
  <c r="O45" i="25"/>
  <c r="N45" i="25"/>
  <c r="V44" i="25"/>
  <c r="U44" i="25"/>
  <c r="T44" i="25"/>
  <c r="S44" i="25"/>
  <c r="R44" i="25"/>
  <c r="Q44" i="25"/>
  <c r="P44" i="25"/>
  <c r="O44" i="25"/>
  <c r="N44" i="25"/>
  <c r="V43" i="25"/>
  <c r="U43" i="25"/>
  <c r="T43" i="25"/>
  <c r="S43" i="25"/>
  <c r="R43" i="25"/>
  <c r="Q43" i="25"/>
  <c r="P43" i="25"/>
  <c r="O43" i="25"/>
  <c r="N43" i="25"/>
  <c r="V42" i="25"/>
  <c r="U42" i="25"/>
  <c r="T42" i="25"/>
  <c r="S42" i="25"/>
  <c r="R42" i="25"/>
  <c r="Q42" i="25"/>
  <c r="P42" i="25"/>
  <c r="O42" i="25"/>
  <c r="N42" i="25"/>
  <c r="V41" i="25"/>
  <c r="U41" i="25"/>
  <c r="T41" i="25"/>
  <c r="S41" i="25"/>
  <c r="R41" i="25"/>
  <c r="Q41" i="25"/>
  <c r="P41" i="25"/>
  <c r="O41" i="25"/>
  <c r="N41" i="25"/>
  <c r="V40" i="25"/>
  <c r="U40" i="25"/>
  <c r="T40" i="25"/>
  <c r="S40" i="25"/>
  <c r="R40" i="25"/>
  <c r="Q40" i="25"/>
  <c r="P40" i="25"/>
  <c r="O40" i="25"/>
  <c r="N40" i="25"/>
  <c r="V39" i="25"/>
  <c r="U39" i="25"/>
  <c r="T39" i="25"/>
  <c r="S39" i="25"/>
  <c r="R39" i="25"/>
  <c r="Q39" i="25"/>
  <c r="P39" i="25"/>
  <c r="O39" i="25"/>
  <c r="N39" i="25"/>
  <c r="V38" i="25"/>
  <c r="U38" i="25"/>
  <c r="T38" i="25"/>
  <c r="S38" i="25"/>
  <c r="R38" i="25"/>
  <c r="Q38" i="25"/>
  <c r="P38" i="25"/>
  <c r="O38" i="25"/>
  <c r="N38" i="25"/>
  <c r="V37" i="25"/>
  <c r="U37" i="25"/>
  <c r="T37" i="25"/>
  <c r="S37" i="25"/>
  <c r="R37" i="25"/>
  <c r="Q37" i="25"/>
  <c r="P37" i="25"/>
  <c r="O37" i="25"/>
  <c r="N37" i="25"/>
  <c r="V36" i="25"/>
  <c r="U36" i="25"/>
  <c r="T36" i="25"/>
  <c r="S36" i="25"/>
  <c r="R36" i="25"/>
  <c r="Q36" i="25"/>
  <c r="P36" i="25"/>
  <c r="O36" i="25"/>
  <c r="N36" i="25"/>
  <c r="V35" i="25"/>
  <c r="U35" i="25"/>
  <c r="T35" i="25"/>
  <c r="S35" i="25"/>
  <c r="R35" i="25"/>
  <c r="Q35" i="25"/>
  <c r="P35" i="25"/>
  <c r="O35" i="25"/>
  <c r="N35" i="25"/>
  <c r="V34" i="25"/>
  <c r="U34" i="25"/>
  <c r="T34" i="25"/>
  <c r="S34" i="25"/>
  <c r="R34" i="25"/>
  <c r="Q34" i="25"/>
  <c r="P34" i="25"/>
  <c r="O34" i="25"/>
  <c r="N34" i="25"/>
  <c r="V33" i="25"/>
  <c r="U33" i="25"/>
  <c r="T33" i="25"/>
  <c r="S33" i="25"/>
  <c r="R33" i="25"/>
  <c r="Q33" i="25"/>
  <c r="P33" i="25"/>
  <c r="O33" i="25"/>
  <c r="N33" i="25"/>
  <c r="V32" i="25"/>
  <c r="U32" i="25"/>
  <c r="T32" i="25"/>
  <c r="S32" i="25"/>
  <c r="R32" i="25"/>
  <c r="Q32" i="25"/>
  <c r="P32" i="25"/>
  <c r="O32" i="25"/>
  <c r="N32" i="25"/>
  <c r="V31" i="25"/>
  <c r="U31" i="25"/>
  <c r="T31" i="25"/>
  <c r="S31" i="25"/>
  <c r="R31" i="25"/>
  <c r="Q31" i="25"/>
  <c r="P31" i="25"/>
  <c r="O31" i="25"/>
  <c r="N31" i="25"/>
  <c r="V30" i="25"/>
  <c r="U30" i="25"/>
  <c r="T30" i="25"/>
  <c r="S30" i="25"/>
  <c r="R30" i="25"/>
  <c r="Q30" i="25"/>
  <c r="P30" i="25"/>
  <c r="O30" i="25"/>
  <c r="N30" i="25"/>
  <c r="V29" i="25"/>
  <c r="U29" i="25"/>
  <c r="T29" i="25"/>
  <c r="S29" i="25"/>
  <c r="R29" i="25"/>
  <c r="Q29" i="25"/>
  <c r="P29" i="25"/>
  <c r="O29" i="25"/>
  <c r="N29" i="25"/>
  <c r="V28" i="25"/>
  <c r="U28" i="25"/>
  <c r="T28" i="25"/>
  <c r="S28" i="25"/>
  <c r="R28" i="25"/>
  <c r="Q28" i="25"/>
  <c r="P28" i="25"/>
  <c r="O28" i="25"/>
  <c r="N28" i="25"/>
  <c r="V27" i="25"/>
  <c r="U27" i="25"/>
  <c r="T27" i="25"/>
  <c r="S27" i="25"/>
  <c r="R27" i="25"/>
  <c r="Q27" i="25"/>
  <c r="P27" i="25"/>
  <c r="O27" i="25"/>
  <c r="N27" i="25"/>
  <c r="V26" i="25"/>
  <c r="U26" i="25"/>
  <c r="T26" i="25"/>
  <c r="S26" i="25"/>
  <c r="R26" i="25"/>
  <c r="Q26" i="25"/>
  <c r="P26" i="25"/>
  <c r="O26" i="25"/>
  <c r="N26" i="25"/>
  <c r="V25" i="25"/>
  <c r="U25" i="25"/>
  <c r="T25" i="25"/>
  <c r="S25" i="25"/>
  <c r="R25" i="25"/>
  <c r="Q25" i="25"/>
  <c r="P25" i="25"/>
  <c r="O25" i="25"/>
  <c r="N25" i="25"/>
  <c r="V24" i="25"/>
  <c r="U24" i="25"/>
  <c r="T24" i="25"/>
  <c r="S24" i="25"/>
  <c r="R24" i="25"/>
  <c r="Q24" i="25"/>
  <c r="P24" i="25"/>
  <c r="O24" i="25"/>
  <c r="N24" i="25"/>
  <c r="V23" i="25"/>
  <c r="U23" i="25"/>
  <c r="T23" i="25"/>
  <c r="S23" i="25"/>
  <c r="R23" i="25"/>
  <c r="Q23" i="25"/>
  <c r="P23" i="25"/>
  <c r="O23" i="25"/>
  <c r="N23" i="25"/>
  <c r="V22" i="25"/>
  <c r="U22" i="25"/>
  <c r="T22" i="25"/>
  <c r="S22" i="25"/>
  <c r="R22" i="25"/>
  <c r="Q22" i="25"/>
  <c r="P22" i="25"/>
  <c r="O22" i="25"/>
  <c r="N22" i="25"/>
  <c r="V21" i="25"/>
  <c r="U21" i="25"/>
  <c r="T21" i="25"/>
  <c r="S21" i="25"/>
  <c r="R21" i="25"/>
  <c r="Q21" i="25"/>
  <c r="P21" i="25"/>
  <c r="O21" i="25"/>
  <c r="N21" i="25"/>
  <c r="M11" i="25"/>
  <c r="L11" i="25"/>
  <c r="K11" i="25"/>
  <c r="J11" i="25"/>
  <c r="I11" i="25"/>
  <c r="H11" i="25"/>
  <c r="G11" i="25"/>
  <c r="F11" i="25"/>
  <c r="E11" i="25"/>
  <c r="M10" i="25"/>
  <c r="L10" i="25"/>
  <c r="K10" i="25"/>
  <c r="J10" i="25"/>
  <c r="I10" i="25"/>
  <c r="H10" i="25"/>
  <c r="G10" i="25"/>
  <c r="F10" i="25"/>
  <c r="E10" i="25"/>
  <c r="M9" i="25"/>
  <c r="L9" i="25"/>
  <c r="K9" i="25"/>
  <c r="J9" i="25"/>
  <c r="I9" i="25"/>
  <c r="H9" i="25"/>
  <c r="G9" i="25"/>
  <c r="F9" i="25"/>
  <c r="E9" i="25"/>
  <c r="M7" i="25"/>
  <c r="L7" i="25"/>
  <c r="K7" i="25"/>
  <c r="J7" i="25"/>
  <c r="I7" i="25"/>
  <c r="H7" i="25"/>
  <c r="G7" i="25"/>
  <c r="F7" i="25"/>
  <c r="E7" i="25"/>
  <c r="M6" i="25"/>
  <c r="L6" i="25"/>
  <c r="J6" i="25"/>
  <c r="I6" i="25"/>
  <c r="H6" i="25"/>
  <c r="G6" i="25"/>
  <c r="F6" i="25"/>
  <c r="E6" i="25"/>
  <c r="M5" i="25"/>
  <c r="L5" i="25"/>
  <c r="K5" i="25"/>
  <c r="J5" i="25"/>
  <c r="I5" i="25"/>
  <c r="H5" i="25"/>
  <c r="G5" i="25"/>
  <c r="F5" i="25"/>
  <c r="E5" i="25"/>
  <c r="W619" i="24"/>
  <c r="W603" i="24"/>
  <c r="W587" i="24"/>
  <c r="W571" i="24"/>
  <c r="W555" i="24"/>
  <c r="W539" i="24"/>
  <c r="W523" i="24"/>
  <c r="W507" i="24"/>
  <c r="W491" i="24"/>
  <c r="W475" i="24"/>
  <c r="V320" i="24"/>
  <c r="U320" i="24"/>
  <c r="T320" i="24"/>
  <c r="S320" i="24"/>
  <c r="R320" i="24"/>
  <c r="Q320" i="24"/>
  <c r="P320" i="24"/>
  <c r="O320" i="24"/>
  <c r="N320" i="24"/>
  <c r="V319" i="24"/>
  <c r="U319" i="24"/>
  <c r="T319" i="24"/>
  <c r="S319" i="24"/>
  <c r="R319" i="24"/>
  <c r="Q319" i="24"/>
  <c r="P319" i="24"/>
  <c r="O319" i="24"/>
  <c r="N319" i="24"/>
  <c r="V318" i="24"/>
  <c r="U318" i="24"/>
  <c r="T318" i="24"/>
  <c r="S318" i="24"/>
  <c r="R318" i="24"/>
  <c r="Q318" i="24"/>
  <c r="P318" i="24"/>
  <c r="O318" i="24"/>
  <c r="N318" i="24"/>
  <c r="V317" i="24"/>
  <c r="U317" i="24"/>
  <c r="T317" i="24"/>
  <c r="S317" i="24"/>
  <c r="R317" i="24"/>
  <c r="Q317" i="24"/>
  <c r="P317" i="24"/>
  <c r="O317" i="24"/>
  <c r="N317" i="24"/>
  <c r="V316" i="24"/>
  <c r="U316" i="24"/>
  <c r="T316" i="24"/>
  <c r="S316" i="24"/>
  <c r="R316" i="24"/>
  <c r="Q316" i="24"/>
  <c r="P316" i="24"/>
  <c r="O316" i="24"/>
  <c r="N316" i="24"/>
  <c r="V315" i="24"/>
  <c r="U315" i="24"/>
  <c r="T315" i="24"/>
  <c r="S315" i="24"/>
  <c r="R315" i="24"/>
  <c r="Q315" i="24"/>
  <c r="P315" i="24"/>
  <c r="O315" i="24"/>
  <c r="N315" i="24"/>
  <c r="V314" i="24"/>
  <c r="U314" i="24"/>
  <c r="T314" i="24"/>
  <c r="S314" i="24"/>
  <c r="R314" i="24"/>
  <c r="Q314" i="24"/>
  <c r="P314" i="24"/>
  <c r="O314" i="24"/>
  <c r="N314" i="24"/>
  <c r="V313" i="24"/>
  <c r="U313" i="24"/>
  <c r="T313" i="24"/>
  <c r="S313" i="24"/>
  <c r="R313" i="24"/>
  <c r="Q313" i="24"/>
  <c r="P313" i="24"/>
  <c r="O313" i="24"/>
  <c r="N313" i="24"/>
  <c r="V312" i="24"/>
  <c r="U312" i="24"/>
  <c r="T312" i="24"/>
  <c r="S312" i="24"/>
  <c r="R312" i="24"/>
  <c r="Q312" i="24"/>
  <c r="P312" i="24"/>
  <c r="O312" i="24"/>
  <c r="N312" i="24"/>
  <c r="V311" i="24"/>
  <c r="U311" i="24"/>
  <c r="T311" i="24"/>
  <c r="S311" i="24"/>
  <c r="R311" i="24"/>
  <c r="Q311" i="24"/>
  <c r="P311" i="24"/>
  <c r="O311" i="24"/>
  <c r="N311" i="24"/>
  <c r="V310" i="24"/>
  <c r="U310" i="24"/>
  <c r="T310" i="24"/>
  <c r="S310" i="24"/>
  <c r="R310" i="24"/>
  <c r="Q310" i="24"/>
  <c r="P310" i="24"/>
  <c r="O310" i="24"/>
  <c r="N310" i="24"/>
  <c r="V309" i="24"/>
  <c r="U309" i="24"/>
  <c r="T309" i="24"/>
  <c r="S309" i="24"/>
  <c r="R309" i="24"/>
  <c r="Q309" i="24"/>
  <c r="P309" i="24"/>
  <c r="O309" i="24"/>
  <c r="N309" i="24"/>
  <c r="V308" i="24"/>
  <c r="U308" i="24"/>
  <c r="T308" i="24"/>
  <c r="S308" i="24"/>
  <c r="R308" i="24"/>
  <c r="Q308" i="24"/>
  <c r="P308" i="24"/>
  <c r="O308" i="24"/>
  <c r="N308" i="24"/>
  <c r="V307" i="24"/>
  <c r="U307" i="24"/>
  <c r="T307" i="24"/>
  <c r="S307" i="24"/>
  <c r="R307" i="24"/>
  <c r="Q307" i="24"/>
  <c r="P307" i="24"/>
  <c r="O307" i="24"/>
  <c r="N307" i="24"/>
  <c r="V306" i="24"/>
  <c r="U306" i="24"/>
  <c r="T306" i="24"/>
  <c r="S306" i="24"/>
  <c r="R306" i="24"/>
  <c r="Q306" i="24"/>
  <c r="P306" i="24"/>
  <c r="O306" i="24"/>
  <c r="N306" i="24"/>
  <c r="V305" i="24"/>
  <c r="U305" i="24"/>
  <c r="T305" i="24"/>
  <c r="S305" i="24"/>
  <c r="R305" i="24"/>
  <c r="Q305" i="24"/>
  <c r="P305" i="24"/>
  <c r="O305" i="24"/>
  <c r="N305" i="24"/>
  <c r="V304" i="24"/>
  <c r="U304" i="24"/>
  <c r="T304" i="24"/>
  <c r="S304" i="24"/>
  <c r="R304" i="24"/>
  <c r="Q304" i="24"/>
  <c r="P304" i="24"/>
  <c r="O304" i="24"/>
  <c r="N304" i="24"/>
  <c r="V303" i="24"/>
  <c r="U303" i="24"/>
  <c r="T303" i="24"/>
  <c r="S303" i="24"/>
  <c r="R303" i="24"/>
  <c r="Q303" i="24"/>
  <c r="P303" i="24"/>
  <c r="O303" i="24"/>
  <c r="N303" i="24"/>
  <c r="V302" i="24"/>
  <c r="U302" i="24"/>
  <c r="T302" i="24"/>
  <c r="S302" i="24"/>
  <c r="R302" i="24"/>
  <c r="Q302" i="24"/>
  <c r="P302" i="24"/>
  <c r="O302" i="24"/>
  <c r="N302" i="24"/>
  <c r="V301" i="24"/>
  <c r="U301" i="24"/>
  <c r="T301" i="24"/>
  <c r="S301" i="24"/>
  <c r="R301" i="24"/>
  <c r="Q301" i="24"/>
  <c r="P301" i="24"/>
  <c r="O301" i="24"/>
  <c r="N301" i="24"/>
  <c r="V300" i="24"/>
  <c r="U300" i="24"/>
  <c r="T300" i="24"/>
  <c r="S300" i="24"/>
  <c r="R300" i="24"/>
  <c r="Q300" i="24"/>
  <c r="P300" i="24"/>
  <c r="O300" i="24"/>
  <c r="N300" i="24"/>
  <c r="V299" i="24"/>
  <c r="U299" i="24"/>
  <c r="T299" i="24"/>
  <c r="S299" i="24"/>
  <c r="R299" i="24"/>
  <c r="Q299" i="24"/>
  <c r="P299" i="24"/>
  <c r="O299" i="24"/>
  <c r="N299" i="24"/>
  <c r="V298" i="24"/>
  <c r="U298" i="24"/>
  <c r="T298" i="24"/>
  <c r="S298" i="24"/>
  <c r="R298" i="24"/>
  <c r="Q298" i="24"/>
  <c r="P298" i="24"/>
  <c r="O298" i="24"/>
  <c r="N298" i="24"/>
  <c r="V297" i="24"/>
  <c r="U297" i="24"/>
  <c r="T297" i="24"/>
  <c r="S297" i="24"/>
  <c r="R297" i="24"/>
  <c r="Q297" i="24"/>
  <c r="P297" i="24"/>
  <c r="O297" i="24"/>
  <c r="N297" i="24"/>
  <c r="V296" i="24"/>
  <c r="U296" i="24"/>
  <c r="T296" i="24"/>
  <c r="S296" i="24"/>
  <c r="R296" i="24"/>
  <c r="Q296" i="24"/>
  <c r="P296" i="24"/>
  <c r="O296" i="24"/>
  <c r="N296" i="24"/>
  <c r="V295" i="24"/>
  <c r="U295" i="24"/>
  <c r="T295" i="24"/>
  <c r="S295" i="24"/>
  <c r="R295" i="24"/>
  <c r="Q295" i="24"/>
  <c r="P295" i="24"/>
  <c r="O295" i="24"/>
  <c r="N295" i="24"/>
  <c r="V294" i="24"/>
  <c r="U294" i="24"/>
  <c r="T294" i="24"/>
  <c r="S294" i="24"/>
  <c r="R294" i="24"/>
  <c r="Q294" i="24"/>
  <c r="P294" i="24"/>
  <c r="O294" i="24"/>
  <c r="N294" i="24"/>
  <c r="V293" i="24"/>
  <c r="U293" i="24"/>
  <c r="T293" i="24"/>
  <c r="S293" i="24"/>
  <c r="R293" i="24"/>
  <c r="Q293" i="24"/>
  <c r="P293" i="24"/>
  <c r="O293" i="24"/>
  <c r="N293" i="24"/>
  <c r="V292" i="24"/>
  <c r="U292" i="24"/>
  <c r="T292" i="24"/>
  <c r="S292" i="24"/>
  <c r="R292" i="24"/>
  <c r="Q292" i="24"/>
  <c r="P292" i="24"/>
  <c r="O292" i="24"/>
  <c r="N292" i="24"/>
  <c r="V291" i="24"/>
  <c r="U291" i="24"/>
  <c r="T291" i="24"/>
  <c r="S291" i="24"/>
  <c r="R291" i="24"/>
  <c r="Q291" i="24"/>
  <c r="P291" i="24"/>
  <c r="O291" i="24"/>
  <c r="N291" i="24"/>
  <c r="W291" i="24" s="1"/>
  <c r="V290" i="24"/>
  <c r="U290" i="24"/>
  <c r="T290" i="24"/>
  <c r="S290" i="24"/>
  <c r="R290" i="24"/>
  <c r="Q290" i="24"/>
  <c r="P290" i="24"/>
  <c r="O290" i="24"/>
  <c r="N290" i="24"/>
  <c r="V289" i="24"/>
  <c r="U289" i="24"/>
  <c r="T289" i="24"/>
  <c r="S289" i="24"/>
  <c r="R289" i="24"/>
  <c r="Q289" i="24"/>
  <c r="P289" i="24"/>
  <c r="O289" i="24"/>
  <c r="N289" i="24"/>
  <c r="V288" i="24"/>
  <c r="U288" i="24"/>
  <c r="T288" i="24"/>
  <c r="S288" i="24"/>
  <c r="R288" i="24"/>
  <c r="Q288" i="24"/>
  <c r="P288" i="24"/>
  <c r="O288" i="24"/>
  <c r="N288" i="24"/>
  <c r="V287" i="24"/>
  <c r="U287" i="24"/>
  <c r="T287" i="24"/>
  <c r="S287" i="24"/>
  <c r="R287" i="24"/>
  <c r="Q287" i="24"/>
  <c r="P287" i="24"/>
  <c r="O287" i="24"/>
  <c r="N287" i="24"/>
  <c r="V286" i="24"/>
  <c r="U286" i="24"/>
  <c r="T286" i="24"/>
  <c r="S286" i="24"/>
  <c r="R286" i="24"/>
  <c r="Q286" i="24"/>
  <c r="P286" i="24"/>
  <c r="O286" i="24"/>
  <c r="N286" i="24"/>
  <c r="V285" i="24"/>
  <c r="U285" i="24"/>
  <c r="T285" i="24"/>
  <c r="S285" i="24"/>
  <c r="R285" i="24"/>
  <c r="Q285" i="24"/>
  <c r="P285" i="24"/>
  <c r="O285" i="24"/>
  <c r="N285" i="24"/>
  <c r="V284" i="24"/>
  <c r="U284" i="24"/>
  <c r="T284" i="24"/>
  <c r="S284" i="24"/>
  <c r="R284" i="24"/>
  <c r="Q284" i="24"/>
  <c r="P284" i="24"/>
  <c r="O284" i="24"/>
  <c r="N284" i="24"/>
  <c r="V283" i="24"/>
  <c r="U283" i="24"/>
  <c r="T283" i="24"/>
  <c r="S283" i="24"/>
  <c r="R283" i="24"/>
  <c r="Q283" i="24"/>
  <c r="P283" i="24"/>
  <c r="O283" i="24"/>
  <c r="N283" i="24"/>
  <c r="V282" i="24"/>
  <c r="U282" i="24"/>
  <c r="T282" i="24"/>
  <c r="S282" i="24"/>
  <c r="R282" i="24"/>
  <c r="Q282" i="24"/>
  <c r="P282" i="24"/>
  <c r="O282" i="24"/>
  <c r="N282" i="24"/>
  <c r="V281" i="24"/>
  <c r="U281" i="24"/>
  <c r="T281" i="24"/>
  <c r="S281" i="24"/>
  <c r="R281" i="24"/>
  <c r="Q281" i="24"/>
  <c r="P281" i="24"/>
  <c r="O281" i="24"/>
  <c r="N281" i="24"/>
  <c r="V280" i="24"/>
  <c r="U280" i="24"/>
  <c r="T280" i="24"/>
  <c r="S280" i="24"/>
  <c r="R280" i="24"/>
  <c r="Q280" i="24"/>
  <c r="P280" i="24"/>
  <c r="O280" i="24"/>
  <c r="N280" i="24"/>
  <c r="V279" i="24"/>
  <c r="U279" i="24"/>
  <c r="T279" i="24"/>
  <c r="S279" i="24"/>
  <c r="R279" i="24"/>
  <c r="Q279" i="24"/>
  <c r="P279" i="24"/>
  <c r="O279" i="24"/>
  <c r="N279" i="24"/>
  <c r="V278" i="24"/>
  <c r="U278" i="24"/>
  <c r="T278" i="24"/>
  <c r="S278" i="24"/>
  <c r="R278" i="24"/>
  <c r="Q278" i="24"/>
  <c r="P278" i="24"/>
  <c r="O278" i="24"/>
  <c r="N278" i="24"/>
  <c r="V277" i="24"/>
  <c r="U277" i="24"/>
  <c r="T277" i="24"/>
  <c r="S277" i="24"/>
  <c r="R277" i="24"/>
  <c r="Q277" i="24"/>
  <c r="P277" i="24"/>
  <c r="O277" i="24"/>
  <c r="N277" i="24"/>
  <c r="V276" i="24"/>
  <c r="U276" i="24"/>
  <c r="T276" i="24"/>
  <c r="S276" i="24"/>
  <c r="R276" i="24"/>
  <c r="Q276" i="24"/>
  <c r="P276" i="24"/>
  <c r="O276" i="24"/>
  <c r="N276" i="24"/>
  <c r="V275" i="24"/>
  <c r="U275" i="24"/>
  <c r="T275" i="24"/>
  <c r="S275" i="24"/>
  <c r="R275" i="24"/>
  <c r="Q275" i="24"/>
  <c r="P275" i="24"/>
  <c r="O275" i="24"/>
  <c r="N275" i="24"/>
  <c r="V274" i="24"/>
  <c r="U274" i="24"/>
  <c r="T274" i="24"/>
  <c r="S274" i="24"/>
  <c r="R274" i="24"/>
  <c r="Q274" i="24"/>
  <c r="P274" i="24"/>
  <c r="O274" i="24"/>
  <c r="N274" i="24"/>
  <c r="V273" i="24"/>
  <c r="U273" i="24"/>
  <c r="T273" i="24"/>
  <c r="S273" i="24"/>
  <c r="R273" i="24"/>
  <c r="Q273" i="24"/>
  <c r="P273" i="24"/>
  <c r="O273" i="24"/>
  <c r="N273" i="24"/>
  <c r="V272" i="24"/>
  <c r="U272" i="24"/>
  <c r="T272" i="24"/>
  <c r="S272" i="24"/>
  <c r="R272" i="24"/>
  <c r="Q272" i="24"/>
  <c r="P272" i="24"/>
  <c r="O272" i="24"/>
  <c r="N272" i="24"/>
  <c r="V271" i="24"/>
  <c r="U271" i="24"/>
  <c r="T271" i="24"/>
  <c r="S271" i="24"/>
  <c r="R271" i="24"/>
  <c r="Q271" i="24"/>
  <c r="P271" i="24"/>
  <c r="O271" i="24"/>
  <c r="N271" i="24"/>
  <c r="V270" i="24"/>
  <c r="U270" i="24"/>
  <c r="T270" i="24"/>
  <c r="S270" i="24"/>
  <c r="R270" i="24"/>
  <c r="Q270" i="24"/>
  <c r="P270" i="24"/>
  <c r="O270" i="24"/>
  <c r="N270" i="24"/>
  <c r="V269" i="24"/>
  <c r="U269" i="24"/>
  <c r="T269" i="24"/>
  <c r="S269" i="24"/>
  <c r="R269" i="24"/>
  <c r="Q269" i="24"/>
  <c r="P269" i="24"/>
  <c r="O269" i="24"/>
  <c r="N269" i="24"/>
  <c r="V268" i="24"/>
  <c r="U268" i="24"/>
  <c r="T268" i="24"/>
  <c r="S268" i="24"/>
  <c r="R268" i="24"/>
  <c r="Q268" i="24"/>
  <c r="P268" i="24"/>
  <c r="O268" i="24"/>
  <c r="N268" i="24"/>
  <c r="V267" i="24"/>
  <c r="U267" i="24"/>
  <c r="T267" i="24"/>
  <c r="S267" i="24"/>
  <c r="R267" i="24"/>
  <c r="Q267" i="24"/>
  <c r="P267" i="24"/>
  <c r="O267" i="24"/>
  <c r="N267" i="24"/>
  <c r="V266" i="24"/>
  <c r="U266" i="24"/>
  <c r="T266" i="24"/>
  <c r="S266" i="24"/>
  <c r="R266" i="24"/>
  <c r="Q266" i="24"/>
  <c r="P266" i="24"/>
  <c r="O266" i="24"/>
  <c r="N266" i="24"/>
  <c r="V265" i="24"/>
  <c r="U265" i="24"/>
  <c r="T265" i="24"/>
  <c r="S265" i="24"/>
  <c r="R265" i="24"/>
  <c r="Q265" i="24"/>
  <c r="P265" i="24"/>
  <c r="O265" i="24"/>
  <c r="N265" i="24"/>
  <c r="V264" i="24"/>
  <c r="U264" i="24"/>
  <c r="T264" i="24"/>
  <c r="S264" i="24"/>
  <c r="R264" i="24"/>
  <c r="Q264" i="24"/>
  <c r="P264" i="24"/>
  <c r="O264" i="24"/>
  <c r="N264" i="24"/>
  <c r="V263" i="24"/>
  <c r="U263" i="24"/>
  <c r="T263" i="24"/>
  <c r="S263" i="24"/>
  <c r="R263" i="24"/>
  <c r="Q263" i="24"/>
  <c r="P263" i="24"/>
  <c r="O263" i="24"/>
  <c r="N263" i="24"/>
  <c r="V262" i="24"/>
  <c r="U262" i="24"/>
  <c r="T262" i="24"/>
  <c r="S262" i="24"/>
  <c r="R262" i="24"/>
  <c r="Q262" i="24"/>
  <c r="P262" i="24"/>
  <c r="O262" i="24"/>
  <c r="N262" i="24"/>
  <c r="V261" i="24"/>
  <c r="U261" i="24"/>
  <c r="T261" i="24"/>
  <c r="S261" i="24"/>
  <c r="R261" i="24"/>
  <c r="Q261" i="24"/>
  <c r="P261" i="24"/>
  <c r="O261" i="24"/>
  <c r="N261" i="24"/>
  <c r="V260" i="24"/>
  <c r="U260" i="24"/>
  <c r="T260" i="24"/>
  <c r="S260" i="24"/>
  <c r="R260" i="24"/>
  <c r="Q260" i="24"/>
  <c r="P260" i="24"/>
  <c r="O260" i="24"/>
  <c r="N260" i="24"/>
  <c r="V259" i="24"/>
  <c r="U259" i="24"/>
  <c r="T259" i="24"/>
  <c r="S259" i="24"/>
  <c r="R259" i="24"/>
  <c r="Q259" i="24"/>
  <c r="P259" i="24"/>
  <c r="O259" i="24"/>
  <c r="N259" i="24"/>
  <c r="V258" i="24"/>
  <c r="U258" i="24"/>
  <c r="T258" i="24"/>
  <c r="S258" i="24"/>
  <c r="R258" i="24"/>
  <c r="Q258" i="24"/>
  <c r="P258" i="24"/>
  <c r="O258" i="24"/>
  <c r="N258" i="24"/>
  <c r="V257" i="24"/>
  <c r="U257" i="24"/>
  <c r="T257" i="24"/>
  <c r="S257" i="24"/>
  <c r="R257" i="24"/>
  <c r="Q257" i="24"/>
  <c r="P257" i="24"/>
  <c r="O257" i="24"/>
  <c r="N257" i="24"/>
  <c r="V256" i="24"/>
  <c r="U256" i="24"/>
  <c r="T256" i="24"/>
  <c r="S256" i="24"/>
  <c r="R256" i="24"/>
  <c r="Q256" i="24"/>
  <c r="P256" i="24"/>
  <c r="O256" i="24"/>
  <c r="N256" i="24"/>
  <c r="V255" i="24"/>
  <c r="U255" i="24"/>
  <c r="T255" i="24"/>
  <c r="S255" i="24"/>
  <c r="R255" i="24"/>
  <c r="Q255" i="24"/>
  <c r="P255" i="24"/>
  <c r="O255" i="24"/>
  <c r="N255" i="24"/>
  <c r="V254" i="24"/>
  <c r="U254" i="24"/>
  <c r="T254" i="24"/>
  <c r="S254" i="24"/>
  <c r="R254" i="24"/>
  <c r="Q254" i="24"/>
  <c r="P254" i="24"/>
  <c r="O254" i="24"/>
  <c r="N254" i="24"/>
  <c r="V253" i="24"/>
  <c r="U253" i="24"/>
  <c r="T253" i="24"/>
  <c r="S253" i="24"/>
  <c r="R253" i="24"/>
  <c r="Q253" i="24"/>
  <c r="P253" i="24"/>
  <c r="O253" i="24"/>
  <c r="N253" i="24"/>
  <c r="V252" i="24"/>
  <c r="U252" i="24"/>
  <c r="T252" i="24"/>
  <c r="S252" i="24"/>
  <c r="R252" i="24"/>
  <c r="Q252" i="24"/>
  <c r="P252" i="24"/>
  <c r="O252" i="24"/>
  <c r="N252" i="24"/>
  <c r="V251" i="24"/>
  <c r="U251" i="24"/>
  <c r="T251" i="24"/>
  <c r="S251" i="24"/>
  <c r="R251" i="24"/>
  <c r="Q251" i="24"/>
  <c r="P251" i="24"/>
  <c r="O251" i="24"/>
  <c r="N251" i="24"/>
  <c r="V250" i="24"/>
  <c r="U250" i="24"/>
  <c r="T250" i="24"/>
  <c r="S250" i="24"/>
  <c r="R250" i="24"/>
  <c r="Q250" i="24"/>
  <c r="P250" i="24"/>
  <c r="O250" i="24"/>
  <c r="N250" i="24"/>
  <c r="V249" i="24"/>
  <c r="U249" i="24"/>
  <c r="T249" i="24"/>
  <c r="S249" i="24"/>
  <c r="R249" i="24"/>
  <c r="Q249" i="24"/>
  <c r="P249" i="24"/>
  <c r="O249" i="24"/>
  <c r="N249" i="24"/>
  <c r="V248" i="24"/>
  <c r="U248" i="24"/>
  <c r="T248" i="24"/>
  <c r="S248" i="24"/>
  <c r="R248" i="24"/>
  <c r="Q248" i="24"/>
  <c r="P248" i="24"/>
  <c r="O248" i="24"/>
  <c r="N248" i="24"/>
  <c r="V247" i="24"/>
  <c r="U247" i="24"/>
  <c r="T247" i="24"/>
  <c r="S247" i="24"/>
  <c r="R247" i="24"/>
  <c r="Q247" i="24"/>
  <c r="P247" i="24"/>
  <c r="O247" i="24"/>
  <c r="N247" i="24"/>
  <c r="V246" i="24"/>
  <c r="U246" i="24"/>
  <c r="T246" i="24"/>
  <c r="S246" i="24"/>
  <c r="R246" i="24"/>
  <c r="Q246" i="24"/>
  <c r="P246" i="24"/>
  <c r="O246" i="24"/>
  <c r="N246" i="24"/>
  <c r="V245" i="24"/>
  <c r="U245" i="24"/>
  <c r="T245" i="24"/>
  <c r="S245" i="24"/>
  <c r="R245" i="24"/>
  <c r="Q245" i="24"/>
  <c r="P245" i="24"/>
  <c r="O245" i="24"/>
  <c r="N245" i="24"/>
  <c r="V244" i="24"/>
  <c r="U244" i="24"/>
  <c r="T244" i="24"/>
  <c r="S244" i="24"/>
  <c r="R244" i="24"/>
  <c r="Q244" i="24"/>
  <c r="P244" i="24"/>
  <c r="O244" i="24"/>
  <c r="N244" i="24"/>
  <c r="V243" i="24"/>
  <c r="U243" i="24"/>
  <c r="T243" i="24"/>
  <c r="S243" i="24"/>
  <c r="R243" i="24"/>
  <c r="Q243" i="24"/>
  <c r="P243" i="24"/>
  <c r="O243" i="24"/>
  <c r="N243" i="24"/>
  <c r="V242" i="24"/>
  <c r="U242" i="24"/>
  <c r="T242" i="24"/>
  <c r="S242" i="24"/>
  <c r="R242" i="24"/>
  <c r="Q242" i="24"/>
  <c r="P242" i="24"/>
  <c r="O242" i="24"/>
  <c r="N242" i="24"/>
  <c r="V241" i="24"/>
  <c r="U241" i="24"/>
  <c r="T241" i="24"/>
  <c r="S241" i="24"/>
  <c r="R241" i="24"/>
  <c r="Q241" i="24"/>
  <c r="P241" i="24"/>
  <c r="O241" i="24"/>
  <c r="N241" i="24"/>
  <c r="V240" i="24"/>
  <c r="U240" i="24"/>
  <c r="T240" i="24"/>
  <c r="S240" i="24"/>
  <c r="R240" i="24"/>
  <c r="Q240" i="24"/>
  <c r="P240" i="24"/>
  <c r="O240" i="24"/>
  <c r="N240" i="24"/>
  <c r="V239" i="24"/>
  <c r="U239" i="24"/>
  <c r="T239" i="24"/>
  <c r="S239" i="24"/>
  <c r="R239" i="24"/>
  <c r="Q239" i="24"/>
  <c r="P239" i="24"/>
  <c r="O239" i="24"/>
  <c r="N239" i="24"/>
  <c r="V238" i="24"/>
  <c r="U238" i="24"/>
  <c r="T238" i="24"/>
  <c r="S238" i="24"/>
  <c r="R238" i="24"/>
  <c r="Q238" i="24"/>
  <c r="P238" i="24"/>
  <c r="O238" i="24"/>
  <c r="N238" i="24"/>
  <c r="V237" i="24"/>
  <c r="U237" i="24"/>
  <c r="T237" i="24"/>
  <c r="S237" i="24"/>
  <c r="R237" i="24"/>
  <c r="Q237" i="24"/>
  <c r="P237" i="24"/>
  <c r="O237" i="24"/>
  <c r="N237" i="24"/>
  <c r="V236" i="24"/>
  <c r="U236" i="24"/>
  <c r="T236" i="24"/>
  <c r="S236" i="24"/>
  <c r="R236" i="24"/>
  <c r="Q236" i="24"/>
  <c r="P236" i="24"/>
  <c r="O236" i="24"/>
  <c r="N236" i="24"/>
  <c r="V235" i="24"/>
  <c r="U235" i="24"/>
  <c r="T235" i="24"/>
  <c r="S235" i="24"/>
  <c r="R235" i="24"/>
  <c r="Q235" i="24"/>
  <c r="P235" i="24"/>
  <c r="O235" i="24"/>
  <c r="N235" i="24"/>
  <c r="V234" i="24"/>
  <c r="U234" i="24"/>
  <c r="T234" i="24"/>
  <c r="S234" i="24"/>
  <c r="R234" i="24"/>
  <c r="Q234" i="24"/>
  <c r="P234" i="24"/>
  <c r="O234" i="24"/>
  <c r="N234" i="24"/>
  <c r="V233" i="24"/>
  <c r="U233" i="24"/>
  <c r="T233" i="24"/>
  <c r="S233" i="24"/>
  <c r="R233" i="24"/>
  <c r="Q233" i="24"/>
  <c r="P233" i="24"/>
  <c r="O233" i="24"/>
  <c r="N233" i="24"/>
  <c r="V232" i="24"/>
  <c r="U232" i="24"/>
  <c r="T232" i="24"/>
  <c r="S232" i="24"/>
  <c r="R232" i="24"/>
  <c r="Q232" i="24"/>
  <c r="P232" i="24"/>
  <c r="O232" i="24"/>
  <c r="N232" i="24"/>
  <c r="V231" i="24"/>
  <c r="U231" i="24"/>
  <c r="T231" i="24"/>
  <c r="S231" i="24"/>
  <c r="R231" i="24"/>
  <c r="Q231" i="24"/>
  <c r="P231" i="24"/>
  <c r="O231" i="24"/>
  <c r="N231" i="24"/>
  <c r="V230" i="24"/>
  <c r="U230" i="24"/>
  <c r="T230" i="24"/>
  <c r="S230" i="24"/>
  <c r="R230" i="24"/>
  <c r="Q230" i="24"/>
  <c r="P230" i="24"/>
  <c r="O230" i="24"/>
  <c r="N230" i="24"/>
  <c r="V229" i="24"/>
  <c r="U229" i="24"/>
  <c r="T229" i="24"/>
  <c r="S229" i="24"/>
  <c r="R229" i="24"/>
  <c r="Q229" i="24"/>
  <c r="P229" i="24"/>
  <c r="O229" i="24"/>
  <c r="N229" i="24"/>
  <c r="V228" i="24"/>
  <c r="U228" i="24"/>
  <c r="T228" i="24"/>
  <c r="S228" i="24"/>
  <c r="R228" i="24"/>
  <c r="Q228" i="24"/>
  <c r="P228" i="24"/>
  <c r="O228" i="24"/>
  <c r="N228" i="24"/>
  <c r="V227" i="24"/>
  <c r="U227" i="24"/>
  <c r="T227" i="24"/>
  <c r="S227" i="24"/>
  <c r="R227" i="24"/>
  <c r="Q227" i="24"/>
  <c r="P227" i="24"/>
  <c r="O227" i="24"/>
  <c r="N227" i="24"/>
  <c r="V226" i="24"/>
  <c r="U226" i="24"/>
  <c r="T226" i="24"/>
  <c r="S226" i="24"/>
  <c r="R226" i="24"/>
  <c r="Q226" i="24"/>
  <c r="P226" i="24"/>
  <c r="O226" i="24"/>
  <c r="N226" i="24"/>
  <c r="V225" i="24"/>
  <c r="U225" i="24"/>
  <c r="T225" i="24"/>
  <c r="S225" i="24"/>
  <c r="R225" i="24"/>
  <c r="Q225" i="24"/>
  <c r="P225" i="24"/>
  <c r="O225" i="24"/>
  <c r="N225" i="24"/>
  <c r="V224" i="24"/>
  <c r="U224" i="24"/>
  <c r="T224" i="24"/>
  <c r="S224" i="24"/>
  <c r="R224" i="24"/>
  <c r="Q224" i="24"/>
  <c r="P224" i="24"/>
  <c r="O224" i="24"/>
  <c r="N224" i="24"/>
  <c r="V223" i="24"/>
  <c r="U223" i="24"/>
  <c r="T223" i="24"/>
  <c r="S223" i="24"/>
  <c r="R223" i="24"/>
  <c r="Q223" i="24"/>
  <c r="P223" i="24"/>
  <c r="O223" i="24"/>
  <c r="N223" i="24"/>
  <c r="V222" i="24"/>
  <c r="U222" i="24"/>
  <c r="T222" i="24"/>
  <c r="S222" i="24"/>
  <c r="R222" i="24"/>
  <c r="Q222" i="24"/>
  <c r="P222" i="24"/>
  <c r="O222" i="24"/>
  <c r="N222" i="24"/>
  <c r="V221" i="24"/>
  <c r="U221" i="24"/>
  <c r="T221" i="24"/>
  <c r="S221" i="24"/>
  <c r="R221" i="24"/>
  <c r="Q221" i="24"/>
  <c r="P221" i="24"/>
  <c r="O221" i="24"/>
  <c r="N221" i="24"/>
  <c r="V220" i="24"/>
  <c r="U220" i="24"/>
  <c r="T220" i="24"/>
  <c r="S220" i="24"/>
  <c r="R220" i="24"/>
  <c r="Q220" i="24"/>
  <c r="P220" i="24"/>
  <c r="O220" i="24"/>
  <c r="N220" i="24"/>
  <c r="V219" i="24"/>
  <c r="U219" i="24"/>
  <c r="T219" i="24"/>
  <c r="S219" i="24"/>
  <c r="R219" i="24"/>
  <c r="Q219" i="24"/>
  <c r="P219" i="24"/>
  <c r="O219" i="24"/>
  <c r="N219" i="24"/>
  <c r="V218" i="24"/>
  <c r="U218" i="24"/>
  <c r="T218" i="24"/>
  <c r="S218" i="24"/>
  <c r="R218" i="24"/>
  <c r="Q218" i="24"/>
  <c r="P218" i="24"/>
  <c r="O218" i="24"/>
  <c r="N218" i="24"/>
  <c r="V217" i="24"/>
  <c r="U217" i="24"/>
  <c r="T217" i="24"/>
  <c r="S217" i="24"/>
  <c r="R217" i="24"/>
  <c r="Q217" i="24"/>
  <c r="P217" i="24"/>
  <c r="O217" i="24"/>
  <c r="N217" i="24"/>
  <c r="V216" i="24"/>
  <c r="U216" i="24"/>
  <c r="T216" i="24"/>
  <c r="S216" i="24"/>
  <c r="R216" i="24"/>
  <c r="Q216" i="24"/>
  <c r="P216" i="24"/>
  <c r="O216" i="24"/>
  <c r="N216" i="24"/>
  <c r="V215" i="24"/>
  <c r="U215" i="24"/>
  <c r="T215" i="24"/>
  <c r="S215" i="24"/>
  <c r="R215" i="24"/>
  <c r="Q215" i="24"/>
  <c r="P215" i="24"/>
  <c r="O215" i="24"/>
  <c r="N215" i="24"/>
  <c r="V214" i="24"/>
  <c r="U214" i="24"/>
  <c r="T214" i="24"/>
  <c r="S214" i="24"/>
  <c r="R214" i="24"/>
  <c r="Q214" i="24"/>
  <c r="P214" i="24"/>
  <c r="O214" i="24"/>
  <c r="N214" i="24"/>
  <c r="V213" i="24"/>
  <c r="U213" i="24"/>
  <c r="T213" i="24"/>
  <c r="S213" i="24"/>
  <c r="R213" i="24"/>
  <c r="Q213" i="24"/>
  <c r="P213" i="24"/>
  <c r="O213" i="24"/>
  <c r="N213" i="24"/>
  <c r="V212" i="24"/>
  <c r="U212" i="24"/>
  <c r="T212" i="24"/>
  <c r="S212" i="24"/>
  <c r="R212" i="24"/>
  <c r="Q212" i="24"/>
  <c r="P212" i="24"/>
  <c r="O212" i="24"/>
  <c r="N212" i="24"/>
  <c r="V211" i="24"/>
  <c r="U211" i="24"/>
  <c r="T211" i="24"/>
  <c r="S211" i="24"/>
  <c r="R211" i="24"/>
  <c r="Q211" i="24"/>
  <c r="P211" i="24"/>
  <c r="O211" i="24"/>
  <c r="N211" i="24"/>
  <c r="V210" i="24"/>
  <c r="U210" i="24"/>
  <c r="T210" i="24"/>
  <c r="S210" i="24"/>
  <c r="R210" i="24"/>
  <c r="Q210" i="24"/>
  <c r="P210" i="24"/>
  <c r="O210" i="24"/>
  <c r="N210" i="24"/>
  <c r="V209" i="24"/>
  <c r="U209" i="24"/>
  <c r="T209" i="24"/>
  <c r="S209" i="24"/>
  <c r="R209" i="24"/>
  <c r="Q209" i="24"/>
  <c r="P209" i="24"/>
  <c r="O209" i="24"/>
  <c r="N209" i="24"/>
  <c r="V208" i="24"/>
  <c r="U208" i="24"/>
  <c r="T208" i="24"/>
  <c r="S208" i="24"/>
  <c r="R208" i="24"/>
  <c r="Q208" i="24"/>
  <c r="P208" i="24"/>
  <c r="O208" i="24"/>
  <c r="N208" i="24"/>
  <c r="V207" i="24"/>
  <c r="U207" i="24"/>
  <c r="T207" i="24"/>
  <c r="S207" i="24"/>
  <c r="R207" i="24"/>
  <c r="Q207" i="24"/>
  <c r="P207" i="24"/>
  <c r="O207" i="24"/>
  <c r="N207" i="24"/>
  <c r="V206" i="24"/>
  <c r="U206" i="24"/>
  <c r="T206" i="24"/>
  <c r="S206" i="24"/>
  <c r="R206" i="24"/>
  <c r="Q206" i="24"/>
  <c r="P206" i="24"/>
  <c r="O206" i="24"/>
  <c r="N206" i="24"/>
  <c r="V205" i="24"/>
  <c r="U205" i="24"/>
  <c r="T205" i="24"/>
  <c r="S205" i="24"/>
  <c r="R205" i="24"/>
  <c r="Q205" i="24"/>
  <c r="P205" i="24"/>
  <c r="O205" i="24"/>
  <c r="N205" i="24"/>
  <c r="V204" i="24"/>
  <c r="U204" i="24"/>
  <c r="T204" i="24"/>
  <c r="S204" i="24"/>
  <c r="R204" i="24"/>
  <c r="Q204" i="24"/>
  <c r="P204" i="24"/>
  <c r="O204" i="24"/>
  <c r="N204" i="24"/>
  <c r="V203" i="24"/>
  <c r="U203" i="24"/>
  <c r="T203" i="24"/>
  <c r="S203" i="24"/>
  <c r="R203" i="24"/>
  <c r="Q203" i="24"/>
  <c r="P203" i="24"/>
  <c r="O203" i="24"/>
  <c r="N203" i="24"/>
  <c r="V202" i="24"/>
  <c r="U202" i="24"/>
  <c r="T202" i="24"/>
  <c r="S202" i="24"/>
  <c r="R202" i="24"/>
  <c r="Q202" i="24"/>
  <c r="P202" i="24"/>
  <c r="O202" i="24"/>
  <c r="N202" i="24"/>
  <c r="V201" i="24"/>
  <c r="U201" i="24"/>
  <c r="T201" i="24"/>
  <c r="S201" i="24"/>
  <c r="R201" i="24"/>
  <c r="Q201" i="24"/>
  <c r="P201" i="24"/>
  <c r="O201" i="24"/>
  <c r="N201" i="24"/>
  <c r="V200" i="24"/>
  <c r="U200" i="24"/>
  <c r="T200" i="24"/>
  <c r="S200" i="24"/>
  <c r="R200" i="24"/>
  <c r="Q200" i="24"/>
  <c r="P200" i="24"/>
  <c r="O200" i="24"/>
  <c r="N200" i="24"/>
  <c r="V199" i="24"/>
  <c r="U199" i="24"/>
  <c r="T199" i="24"/>
  <c r="S199" i="24"/>
  <c r="R199" i="24"/>
  <c r="Q199" i="24"/>
  <c r="P199" i="24"/>
  <c r="O199" i="24"/>
  <c r="N199" i="24"/>
  <c r="V198" i="24"/>
  <c r="U198" i="24"/>
  <c r="T198" i="24"/>
  <c r="S198" i="24"/>
  <c r="R198" i="24"/>
  <c r="Q198" i="24"/>
  <c r="P198" i="24"/>
  <c r="O198" i="24"/>
  <c r="N198" i="24"/>
  <c r="V197" i="24"/>
  <c r="U197" i="24"/>
  <c r="T197" i="24"/>
  <c r="S197" i="24"/>
  <c r="R197" i="24"/>
  <c r="Q197" i="24"/>
  <c r="P197" i="24"/>
  <c r="O197" i="24"/>
  <c r="N197" i="24"/>
  <c r="V196" i="24"/>
  <c r="U196" i="24"/>
  <c r="T196" i="24"/>
  <c r="S196" i="24"/>
  <c r="R196" i="24"/>
  <c r="Q196" i="24"/>
  <c r="P196" i="24"/>
  <c r="O196" i="24"/>
  <c r="N196" i="24"/>
  <c r="V195" i="24"/>
  <c r="U195" i="24"/>
  <c r="T195" i="24"/>
  <c r="S195" i="24"/>
  <c r="R195" i="24"/>
  <c r="Q195" i="24"/>
  <c r="P195" i="24"/>
  <c r="O195" i="24"/>
  <c r="N195" i="24"/>
  <c r="V194" i="24"/>
  <c r="U194" i="24"/>
  <c r="T194" i="24"/>
  <c r="S194" i="24"/>
  <c r="R194" i="24"/>
  <c r="Q194" i="24"/>
  <c r="P194" i="24"/>
  <c r="O194" i="24"/>
  <c r="N194" i="24"/>
  <c r="V193" i="24"/>
  <c r="U193" i="24"/>
  <c r="T193" i="24"/>
  <c r="S193" i="24"/>
  <c r="R193" i="24"/>
  <c r="Q193" i="24"/>
  <c r="P193" i="24"/>
  <c r="O193" i="24"/>
  <c r="N193" i="24"/>
  <c r="V192" i="24"/>
  <c r="U192" i="24"/>
  <c r="T192" i="24"/>
  <c r="S192" i="24"/>
  <c r="R192" i="24"/>
  <c r="Q192" i="24"/>
  <c r="P192" i="24"/>
  <c r="O192" i="24"/>
  <c r="N192" i="24"/>
  <c r="V191" i="24"/>
  <c r="U191" i="24"/>
  <c r="T191" i="24"/>
  <c r="S191" i="24"/>
  <c r="R191" i="24"/>
  <c r="Q191" i="24"/>
  <c r="P191" i="24"/>
  <c r="O191" i="24"/>
  <c r="N191" i="24"/>
  <c r="V190" i="24"/>
  <c r="U190" i="24"/>
  <c r="T190" i="24"/>
  <c r="S190" i="24"/>
  <c r="R190" i="24"/>
  <c r="Q190" i="24"/>
  <c r="P190" i="24"/>
  <c r="O190" i="24"/>
  <c r="N190" i="24"/>
  <c r="V189" i="24"/>
  <c r="U189" i="24"/>
  <c r="T189" i="24"/>
  <c r="S189" i="24"/>
  <c r="R189" i="24"/>
  <c r="Q189" i="24"/>
  <c r="P189" i="24"/>
  <c r="O189" i="24"/>
  <c r="N189" i="24"/>
  <c r="V188" i="24"/>
  <c r="U188" i="24"/>
  <c r="T188" i="24"/>
  <c r="S188" i="24"/>
  <c r="R188" i="24"/>
  <c r="Q188" i="24"/>
  <c r="P188" i="24"/>
  <c r="O188" i="24"/>
  <c r="N188" i="24"/>
  <c r="V187" i="24"/>
  <c r="U187" i="24"/>
  <c r="T187" i="24"/>
  <c r="S187" i="24"/>
  <c r="R187" i="24"/>
  <c r="Q187" i="24"/>
  <c r="P187" i="24"/>
  <c r="O187" i="24"/>
  <c r="N187" i="24"/>
  <c r="V186" i="24"/>
  <c r="U186" i="24"/>
  <c r="T186" i="24"/>
  <c r="S186" i="24"/>
  <c r="R186" i="24"/>
  <c r="Q186" i="24"/>
  <c r="P186" i="24"/>
  <c r="O186" i="24"/>
  <c r="N186" i="24"/>
  <c r="V185" i="24"/>
  <c r="U185" i="24"/>
  <c r="T185" i="24"/>
  <c r="S185" i="24"/>
  <c r="R185" i="24"/>
  <c r="Q185" i="24"/>
  <c r="P185" i="24"/>
  <c r="O185" i="24"/>
  <c r="N185" i="24"/>
  <c r="V184" i="24"/>
  <c r="U184" i="24"/>
  <c r="T184" i="24"/>
  <c r="S184" i="24"/>
  <c r="R184" i="24"/>
  <c r="Q184" i="24"/>
  <c r="P184" i="24"/>
  <c r="O184" i="24"/>
  <c r="N184" i="24"/>
  <c r="V183" i="24"/>
  <c r="U183" i="24"/>
  <c r="T183" i="24"/>
  <c r="S183" i="24"/>
  <c r="R183" i="24"/>
  <c r="Q183" i="24"/>
  <c r="P183" i="24"/>
  <c r="O183" i="24"/>
  <c r="N183" i="24"/>
  <c r="V182" i="24"/>
  <c r="U182" i="24"/>
  <c r="T182" i="24"/>
  <c r="S182" i="24"/>
  <c r="R182" i="24"/>
  <c r="Q182" i="24"/>
  <c r="P182" i="24"/>
  <c r="O182" i="24"/>
  <c r="N182" i="24"/>
  <c r="V181" i="24"/>
  <c r="U181" i="24"/>
  <c r="T181" i="24"/>
  <c r="S181" i="24"/>
  <c r="R181" i="24"/>
  <c r="Q181" i="24"/>
  <c r="P181" i="24"/>
  <c r="O181" i="24"/>
  <c r="N181" i="24"/>
  <c r="V180" i="24"/>
  <c r="U180" i="24"/>
  <c r="T180" i="24"/>
  <c r="S180" i="24"/>
  <c r="R180" i="24"/>
  <c r="Q180" i="24"/>
  <c r="P180" i="24"/>
  <c r="O180" i="24"/>
  <c r="N180" i="24"/>
  <c r="V179" i="24"/>
  <c r="U179" i="24"/>
  <c r="T179" i="24"/>
  <c r="S179" i="24"/>
  <c r="R179" i="24"/>
  <c r="Q179" i="24"/>
  <c r="P179" i="24"/>
  <c r="O179" i="24"/>
  <c r="N179" i="24"/>
  <c r="V178" i="24"/>
  <c r="U178" i="24"/>
  <c r="T178" i="24"/>
  <c r="S178" i="24"/>
  <c r="R178" i="24"/>
  <c r="Q178" i="24"/>
  <c r="P178" i="24"/>
  <c r="O178" i="24"/>
  <c r="N178" i="24"/>
  <c r="V177" i="24"/>
  <c r="U177" i="24"/>
  <c r="T177" i="24"/>
  <c r="S177" i="24"/>
  <c r="R177" i="24"/>
  <c r="Q177" i="24"/>
  <c r="P177" i="24"/>
  <c r="O177" i="24"/>
  <c r="N177" i="24"/>
  <c r="V176" i="24"/>
  <c r="U176" i="24"/>
  <c r="T176" i="24"/>
  <c r="S176" i="24"/>
  <c r="R176" i="24"/>
  <c r="Q176" i="24"/>
  <c r="P176" i="24"/>
  <c r="O176" i="24"/>
  <c r="N176" i="24"/>
  <c r="V175" i="24"/>
  <c r="U175" i="24"/>
  <c r="T175" i="24"/>
  <c r="S175" i="24"/>
  <c r="R175" i="24"/>
  <c r="Q175" i="24"/>
  <c r="P175" i="24"/>
  <c r="O175" i="24"/>
  <c r="N175" i="24"/>
  <c r="V174" i="24"/>
  <c r="U174" i="24"/>
  <c r="T174" i="24"/>
  <c r="S174" i="24"/>
  <c r="R174" i="24"/>
  <c r="Q174" i="24"/>
  <c r="P174" i="24"/>
  <c r="O174" i="24"/>
  <c r="N174" i="24"/>
  <c r="V173" i="24"/>
  <c r="U173" i="24"/>
  <c r="T173" i="24"/>
  <c r="S173" i="24"/>
  <c r="R173" i="24"/>
  <c r="Q173" i="24"/>
  <c r="P173" i="24"/>
  <c r="O173" i="24"/>
  <c r="N173" i="24"/>
  <c r="V172" i="24"/>
  <c r="U172" i="24"/>
  <c r="T172" i="24"/>
  <c r="S172" i="24"/>
  <c r="R172" i="24"/>
  <c r="Q172" i="24"/>
  <c r="P172" i="24"/>
  <c r="O172" i="24"/>
  <c r="N172" i="24"/>
  <c r="V171" i="24"/>
  <c r="U171" i="24"/>
  <c r="T171" i="24"/>
  <c r="S171" i="24"/>
  <c r="R171" i="24"/>
  <c r="Q171" i="24"/>
  <c r="P171" i="24"/>
  <c r="O171" i="24"/>
  <c r="N171" i="24"/>
  <c r="V170" i="24"/>
  <c r="U170" i="24"/>
  <c r="T170" i="24"/>
  <c r="S170" i="24"/>
  <c r="R170" i="24"/>
  <c r="Q170" i="24"/>
  <c r="P170" i="24"/>
  <c r="O170" i="24"/>
  <c r="N170" i="24"/>
  <c r="V169" i="24"/>
  <c r="U169" i="24"/>
  <c r="T169" i="24"/>
  <c r="S169" i="24"/>
  <c r="R169" i="24"/>
  <c r="Q169" i="24"/>
  <c r="P169" i="24"/>
  <c r="O169" i="24"/>
  <c r="N169" i="24"/>
  <c r="V168" i="24"/>
  <c r="U168" i="24"/>
  <c r="T168" i="24"/>
  <c r="S168" i="24"/>
  <c r="R168" i="24"/>
  <c r="Q168" i="24"/>
  <c r="P168" i="24"/>
  <c r="O168" i="24"/>
  <c r="N168" i="24"/>
  <c r="V167" i="24"/>
  <c r="U167" i="24"/>
  <c r="T167" i="24"/>
  <c r="S167" i="24"/>
  <c r="R167" i="24"/>
  <c r="Q167" i="24"/>
  <c r="P167" i="24"/>
  <c r="O167" i="24"/>
  <c r="N167" i="24"/>
  <c r="V166" i="24"/>
  <c r="U166" i="24"/>
  <c r="T166" i="24"/>
  <c r="S166" i="24"/>
  <c r="R166" i="24"/>
  <c r="Q166" i="24"/>
  <c r="P166" i="24"/>
  <c r="O166" i="24"/>
  <c r="N166" i="24"/>
  <c r="V165" i="24"/>
  <c r="U165" i="24"/>
  <c r="T165" i="24"/>
  <c r="S165" i="24"/>
  <c r="R165" i="24"/>
  <c r="Q165" i="24"/>
  <c r="P165" i="24"/>
  <c r="O165" i="24"/>
  <c r="N165" i="24"/>
  <c r="V164" i="24"/>
  <c r="U164" i="24"/>
  <c r="T164" i="24"/>
  <c r="S164" i="24"/>
  <c r="R164" i="24"/>
  <c r="Q164" i="24"/>
  <c r="P164" i="24"/>
  <c r="O164" i="24"/>
  <c r="N164" i="24"/>
  <c r="V163" i="24"/>
  <c r="U163" i="24"/>
  <c r="T163" i="24"/>
  <c r="S163" i="24"/>
  <c r="R163" i="24"/>
  <c r="Q163" i="24"/>
  <c r="P163" i="24"/>
  <c r="O163" i="24"/>
  <c r="N163" i="24"/>
  <c r="V162" i="24"/>
  <c r="U162" i="24"/>
  <c r="T162" i="24"/>
  <c r="S162" i="24"/>
  <c r="R162" i="24"/>
  <c r="Q162" i="24"/>
  <c r="P162" i="24"/>
  <c r="O162" i="24"/>
  <c r="N162" i="24"/>
  <c r="V161" i="24"/>
  <c r="U161" i="24"/>
  <c r="T161" i="24"/>
  <c r="S161" i="24"/>
  <c r="R161" i="24"/>
  <c r="Q161" i="24"/>
  <c r="P161" i="24"/>
  <c r="O161" i="24"/>
  <c r="N161" i="24"/>
  <c r="V160" i="24"/>
  <c r="U160" i="24"/>
  <c r="T160" i="24"/>
  <c r="S160" i="24"/>
  <c r="R160" i="24"/>
  <c r="Q160" i="24"/>
  <c r="P160" i="24"/>
  <c r="O160" i="24"/>
  <c r="N160" i="24"/>
  <c r="V159" i="24"/>
  <c r="U159" i="24"/>
  <c r="T159" i="24"/>
  <c r="S159" i="24"/>
  <c r="R159" i="24"/>
  <c r="Q159" i="24"/>
  <c r="P159" i="24"/>
  <c r="O159" i="24"/>
  <c r="N159" i="24"/>
  <c r="V158" i="24"/>
  <c r="U158" i="24"/>
  <c r="T158" i="24"/>
  <c r="S158" i="24"/>
  <c r="R158" i="24"/>
  <c r="Q158" i="24"/>
  <c r="P158" i="24"/>
  <c r="O158" i="24"/>
  <c r="N158" i="24"/>
  <c r="V157" i="24"/>
  <c r="U157" i="24"/>
  <c r="T157" i="24"/>
  <c r="S157" i="24"/>
  <c r="R157" i="24"/>
  <c r="Q157" i="24"/>
  <c r="P157" i="24"/>
  <c r="O157" i="24"/>
  <c r="N157" i="24"/>
  <c r="V156" i="24"/>
  <c r="U156" i="24"/>
  <c r="T156" i="24"/>
  <c r="S156" i="24"/>
  <c r="R156" i="24"/>
  <c r="Q156" i="24"/>
  <c r="P156" i="24"/>
  <c r="O156" i="24"/>
  <c r="N156" i="24"/>
  <c r="V155" i="24"/>
  <c r="U155" i="24"/>
  <c r="T155" i="24"/>
  <c r="S155" i="24"/>
  <c r="R155" i="24"/>
  <c r="Q155" i="24"/>
  <c r="P155" i="24"/>
  <c r="O155" i="24"/>
  <c r="N155" i="24"/>
  <c r="V154" i="24"/>
  <c r="U154" i="24"/>
  <c r="T154" i="24"/>
  <c r="S154" i="24"/>
  <c r="R154" i="24"/>
  <c r="Q154" i="24"/>
  <c r="P154" i="24"/>
  <c r="O154" i="24"/>
  <c r="N154" i="24"/>
  <c r="V153" i="24"/>
  <c r="U153" i="24"/>
  <c r="T153" i="24"/>
  <c r="S153" i="24"/>
  <c r="R153" i="24"/>
  <c r="Q153" i="24"/>
  <c r="P153" i="24"/>
  <c r="O153" i="24"/>
  <c r="N153" i="24"/>
  <c r="V152" i="24"/>
  <c r="U152" i="24"/>
  <c r="T152" i="24"/>
  <c r="S152" i="24"/>
  <c r="R152" i="24"/>
  <c r="Q152" i="24"/>
  <c r="P152" i="24"/>
  <c r="O152" i="24"/>
  <c r="N152" i="24"/>
  <c r="V151" i="24"/>
  <c r="U151" i="24"/>
  <c r="T151" i="24"/>
  <c r="S151" i="24"/>
  <c r="R151" i="24"/>
  <c r="Q151" i="24"/>
  <c r="P151" i="24"/>
  <c r="O151" i="24"/>
  <c r="N151" i="24"/>
  <c r="V150" i="24"/>
  <c r="U150" i="24"/>
  <c r="T150" i="24"/>
  <c r="S150" i="24"/>
  <c r="R150" i="24"/>
  <c r="Q150" i="24"/>
  <c r="P150" i="24"/>
  <c r="O150" i="24"/>
  <c r="N150" i="24"/>
  <c r="V149" i="24"/>
  <c r="U149" i="24"/>
  <c r="T149" i="24"/>
  <c r="S149" i="24"/>
  <c r="R149" i="24"/>
  <c r="Q149" i="24"/>
  <c r="P149" i="24"/>
  <c r="O149" i="24"/>
  <c r="N149" i="24"/>
  <c r="V148" i="24"/>
  <c r="U148" i="24"/>
  <c r="T148" i="24"/>
  <c r="S148" i="24"/>
  <c r="R148" i="24"/>
  <c r="Q148" i="24"/>
  <c r="P148" i="24"/>
  <c r="O148" i="24"/>
  <c r="N148" i="24"/>
  <c r="V147" i="24"/>
  <c r="U147" i="24"/>
  <c r="T147" i="24"/>
  <c r="S147" i="24"/>
  <c r="R147" i="24"/>
  <c r="Q147" i="24"/>
  <c r="P147" i="24"/>
  <c r="O147" i="24"/>
  <c r="N147" i="24"/>
  <c r="V146" i="24"/>
  <c r="U146" i="24"/>
  <c r="T146" i="24"/>
  <c r="S146" i="24"/>
  <c r="R146" i="24"/>
  <c r="Q146" i="24"/>
  <c r="P146" i="24"/>
  <c r="O146" i="24"/>
  <c r="N146" i="24"/>
  <c r="V145" i="24"/>
  <c r="U145" i="24"/>
  <c r="T145" i="24"/>
  <c r="S145" i="24"/>
  <c r="R145" i="24"/>
  <c r="Q145" i="24"/>
  <c r="P145" i="24"/>
  <c r="O145" i="24"/>
  <c r="N145" i="24"/>
  <c r="V144" i="24"/>
  <c r="U144" i="24"/>
  <c r="T144" i="24"/>
  <c r="S144" i="24"/>
  <c r="R144" i="24"/>
  <c r="Q144" i="24"/>
  <c r="P144" i="24"/>
  <c r="O144" i="24"/>
  <c r="N144" i="24"/>
  <c r="V143" i="24"/>
  <c r="U143" i="24"/>
  <c r="T143" i="24"/>
  <c r="S143" i="24"/>
  <c r="R143" i="24"/>
  <c r="Q143" i="24"/>
  <c r="P143" i="24"/>
  <c r="O143" i="24"/>
  <c r="N143" i="24"/>
  <c r="V142" i="24"/>
  <c r="U142" i="24"/>
  <c r="T142" i="24"/>
  <c r="S142" i="24"/>
  <c r="R142" i="24"/>
  <c r="Q142" i="24"/>
  <c r="P142" i="24"/>
  <c r="O142" i="24"/>
  <c r="N142" i="24"/>
  <c r="V141" i="24"/>
  <c r="U141" i="24"/>
  <c r="T141" i="24"/>
  <c r="S141" i="24"/>
  <c r="R141" i="24"/>
  <c r="Q141" i="24"/>
  <c r="P141" i="24"/>
  <c r="O141" i="24"/>
  <c r="N141" i="24"/>
  <c r="V140" i="24"/>
  <c r="U140" i="24"/>
  <c r="T140" i="24"/>
  <c r="S140" i="24"/>
  <c r="R140" i="24"/>
  <c r="Q140" i="24"/>
  <c r="P140" i="24"/>
  <c r="O140" i="24"/>
  <c r="N140" i="24"/>
  <c r="V139" i="24"/>
  <c r="U139" i="24"/>
  <c r="T139" i="24"/>
  <c r="S139" i="24"/>
  <c r="R139" i="24"/>
  <c r="Q139" i="24"/>
  <c r="P139" i="24"/>
  <c r="O139" i="24"/>
  <c r="N139" i="24"/>
  <c r="V138" i="24"/>
  <c r="U138" i="24"/>
  <c r="T138" i="24"/>
  <c r="S138" i="24"/>
  <c r="R138" i="24"/>
  <c r="Q138" i="24"/>
  <c r="P138" i="24"/>
  <c r="O138" i="24"/>
  <c r="N138" i="24"/>
  <c r="V137" i="24"/>
  <c r="U137" i="24"/>
  <c r="T137" i="24"/>
  <c r="S137" i="24"/>
  <c r="R137" i="24"/>
  <c r="Q137" i="24"/>
  <c r="P137" i="24"/>
  <c r="O137" i="24"/>
  <c r="N137" i="24"/>
  <c r="V136" i="24"/>
  <c r="U136" i="24"/>
  <c r="T136" i="24"/>
  <c r="S136" i="24"/>
  <c r="R136" i="24"/>
  <c r="Q136" i="24"/>
  <c r="P136" i="24"/>
  <c r="O136" i="24"/>
  <c r="N136" i="24"/>
  <c r="V135" i="24"/>
  <c r="U135" i="24"/>
  <c r="T135" i="24"/>
  <c r="S135" i="24"/>
  <c r="R135" i="24"/>
  <c r="Q135" i="24"/>
  <c r="P135" i="24"/>
  <c r="O135" i="24"/>
  <c r="N135" i="24"/>
  <c r="V134" i="24"/>
  <c r="U134" i="24"/>
  <c r="T134" i="24"/>
  <c r="S134" i="24"/>
  <c r="R134" i="24"/>
  <c r="Q134" i="24"/>
  <c r="P134" i="24"/>
  <c r="O134" i="24"/>
  <c r="N134" i="24"/>
  <c r="V133" i="24"/>
  <c r="U133" i="24"/>
  <c r="T133" i="24"/>
  <c r="S133" i="24"/>
  <c r="R133" i="24"/>
  <c r="Q133" i="24"/>
  <c r="P133" i="24"/>
  <c r="O133" i="24"/>
  <c r="N133" i="24"/>
  <c r="V132" i="24"/>
  <c r="U132" i="24"/>
  <c r="T132" i="24"/>
  <c r="S132" i="24"/>
  <c r="R132" i="24"/>
  <c r="Q132" i="24"/>
  <c r="P132" i="24"/>
  <c r="O132" i="24"/>
  <c r="N132" i="24"/>
  <c r="V131" i="24"/>
  <c r="U131" i="24"/>
  <c r="T131" i="24"/>
  <c r="S131" i="24"/>
  <c r="R131" i="24"/>
  <c r="Q131" i="24"/>
  <c r="P131" i="24"/>
  <c r="O131" i="24"/>
  <c r="N131" i="24"/>
  <c r="V130" i="24"/>
  <c r="U130" i="24"/>
  <c r="T130" i="24"/>
  <c r="S130" i="24"/>
  <c r="R130" i="24"/>
  <c r="Q130" i="24"/>
  <c r="P130" i="24"/>
  <c r="O130" i="24"/>
  <c r="N130" i="24"/>
  <c r="V129" i="24"/>
  <c r="U129" i="24"/>
  <c r="T129" i="24"/>
  <c r="S129" i="24"/>
  <c r="R129" i="24"/>
  <c r="Q129" i="24"/>
  <c r="P129" i="24"/>
  <c r="O129" i="24"/>
  <c r="N129" i="24"/>
  <c r="V128" i="24"/>
  <c r="U128" i="24"/>
  <c r="T128" i="24"/>
  <c r="S128" i="24"/>
  <c r="R128" i="24"/>
  <c r="Q128" i="24"/>
  <c r="P128" i="24"/>
  <c r="O128" i="24"/>
  <c r="N128" i="24"/>
  <c r="V127" i="24"/>
  <c r="U127" i="24"/>
  <c r="T127" i="24"/>
  <c r="S127" i="24"/>
  <c r="R127" i="24"/>
  <c r="Q127" i="24"/>
  <c r="P127" i="24"/>
  <c r="O127" i="24"/>
  <c r="N127" i="24"/>
  <c r="V126" i="24"/>
  <c r="U126" i="24"/>
  <c r="T126" i="24"/>
  <c r="S126" i="24"/>
  <c r="R126" i="24"/>
  <c r="Q126" i="24"/>
  <c r="P126" i="24"/>
  <c r="O126" i="24"/>
  <c r="N126" i="24"/>
  <c r="V125" i="24"/>
  <c r="U125" i="24"/>
  <c r="T125" i="24"/>
  <c r="S125" i="24"/>
  <c r="R125" i="24"/>
  <c r="Q125" i="24"/>
  <c r="P125" i="24"/>
  <c r="O125" i="24"/>
  <c r="N125" i="24"/>
  <c r="V124" i="24"/>
  <c r="U124" i="24"/>
  <c r="T124" i="24"/>
  <c r="S124" i="24"/>
  <c r="R124" i="24"/>
  <c r="Q124" i="24"/>
  <c r="P124" i="24"/>
  <c r="O124" i="24"/>
  <c r="N124" i="24"/>
  <c r="V123" i="24"/>
  <c r="U123" i="24"/>
  <c r="T123" i="24"/>
  <c r="S123" i="24"/>
  <c r="R123" i="24"/>
  <c r="Q123" i="24"/>
  <c r="P123" i="24"/>
  <c r="O123" i="24"/>
  <c r="N123" i="24"/>
  <c r="V122" i="24"/>
  <c r="U122" i="24"/>
  <c r="T122" i="24"/>
  <c r="S122" i="24"/>
  <c r="R122" i="24"/>
  <c r="Q122" i="24"/>
  <c r="P122" i="24"/>
  <c r="O122" i="24"/>
  <c r="N122" i="24"/>
  <c r="V121" i="24"/>
  <c r="U121" i="24"/>
  <c r="T121" i="24"/>
  <c r="S121" i="24"/>
  <c r="R121" i="24"/>
  <c r="Q121" i="24"/>
  <c r="P121" i="24"/>
  <c r="O121" i="24"/>
  <c r="N121" i="24"/>
  <c r="V120" i="24"/>
  <c r="U120" i="24"/>
  <c r="T120" i="24"/>
  <c r="S120" i="24"/>
  <c r="R120" i="24"/>
  <c r="Q120" i="24"/>
  <c r="P120" i="24"/>
  <c r="O120" i="24"/>
  <c r="N120" i="24"/>
  <c r="V119" i="24"/>
  <c r="U119" i="24"/>
  <c r="T119" i="24"/>
  <c r="S119" i="24"/>
  <c r="R119" i="24"/>
  <c r="Q119" i="24"/>
  <c r="P119" i="24"/>
  <c r="O119" i="24"/>
  <c r="N119" i="24"/>
  <c r="V118" i="24"/>
  <c r="U118" i="24"/>
  <c r="T118" i="24"/>
  <c r="S118" i="24"/>
  <c r="R118" i="24"/>
  <c r="Q118" i="24"/>
  <c r="P118" i="24"/>
  <c r="O118" i="24"/>
  <c r="N118" i="24"/>
  <c r="V117" i="24"/>
  <c r="U117" i="24"/>
  <c r="T117" i="24"/>
  <c r="S117" i="24"/>
  <c r="R117" i="24"/>
  <c r="Q117" i="24"/>
  <c r="P117" i="24"/>
  <c r="O117" i="24"/>
  <c r="N117" i="24"/>
  <c r="V116" i="24"/>
  <c r="U116" i="24"/>
  <c r="T116" i="24"/>
  <c r="S116" i="24"/>
  <c r="R116" i="24"/>
  <c r="Q116" i="24"/>
  <c r="P116" i="24"/>
  <c r="O116" i="24"/>
  <c r="N116" i="24"/>
  <c r="V115" i="24"/>
  <c r="U115" i="24"/>
  <c r="T115" i="24"/>
  <c r="S115" i="24"/>
  <c r="R115" i="24"/>
  <c r="Q115" i="24"/>
  <c r="P115" i="24"/>
  <c r="O115" i="24"/>
  <c r="N115" i="24"/>
  <c r="V114" i="24"/>
  <c r="U114" i="24"/>
  <c r="T114" i="24"/>
  <c r="S114" i="24"/>
  <c r="R114" i="24"/>
  <c r="Q114" i="24"/>
  <c r="P114" i="24"/>
  <c r="O114" i="24"/>
  <c r="N114" i="24"/>
  <c r="V113" i="24"/>
  <c r="U113" i="24"/>
  <c r="T113" i="24"/>
  <c r="S113" i="24"/>
  <c r="R113" i="24"/>
  <c r="Q113" i="24"/>
  <c r="P113" i="24"/>
  <c r="O113" i="24"/>
  <c r="N113" i="24"/>
  <c r="V112" i="24"/>
  <c r="U112" i="24"/>
  <c r="T112" i="24"/>
  <c r="S112" i="24"/>
  <c r="R112" i="24"/>
  <c r="Q112" i="24"/>
  <c r="P112" i="24"/>
  <c r="O112" i="24"/>
  <c r="N112" i="24"/>
  <c r="V111" i="24"/>
  <c r="U111" i="24"/>
  <c r="T111" i="24"/>
  <c r="S111" i="24"/>
  <c r="R111" i="24"/>
  <c r="Q111" i="24"/>
  <c r="P111" i="24"/>
  <c r="O111" i="24"/>
  <c r="N111" i="24"/>
  <c r="V110" i="24"/>
  <c r="U110" i="24"/>
  <c r="T110" i="24"/>
  <c r="S110" i="24"/>
  <c r="R110" i="24"/>
  <c r="Q110" i="24"/>
  <c r="P110" i="24"/>
  <c r="O110" i="24"/>
  <c r="N110" i="24"/>
  <c r="V109" i="24"/>
  <c r="U109" i="24"/>
  <c r="T109" i="24"/>
  <c r="S109" i="24"/>
  <c r="R109" i="24"/>
  <c r="Q109" i="24"/>
  <c r="P109" i="24"/>
  <c r="O109" i="24"/>
  <c r="N109" i="24"/>
  <c r="V108" i="24"/>
  <c r="U108" i="24"/>
  <c r="T108" i="24"/>
  <c r="S108" i="24"/>
  <c r="R108" i="24"/>
  <c r="Q108" i="24"/>
  <c r="P108" i="24"/>
  <c r="O108" i="24"/>
  <c r="N108" i="24"/>
  <c r="V107" i="24"/>
  <c r="U107" i="24"/>
  <c r="T107" i="24"/>
  <c r="S107" i="24"/>
  <c r="R107" i="24"/>
  <c r="Q107" i="24"/>
  <c r="P107" i="24"/>
  <c r="O107" i="24"/>
  <c r="N107" i="24"/>
  <c r="V106" i="24"/>
  <c r="U106" i="24"/>
  <c r="T106" i="24"/>
  <c r="S106" i="24"/>
  <c r="R106" i="24"/>
  <c r="Q106" i="24"/>
  <c r="P106" i="24"/>
  <c r="O106" i="24"/>
  <c r="N106" i="24"/>
  <c r="V105" i="24"/>
  <c r="U105" i="24"/>
  <c r="T105" i="24"/>
  <c r="S105" i="24"/>
  <c r="R105" i="24"/>
  <c r="Q105" i="24"/>
  <c r="P105" i="24"/>
  <c r="O105" i="24"/>
  <c r="N105" i="24"/>
  <c r="V104" i="24"/>
  <c r="U104" i="24"/>
  <c r="T104" i="24"/>
  <c r="S104" i="24"/>
  <c r="R104" i="24"/>
  <c r="Q104" i="24"/>
  <c r="P104" i="24"/>
  <c r="O104" i="24"/>
  <c r="N104" i="24"/>
  <c r="V103" i="24"/>
  <c r="U103" i="24"/>
  <c r="T103" i="24"/>
  <c r="S103" i="24"/>
  <c r="R103" i="24"/>
  <c r="Q103" i="24"/>
  <c r="P103" i="24"/>
  <c r="O103" i="24"/>
  <c r="N103" i="24"/>
  <c r="V102" i="24"/>
  <c r="U102" i="24"/>
  <c r="T102" i="24"/>
  <c r="S102" i="24"/>
  <c r="R102" i="24"/>
  <c r="Q102" i="24"/>
  <c r="P102" i="24"/>
  <c r="O102" i="24"/>
  <c r="N102" i="24"/>
  <c r="V101" i="24"/>
  <c r="U101" i="24"/>
  <c r="T101" i="24"/>
  <c r="S101" i="24"/>
  <c r="R101" i="24"/>
  <c r="Q101" i="24"/>
  <c r="P101" i="24"/>
  <c r="O101" i="24"/>
  <c r="N101" i="24"/>
  <c r="V100" i="24"/>
  <c r="U100" i="24"/>
  <c r="T100" i="24"/>
  <c r="S100" i="24"/>
  <c r="R100" i="24"/>
  <c r="Q100" i="24"/>
  <c r="P100" i="24"/>
  <c r="O100" i="24"/>
  <c r="N100" i="24"/>
  <c r="V99" i="24"/>
  <c r="U99" i="24"/>
  <c r="T99" i="24"/>
  <c r="S99" i="24"/>
  <c r="R99" i="24"/>
  <c r="Q99" i="24"/>
  <c r="P99" i="24"/>
  <c r="O99" i="24"/>
  <c r="N99" i="24"/>
  <c r="V98" i="24"/>
  <c r="U98" i="24"/>
  <c r="T98" i="24"/>
  <c r="S98" i="24"/>
  <c r="R98" i="24"/>
  <c r="Q98" i="24"/>
  <c r="P98" i="24"/>
  <c r="O98" i="24"/>
  <c r="N98" i="24"/>
  <c r="V97" i="24"/>
  <c r="U97" i="24"/>
  <c r="T97" i="24"/>
  <c r="S97" i="24"/>
  <c r="R97" i="24"/>
  <c r="Q97" i="24"/>
  <c r="P97" i="24"/>
  <c r="O97" i="24"/>
  <c r="N97" i="24"/>
  <c r="V96" i="24"/>
  <c r="U96" i="24"/>
  <c r="T96" i="24"/>
  <c r="S96" i="24"/>
  <c r="R96" i="24"/>
  <c r="Q96" i="24"/>
  <c r="P96" i="24"/>
  <c r="O96" i="24"/>
  <c r="N96" i="24"/>
  <c r="V95" i="24"/>
  <c r="U95" i="24"/>
  <c r="T95" i="24"/>
  <c r="S95" i="24"/>
  <c r="R95" i="24"/>
  <c r="Q95" i="24"/>
  <c r="P95" i="24"/>
  <c r="O95" i="24"/>
  <c r="N95" i="24"/>
  <c r="V94" i="24"/>
  <c r="U94" i="24"/>
  <c r="T94" i="24"/>
  <c r="S94" i="24"/>
  <c r="R94" i="24"/>
  <c r="Q94" i="24"/>
  <c r="P94" i="24"/>
  <c r="O94" i="24"/>
  <c r="N94" i="24"/>
  <c r="V93" i="24"/>
  <c r="U93" i="24"/>
  <c r="T93" i="24"/>
  <c r="S93" i="24"/>
  <c r="R93" i="24"/>
  <c r="Q93" i="24"/>
  <c r="P93" i="24"/>
  <c r="O93" i="24"/>
  <c r="N93" i="24"/>
  <c r="V92" i="24"/>
  <c r="U92" i="24"/>
  <c r="T92" i="24"/>
  <c r="S92" i="24"/>
  <c r="R92" i="24"/>
  <c r="Q92" i="24"/>
  <c r="P92" i="24"/>
  <c r="O92" i="24"/>
  <c r="N92" i="24"/>
  <c r="V91" i="24"/>
  <c r="U91" i="24"/>
  <c r="T91" i="24"/>
  <c r="S91" i="24"/>
  <c r="R91" i="24"/>
  <c r="Q91" i="24"/>
  <c r="P91" i="24"/>
  <c r="O91" i="24"/>
  <c r="N91" i="24"/>
  <c r="V90" i="24"/>
  <c r="U90" i="24"/>
  <c r="T90" i="24"/>
  <c r="S90" i="24"/>
  <c r="R90" i="24"/>
  <c r="Q90" i="24"/>
  <c r="P90" i="24"/>
  <c r="O90" i="24"/>
  <c r="N90" i="24"/>
  <c r="V89" i="24"/>
  <c r="U89" i="24"/>
  <c r="T89" i="24"/>
  <c r="S89" i="24"/>
  <c r="R89" i="24"/>
  <c r="Q89" i="24"/>
  <c r="P89" i="24"/>
  <c r="O89" i="24"/>
  <c r="N89" i="24"/>
  <c r="V88" i="24"/>
  <c r="U88" i="24"/>
  <c r="T88" i="24"/>
  <c r="S88" i="24"/>
  <c r="R88" i="24"/>
  <c r="Q88" i="24"/>
  <c r="P88" i="24"/>
  <c r="O88" i="24"/>
  <c r="N88" i="24"/>
  <c r="V87" i="24"/>
  <c r="U87" i="24"/>
  <c r="T87" i="24"/>
  <c r="S87" i="24"/>
  <c r="R87" i="24"/>
  <c r="Q87" i="24"/>
  <c r="P87" i="24"/>
  <c r="O87" i="24"/>
  <c r="N87" i="24"/>
  <c r="V86" i="24"/>
  <c r="U86" i="24"/>
  <c r="T86" i="24"/>
  <c r="S86" i="24"/>
  <c r="R86" i="24"/>
  <c r="Q86" i="24"/>
  <c r="P86" i="24"/>
  <c r="O86" i="24"/>
  <c r="N86" i="24"/>
  <c r="V85" i="24"/>
  <c r="U85" i="24"/>
  <c r="T85" i="24"/>
  <c r="S85" i="24"/>
  <c r="R85" i="24"/>
  <c r="Q85" i="24"/>
  <c r="P85" i="24"/>
  <c r="O85" i="24"/>
  <c r="N85" i="24"/>
  <c r="V84" i="24"/>
  <c r="U84" i="24"/>
  <c r="T84" i="24"/>
  <c r="S84" i="24"/>
  <c r="R84" i="24"/>
  <c r="Q84" i="24"/>
  <c r="P84" i="24"/>
  <c r="O84" i="24"/>
  <c r="N84" i="24"/>
  <c r="V83" i="24"/>
  <c r="U83" i="24"/>
  <c r="T83" i="24"/>
  <c r="S83" i="24"/>
  <c r="R83" i="24"/>
  <c r="Q83" i="24"/>
  <c r="P83" i="24"/>
  <c r="O83" i="24"/>
  <c r="N83" i="24"/>
  <c r="V82" i="24"/>
  <c r="U82" i="24"/>
  <c r="T82" i="24"/>
  <c r="S82" i="24"/>
  <c r="R82" i="24"/>
  <c r="Q82" i="24"/>
  <c r="P82" i="24"/>
  <c r="O82" i="24"/>
  <c r="N82" i="24"/>
  <c r="V81" i="24"/>
  <c r="U81" i="24"/>
  <c r="T81" i="24"/>
  <c r="S81" i="24"/>
  <c r="R81" i="24"/>
  <c r="Q81" i="24"/>
  <c r="P81" i="24"/>
  <c r="O81" i="24"/>
  <c r="N81" i="24"/>
  <c r="V80" i="24"/>
  <c r="U80" i="24"/>
  <c r="T80" i="24"/>
  <c r="S80" i="24"/>
  <c r="R80" i="24"/>
  <c r="Q80" i="24"/>
  <c r="P80" i="24"/>
  <c r="O80" i="24"/>
  <c r="N80" i="24"/>
  <c r="V79" i="24"/>
  <c r="U79" i="24"/>
  <c r="T79" i="24"/>
  <c r="S79" i="24"/>
  <c r="R79" i="24"/>
  <c r="Q79" i="24"/>
  <c r="P79" i="24"/>
  <c r="O79" i="24"/>
  <c r="N79" i="24"/>
  <c r="V78" i="24"/>
  <c r="U78" i="24"/>
  <c r="T78" i="24"/>
  <c r="S78" i="24"/>
  <c r="R78" i="24"/>
  <c r="Q78" i="24"/>
  <c r="P78" i="24"/>
  <c r="O78" i="24"/>
  <c r="N78" i="24"/>
  <c r="V77" i="24"/>
  <c r="U77" i="24"/>
  <c r="T77" i="24"/>
  <c r="S77" i="24"/>
  <c r="R77" i="24"/>
  <c r="Q77" i="24"/>
  <c r="P77" i="24"/>
  <c r="O77" i="24"/>
  <c r="N77" i="24"/>
  <c r="V76" i="24"/>
  <c r="U76" i="24"/>
  <c r="T76" i="24"/>
  <c r="S76" i="24"/>
  <c r="R76" i="24"/>
  <c r="Q76" i="24"/>
  <c r="P76" i="24"/>
  <c r="O76" i="24"/>
  <c r="N76" i="24"/>
  <c r="V75" i="24"/>
  <c r="U75" i="24"/>
  <c r="T75" i="24"/>
  <c r="S75" i="24"/>
  <c r="R75" i="24"/>
  <c r="Q75" i="24"/>
  <c r="P75" i="24"/>
  <c r="O75" i="24"/>
  <c r="N75" i="24"/>
  <c r="V74" i="24"/>
  <c r="U74" i="24"/>
  <c r="T74" i="24"/>
  <c r="S74" i="24"/>
  <c r="R74" i="24"/>
  <c r="Q74" i="24"/>
  <c r="P74" i="24"/>
  <c r="O74" i="24"/>
  <c r="N74" i="24"/>
  <c r="V73" i="24"/>
  <c r="U73" i="24"/>
  <c r="T73" i="24"/>
  <c r="S73" i="24"/>
  <c r="R73" i="24"/>
  <c r="Q73" i="24"/>
  <c r="P73" i="24"/>
  <c r="O73" i="24"/>
  <c r="N73" i="24"/>
  <c r="V72" i="24"/>
  <c r="U72" i="24"/>
  <c r="T72" i="24"/>
  <c r="S72" i="24"/>
  <c r="R72" i="24"/>
  <c r="Q72" i="24"/>
  <c r="P72" i="24"/>
  <c r="O72" i="24"/>
  <c r="N72" i="24"/>
  <c r="V71" i="24"/>
  <c r="U71" i="24"/>
  <c r="T71" i="24"/>
  <c r="S71" i="24"/>
  <c r="R71" i="24"/>
  <c r="Q71" i="24"/>
  <c r="P71" i="24"/>
  <c r="O71" i="24"/>
  <c r="N71" i="24"/>
  <c r="V70" i="24"/>
  <c r="U70" i="24"/>
  <c r="T70" i="24"/>
  <c r="S70" i="24"/>
  <c r="R70" i="24"/>
  <c r="Q70" i="24"/>
  <c r="P70" i="24"/>
  <c r="O70" i="24"/>
  <c r="N70" i="24"/>
  <c r="V69" i="24"/>
  <c r="U69" i="24"/>
  <c r="T69" i="24"/>
  <c r="S69" i="24"/>
  <c r="R69" i="24"/>
  <c r="Q69" i="24"/>
  <c r="P69" i="24"/>
  <c r="O69" i="24"/>
  <c r="N69" i="24"/>
  <c r="V68" i="24"/>
  <c r="U68" i="24"/>
  <c r="T68" i="24"/>
  <c r="S68" i="24"/>
  <c r="R68" i="24"/>
  <c r="Q68" i="24"/>
  <c r="P68" i="24"/>
  <c r="O68" i="24"/>
  <c r="N68" i="24"/>
  <c r="V67" i="24"/>
  <c r="U67" i="24"/>
  <c r="T67" i="24"/>
  <c r="S67" i="24"/>
  <c r="R67" i="24"/>
  <c r="Q67" i="24"/>
  <c r="P67" i="24"/>
  <c r="O67" i="24"/>
  <c r="N67" i="24"/>
  <c r="V66" i="24"/>
  <c r="U66" i="24"/>
  <c r="T66" i="24"/>
  <c r="S66" i="24"/>
  <c r="R66" i="24"/>
  <c r="Q66" i="24"/>
  <c r="P66" i="24"/>
  <c r="O66" i="24"/>
  <c r="N66" i="24"/>
  <c r="V65" i="24"/>
  <c r="U65" i="24"/>
  <c r="T65" i="24"/>
  <c r="S65" i="24"/>
  <c r="R65" i="24"/>
  <c r="Q65" i="24"/>
  <c r="P65" i="24"/>
  <c r="O65" i="24"/>
  <c r="N65" i="24"/>
  <c r="V64" i="24"/>
  <c r="U64" i="24"/>
  <c r="T64" i="24"/>
  <c r="S64" i="24"/>
  <c r="R64" i="24"/>
  <c r="Q64" i="24"/>
  <c r="P64" i="24"/>
  <c r="O64" i="24"/>
  <c r="N64" i="24"/>
  <c r="V63" i="24"/>
  <c r="U63" i="24"/>
  <c r="T63" i="24"/>
  <c r="S63" i="24"/>
  <c r="R63" i="24"/>
  <c r="Q63" i="24"/>
  <c r="P63" i="24"/>
  <c r="O63" i="24"/>
  <c r="N63" i="24"/>
  <c r="V62" i="24"/>
  <c r="U62" i="24"/>
  <c r="T62" i="24"/>
  <c r="S62" i="24"/>
  <c r="R62" i="24"/>
  <c r="Q62" i="24"/>
  <c r="P62" i="24"/>
  <c r="O62" i="24"/>
  <c r="N62" i="24"/>
  <c r="V61" i="24"/>
  <c r="U61" i="24"/>
  <c r="T61" i="24"/>
  <c r="S61" i="24"/>
  <c r="R61" i="24"/>
  <c r="Q61" i="24"/>
  <c r="P61" i="24"/>
  <c r="O61" i="24"/>
  <c r="N61" i="24"/>
  <c r="V60" i="24"/>
  <c r="U60" i="24"/>
  <c r="T60" i="24"/>
  <c r="S60" i="24"/>
  <c r="R60" i="24"/>
  <c r="Q60" i="24"/>
  <c r="P60" i="24"/>
  <c r="O60" i="24"/>
  <c r="N60" i="24"/>
  <c r="V59" i="24"/>
  <c r="U59" i="24"/>
  <c r="T59" i="24"/>
  <c r="S59" i="24"/>
  <c r="R59" i="24"/>
  <c r="Q59" i="24"/>
  <c r="P59" i="24"/>
  <c r="O59" i="24"/>
  <c r="N59" i="24"/>
  <c r="V58" i="24"/>
  <c r="U58" i="24"/>
  <c r="T58" i="24"/>
  <c r="S58" i="24"/>
  <c r="R58" i="24"/>
  <c r="Q58" i="24"/>
  <c r="P58" i="24"/>
  <c r="O58" i="24"/>
  <c r="N58" i="24"/>
  <c r="V57" i="24"/>
  <c r="U57" i="24"/>
  <c r="T57" i="24"/>
  <c r="S57" i="24"/>
  <c r="R57" i="24"/>
  <c r="Q57" i="24"/>
  <c r="P57" i="24"/>
  <c r="O57" i="24"/>
  <c r="N57" i="24"/>
  <c r="V56" i="24"/>
  <c r="U56" i="24"/>
  <c r="T56" i="24"/>
  <c r="S56" i="24"/>
  <c r="R56" i="24"/>
  <c r="Q56" i="24"/>
  <c r="P56" i="24"/>
  <c r="O56" i="24"/>
  <c r="N56" i="24"/>
  <c r="V55" i="24"/>
  <c r="U55" i="24"/>
  <c r="T55" i="24"/>
  <c r="S55" i="24"/>
  <c r="R55" i="24"/>
  <c r="Q55" i="24"/>
  <c r="P55" i="24"/>
  <c r="O55" i="24"/>
  <c r="N55" i="24"/>
  <c r="V54" i="24"/>
  <c r="U54" i="24"/>
  <c r="T54" i="24"/>
  <c r="S54" i="24"/>
  <c r="R54" i="24"/>
  <c r="Q54" i="24"/>
  <c r="P54" i="24"/>
  <c r="O54" i="24"/>
  <c r="N54" i="24"/>
  <c r="V53" i="24"/>
  <c r="U53" i="24"/>
  <c r="T53" i="24"/>
  <c r="S53" i="24"/>
  <c r="R53" i="24"/>
  <c r="Q53" i="24"/>
  <c r="P53" i="24"/>
  <c r="O53" i="24"/>
  <c r="N53" i="24"/>
  <c r="V52" i="24"/>
  <c r="U52" i="24"/>
  <c r="T52" i="24"/>
  <c r="S52" i="24"/>
  <c r="R52" i="24"/>
  <c r="Q52" i="24"/>
  <c r="P52" i="24"/>
  <c r="O52" i="24"/>
  <c r="N52" i="24"/>
  <c r="V51" i="24"/>
  <c r="U51" i="24"/>
  <c r="T51" i="24"/>
  <c r="S51" i="24"/>
  <c r="R51" i="24"/>
  <c r="Q51" i="24"/>
  <c r="P51" i="24"/>
  <c r="O51" i="24"/>
  <c r="N51" i="24"/>
  <c r="V50" i="24"/>
  <c r="U50" i="24"/>
  <c r="T50" i="24"/>
  <c r="S50" i="24"/>
  <c r="R50" i="24"/>
  <c r="Q50" i="24"/>
  <c r="P50" i="24"/>
  <c r="O50" i="24"/>
  <c r="N50" i="24"/>
  <c r="V49" i="24"/>
  <c r="U49" i="24"/>
  <c r="T49" i="24"/>
  <c r="S49" i="24"/>
  <c r="R49" i="24"/>
  <c r="Q49" i="24"/>
  <c r="P49" i="24"/>
  <c r="O49" i="24"/>
  <c r="N49" i="24"/>
  <c r="V48" i="24"/>
  <c r="U48" i="24"/>
  <c r="T48" i="24"/>
  <c r="S48" i="24"/>
  <c r="R48" i="24"/>
  <c r="Q48" i="24"/>
  <c r="P48" i="24"/>
  <c r="O48" i="24"/>
  <c r="N48" i="24"/>
  <c r="V47" i="24"/>
  <c r="U47" i="24"/>
  <c r="T47" i="24"/>
  <c r="S47" i="24"/>
  <c r="R47" i="24"/>
  <c r="Q47" i="24"/>
  <c r="P47" i="24"/>
  <c r="O47" i="24"/>
  <c r="N47" i="24"/>
  <c r="V46" i="24"/>
  <c r="U46" i="24"/>
  <c r="T46" i="24"/>
  <c r="S46" i="24"/>
  <c r="R46" i="24"/>
  <c r="Q46" i="24"/>
  <c r="P46" i="24"/>
  <c r="O46" i="24"/>
  <c r="N46" i="24"/>
  <c r="V45" i="24"/>
  <c r="U45" i="24"/>
  <c r="T45" i="24"/>
  <c r="S45" i="24"/>
  <c r="R45" i="24"/>
  <c r="Q45" i="24"/>
  <c r="P45" i="24"/>
  <c r="O45" i="24"/>
  <c r="N45" i="24"/>
  <c r="V44" i="24"/>
  <c r="U44" i="24"/>
  <c r="T44" i="24"/>
  <c r="S44" i="24"/>
  <c r="R44" i="24"/>
  <c r="Q44" i="24"/>
  <c r="P44" i="24"/>
  <c r="O44" i="24"/>
  <c r="N44" i="24"/>
  <c r="V43" i="24"/>
  <c r="U43" i="24"/>
  <c r="T43" i="24"/>
  <c r="S43" i="24"/>
  <c r="R43" i="24"/>
  <c r="Q43" i="24"/>
  <c r="P43" i="24"/>
  <c r="O43" i="24"/>
  <c r="N43" i="24"/>
  <c r="V42" i="24"/>
  <c r="U42" i="24"/>
  <c r="T42" i="24"/>
  <c r="S42" i="24"/>
  <c r="R42" i="24"/>
  <c r="Q42" i="24"/>
  <c r="P42" i="24"/>
  <c r="O42" i="24"/>
  <c r="N42" i="24"/>
  <c r="V41" i="24"/>
  <c r="U41" i="24"/>
  <c r="T41" i="24"/>
  <c r="S41" i="24"/>
  <c r="R41" i="24"/>
  <c r="Q41" i="24"/>
  <c r="P41" i="24"/>
  <c r="O41" i="24"/>
  <c r="N41" i="24"/>
  <c r="V40" i="24"/>
  <c r="U40" i="24"/>
  <c r="T40" i="24"/>
  <c r="S40" i="24"/>
  <c r="R40" i="24"/>
  <c r="Q40" i="24"/>
  <c r="P40" i="24"/>
  <c r="O40" i="24"/>
  <c r="N40" i="24"/>
  <c r="V39" i="24"/>
  <c r="U39" i="24"/>
  <c r="T39" i="24"/>
  <c r="S39" i="24"/>
  <c r="R39" i="24"/>
  <c r="Q39" i="24"/>
  <c r="P39" i="24"/>
  <c r="O39" i="24"/>
  <c r="N39" i="24"/>
  <c r="V38" i="24"/>
  <c r="U38" i="24"/>
  <c r="T38" i="24"/>
  <c r="S38" i="24"/>
  <c r="R38" i="24"/>
  <c r="Q38" i="24"/>
  <c r="P38" i="24"/>
  <c r="O38" i="24"/>
  <c r="N38" i="24"/>
  <c r="V37" i="24"/>
  <c r="U37" i="24"/>
  <c r="T37" i="24"/>
  <c r="S37" i="24"/>
  <c r="R37" i="24"/>
  <c r="Q37" i="24"/>
  <c r="P37" i="24"/>
  <c r="O37" i="24"/>
  <c r="N37" i="24"/>
  <c r="V36" i="24"/>
  <c r="U36" i="24"/>
  <c r="T36" i="24"/>
  <c r="S36" i="24"/>
  <c r="R36" i="24"/>
  <c r="Q36" i="24"/>
  <c r="P36" i="24"/>
  <c r="O36" i="24"/>
  <c r="N36" i="24"/>
  <c r="V35" i="24"/>
  <c r="U35" i="24"/>
  <c r="T35" i="24"/>
  <c r="S35" i="24"/>
  <c r="R35" i="24"/>
  <c r="Q35" i="24"/>
  <c r="P35" i="24"/>
  <c r="O35" i="24"/>
  <c r="N35" i="24"/>
  <c r="V34" i="24"/>
  <c r="U34" i="24"/>
  <c r="T34" i="24"/>
  <c r="S34" i="24"/>
  <c r="R34" i="24"/>
  <c r="Q34" i="24"/>
  <c r="P34" i="24"/>
  <c r="O34" i="24"/>
  <c r="N34" i="24"/>
  <c r="V33" i="24"/>
  <c r="U33" i="24"/>
  <c r="T33" i="24"/>
  <c r="S33" i="24"/>
  <c r="R33" i="24"/>
  <c r="Q33" i="24"/>
  <c r="P33" i="24"/>
  <c r="O33" i="24"/>
  <c r="N33" i="24"/>
  <c r="V32" i="24"/>
  <c r="U32" i="24"/>
  <c r="T32" i="24"/>
  <c r="S32" i="24"/>
  <c r="R32" i="24"/>
  <c r="Q32" i="24"/>
  <c r="P32" i="24"/>
  <c r="O32" i="24"/>
  <c r="N32" i="24"/>
  <c r="V31" i="24"/>
  <c r="U31" i="24"/>
  <c r="T31" i="24"/>
  <c r="S31" i="24"/>
  <c r="R31" i="24"/>
  <c r="Q31" i="24"/>
  <c r="P31" i="24"/>
  <c r="O31" i="24"/>
  <c r="N31" i="24"/>
  <c r="V30" i="24"/>
  <c r="U30" i="24"/>
  <c r="T30" i="24"/>
  <c r="S30" i="24"/>
  <c r="R30" i="24"/>
  <c r="Q30" i="24"/>
  <c r="P30" i="24"/>
  <c r="O30" i="24"/>
  <c r="N30" i="24"/>
  <c r="V29" i="24"/>
  <c r="U29" i="24"/>
  <c r="T29" i="24"/>
  <c r="S29" i="24"/>
  <c r="R29" i="24"/>
  <c r="Q29" i="24"/>
  <c r="P29" i="24"/>
  <c r="O29" i="24"/>
  <c r="N29" i="24"/>
  <c r="V28" i="24"/>
  <c r="U28" i="24"/>
  <c r="T28" i="24"/>
  <c r="S28" i="24"/>
  <c r="R28" i="24"/>
  <c r="Q28" i="24"/>
  <c r="P28" i="24"/>
  <c r="O28" i="24"/>
  <c r="N28" i="24"/>
  <c r="V27" i="24"/>
  <c r="U27" i="24"/>
  <c r="T27" i="24"/>
  <c r="S27" i="24"/>
  <c r="R27" i="24"/>
  <c r="Q27" i="24"/>
  <c r="P27" i="24"/>
  <c r="O27" i="24"/>
  <c r="N27" i="24"/>
  <c r="V26" i="24"/>
  <c r="U26" i="24"/>
  <c r="T26" i="24"/>
  <c r="S26" i="24"/>
  <c r="R26" i="24"/>
  <c r="Q26" i="24"/>
  <c r="P26" i="24"/>
  <c r="O26" i="24"/>
  <c r="N26" i="24"/>
  <c r="V25" i="24"/>
  <c r="U25" i="24"/>
  <c r="T25" i="24"/>
  <c r="S25" i="24"/>
  <c r="R25" i="24"/>
  <c r="Q25" i="24"/>
  <c r="P25" i="24"/>
  <c r="O25" i="24"/>
  <c r="N25" i="24"/>
  <c r="V24" i="24"/>
  <c r="U24" i="24"/>
  <c r="T24" i="24"/>
  <c r="S24" i="24"/>
  <c r="R24" i="24"/>
  <c r="Q24" i="24"/>
  <c r="P24" i="24"/>
  <c r="O24" i="24"/>
  <c r="N24" i="24"/>
  <c r="V23" i="24"/>
  <c r="U23" i="24"/>
  <c r="T23" i="24"/>
  <c r="S23" i="24"/>
  <c r="R23" i="24"/>
  <c r="Q23" i="24"/>
  <c r="P23" i="24"/>
  <c r="O23" i="24"/>
  <c r="N23" i="24"/>
  <c r="V22" i="24"/>
  <c r="U22" i="24"/>
  <c r="T22" i="24"/>
  <c r="S22" i="24"/>
  <c r="R22" i="24"/>
  <c r="Q22" i="24"/>
  <c r="P22" i="24"/>
  <c r="O22" i="24"/>
  <c r="N22" i="24"/>
  <c r="V21" i="24"/>
  <c r="U21" i="24"/>
  <c r="T21" i="24"/>
  <c r="S21" i="24"/>
  <c r="R21" i="24"/>
  <c r="Q21" i="24"/>
  <c r="P21" i="24"/>
  <c r="O21" i="24"/>
  <c r="N21" i="24"/>
  <c r="M11" i="24"/>
  <c r="L11" i="24"/>
  <c r="K11" i="24"/>
  <c r="J11" i="24"/>
  <c r="I11" i="24"/>
  <c r="H11" i="24"/>
  <c r="G11" i="24"/>
  <c r="F11" i="24"/>
  <c r="E11" i="24"/>
  <c r="M10" i="24"/>
  <c r="L10" i="24"/>
  <c r="K10" i="24"/>
  <c r="J10" i="24"/>
  <c r="I10" i="24"/>
  <c r="H10" i="24"/>
  <c r="G10" i="24"/>
  <c r="F10" i="24"/>
  <c r="E10" i="24"/>
  <c r="M9" i="24"/>
  <c r="L9" i="24"/>
  <c r="K9" i="24"/>
  <c r="J9" i="24"/>
  <c r="I9" i="24"/>
  <c r="H9" i="24"/>
  <c r="G9" i="24"/>
  <c r="F9" i="24"/>
  <c r="E9" i="24"/>
  <c r="M7" i="24"/>
  <c r="L7" i="24"/>
  <c r="K7" i="24"/>
  <c r="J7" i="24"/>
  <c r="I7" i="24"/>
  <c r="H7" i="24"/>
  <c r="G7" i="24"/>
  <c r="F7" i="24"/>
  <c r="E7" i="24"/>
  <c r="M6" i="24"/>
  <c r="L6" i="24"/>
  <c r="K6" i="24"/>
  <c r="J6" i="24"/>
  <c r="I6" i="24"/>
  <c r="H6" i="24"/>
  <c r="G6" i="24"/>
  <c r="F6" i="24"/>
  <c r="E6" i="24"/>
  <c r="M5" i="24"/>
  <c r="L5" i="24"/>
  <c r="K5" i="24"/>
  <c r="J5" i="24"/>
  <c r="I5" i="24"/>
  <c r="H5" i="24"/>
  <c r="G5" i="24"/>
  <c r="F5" i="24"/>
  <c r="E5" i="24"/>
  <c r="W244" i="25" l="1"/>
  <c r="W256" i="25"/>
  <c r="W264" i="25"/>
  <c r="W276" i="25"/>
  <c r="W280" i="25"/>
  <c r="W288" i="25"/>
  <c r="W292" i="25"/>
  <c r="W300" i="25"/>
  <c r="W304" i="25"/>
  <c r="W312" i="25"/>
  <c r="P8" i="25"/>
  <c r="T8" i="25"/>
  <c r="W126" i="24"/>
  <c r="W233" i="24"/>
  <c r="W265" i="24"/>
  <c r="W305" i="24"/>
  <c r="W114" i="25"/>
  <c r="W122" i="25"/>
  <c r="W130" i="25"/>
  <c r="P8" i="24"/>
  <c r="T8" i="24"/>
  <c r="W240" i="25"/>
  <c r="W248" i="25"/>
  <c r="W252" i="25"/>
  <c r="W260" i="25"/>
  <c r="W268" i="25"/>
  <c r="W272" i="25"/>
  <c r="W284" i="25"/>
  <c r="W296" i="25"/>
  <c r="W308" i="25"/>
  <c r="P12" i="25"/>
  <c r="T12" i="25"/>
  <c r="T12" i="24"/>
  <c r="W134" i="25"/>
  <c r="W138" i="25"/>
  <c r="W142" i="25"/>
  <c r="W146" i="25"/>
  <c r="W150" i="25"/>
  <c r="W154" i="25"/>
  <c r="W158" i="25"/>
  <c r="W162" i="25"/>
  <c r="W166" i="25"/>
  <c r="W170" i="25"/>
  <c r="W174" i="25"/>
  <c r="W178" i="25"/>
  <c r="W182" i="25"/>
  <c r="W186" i="25"/>
  <c r="W190" i="25"/>
  <c r="W194" i="25"/>
  <c r="W198" i="25"/>
  <c r="W202" i="25"/>
  <c r="W206" i="25"/>
  <c r="W210" i="25"/>
  <c r="W214" i="25"/>
  <c r="W218" i="25"/>
  <c r="W222" i="25"/>
  <c r="W226" i="25"/>
  <c r="W230" i="25"/>
  <c r="W234" i="25"/>
  <c r="W238" i="25"/>
  <c r="W242" i="25"/>
  <c r="W246" i="25"/>
  <c r="W250" i="25"/>
  <c r="W254" i="25"/>
  <c r="W258" i="25"/>
  <c r="W262" i="25"/>
  <c r="W266" i="25"/>
  <c r="W270" i="25"/>
  <c r="W274" i="25"/>
  <c r="W278" i="25"/>
  <c r="W282" i="25"/>
  <c r="W286" i="25"/>
  <c r="W290" i="25"/>
  <c r="W294" i="25"/>
  <c r="W298" i="25"/>
  <c r="W302" i="25"/>
  <c r="W306" i="25"/>
  <c r="W310" i="25"/>
  <c r="W463" i="25"/>
  <c r="W464" i="25"/>
  <c r="W467" i="25"/>
  <c r="W74" i="25"/>
  <c r="W375" i="24"/>
  <c r="W432" i="24"/>
  <c r="W436" i="24"/>
  <c r="W450" i="24"/>
  <c r="W69" i="24"/>
  <c r="W137" i="24"/>
  <c r="W306" i="24"/>
  <c r="W403" i="24"/>
  <c r="W431" i="24"/>
  <c r="W401" i="24"/>
  <c r="W61" i="25"/>
  <c r="W407" i="25"/>
  <c r="W413" i="25"/>
  <c r="W421" i="25"/>
  <c r="W427" i="25"/>
  <c r="W429" i="25"/>
  <c r="W435" i="25"/>
  <c r="W437" i="25"/>
  <c r="W441" i="25"/>
  <c r="W447" i="25"/>
  <c r="W449" i="25"/>
  <c r="W455" i="25"/>
  <c r="W459" i="25"/>
  <c r="W64" i="25"/>
  <c r="W94" i="25"/>
  <c r="W104" i="25"/>
  <c r="W110" i="25"/>
  <c r="W118" i="25"/>
  <c r="W120" i="25"/>
  <c r="W126" i="25"/>
  <c r="W313" i="25"/>
  <c r="W363" i="25"/>
  <c r="W371" i="25"/>
  <c r="W379" i="25"/>
  <c r="W412" i="25"/>
  <c r="W420" i="25"/>
  <c r="W428" i="25"/>
  <c r="W436" i="25"/>
  <c r="W444" i="25"/>
  <c r="W452" i="25"/>
  <c r="W466" i="25"/>
  <c r="W83" i="25"/>
  <c r="W85" i="25"/>
  <c r="W107" i="25"/>
  <c r="W109" i="25"/>
  <c r="W115" i="25"/>
  <c r="W117" i="25"/>
  <c r="W121" i="25"/>
  <c r="W123" i="25"/>
  <c r="W125" i="25"/>
  <c r="W131" i="25"/>
  <c r="W133" i="25"/>
  <c r="W135" i="25"/>
  <c r="W137" i="25"/>
  <c r="W139" i="25"/>
  <c r="W141" i="25"/>
  <c r="W143" i="25"/>
  <c r="W145" i="25"/>
  <c r="W147" i="25"/>
  <c r="W149" i="25"/>
  <c r="W151" i="25"/>
  <c r="W153" i="25"/>
  <c r="W155" i="25"/>
  <c r="W157" i="25"/>
  <c r="W159" i="25"/>
  <c r="W161" i="25"/>
  <c r="W163" i="25"/>
  <c r="W165" i="25"/>
  <c r="W167" i="25"/>
  <c r="W169" i="25"/>
  <c r="W171" i="25"/>
  <c r="W173" i="25"/>
  <c r="W175" i="25"/>
  <c r="W177" i="25"/>
  <c r="W179" i="25"/>
  <c r="W181" i="25"/>
  <c r="W183" i="25"/>
  <c r="W185" i="25"/>
  <c r="W187" i="25"/>
  <c r="W189" i="25"/>
  <c r="W191" i="25"/>
  <c r="W193" i="25"/>
  <c r="W195" i="25"/>
  <c r="W197" i="25"/>
  <c r="W199" i="25"/>
  <c r="W201" i="25"/>
  <c r="W203" i="25"/>
  <c r="W205" i="25"/>
  <c r="W207" i="25"/>
  <c r="W209" i="25"/>
  <c r="W211" i="25"/>
  <c r="W213" i="25"/>
  <c r="W215" i="25"/>
  <c r="W217" i="25"/>
  <c r="W219" i="25"/>
  <c r="W221" i="25"/>
  <c r="W223" i="25"/>
  <c r="W225" i="25"/>
  <c r="W227" i="25"/>
  <c r="W229" i="25"/>
  <c r="W231" i="25"/>
  <c r="W233" i="25"/>
  <c r="W235" i="25"/>
  <c r="W237" i="25"/>
  <c r="W239" i="25"/>
  <c r="W241" i="25"/>
  <c r="W243" i="25"/>
  <c r="W245" i="25"/>
  <c r="W247" i="25"/>
  <c r="W249" i="25"/>
  <c r="W251" i="25"/>
  <c r="W253" i="25"/>
  <c r="W255" i="25"/>
  <c r="W257" i="25"/>
  <c r="W259" i="25"/>
  <c r="W261" i="25"/>
  <c r="W263" i="25"/>
  <c r="W265" i="25"/>
  <c r="W267" i="25"/>
  <c r="W269" i="25"/>
  <c r="W271" i="25"/>
  <c r="W273" i="25"/>
  <c r="W275" i="25"/>
  <c r="W277" i="25"/>
  <c r="W279" i="25"/>
  <c r="W281" i="25"/>
  <c r="W283" i="25"/>
  <c r="W285" i="25"/>
  <c r="W287" i="25"/>
  <c r="W289" i="25"/>
  <c r="W291" i="25"/>
  <c r="W293" i="25"/>
  <c r="W295" i="25"/>
  <c r="W297" i="25"/>
  <c r="W299" i="25"/>
  <c r="W301" i="25"/>
  <c r="W303" i="25"/>
  <c r="W305" i="25"/>
  <c r="W307" i="25"/>
  <c r="W309" i="25"/>
  <c r="W311" i="25"/>
  <c r="W315" i="25"/>
  <c r="W317" i="25"/>
  <c r="W319" i="25"/>
  <c r="W414" i="25"/>
  <c r="W415" i="25"/>
  <c r="W416" i="25"/>
  <c r="W417" i="25"/>
  <c r="W422" i="25"/>
  <c r="W423" i="25"/>
  <c r="W424" i="25"/>
  <c r="W430" i="25"/>
  <c r="W431" i="25"/>
  <c r="W432" i="25"/>
  <c r="W438" i="25"/>
  <c r="W439" i="25"/>
  <c r="W440" i="25"/>
  <c r="W445" i="25"/>
  <c r="W446" i="25"/>
  <c r="W448" i="25"/>
  <c r="W453" i="25"/>
  <c r="W454" i="25"/>
  <c r="W456" i="25"/>
  <c r="W460" i="25"/>
  <c r="W388" i="24"/>
  <c r="W393" i="24"/>
  <c r="W395" i="24"/>
  <c r="W386" i="25"/>
  <c r="W388" i="25"/>
  <c r="W394" i="25"/>
  <c r="W395" i="25"/>
  <c r="W402" i="25"/>
  <c r="W404" i="25"/>
  <c r="W385" i="25"/>
  <c r="W393" i="25"/>
  <c r="W401" i="25"/>
  <c r="W408" i="25"/>
  <c r="W387" i="25"/>
  <c r="W396" i="25"/>
  <c r="W403" i="25"/>
  <c r="W390" i="25"/>
  <c r="W391" i="25"/>
  <c r="W392" i="25"/>
  <c r="W398" i="25"/>
  <c r="W399" i="25"/>
  <c r="W400" i="25"/>
  <c r="W406" i="25"/>
  <c r="W409" i="25"/>
  <c r="W68" i="25"/>
  <c r="W71" i="25"/>
  <c r="W76" i="25"/>
  <c r="W79" i="25"/>
  <c r="W88" i="25"/>
  <c r="W91" i="25"/>
  <c r="W99" i="25"/>
  <c r="W101" i="25"/>
  <c r="W66" i="25"/>
  <c r="W69" i="25"/>
  <c r="W75" i="25"/>
  <c r="W77" i="25"/>
  <c r="W78" i="25"/>
  <c r="W86" i="25"/>
  <c r="W89" i="25"/>
  <c r="W90" i="25"/>
  <c r="W98" i="25"/>
  <c r="W65" i="25"/>
  <c r="W70" i="25"/>
  <c r="W82" i="25"/>
  <c r="W93" i="25"/>
  <c r="W102" i="25"/>
  <c r="W105" i="25"/>
  <c r="W106" i="25"/>
  <c r="W68" i="24"/>
  <c r="W384" i="25"/>
  <c r="W362" i="25"/>
  <c r="W365" i="25"/>
  <c r="W378" i="25"/>
  <c r="W359" i="25"/>
  <c r="W367" i="25"/>
  <c r="W375" i="25"/>
  <c r="W383" i="25"/>
  <c r="W360" i="25"/>
  <c r="W368" i="25"/>
  <c r="W370" i="25"/>
  <c r="W373" i="25"/>
  <c r="W376" i="25"/>
  <c r="W381" i="25"/>
  <c r="W358" i="25"/>
  <c r="W361" i="25"/>
  <c r="W364" i="25"/>
  <c r="W366" i="25"/>
  <c r="W369" i="25"/>
  <c r="W372" i="25"/>
  <c r="W374" i="25"/>
  <c r="W377" i="25"/>
  <c r="W380" i="25"/>
  <c r="W382" i="25"/>
  <c r="W34" i="25"/>
  <c r="W52" i="25"/>
  <c r="W58" i="25"/>
  <c r="W31" i="25"/>
  <c r="W41" i="25"/>
  <c r="W340" i="25"/>
  <c r="W356" i="25"/>
  <c r="W330" i="25"/>
  <c r="W333" i="25"/>
  <c r="W336" i="25"/>
  <c r="W338" i="25"/>
  <c r="W341" i="25"/>
  <c r="W344" i="25"/>
  <c r="W346" i="25"/>
  <c r="W349" i="25"/>
  <c r="W352" i="25"/>
  <c r="W354" i="25"/>
  <c r="W357" i="25"/>
  <c r="W332" i="25"/>
  <c r="W334" i="25"/>
  <c r="W337" i="25"/>
  <c r="W342" i="25"/>
  <c r="W345" i="25"/>
  <c r="W348" i="25"/>
  <c r="W350" i="25"/>
  <c r="W353" i="25"/>
  <c r="W30" i="25"/>
  <c r="W38" i="25"/>
  <c r="W45" i="25"/>
  <c r="W50" i="25"/>
  <c r="W53" i="25"/>
  <c r="W59" i="25"/>
  <c r="W25" i="25"/>
  <c r="W28" i="25"/>
  <c r="W29" i="25"/>
  <c r="W37" i="25"/>
  <c r="W46" i="25"/>
  <c r="W49" i="25"/>
  <c r="W54" i="25"/>
  <c r="W55" i="25"/>
  <c r="W23" i="25"/>
  <c r="W26" i="25"/>
  <c r="W39" i="25"/>
  <c r="W22" i="25"/>
  <c r="W33" i="25"/>
  <c r="W36" i="25"/>
  <c r="W42" i="25"/>
  <c r="W43" i="25"/>
  <c r="W48" i="25"/>
  <c r="W57" i="25"/>
  <c r="W62" i="25"/>
  <c r="W21" i="25"/>
  <c r="W24" i="25"/>
  <c r="W27" i="25"/>
  <c r="W32" i="25"/>
  <c r="W35" i="25"/>
  <c r="W44" i="25"/>
  <c r="W51" i="25"/>
  <c r="W60" i="25"/>
  <c r="W67" i="25"/>
  <c r="W40" i="25"/>
  <c r="W47" i="25"/>
  <c r="W56" i="25"/>
  <c r="W63" i="25"/>
  <c r="W73" i="25"/>
  <c r="W81" i="25"/>
  <c r="W97" i="25"/>
  <c r="W113" i="25"/>
  <c r="W129" i="25"/>
  <c r="W87" i="25"/>
  <c r="W92" i="25"/>
  <c r="W103" i="25"/>
  <c r="W108" i="25"/>
  <c r="W119" i="25"/>
  <c r="W124" i="25"/>
  <c r="W72" i="25"/>
  <c r="W80" i="25"/>
  <c r="W96" i="25"/>
  <c r="W112" i="25"/>
  <c r="W128" i="25"/>
  <c r="W84" i="25"/>
  <c r="W95" i="25"/>
  <c r="W100" i="25"/>
  <c r="W111" i="25"/>
  <c r="W116" i="25"/>
  <c r="W127" i="25"/>
  <c r="W132" i="25"/>
  <c r="W136" i="25"/>
  <c r="W140" i="25"/>
  <c r="W144" i="25"/>
  <c r="W148" i="25"/>
  <c r="W152" i="25"/>
  <c r="W156" i="25"/>
  <c r="W160" i="25"/>
  <c r="W164" i="25"/>
  <c r="W168" i="25"/>
  <c r="W172" i="25"/>
  <c r="W176" i="25"/>
  <c r="W180" i="25"/>
  <c r="W184" i="25"/>
  <c r="W188" i="25"/>
  <c r="W192" i="25"/>
  <c r="W196" i="25"/>
  <c r="W200" i="25"/>
  <c r="W204" i="25"/>
  <c r="W208" i="25"/>
  <c r="W212" i="25"/>
  <c r="W216" i="25"/>
  <c r="W220" i="25"/>
  <c r="W224" i="25"/>
  <c r="W228" i="25"/>
  <c r="W232" i="25"/>
  <c r="W236" i="25"/>
  <c r="W419" i="25"/>
  <c r="W433" i="25"/>
  <c r="W314" i="25"/>
  <c r="W318" i="25"/>
  <c r="W331" i="25"/>
  <c r="W335" i="25"/>
  <c r="W339" i="25"/>
  <c r="W343" i="25"/>
  <c r="W347" i="25"/>
  <c r="W351" i="25"/>
  <c r="W355" i="25"/>
  <c r="W411" i="25"/>
  <c r="W425" i="25"/>
  <c r="W443" i="25"/>
  <c r="W451" i="25"/>
  <c r="W458" i="25"/>
  <c r="W410" i="25"/>
  <c r="W418" i="25"/>
  <c r="W426" i="25"/>
  <c r="W434" i="25"/>
  <c r="W442" i="25"/>
  <c r="W450" i="25"/>
  <c r="W457" i="25"/>
  <c r="W469" i="25"/>
  <c r="W470" i="25"/>
  <c r="W478" i="25"/>
  <c r="W486" i="25"/>
  <c r="W494" i="25"/>
  <c r="W502" i="25"/>
  <c r="W510" i="25"/>
  <c r="W518" i="25"/>
  <c r="W526" i="25"/>
  <c r="W534" i="25"/>
  <c r="W542" i="25"/>
  <c r="W550" i="25"/>
  <c r="W558" i="25"/>
  <c r="W566" i="25"/>
  <c r="W574" i="25"/>
  <c r="W582" i="25"/>
  <c r="W590" i="25"/>
  <c r="W598" i="25"/>
  <c r="W606" i="25"/>
  <c r="W614" i="25"/>
  <c r="W622" i="25"/>
  <c r="W461" i="25"/>
  <c r="W462" i="25"/>
  <c r="W468" i="25"/>
  <c r="W476" i="25"/>
  <c r="W484" i="25"/>
  <c r="W492" i="25"/>
  <c r="W500" i="25"/>
  <c r="W508" i="25"/>
  <c r="W516" i="25"/>
  <c r="W524" i="25"/>
  <c r="W532" i="25"/>
  <c r="W540" i="25"/>
  <c r="W548" i="25"/>
  <c r="W556" i="25"/>
  <c r="W564" i="25"/>
  <c r="W572" i="25"/>
  <c r="W580" i="25"/>
  <c r="W588" i="25"/>
  <c r="W596" i="25"/>
  <c r="W604" i="25"/>
  <c r="W612" i="25"/>
  <c r="W620" i="25"/>
  <c r="W628" i="25"/>
  <c r="W465" i="25"/>
  <c r="W37" i="24"/>
  <c r="W45" i="24"/>
  <c r="W145" i="24"/>
  <c r="W146" i="24"/>
  <c r="W273" i="24"/>
  <c r="W274" i="24"/>
  <c r="W371" i="24"/>
  <c r="W379" i="24"/>
  <c r="W386" i="24"/>
  <c r="W416" i="24"/>
  <c r="W417" i="24"/>
  <c r="W457" i="24"/>
  <c r="W461" i="24"/>
  <c r="W60" i="24"/>
  <c r="W61" i="24"/>
  <c r="W241" i="24"/>
  <c r="W242" i="24"/>
  <c r="W409" i="24"/>
  <c r="W411" i="24"/>
  <c r="W424" i="24"/>
  <c r="W428" i="24"/>
  <c r="W439" i="24"/>
  <c r="W440" i="24"/>
  <c r="W444" i="24"/>
  <c r="W452" i="24"/>
  <c r="W467" i="24"/>
  <c r="W483" i="24"/>
  <c r="W499" i="24"/>
  <c r="W515" i="24"/>
  <c r="W531" i="24"/>
  <c r="W547" i="24"/>
  <c r="W563" i="24"/>
  <c r="W579" i="24"/>
  <c r="W595" i="24"/>
  <c r="W611" i="24"/>
  <c r="W627" i="24"/>
  <c r="W49" i="24"/>
  <c r="W54" i="24"/>
  <c r="W77" i="24"/>
  <c r="W97" i="24"/>
  <c r="W98" i="24"/>
  <c r="W102" i="24"/>
  <c r="W115" i="24"/>
  <c r="W117" i="24"/>
  <c r="W157" i="24"/>
  <c r="W182" i="24"/>
  <c r="W185" i="24"/>
  <c r="W205" i="24"/>
  <c r="W225" i="24"/>
  <c r="W226" i="24"/>
  <c r="W230" i="24"/>
  <c r="W285" i="24"/>
  <c r="W318" i="24"/>
  <c r="W339" i="24"/>
  <c r="W346" i="24"/>
  <c r="W349" i="24"/>
  <c r="W357" i="24"/>
  <c r="W370" i="24"/>
  <c r="W30" i="24"/>
  <c r="W41" i="24"/>
  <c r="W86" i="24"/>
  <c r="W89" i="24"/>
  <c r="W104" i="24"/>
  <c r="W106" i="24"/>
  <c r="W173" i="24"/>
  <c r="W193" i="24"/>
  <c r="W194" i="24"/>
  <c r="W198" i="24"/>
  <c r="W214" i="24"/>
  <c r="W217" i="24"/>
  <c r="W253" i="24"/>
  <c r="W297" i="24"/>
  <c r="W298" i="24"/>
  <c r="W301" i="24"/>
  <c r="W310" i="24"/>
  <c r="W330" i="24"/>
  <c r="W333" i="24"/>
  <c r="W345" i="24"/>
  <c r="W353" i="24"/>
  <c r="W361" i="24"/>
  <c r="W22" i="24"/>
  <c r="W26" i="24"/>
  <c r="W33" i="24"/>
  <c r="W36" i="24"/>
  <c r="W40" i="24"/>
  <c r="W44" i="24"/>
  <c r="W58" i="24"/>
  <c r="W66" i="24"/>
  <c r="W72" i="24"/>
  <c r="W74" i="24"/>
  <c r="W83" i="24"/>
  <c r="W85" i="24"/>
  <c r="W94" i="24"/>
  <c r="W109" i="24"/>
  <c r="W118" i="24"/>
  <c r="W121" i="24"/>
  <c r="W129" i="24"/>
  <c r="W130" i="24"/>
  <c r="W134" i="24"/>
  <c r="W169" i="24"/>
  <c r="W177" i="24"/>
  <c r="W178" i="24"/>
  <c r="W189" i="24"/>
  <c r="W237" i="24"/>
  <c r="W246" i="24"/>
  <c r="W249" i="24"/>
  <c r="W257" i="24"/>
  <c r="W258" i="24"/>
  <c r="W262" i="24"/>
  <c r="W294" i="24"/>
  <c r="W299" i="24"/>
  <c r="W314" i="24"/>
  <c r="W21" i="24"/>
  <c r="W25" i="24"/>
  <c r="W29" i="24"/>
  <c r="W32" i="24"/>
  <c r="W57" i="24"/>
  <c r="W64" i="24"/>
  <c r="W65" i="24"/>
  <c r="W73" i="24"/>
  <c r="W81" i="24"/>
  <c r="W82" i="24"/>
  <c r="W93" i="24"/>
  <c r="W141" i="24"/>
  <c r="W150" i="24"/>
  <c r="W153" i="24"/>
  <c r="W161" i="24"/>
  <c r="W162" i="24"/>
  <c r="W166" i="24"/>
  <c r="W201" i="24"/>
  <c r="W209" i="24"/>
  <c r="W210" i="24"/>
  <c r="W221" i="24"/>
  <c r="W269" i="24"/>
  <c r="W278" i="24"/>
  <c r="W281" i="24"/>
  <c r="W289" i="24"/>
  <c r="W290" i="24"/>
  <c r="W293" i="24"/>
  <c r="W302" i="24"/>
  <c r="W307" i="24"/>
  <c r="W24" i="24"/>
  <c r="W28" i="24"/>
  <c r="W34" i="24"/>
  <c r="W38" i="24"/>
  <c r="W42" i="24"/>
  <c r="W46" i="24"/>
  <c r="W50" i="24"/>
  <c r="W53" i="24"/>
  <c r="W105" i="24"/>
  <c r="W113" i="24"/>
  <c r="W114" i="24"/>
  <c r="W125" i="24"/>
  <c r="W136" i="24"/>
  <c r="W138" i="24"/>
  <c r="W147" i="24"/>
  <c r="W149" i="24"/>
  <c r="W158" i="24"/>
  <c r="W168" i="24"/>
  <c r="W170" i="24"/>
  <c r="W179" i="24"/>
  <c r="W181" i="24"/>
  <c r="W190" i="24"/>
  <c r="W200" i="24"/>
  <c r="W202" i="24"/>
  <c r="W211" i="24"/>
  <c r="W213" i="24"/>
  <c r="W222" i="24"/>
  <c r="W232" i="24"/>
  <c r="W234" i="24"/>
  <c r="W243" i="24"/>
  <c r="W245" i="24"/>
  <c r="W254" i="24"/>
  <c r="W264" i="24"/>
  <c r="W266" i="24"/>
  <c r="W275" i="24"/>
  <c r="W277" i="24"/>
  <c r="W286" i="24"/>
  <c r="W312" i="24"/>
  <c r="W313" i="24"/>
  <c r="W336" i="24"/>
  <c r="W351" i="24"/>
  <c r="W359" i="24"/>
  <c r="W378" i="24"/>
  <c r="W381" i="24"/>
  <c r="W394" i="24"/>
  <c r="W410" i="24"/>
  <c r="W413" i="24"/>
  <c r="W419" i="24"/>
  <c r="W453" i="24"/>
  <c r="W48" i="24"/>
  <c r="W52" i="24"/>
  <c r="W56" i="24"/>
  <c r="W62" i="24"/>
  <c r="W70" i="24"/>
  <c r="W78" i="24"/>
  <c r="W88" i="24"/>
  <c r="W90" i="24"/>
  <c r="W99" i="24"/>
  <c r="W101" i="24"/>
  <c r="W110" i="24"/>
  <c r="W120" i="24"/>
  <c r="W122" i="24"/>
  <c r="W131" i="24"/>
  <c r="W133" i="24"/>
  <c r="W142" i="24"/>
  <c r="W152" i="24"/>
  <c r="W154" i="24"/>
  <c r="W163" i="24"/>
  <c r="W165" i="24"/>
  <c r="W174" i="24"/>
  <c r="W184" i="24"/>
  <c r="W186" i="24"/>
  <c r="W195" i="24"/>
  <c r="W197" i="24"/>
  <c r="W206" i="24"/>
  <c r="W216" i="24"/>
  <c r="W218" i="24"/>
  <c r="W227" i="24"/>
  <c r="W229" i="24"/>
  <c r="W238" i="24"/>
  <c r="W248" i="24"/>
  <c r="W250" i="24"/>
  <c r="W259" i="24"/>
  <c r="W261" i="24"/>
  <c r="W270" i="24"/>
  <c r="W280" i="24"/>
  <c r="W282" i="24"/>
  <c r="W292" i="24"/>
  <c r="W300" i="24"/>
  <c r="W308" i="24"/>
  <c r="W309" i="24"/>
  <c r="W316" i="24"/>
  <c r="W320" i="24"/>
  <c r="W335" i="24"/>
  <c r="W342" i="24"/>
  <c r="W352" i="24"/>
  <c r="W355" i="24"/>
  <c r="W360" i="24"/>
  <c r="W363" i="24"/>
  <c r="W377" i="24"/>
  <c r="W384" i="24"/>
  <c r="W389" i="24"/>
  <c r="W402" i="24"/>
  <c r="W458" i="24"/>
  <c r="W466" i="24"/>
  <c r="W317" i="24"/>
  <c r="W331" i="24"/>
  <c r="W338" i="24"/>
  <c r="W341" i="24"/>
  <c r="W347" i="24"/>
  <c r="W369" i="24"/>
  <c r="W380" i="24"/>
  <c r="W387" i="24"/>
  <c r="W392" i="24"/>
  <c r="W399" i="24"/>
  <c r="W400" i="24"/>
  <c r="W407" i="24"/>
  <c r="W408" i="24"/>
  <c r="W420" i="24"/>
  <c r="W426" i="24"/>
  <c r="W434" i="24"/>
  <c r="W442" i="24"/>
  <c r="W445" i="24"/>
  <c r="W451" i="24"/>
  <c r="W456" i="24"/>
  <c r="W465" i="24"/>
  <c r="W473" i="24"/>
  <c r="W481" i="24"/>
  <c r="W489" i="24"/>
  <c r="W497" i="24"/>
  <c r="W505" i="24"/>
  <c r="W513" i="24"/>
  <c r="W521" i="24"/>
  <c r="W529" i="24"/>
  <c r="W537" i="24"/>
  <c r="W545" i="24"/>
  <c r="W553" i="24"/>
  <c r="W561" i="24"/>
  <c r="W569" i="24"/>
  <c r="W577" i="24"/>
  <c r="W585" i="24"/>
  <c r="W593" i="24"/>
  <c r="W601" i="24"/>
  <c r="W609" i="24"/>
  <c r="W617" i="24"/>
  <c r="W625" i="24"/>
  <c r="W334" i="24"/>
  <c r="W337" i="24"/>
  <c r="W343" i="24"/>
  <c r="W350" i="24"/>
  <c r="W354" i="24"/>
  <c r="W358" i="24"/>
  <c r="W362" i="24"/>
  <c r="W365" i="24"/>
  <c r="W368" i="24"/>
  <c r="W372" i="24"/>
  <c r="W376" i="24"/>
  <c r="W385" i="24"/>
  <c r="W396" i="24"/>
  <c r="W404" i="24"/>
  <c r="W412" i="24"/>
  <c r="W418" i="24"/>
  <c r="W421" i="24"/>
  <c r="W425" i="24"/>
  <c r="W427" i="24"/>
  <c r="W433" i="24"/>
  <c r="W435" i="24"/>
  <c r="W441" i="24"/>
  <c r="W443" i="24"/>
  <c r="W448" i="24"/>
  <c r="W449" i="24"/>
  <c r="W462" i="24"/>
  <c r="W27" i="24"/>
  <c r="W31" i="24"/>
  <c r="W35" i="24"/>
  <c r="W39" i="24"/>
  <c r="W43" i="24"/>
  <c r="W47" i="24"/>
  <c r="W59" i="24"/>
  <c r="W87" i="24"/>
  <c r="W124" i="24"/>
  <c r="W135" i="24"/>
  <c r="W151" i="24"/>
  <c r="W183" i="24"/>
  <c r="W199" i="24"/>
  <c r="W236" i="24"/>
  <c r="W252" i="24"/>
  <c r="W263" i="24"/>
  <c r="W268" i="24"/>
  <c r="W284" i="24"/>
  <c r="W319" i="24"/>
  <c r="W75" i="24"/>
  <c r="W80" i="24"/>
  <c r="W91" i="24"/>
  <c r="W107" i="24"/>
  <c r="W112" i="24"/>
  <c r="W123" i="24"/>
  <c r="W128" i="24"/>
  <c r="W139" i="24"/>
  <c r="W144" i="24"/>
  <c r="W155" i="24"/>
  <c r="W160" i="24"/>
  <c r="W171" i="24"/>
  <c r="W176" i="24"/>
  <c r="W187" i="24"/>
  <c r="W192" i="24"/>
  <c r="W203" i="24"/>
  <c r="W208" i="24"/>
  <c r="W219" i="24"/>
  <c r="W224" i="24"/>
  <c r="W235" i="24"/>
  <c r="W240" i="24"/>
  <c r="W251" i="24"/>
  <c r="W256" i="24"/>
  <c r="W267" i="24"/>
  <c r="W272" i="24"/>
  <c r="W283" i="24"/>
  <c r="W288" i="24"/>
  <c r="W315" i="24"/>
  <c r="W344" i="24"/>
  <c r="W356" i="24"/>
  <c r="W364" i="24"/>
  <c r="W23" i="24"/>
  <c r="W51" i="24"/>
  <c r="W55" i="24"/>
  <c r="W63" i="24"/>
  <c r="W67" i="24"/>
  <c r="W71" i="24"/>
  <c r="W76" i="24"/>
  <c r="W92" i="24"/>
  <c r="W103" i="24"/>
  <c r="W108" i="24"/>
  <c r="W119" i="24"/>
  <c r="W140" i="24"/>
  <c r="W156" i="24"/>
  <c r="W167" i="24"/>
  <c r="W172" i="24"/>
  <c r="W188" i="24"/>
  <c r="W204" i="24"/>
  <c r="W215" i="24"/>
  <c r="W220" i="24"/>
  <c r="W231" i="24"/>
  <c r="W247" i="24"/>
  <c r="W279" i="24"/>
  <c r="W340" i="24"/>
  <c r="W464" i="24"/>
  <c r="W96" i="24"/>
  <c r="W79" i="24"/>
  <c r="W84" i="24"/>
  <c r="W95" i="24"/>
  <c r="W100" i="24"/>
  <c r="W111" i="24"/>
  <c r="W116" i="24"/>
  <c r="W127" i="24"/>
  <c r="W132" i="24"/>
  <c r="W143" i="24"/>
  <c r="W148" i="24"/>
  <c r="W159" i="24"/>
  <c r="W164" i="24"/>
  <c r="W175" i="24"/>
  <c r="W180" i="24"/>
  <c r="W191" i="24"/>
  <c r="W196" i="24"/>
  <c r="W207" i="24"/>
  <c r="W212" i="24"/>
  <c r="W223" i="24"/>
  <c r="W228" i="24"/>
  <c r="W239" i="24"/>
  <c r="W244" i="24"/>
  <c r="W255" i="24"/>
  <c r="W260" i="24"/>
  <c r="W271" i="24"/>
  <c r="W276" i="24"/>
  <c r="W287" i="24"/>
  <c r="W296" i="24"/>
  <c r="W304" i="24"/>
  <c r="W311" i="24"/>
  <c r="W332" i="24"/>
  <c r="W348" i="24"/>
  <c r="W295" i="24"/>
  <c r="W303" i="24"/>
  <c r="W391" i="24"/>
  <c r="W405" i="24"/>
  <c r="W423" i="24"/>
  <c r="W437" i="24"/>
  <c r="W455" i="24"/>
  <c r="W367" i="24"/>
  <c r="W373" i="24"/>
  <c r="W383" i="24"/>
  <c r="W397" i="24"/>
  <c r="W415" i="24"/>
  <c r="W429" i="24"/>
  <c r="W447" i="24"/>
  <c r="W366" i="24"/>
  <c r="W374" i="24"/>
  <c r="W382" i="24"/>
  <c r="W390" i="24"/>
  <c r="W398" i="24"/>
  <c r="W406" i="24"/>
  <c r="W414" i="24"/>
  <c r="W422" i="24"/>
  <c r="W430" i="24"/>
  <c r="W438" i="24"/>
  <c r="W446" i="24"/>
  <c r="W454" i="24"/>
  <c r="W463" i="24"/>
  <c r="W471" i="24"/>
  <c r="W479" i="24"/>
  <c r="W487" i="24"/>
  <c r="W495" i="24"/>
  <c r="W503" i="24"/>
  <c r="W511" i="24"/>
  <c r="W519" i="24"/>
  <c r="W527" i="24"/>
  <c r="W535" i="24"/>
  <c r="W543" i="24"/>
  <c r="W551" i="24"/>
  <c r="W559" i="24"/>
  <c r="W567" i="24"/>
  <c r="W575" i="24"/>
  <c r="W583" i="24"/>
  <c r="W591" i="24"/>
  <c r="W599" i="24"/>
  <c r="W607" i="24"/>
  <c r="W615" i="24"/>
  <c r="W623" i="24"/>
  <c r="W469" i="24"/>
  <c r="W477" i="24"/>
  <c r="W485" i="24"/>
  <c r="W493" i="24"/>
  <c r="W501" i="24"/>
  <c r="W509" i="24"/>
  <c r="W517" i="24"/>
  <c r="W525" i="24"/>
  <c r="W533" i="24"/>
  <c r="W541" i="24"/>
  <c r="W549" i="24"/>
  <c r="W557" i="24"/>
  <c r="W565" i="24"/>
  <c r="W573" i="24"/>
  <c r="W581" i="24"/>
  <c r="W589" i="24"/>
  <c r="W597" i="24"/>
  <c r="W605" i="24"/>
  <c r="W613" i="24"/>
  <c r="W621" i="24"/>
  <c r="W629" i="24"/>
  <c r="W459" i="24"/>
  <c r="W460" i="24"/>
  <c r="W468" i="24"/>
  <c r="W470" i="24"/>
  <c r="W472" i="24"/>
  <c r="W474" i="24"/>
  <c r="W476" i="24"/>
  <c r="W478" i="24"/>
  <c r="W480" i="24"/>
  <c r="W482" i="24"/>
  <c r="W484" i="24"/>
  <c r="W486" i="24"/>
  <c r="W488" i="24"/>
  <c r="W490" i="24"/>
  <c r="W492" i="24"/>
  <c r="W494" i="24"/>
  <c r="W496" i="24"/>
  <c r="W498" i="24"/>
  <c r="W500" i="24"/>
  <c r="W502" i="24"/>
  <c r="W504" i="24"/>
  <c r="W506" i="24"/>
  <c r="W508" i="24"/>
  <c r="W510" i="24"/>
  <c r="W512" i="24"/>
  <c r="W514" i="24"/>
  <c r="W516" i="24"/>
  <c r="W518" i="24"/>
  <c r="W520" i="24"/>
  <c r="W522" i="24"/>
  <c r="W524" i="24"/>
  <c r="W526" i="24"/>
  <c r="W528" i="24"/>
  <c r="W530" i="24"/>
  <c r="W532" i="24"/>
  <c r="W534" i="24"/>
  <c r="W536" i="24"/>
  <c r="W538" i="24"/>
  <c r="W540" i="24"/>
  <c r="W542" i="24"/>
  <c r="W544" i="24"/>
  <c r="W546" i="24"/>
  <c r="W548" i="24"/>
  <c r="W550" i="24"/>
  <c r="W552" i="24"/>
  <c r="W554" i="24"/>
  <c r="W556" i="24"/>
  <c r="W558" i="24"/>
  <c r="W560" i="24"/>
  <c r="W562" i="24"/>
  <c r="W564" i="24"/>
  <c r="W566" i="24"/>
  <c r="W568" i="24"/>
  <c r="W570" i="24"/>
  <c r="W572" i="24"/>
  <c r="W574" i="24"/>
  <c r="W576" i="24"/>
  <c r="W578" i="24"/>
  <c r="W580" i="24"/>
  <c r="W582" i="24"/>
  <c r="W584" i="24"/>
  <c r="W586" i="24"/>
  <c r="W588" i="24"/>
  <c r="W590" i="24"/>
  <c r="W592" i="24"/>
  <c r="W594" i="24"/>
  <c r="W596" i="24"/>
  <c r="W598" i="24"/>
  <c r="W600" i="24"/>
  <c r="W602" i="24"/>
  <c r="W604" i="24"/>
  <c r="W606" i="24"/>
  <c r="W608" i="24"/>
  <c r="W610" i="24"/>
  <c r="W612" i="24"/>
  <c r="W614" i="24"/>
  <c r="W616" i="24"/>
  <c r="W618" i="24"/>
  <c r="W620" i="24"/>
  <c r="W622" i="24"/>
  <c r="W624" i="24"/>
  <c r="W626" i="24"/>
  <c r="W628" i="24"/>
  <c r="AC629" i="14"/>
  <c r="AC622" i="14"/>
  <c r="AC613" i="14"/>
  <c r="AC606" i="14"/>
  <c r="AC597" i="14"/>
  <c r="AC590" i="14"/>
  <c r="AC554" i="14"/>
  <c r="AC542" i="14"/>
  <c r="AC535" i="14"/>
  <c r="AC526" i="14"/>
  <c r="AC519" i="14"/>
  <c r="AC512" i="14"/>
  <c r="AC510" i="14"/>
  <c r="AC503" i="14"/>
  <c r="AC501" i="14"/>
  <c r="AC496" i="14"/>
  <c r="AC494" i="14"/>
  <c r="AC487" i="14"/>
  <c r="AC485" i="14"/>
  <c r="AC480" i="14"/>
  <c r="AC478" i="14"/>
  <c r="AC471" i="14"/>
  <c r="AC469" i="14"/>
  <c r="AC464" i="14"/>
  <c r="AC462" i="14"/>
  <c r="AC455" i="14"/>
  <c r="AC453" i="14"/>
  <c r="AC448" i="14"/>
  <c r="AC446" i="14"/>
  <c r="AC439" i="14"/>
  <c r="AC437" i="14"/>
  <c r="AC432" i="14"/>
  <c r="AC430" i="14"/>
  <c r="AC401" i="14"/>
  <c r="AC414" i="14" l="1"/>
  <c r="AC561" i="14"/>
  <c r="AC570" i="14"/>
  <c r="AC577" i="14"/>
  <c r="AC392" i="14"/>
  <c r="AC383" i="14"/>
  <c r="AC408" i="14"/>
  <c r="AC417" i="14"/>
  <c r="AC426" i="14"/>
  <c r="AC428" i="14"/>
  <c r="AC433" i="14"/>
  <c r="AC435" i="14"/>
  <c r="AC442" i="14"/>
  <c r="AC444" i="14"/>
  <c r="AC449" i="14"/>
  <c r="AC451" i="14"/>
  <c r="AC458" i="14"/>
  <c r="AC460" i="14"/>
  <c r="AC465" i="14"/>
  <c r="AC467" i="14"/>
  <c r="AC474" i="14"/>
  <c r="AC476" i="14"/>
  <c r="AC481" i="14"/>
  <c r="AC483" i="14"/>
  <c r="AC490" i="14"/>
  <c r="AC492" i="14"/>
  <c r="AC497" i="14"/>
  <c r="AC499" i="14"/>
  <c r="AC506" i="14"/>
  <c r="AC508" i="14"/>
  <c r="AC513" i="14"/>
  <c r="AC515" i="14"/>
  <c r="AC522" i="14"/>
  <c r="AC531" i="14"/>
  <c r="AC538" i="14"/>
  <c r="AC550" i="14"/>
  <c r="AC557" i="14"/>
  <c r="AC566" i="14"/>
  <c r="AC573" i="14"/>
  <c r="AC582" i="14"/>
  <c r="AC589" i="14"/>
  <c r="AC598" i="14"/>
  <c r="AC605" i="14"/>
  <c r="AC614" i="14"/>
  <c r="AC621" i="14"/>
  <c r="AC586" i="14"/>
  <c r="AC593" i="14"/>
  <c r="AC602" i="14"/>
  <c r="AC609" i="14"/>
  <c r="AC618" i="14"/>
  <c r="AC625" i="14"/>
  <c r="AC385" i="14"/>
  <c r="AC398" i="14"/>
  <c r="AC411" i="14"/>
  <c r="AC427" i="14"/>
  <c r="AC434" i="14"/>
  <c r="AC436" i="14"/>
  <c r="AC441" i="14"/>
  <c r="AC443" i="14"/>
  <c r="AC450" i="14"/>
  <c r="AC452" i="14"/>
  <c r="AC457" i="14"/>
  <c r="AC459" i="14"/>
  <c r="AC466" i="14"/>
  <c r="AC468" i="14"/>
  <c r="AC473" i="14"/>
  <c r="AC475" i="14"/>
  <c r="AC482" i="14"/>
  <c r="AC484" i="14"/>
  <c r="AC489" i="14"/>
  <c r="AC491" i="14"/>
  <c r="AC498" i="14"/>
  <c r="AC500" i="14"/>
  <c r="AC505" i="14"/>
  <c r="AC507" i="14"/>
  <c r="AC514" i="14"/>
  <c r="AC523" i="14"/>
  <c r="AC530" i="14"/>
  <c r="AC539" i="14"/>
  <c r="AC558" i="14"/>
  <c r="AC565" i="14"/>
  <c r="AC574" i="14"/>
  <c r="AC581" i="14"/>
  <c r="AC395" i="14"/>
  <c r="AC424" i="14"/>
  <c r="AC429" i="14"/>
  <c r="AC431" i="14"/>
  <c r="AC438" i="14"/>
  <c r="AC440" i="14"/>
  <c r="AC445" i="14"/>
  <c r="AC447" i="14"/>
  <c r="AC454" i="14"/>
  <c r="AC456" i="14"/>
  <c r="AC461" i="14"/>
  <c r="AC463" i="14"/>
  <c r="AC470" i="14"/>
  <c r="AC472" i="14"/>
  <c r="AC477" i="14"/>
  <c r="AC479" i="14"/>
  <c r="AC486" i="14"/>
  <c r="AC488" i="14"/>
  <c r="AC493" i="14"/>
  <c r="AC495" i="14"/>
  <c r="AC502" i="14"/>
  <c r="AC504" i="14"/>
  <c r="AC509" i="14"/>
  <c r="AC511" i="14"/>
  <c r="AC518" i="14"/>
  <c r="AC527" i="14"/>
  <c r="AC534" i="14"/>
  <c r="AC543" i="14"/>
  <c r="AC546" i="14"/>
  <c r="AC553" i="14"/>
  <c r="AC562" i="14"/>
  <c r="AC569" i="14"/>
  <c r="AC578" i="14"/>
  <c r="AC585" i="14"/>
  <c r="AC594" i="14"/>
  <c r="AC601" i="14"/>
  <c r="AC610" i="14"/>
  <c r="AC617" i="14"/>
  <c r="AC626" i="14"/>
  <c r="AC386" i="14"/>
  <c r="AC389" i="14"/>
  <c r="AC396" i="14"/>
  <c r="AC399" i="14"/>
  <c r="AC402" i="14"/>
  <c r="AC405" i="14"/>
  <c r="AC412" i="14"/>
  <c r="AC415" i="14"/>
  <c r="AC418" i="14"/>
  <c r="AC421" i="14"/>
  <c r="AC388" i="14"/>
  <c r="AC391" i="14"/>
  <c r="AC394" i="14"/>
  <c r="AC397" i="14"/>
  <c r="AC404" i="14"/>
  <c r="AC407" i="14"/>
  <c r="AC410" i="14"/>
  <c r="AC413" i="14"/>
  <c r="AC420" i="14"/>
  <c r="AC423" i="14"/>
  <c r="AC387" i="14"/>
  <c r="AC390" i="14"/>
  <c r="AC393" i="14"/>
  <c r="AC400" i="14"/>
  <c r="AC403" i="14"/>
  <c r="AC406" i="14"/>
  <c r="AC409" i="14"/>
  <c r="AC416" i="14"/>
  <c r="AC419" i="14"/>
  <c r="AC422" i="14"/>
  <c r="AC425" i="14"/>
  <c r="AC347" i="14"/>
  <c r="AC353" i="14"/>
  <c r="AC380" i="14"/>
  <c r="AC373" i="14"/>
  <c r="AC370" i="14"/>
  <c r="AC350" i="14"/>
  <c r="AC360" i="14"/>
  <c r="AC367" i="14"/>
  <c r="U6" i="25"/>
  <c r="N5" i="25"/>
  <c r="N11" i="25"/>
  <c r="N10" i="25"/>
  <c r="N9" i="25"/>
  <c r="N6" i="25"/>
  <c r="N7" i="25"/>
  <c r="N7" i="24"/>
  <c r="N10" i="24"/>
  <c r="N5" i="24"/>
  <c r="N11" i="24"/>
  <c r="U6" i="24"/>
  <c r="N9" i="24"/>
  <c r="N6" i="24"/>
  <c r="AC336" i="14"/>
  <c r="AC338" i="14"/>
  <c r="AC340" i="14"/>
  <c r="AC342" i="14"/>
  <c r="AC344" i="14"/>
  <c r="AC346" i="14"/>
  <c r="AC349" i="14"/>
  <c r="AC356" i="14"/>
  <c r="AC363" i="14"/>
  <c r="AC366" i="14"/>
  <c r="AC369" i="14"/>
  <c r="AC376" i="14"/>
  <c r="AC379" i="14"/>
  <c r="AC382" i="14"/>
  <c r="AC331" i="14"/>
  <c r="AC333" i="14"/>
  <c r="AC335" i="14"/>
  <c r="AC337" i="14"/>
  <c r="AC339" i="14"/>
  <c r="AC341" i="14"/>
  <c r="AC343" i="14"/>
  <c r="AC345" i="14"/>
  <c r="AC352" i="14"/>
  <c r="AC358" i="14"/>
  <c r="AC362" i="14"/>
  <c r="AC372" i="14"/>
  <c r="AC375" i="14"/>
  <c r="AC378" i="14"/>
  <c r="AC381" i="14"/>
  <c r="AC330" i="14"/>
  <c r="AC332" i="14"/>
  <c r="AC334" i="14"/>
  <c r="AC348" i="14"/>
  <c r="AC351" i="14"/>
  <c r="AC354" i="14"/>
  <c r="AC368" i="14"/>
  <c r="AC371" i="14"/>
  <c r="AC374" i="14"/>
  <c r="AC377" i="14"/>
  <c r="AC384" i="14"/>
  <c r="AC357" i="14"/>
  <c r="AC361" i="14"/>
  <c r="AC365" i="14"/>
  <c r="AC517" i="14"/>
  <c r="AC521" i="14"/>
  <c r="AC525" i="14"/>
  <c r="AC529" i="14"/>
  <c r="AC533" i="14"/>
  <c r="AC537" i="14"/>
  <c r="AC541" i="14"/>
  <c r="AC355" i="14"/>
  <c r="AC359" i="14"/>
  <c r="AC364" i="14"/>
  <c r="AC516" i="14"/>
  <c r="AC520" i="14"/>
  <c r="AC524" i="14"/>
  <c r="AC528" i="14"/>
  <c r="AC532" i="14"/>
  <c r="AC536" i="14"/>
  <c r="AC540" i="14"/>
  <c r="AC544" i="14"/>
  <c r="AC545" i="14"/>
  <c r="AC549" i="14"/>
  <c r="AC548" i="14"/>
  <c r="AC552" i="14"/>
  <c r="AC556" i="14"/>
  <c r="AC560" i="14"/>
  <c r="AC564" i="14"/>
  <c r="AC568" i="14"/>
  <c r="AC572" i="14"/>
  <c r="AC576" i="14"/>
  <c r="AC580" i="14"/>
  <c r="AC584" i="14"/>
  <c r="AC588" i="14"/>
  <c r="AC592" i="14"/>
  <c r="AC596" i="14"/>
  <c r="AC600" i="14"/>
  <c r="AC604" i="14"/>
  <c r="AC608" i="14"/>
  <c r="AC612" i="14"/>
  <c r="AC616" i="14"/>
  <c r="AC620" i="14"/>
  <c r="AC624" i="14"/>
  <c r="AC628" i="14"/>
  <c r="AC547" i="14"/>
  <c r="AC551" i="14"/>
  <c r="AC555" i="14"/>
  <c r="AC559" i="14"/>
  <c r="AC563" i="14"/>
  <c r="AC567" i="14"/>
  <c r="AC571" i="14"/>
  <c r="AC575" i="14"/>
  <c r="AC579" i="14"/>
  <c r="AC583" i="14"/>
  <c r="AC587" i="14"/>
  <c r="AC591" i="14"/>
  <c r="AC595" i="14"/>
  <c r="AC599" i="14"/>
  <c r="AC603" i="14"/>
  <c r="AC607" i="14"/>
  <c r="AC611" i="14"/>
  <c r="AC615" i="14"/>
  <c r="AC619" i="14"/>
  <c r="AC623" i="14"/>
  <c r="AC627" i="14"/>
  <c r="AB320" i="14"/>
  <c r="AA320" i="14"/>
  <c r="Z320" i="14"/>
  <c r="Y320" i="14"/>
  <c r="X320" i="14"/>
  <c r="W320" i="14"/>
  <c r="V320" i="14"/>
  <c r="U320" i="14"/>
  <c r="T320" i="14"/>
  <c r="AB319" i="14"/>
  <c r="AA319" i="14"/>
  <c r="Z319" i="14"/>
  <c r="Y319" i="14"/>
  <c r="X319" i="14"/>
  <c r="W319" i="14"/>
  <c r="V319" i="14"/>
  <c r="U319" i="14"/>
  <c r="T319" i="14"/>
  <c r="AB318" i="14"/>
  <c r="AA318" i="14"/>
  <c r="Z318" i="14"/>
  <c r="Y318" i="14"/>
  <c r="X318" i="14"/>
  <c r="W318" i="14"/>
  <c r="V318" i="14"/>
  <c r="U318" i="14"/>
  <c r="T318" i="14"/>
  <c r="AB317" i="14"/>
  <c r="AA317" i="14"/>
  <c r="Z317" i="14"/>
  <c r="Y317" i="14"/>
  <c r="X317" i="14"/>
  <c r="W317" i="14"/>
  <c r="V317" i="14"/>
  <c r="U317" i="14"/>
  <c r="T317" i="14"/>
  <c r="AB316" i="14"/>
  <c r="AA316" i="14"/>
  <c r="Z316" i="14"/>
  <c r="Y316" i="14"/>
  <c r="X316" i="14"/>
  <c r="W316" i="14"/>
  <c r="V316" i="14"/>
  <c r="U316" i="14"/>
  <c r="T316" i="14"/>
  <c r="AB315" i="14"/>
  <c r="AA315" i="14"/>
  <c r="Z315" i="14"/>
  <c r="Y315" i="14"/>
  <c r="X315" i="14"/>
  <c r="W315" i="14"/>
  <c r="V315" i="14"/>
  <c r="U315" i="14"/>
  <c r="T315" i="14"/>
  <c r="AB314" i="14"/>
  <c r="AA314" i="14"/>
  <c r="Z314" i="14"/>
  <c r="Y314" i="14"/>
  <c r="X314" i="14"/>
  <c r="W314" i="14"/>
  <c r="V314" i="14"/>
  <c r="U314" i="14"/>
  <c r="T314" i="14"/>
  <c r="AB313" i="14"/>
  <c r="AA313" i="14"/>
  <c r="Z313" i="14"/>
  <c r="Y313" i="14"/>
  <c r="X313" i="14"/>
  <c r="W313" i="14"/>
  <c r="V313" i="14"/>
  <c r="U313" i="14"/>
  <c r="T313" i="14"/>
  <c r="AB312" i="14"/>
  <c r="AA312" i="14"/>
  <c r="Z312" i="14"/>
  <c r="Y312" i="14"/>
  <c r="X312" i="14"/>
  <c r="W312" i="14"/>
  <c r="V312" i="14"/>
  <c r="U312" i="14"/>
  <c r="T312" i="14"/>
  <c r="AB311" i="14"/>
  <c r="AA311" i="14"/>
  <c r="Z311" i="14"/>
  <c r="Y311" i="14"/>
  <c r="X311" i="14"/>
  <c r="W311" i="14"/>
  <c r="V311" i="14"/>
  <c r="U311" i="14"/>
  <c r="T311" i="14"/>
  <c r="AB310" i="14"/>
  <c r="AA310" i="14"/>
  <c r="Z310" i="14"/>
  <c r="Y310" i="14"/>
  <c r="X310" i="14"/>
  <c r="W310" i="14"/>
  <c r="V310" i="14"/>
  <c r="U310" i="14"/>
  <c r="T310" i="14"/>
  <c r="AB309" i="14"/>
  <c r="AA309" i="14"/>
  <c r="Z309" i="14"/>
  <c r="Y309" i="14"/>
  <c r="X309" i="14"/>
  <c r="W309" i="14"/>
  <c r="V309" i="14"/>
  <c r="U309" i="14"/>
  <c r="T309" i="14"/>
  <c r="AB308" i="14"/>
  <c r="AA308" i="14"/>
  <c r="Z308" i="14"/>
  <c r="Y308" i="14"/>
  <c r="X308" i="14"/>
  <c r="W308" i="14"/>
  <c r="V308" i="14"/>
  <c r="U308" i="14"/>
  <c r="T308" i="14"/>
  <c r="AB307" i="14"/>
  <c r="AA307" i="14"/>
  <c r="Z307" i="14"/>
  <c r="Y307" i="14"/>
  <c r="X307" i="14"/>
  <c r="W307" i="14"/>
  <c r="V307" i="14"/>
  <c r="U307" i="14"/>
  <c r="T307" i="14"/>
  <c r="AB306" i="14"/>
  <c r="AA306" i="14"/>
  <c r="Z306" i="14"/>
  <c r="Y306" i="14"/>
  <c r="X306" i="14"/>
  <c r="W306" i="14"/>
  <c r="V306" i="14"/>
  <c r="U306" i="14"/>
  <c r="T306" i="14"/>
  <c r="AB305" i="14"/>
  <c r="AA305" i="14"/>
  <c r="Z305" i="14"/>
  <c r="Y305" i="14"/>
  <c r="X305" i="14"/>
  <c r="W305" i="14"/>
  <c r="V305" i="14"/>
  <c r="U305" i="14"/>
  <c r="T305" i="14"/>
  <c r="AB304" i="14"/>
  <c r="AA304" i="14"/>
  <c r="Z304" i="14"/>
  <c r="Y304" i="14"/>
  <c r="X304" i="14"/>
  <c r="W304" i="14"/>
  <c r="V304" i="14"/>
  <c r="U304" i="14"/>
  <c r="T304" i="14"/>
  <c r="AB303" i="14"/>
  <c r="AA303" i="14"/>
  <c r="Z303" i="14"/>
  <c r="Y303" i="14"/>
  <c r="X303" i="14"/>
  <c r="W303" i="14"/>
  <c r="V303" i="14"/>
  <c r="U303" i="14"/>
  <c r="T303" i="14"/>
  <c r="AB302" i="14"/>
  <c r="AA302" i="14"/>
  <c r="Z302" i="14"/>
  <c r="Y302" i="14"/>
  <c r="X302" i="14"/>
  <c r="W302" i="14"/>
  <c r="V302" i="14"/>
  <c r="U302" i="14"/>
  <c r="T302" i="14"/>
  <c r="AB301" i="14"/>
  <c r="AA301" i="14"/>
  <c r="Z301" i="14"/>
  <c r="Y301" i="14"/>
  <c r="X301" i="14"/>
  <c r="W301" i="14"/>
  <c r="V301" i="14"/>
  <c r="U301" i="14"/>
  <c r="T301" i="14"/>
  <c r="AB300" i="14"/>
  <c r="AA300" i="14"/>
  <c r="Z300" i="14"/>
  <c r="Y300" i="14"/>
  <c r="X300" i="14"/>
  <c r="W300" i="14"/>
  <c r="V300" i="14"/>
  <c r="U300" i="14"/>
  <c r="T300" i="14"/>
  <c r="AB299" i="14"/>
  <c r="AA299" i="14"/>
  <c r="Z299" i="14"/>
  <c r="Y299" i="14"/>
  <c r="X299" i="14"/>
  <c r="W299" i="14"/>
  <c r="V299" i="14"/>
  <c r="U299" i="14"/>
  <c r="T299" i="14"/>
  <c r="AB298" i="14"/>
  <c r="AA298" i="14"/>
  <c r="Z298" i="14"/>
  <c r="Y298" i="14"/>
  <c r="X298" i="14"/>
  <c r="W298" i="14"/>
  <c r="V298" i="14"/>
  <c r="U298" i="14"/>
  <c r="T298" i="14"/>
  <c r="AB297" i="14"/>
  <c r="AA297" i="14"/>
  <c r="Z297" i="14"/>
  <c r="Y297" i="14"/>
  <c r="X297" i="14"/>
  <c r="W297" i="14"/>
  <c r="V297" i="14"/>
  <c r="U297" i="14"/>
  <c r="T297" i="14"/>
  <c r="AB296" i="14"/>
  <c r="AA296" i="14"/>
  <c r="Z296" i="14"/>
  <c r="Y296" i="14"/>
  <c r="X296" i="14"/>
  <c r="W296" i="14"/>
  <c r="V296" i="14"/>
  <c r="U296" i="14"/>
  <c r="T296" i="14"/>
  <c r="AB295" i="14"/>
  <c r="AA295" i="14"/>
  <c r="Z295" i="14"/>
  <c r="Y295" i="14"/>
  <c r="X295" i="14"/>
  <c r="W295" i="14"/>
  <c r="V295" i="14"/>
  <c r="U295" i="14"/>
  <c r="T295" i="14"/>
  <c r="AB294" i="14"/>
  <c r="AA294" i="14"/>
  <c r="Z294" i="14"/>
  <c r="Y294" i="14"/>
  <c r="X294" i="14"/>
  <c r="W294" i="14"/>
  <c r="V294" i="14"/>
  <c r="U294" i="14"/>
  <c r="T294" i="14"/>
  <c r="AB293" i="14"/>
  <c r="AA293" i="14"/>
  <c r="Z293" i="14"/>
  <c r="Y293" i="14"/>
  <c r="X293" i="14"/>
  <c r="W293" i="14"/>
  <c r="V293" i="14"/>
  <c r="U293" i="14"/>
  <c r="T293" i="14"/>
  <c r="AB292" i="14"/>
  <c r="AA292" i="14"/>
  <c r="Z292" i="14"/>
  <c r="Y292" i="14"/>
  <c r="X292" i="14"/>
  <c r="W292" i="14"/>
  <c r="V292" i="14"/>
  <c r="U292" i="14"/>
  <c r="T292" i="14"/>
  <c r="AB291" i="14"/>
  <c r="AA291" i="14"/>
  <c r="Z291" i="14"/>
  <c r="Y291" i="14"/>
  <c r="X291" i="14"/>
  <c r="W291" i="14"/>
  <c r="V291" i="14"/>
  <c r="U291" i="14"/>
  <c r="T291" i="14"/>
  <c r="AB290" i="14"/>
  <c r="AA290" i="14"/>
  <c r="Z290" i="14"/>
  <c r="Y290" i="14"/>
  <c r="X290" i="14"/>
  <c r="W290" i="14"/>
  <c r="V290" i="14"/>
  <c r="U290" i="14"/>
  <c r="T290" i="14"/>
  <c r="AB289" i="14"/>
  <c r="AA289" i="14"/>
  <c r="Z289" i="14"/>
  <c r="Y289" i="14"/>
  <c r="X289" i="14"/>
  <c r="W289" i="14"/>
  <c r="V289" i="14"/>
  <c r="U289" i="14"/>
  <c r="T289" i="14"/>
  <c r="AB288" i="14"/>
  <c r="AA288" i="14"/>
  <c r="Z288" i="14"/>
  <c r="Y288" i="14"/>
  <c r="X288" i="14"/>
  <c r="W288" i="14"/>
  <c r="V288" i="14"/>
  <c r="U288" i="14"/>
  <c r="T288" i="14"/>
  <c r="AB287" i="14"/>
  <c r="AA287" i="14"/>
  <c r="Z287" i="14"/>
  <c r="Y287" i="14"/>
  <c r="X287" i="14"/>
  <c r="W287" i="14"/>
  <c r="V287" i="14"/>
  <c r="U287" i="14"/>
  <c r="T287" i="14"/>
  <c r="AB286" i="14"/>
  <c r="AA286" i="14"/>
  <c r="Z286" i="14"/>
  <c r="Y286" i="14"/>
  <c r="X286" i="14"/>
  <c r="W286" i="14"/>
  <c r="V286" i="14"/>
  <c r="U286" i="14"/>
  <c r="T286" i="14"/>
  <c r="AB285" i="14"/>
  <c r="AA285" i="14"/>
  <c r="Z285" i="14"/>
  <c r="Y285" i="14"/>
  <c r="X285" i="14"/>
  <c r="W285" i="14"/>
  <c r="V285" i="14"/>
  <c r="U285" i="14"/>
  <c r="T285" i="14"/>
  <c r="AB284" i="14"/>
  <c r="AA284" i="14"/>
  <c r="Z284" i="14"/>
  <c r="Y284" i="14"/>
  <c r="X284" i="14"/>
  <c r="W284" i="14"/>
  <c r="V284" i="14"/>
  <c r="U284" i="14"/>
  <c r="T284" i="14"/>
  <c r="AB283" i="14"/>
  <c r="AA283" i="14"/>
  <c r="Z283" i="14"/>
  <c r="Y283" i="14"/>
  <c r="X283" i="14"/>
  <c r="W283" i="14"/>
  <c r="V283" i="14"/>
  <c r="U283" i="14"/>
  <c r="T283" i="14"/>
  <c r="AB282" i="14"/>
  <c r="AA282" i="14"/>
  <c r="Z282" i="14"/>
  <c r="Y282" i="14"/>
  <c r="X282" i="14"/>
  <c r="W282" i="14"/>
  <c r="V282" i="14"/>
  <c r="U282" i="14"/>
  <c r="T282" i="14"/>
  <c r="AB281" i="14"/>
  <c r="AA281" i="14"/>
  <c r="Z281" i="14"/>
  <c r="Y281" i="14"/>
  <c r="X281" i="14"/>
  <c r="W281" i="14"/>
  <c r="V281" i="14"/>
  <c r="U281" i="14"/>
  <c r="T281" i="14"/>
  <c r="AB280" i="14"/>
  <c r="AA280" i="14"/>
  <c r="Z280" i="14"/>
  <c r="Y280" i="14"/>
  <c r="X280" i="14"/>
  <c r="W280" i="14"/>
  <c r="V280" i="14"/>
  <c r="U280" i="14"/>
  <c r="T280" i="14"/>
  <c r="AB279" i="14"/>
  <c r="AA279" i="14"/>
  <c r="Z279" i="14"/>
  <c r="Y279" i="14"/>
  <c r="X279" i="14"/>
  <c r="W279" i="14"/>
  <c r="V279" i="14"/>
  <c r="U279" i="14"/>
  <c r="T279" i="14"/>
  <c r="AB278" i="14"/>
  <c r="AA278" i="14"/>
  <c r="Z278" i="14"/>
  <c r="Y278" i="14"/>
  <c r="X278" i="14"/>
  <c r="W278" i="14"/>
  <c r="V278" i="14"/>
  <c r="U278" i="14"/>
  <c r="T278" i="14"/>
  <c r="AB277" i="14"/>
  <c r="AA277" i="14"/>
  <c r="Z277" i="14"/>
  <c r="Y277" i="14"/>
  <c r="X277" i="14"/>
  <c r="W277" i="14"/>
  <c r="V277" i="14"/>
  <c r="U277" i="14"/>
  <c r="T277" i="14"/>
  <c r="AB276" i="14"/>
  <c r="AA276" i="14"/>
  <c r="Z276" i="14"/>
  <c r="Y276" i="14"/>
  <c r="X276" i="14"/>
  <c r="W276" i="14"/>
  <c r="V276" i="14"/>
  <c r="U276" i="14"/>
  <c r="T276" i="14"/>
  <c r="AB275" i="14"/>
  <c r="AA275" i="14"/>
  <c r="Z275" i="14"/>
  <c r="Y275" i="14"/>
  <c r="X275" i="14"/>
  <c r="W275" i="14"/>
  <c r="V275" i="14"/>
  <c r="U275" i="14"/>
  <c r="T275" i="14"/>
  <c r="AB274" i="14"/>
  <c r="AA274" i="14"/>
  <c r="Z274" i="14"/>
  <c r="Y274" i="14"/>
  <c r="X274" i="14"/>
  <c r="W274" i="14"/>
  <c r="V274" i="14"/>
  <c r="U274" i="14"/>
  <c r="T274" i="14"/>
  <c r="AB273" i="14"/>
  <c r="AA273" i="14"/>
  <c r="Z273" i="14"/>
  <c r="Y273" i="14"/>
  <c r="X273" i="14"/>
  <c r="W273" i="14"/>
  <c r="V273" i="14"/>
  <c r="U273" i="14"/>
  <c r="T273" i="14"/>
  <c r="AB272" i="14"/>
  <c r="AA272" i="14"/>
  <c r="Z272" i="14"/>
  <c r="Y272" i="14"/>
  <c r="X272" i="14"/>
  <c r="W272" i="14"/>
  <c r="V272" i="14"/>
  <c r="U272" i="14"/>
  <c r="T272" i="14"/>
  <c r="AB271" i="14"/>
  <c r="AA271" i="14"/>
  <c r="Z271" i="14"/>
  <c r="Y271" i="14"/>
  <c r="X271" i="14"/>
  <c r="W271" i="14"/>
  <c r="V271" i="14"/>
  <c r="U271" i="14"/>
  <c r="T271" i="14"/>
  <c r="AB270" i="14"/>
  <c r="AA270" i="14"/>
  <c r="Z270" i="14"/>
  <c r="Y270" i="14"/>
  <c r="X270" i="14"/>
  <c r="W270" i="14"/>
  <c r="V270" i="14"/>
  <c r="U270" i="14"/>
  <c r="T270" i="14"/>
  <c r="AB269" i="14"/>
  <c r="AA269" i="14"/>
  <c r="Z269" i="14"/>
  <c r="Y269" i="14"/>
  <c r="X269" i="14"/>
  <c r="W269" i="14"/>
  <c r="V269" i="14"/>
  <c r="U269" i="14"/>
  <c r="T269" i="14"/>
  <c r="AB268" i="14"/>
  <c r="AA268" i="14"/>
  <c r="Z268" i="14"/>
  <c r="Y268" i="14"/>
  <c r="X268" i="14"/>
  <c r="W268" i="14"/>
  <c r="V268" i="14"/>
  <c r="U268" i="14"/>
  <c r="T268" i="14"/>
  <c r="AB267" i="14"/>
  <c r="AA267" i="14"/>
  <c r="Z267" i="14"/>
  <c r="Y267" i="14"/>
  <c r="X267" i="14"/>
  <c r="W267" i="14"/>
  <c r="V267" i="14"/>
  <c r="U267" i="14"/>
  <c r="T267" i="14"/>
  <c r="AB266" i="14"/>
  <c r="AA266" i="14"/>
  <c r="Z266" i="14"/>
  <c r="Y266" i="14"/>
  <c r="X266" i="14"/>
  <c r="W266" i="14"/>
  <c r="V266" i="14"/>
  <c r="U266" i="14"/>
  <c r="T266" i="14"/>
  <c r="AB265" i="14"/>
  <c r="AA265" i="14"/>
  <c r="Z265" i="14"/>
  <c r="Y265" i="14"/>
  <c r="X265" i="14"/>
  <c r="W265" i="14"/>
  <c r="V265" i="14"/>
  <c r="U265" i="14"/>
  <c r="T265" i="14"/>
  <c r="AB264" i="14"/>
  <c r="AA264" i="14"/>
  <c r="Z264" i="14"/>
  <c r="Y264" i="14"/>
  <c r="X264" i="14"/>
  <c r="W264" i="14"/>
  <c r="V264" i="14"/>
  <c r="U264" i="14"/>
  <c r="T264" i="14"/>
  <c r="AB263" i="14"/>
  <c r="AA263" i="14"/>
  <c r="Z263" i="14"/>
  <c r="Y263" i="14"/>
  <c r="X263" i="14"/>
  <c r="W263" i="14"/>
  <c r="V263" i="14"/>
  <c r="U263" i="14"/>
  <c r="T263" i="14"/>
  <c r="AB262" i="14"/>
  <c r="AA262" i="14"/>
  <c r="Z262" i="14"/>
  <c r="Y262" i="14"/>
  <c r="X262" i="14"/>
  <c r="W262" i="14"/>
  <c r="V262" i="14"/>
  <c r="U262" i="14"/>
  <c r="T262" i="14"/>
  <c r="AB261" i="14"/>
  <c r="AA261" i="14"/>
  <c r="Z261" i="14"/>
  <c r="Y261" i="14"/>
  <c r="X261" i="14"/>
  <c r="W261" i="14"/>
  <c r="V261" i="14"/>
  <c r="U261" i="14"/>
  <c r="T261" i="14"/>
  <c r="AB260" i="14"/>
  <c r="AA260" i="14"/>
  <c r="Z260" i="14"/>
  <c r="Y260" i="14"/>
  <c r="X260" i="14"/>
  <c r="W260" i="14"/>
  <c r="V260" i="14"/>
  <c r="U260" i="14"/>
  <c r="T260" i="14"/>
  <c r="AB259" i="14"/>
  <c r="AA259" i="14"/>
  <c r="Z259" i="14"/>
  <c r="Y259" i="14"/>
  <c r="X259" i="14"/>
  <c r="W259" i="14"/>
  <c r="V259" i="14"/>
  <c r="U259" i="14"/>
  <c r="T259" i="14"/>
  <c r="AB258" i="14"/>
  <c r="AA258" i="14"/>
  <c r="Z258" i="14"/>
  <c r="Y258" i="14"/>
  <c r="X258" i="14"/>
  <c r="W258" i="14"/>
  <c r="V258" i="14"/>
  <c r="U258" i="14"/>
  <c r="T258" i="14"/>
  <c r="AB257" i="14"/>
  <c r="AA257" i="14"/>
  <c r="Z257" i="14"/>
  <c r="Y257" i="14"/>
  <c r="X257" i="14"/>
  <c r="W257" i="14"/>
  <c r="V257" i="14"/>
  <c r="U257" i="14"/>
  <c r="T257" i="14"/>
  <c r="AB256" i="14"/>
  <c r="AA256" i="14"/>
  <c r="Z256" i="14"/>
  <c r="Y256" i="14"/>
  <c r="X256" i="14"/>
  <c r="W256" i="14"/>
  <c r="V256" i="14"/>
  <c r="U256" i="14"/>
  <c r="T256" i="14"/>
  <c r="AB255" i="14"/>
  <c r="AA255" i="14"/>
  <c r="Z255" i="14"/>
  <c r="Y255" i="14"/>
  <c r="X255" i="14"/>
  <c r="W255" i="14"/>
  <c r="V255" i="14"/>
  <c r="U255" i="14"/>
  <c r="T255" i="14"/>
  <c r="AB254" i="14"/>
  <c r="AA254" i="14"/>
  <c r="Z254" i="14"/>
  <c r="Y254" i="14"/>
  <c r="X254" i="14"/>
  <c r="W254" i="14"/>
  <c r="V254" i="14"/>
  <c r="U254" i="14"/>
  <c r="T254" i="14"/>
  <c r="AB253" i="14"/>
  <c r="AA253" i="14"/>
  <c r="Z253" i="14"/>
  <c r="Y253" i="14"/>
  <c r="X253" i="14"/>
  <c r="W253" i="14"/>
  <c r="V253" i="14"/>
  <c r="U253" i="14"/>
  <c r="T253" i="14"/>
  <c r="AB252" i="14"/>
  <c r="AA252" i="14"/>
  <c r="Z252" i="14"/>
  <c r="Y252" i="14"/>
  <c r="X252" i="14"/>
  <c r="W252" i="14"/>
  <c r="V252" i="14"/>
  <c r="U252" i="14"/>
  <c r="T252" i="14"/>
  <c r="AB251" i="14"/>
  <c r="AA251" i="14"/>
  <c r="Z251" i="14"/>
  <c r="Y251" i="14"/>
  <c r="X251" i="14"/>
  <c r="W251" i="14"/>
  <c r="V251" i="14"/>
  <c r="U251" i="14"/>
  <c r="AC251" i="14" s="1"/>
  <c r="T251" i="14"/>
  <c r="AB250" i="14"/>
  <c r="AA250" i="14"/>
  <c r="Z250" i="14"/>
  <c r="Y250" i="14"/>
  <c r="X250" i="14"/>
  <c r="W250" i="14"/>
  <c r="V250" i="14"/>
  <c r="U250" i="14"/>
  <c r="T250" i="14"/>
  <c r="AB249" i="14"/>
  <c r="AA249" i="14"/>
  <c r="Z249" i="14"/>
  <c r="Y249" i="14"/>
  <c r="X249" i="14"/>
  <c r="W249" i="14"/>
  <c r="V249" i="14"/>
  <c r="U249" i="14"/>
  <c r="T249" i="14"/>
  <c r="AB248" i="14"/>
  <c r="AA248" i="14"/>
  <c r="Z248" i="14"/>
  <c r="Y248" i="14"/>
  <c r="X248" i="14"/>
  <c r="W248" i="14"/>
  <c r="V248" i="14"/>
  <c r="U248" i="14"/>
  <c r="T248" i="14"/>
  <c r="AB247" i="14"/>
  <c r="AA247" i="14"/>
  <c r="Z247" i="14"/>
  <c r="Y247" i="14"/>
  <c r="X247" i="14"/>
  <c r="W247" i="14"/>
  <c r="V247" i="14"/>
  <c r="U247" i="14"/>
  <c r="T247" i="14"/>
  <c r="AB246" i="14"/>
  <c r="AA246" i="14"/>
  <c r="Z246" i="14"/>
  <c r="Y246" i="14"/>
  <c r="X246" i="14"/>
  <c r="W246" i="14"/>
  <c r="V246" i="14"/>
  <c r="U246" i="14"/>
  <c r="T246" i="14"/>
  <c r="AB245" i="14"/>
  <c r="AA245" i="14"/>
  <c r="Z245" i="14"/>
  <c r="Y245" i="14"/>
  <c r="X245" i="14"/>
  <c r="W245" i="14"/>
  <c r="V245" i="14"/>
  <c r="U245" i="14"/>
  <c r="T245" i="14"/>
  <c r="AB244" i="14"/>
  <c r="AA244" i="14"/>
  <c r="Z244" i="14"/>
  <c r="Y244" i="14"/>
  <c r="X244" i="14"/>
  <c r="W244" i="14"/>
  <c r="V244" i="14"/>
  <c r="U244" i="14"/>
  <c r="T244" i="14"/>
  <c r="AB243" i="14"/>
  <c r="AA243" i="14"/>
  <c r="Z243" i="14"/>
  <c r="Y243" i="14"/>
  <c r="X243" i="14"/>
  <c r="W243" i="14"/>
  <c r="V243" i="14"/>
  <c r="U243" i="14"/>
  <c r="T243" i="14"/>
  <c r="AB242" i="14"/>
  <c r="AA242" i="14"/>
  <c r="Z242" i="14"/>
  <c r="Y242" i="14"/>
  <c r="X242" i="14"/>
  <c r="W242" i="14"/>
  <c r="V242" i="14"/>
  <c r="U242" i="14"/>
  <c r="T242" i="14"/>
  <c r="AB241" i="14"/>
  <c r="AA241" i="14"/>
  <c r="Z241" i="14"/>
  <c r="Y241" i="14"/>
  <c r="X241" i="14"/>
  <c r="W241" i="14"/>
  <c r="V241" i="14"/>
  <c r="U241" i="14"/>
  <c r="T241" i="14"/>
  <c r="AB240" i="14"/>
  <c r="AA240" i="14"/>
  <c r="Z240" i="14"/>
  <c r="Y240" i="14"/>
  <c r="X240" i="14"/>
  <c r="W240" i="14"/>
  <c r="V240" i="14"/>
  <c r="U240" i="14"/>
  <c r="T240" i="14"/>
  <c r="AB239" i="14"/>
  <c r="AA239" i="14"/>
  <c r="Z239" i="14"/>
  <c r="Y239" i="14"/>
  <c r="X239" i="14"/>
  <c r="W239" i="14"/>
  <c r="V239" i="14"/>
  <c r="U239" i="14"/>
  <c r="T239" i="14"/>
  <c r="AB238" i="14"/>
  <c r="AA238" i="14"/>
  <c r="Z238" i="14"/>
  <c r="Y238" i="14"/>
  <c r="X238" i="14"/>
  <c r="W238" i="14"/>
  <c r="V238" i="14"/>
  <c r="U238" i="14"/>
  <c r="T238" i="14"/>
  <c r="AB237" i="14"/>
  <c r="AA237" i="14"/>
  <c r="Z237" i="14"/>
  <c r="Y237" i="14"/>
  <c r="X237" i="14"/>
  <c r="W237" i="14"/>
  <c r="V237" i="14"/>
  <c r="U237" i="14"/>
  <c r="T237" i="14"/>
  <c r="AB236" i="14"/>
  <c r="AA236" i="14"/>
  <c r="Z236" i="14"/>
  <c r="Y236" i="14"/>
  <c r="X236" i="14"/>
  <c r="W236" i="14"/>
  <c r="V236" i="14"/>
  <c r="U236" i="14"/>
  <c r="T236" i="14"/>
  <c r="AB235" i="14"/>
  <c r="AA235" i="14"/>
  <c r="Z235" i="14"/>
  <c r="Y235" i="14"/>
  <c r="X235" i="14"/>
  <c r="W235" i="14"/>
  <c r="V235" i="14"/>
  <c r="U235" i="14"/>
  <c r="T235" i="14"/>
  <c r="AB234" i="14"/>
  <c r="AA234" i="14"/>
  <c r="Z234" i="14"/>
  <c r="Y234" i="14"/>
  <c r="X234" i="14"/>
  <c r="W234" i="14"/>
  <c r="V234" i="14"/>
  <c r="U234" i="14"/>
  <c r="T234" i="14"/>
  <c r="AB233" i="14"/>
  <c r="AA233" i="14"/>
  <c r="Z233" i="14"/>
  <c r="Y233" i="14"/>
  <c r="X233" i="14"/>
  <c r="W233" i="14"/>
  <c r="V233" i="14"/>
  <c r="U233" i="14"/>
  <c r="T233" i="14"/>
  <c r="AB232" i="14"/>
  <c r="AA232" i="14"/>
  <c r="Z232" i="14"/>
  <c r="Y232" i="14"/>
  <c r="X232" i="14"/>
  <c r="W232" i="14"/>
  <c r="V232" i="14"/>
  <c r="U232" i="14"/>
  <c r="T232" i="14"/>
  <c r="AB231" i="14"/>
  <c r="AA231" i="14"/>
  <c r="Z231" i="14"/>
  <c r="Y231" i="14"/>
  <c r="X231" i="14"/>
  <c r="W231" i="14"/>
  <c r="V231" i="14"/>
  <c r="U231" i="14"/>
  <c r="T231" i="14"/>
  <c r="AB230" i="14"/>
  <c r="AA230" i="14"/>
  <c r="Z230" i="14"/>
  <c r="Y230" i="14"/>
  <c r="X230" i="14"/>
  <c r="W230" i="14"/>
  <c r="V230" i="14"/>
  <c r="U230" i="14"/>
  <c r="T230" i="14"/>
  <c r="AB229" i="14"/>
  <c r="AA229" i="14"/>
  <c r="Z229" i="14"/>
  <c r="Y229" i="14"/>
  <c r="X229" i="14"/>
  <c r="W229" i="14"/>
  <c r="V229" i="14"/>
  <c r="U229" i="14"/>
  <c r="T229" i="14"/>
  <c r="AB228" i="14"/>
  <c r="AA228" i="14"/>
  <c r="Z228" i="14"/>
  <c r="Y228" i="14"/>
  <c r="X228" i="14"/>
  <c r="W228" i="14"/>
  <c r="V228" i="14"/>
  <c r="U228" i="14"/>
  <c r="T228" i="14"/>
  <c r="AB227" i="14"/>
  <c r="AA227" i="14"/>
  <c r="Z227" i="14"/>
  <c r="Y227" i="14"/>
  <c r="X227" i="14"/>
  <c r="W227" i="14"/>
  <c r="V227" i="14"/>
  <c r="U227" i="14"/>
  <c r="T227" i="14"/>
  <c r="AB226" i="14"/>
  <c r="AA226" i="14"/>
  <c r="Z226" i="14"/>
  <c r="Y226" i="14"/>
  <c r="X226" i="14"/>
  <c r="W226" i="14"/>
  <c r="V226" i="14"/>
  <c r="U226" i="14"/>
  <c r="T226" i="14"/>
  <c r="AB225" i="14"/>
  <c r="AA225" i="14"/>
  <c r="Z225" i="14"/>
  <c r="Y225" i="14"/>
  <c r="X225" i="14"/>
  <c r="W225" i="14"/>
  <c r="V225" i="14"/>
  <c r="U225" i="14"/>
  <c r="T225" i="14"/>
  <c r="AB224" i="14"/>
  <c r="AA224" i="14"/>
  <c r="Z224" i="14"/>
  <c r="Y224" i="14"/>
  <c r="X224" i="14"/>
  <c r="W224" i="14"/>
  <c r="V224" i="14"/>
  <c r="U224" i="14"/>
  <c r="T224" i="14"/>
  <c r="AB223" i="14"/>
  <c r="AA223" i="14"/>
  <c r="Z223" i="14"/>
  <c r="Y223" i="14"/>
  <c r="X223" i="14"/>
  <c r="W223" i="14"/>
  <c r="V223" i="14"/>
  <c r="U223" i="14"/>
  <c r="T223" i="14"/>
  <c r="AB222" i="14"/>
  <c r="AA222" i="14"/>
  <c r="Z222" i="14"/>
  <c r="Y222" i="14"/>
  <c r="X222" i="14"/>
  <c r="W222" i="14"/>
  <c r="V222" i="14"/>
  <c r="U222" i="14"/>
  <c r="T222" i="14"/>
  <c r="AB221" i="14"/>
  <c r="AA221" i="14"/>
  <c r="Z221" i="14"/>
  <c r="Y221" i="14"/>
  <c r="X221" i="14"/>
  <c r="W221" i="14"/>
  <c r="V221" i="14"/>
  <c r="U221" i="14"/>
  <c r="T221" i="14"/>
  <c r="AB220" i="14"/>
  <c r="AA220" i="14"/>
  <c r="Z220" i="14"/>
  <c r="Y220" i="14"/>
  <c r="X220" i="14"/>
  <c r="W220" i="14"/>
  <c r="V220" i="14"/>
  <c r="U220" i="14"/>
  <c r="T220" i="14"/>
  <c r="AB219" i="14"/>
  <c r="AA219" i="14"/>
  <c r="Z219" i="14"/>
  <c r="Y219" i="14"/>
  <c r="X219" i="14"/>
  <c r="W219" i="14"/>
  <c r="V219" i="14"/>
  <c r="U219" i="14"/>
  <c r="T219" i="14"/>
  <c r="AB218" i="14"/>
  <c r="AA218" i="14"/>
  <c r="Z218" i="14"/>
  <c r="Y218" i="14"/>
  <c r="X218" i="14"/>
  <c r="W218" i="14"/>
  <c r="V218" i="14"/>
  <c r="U218" i="14"/>
  <c r="T218" i="14"/>
  <c r="AB217" i="14"/>
  <c r="AA217" i="14"/>
  <c r="Z217" i="14"/>
  <c r="Y217" i="14"/>
  <c r="X217" i="14"/>
  <c r="W217" i="14"/>
  <c r="V217" i="14"/>
  <c r="U217" i="14"/>
  <c r="T217" i="14"/>
  <c r="AB216" i="14"/>
  <c r="AA216" i="14"/>
  <c r="Z216" i="14"/>
  <c r="Y216" i="14"/>
  <c r="X216" i="14"/>
  <c r="W216" i="14"/>
  <c r="V216" i="14"/>
  <c r="U216" i="14"/>
  <c r="T216" i="14"/>
  <c r="AB215" i="14"/>
  <c r="AA215" i="14"/>
  <c r="Z215" i="14"/>
  <c r="Y215" i="14"/>
  <c r="X215" i="14"/>
  <c r="W215" i="14"/>
  <c r="V215" i="14"/>
  <c r="U215" i="14"/>
  <c r="T215" i="14"/>
  <c r="AB214" i="14"/>
  <c r="AA214" i="14"/>
  <c r="Z214" i="14"/>
  <c r="Y214" i="14"/>
  <c r="X214" i="14"/>
  <c r="W214" i="14"/>
  <c r="V214" i="14"/>
  <c r="U214" i="14"/>
  <c r="T214" i="14"/>
  <c r="AB213" i="14"/>
  <c r="AA213" i="14"/>
  <c r="Z213" i="14"/>
  <c r="Y213" i="14"/>
  <c r="X213" i="14"/>
  <c r="W213" i="14"/>
  <c r="V213" i="14"/>
  <c r="U213" i="14"/>
  <c r="T213" i="14"/>
  <c r="AB212" i="14"/>
  <c r="AA212" i="14"/>
  <c r="Z212" i="14"/>
  <c r="Y212" i="14"/>
  <c r="X212" i="14"/>
  <c r="W212" i="14"/>
  <c r="V212" i="14"/>
  <c r="U212" i="14"/>
  <c r="T212" i="14"/>
  <c r="AB211" i="14"/>
  <c r="AA211" i="14"/>
  <c r="Z211" i="14"/>
  <c r="Y211" i="14"/>
  <c r="X211" i="14"/>
  <c r="W211" i="14"/>
  <c r="V211" i="14"/>
  <c r="U211" i="14"/>
  <c r="T211" i="14"/>
  <c r="AB210" i="14"/>
  <c r="AA210" i="14"/>
  <c r="Z210" i="14"/>
  <c r="Y210" i="14"/>
  <c r="X210" i="14"/>
  <c r="W210" i="14"/>
  <c r="V210" i="14"/>
  <c r="U210" i="14"/>
  <c r="T210" i="14"/>
  <c r="AB209" i="14"/>
  <c r="AA209" i="14"/>
  <c r="Z209" i="14"/>
  <c r="Y209" i="14"/>
  <c r="X209" i="14"/>
  <c r="W209" i="14"/>
  <c r="V209" i="14"/>
  <c r="U209" i="14"/>
  <c r="T209" i="14"/>
  <c r="AB208" i="14"/>
  <c r="AA208" i="14"/>
  <c r="Z208" i="14"/>
  <c r="Y208" i="14"/>
  <c r="X208" i="14"/>
  <c r="W208" i="14"/>
  <c r="V208" i="14"/>
  <c r="U208" i="14"/>
  <c r="T208" i="14"/>
  <c r="AB207" i="14"/>
  <c r="AA207" i="14"/>
  <c r="Z207" i="14"/>
  <c r="Y207" i="14"/>
  <c r="X207" i="14"/>
  <c r="W207" i="14"/>
  <c r="V207" i="14"/>
  <c r="U207" i="14"/>
  <c r="T207" i="14"/>
  <c r="AB206" i="14"/>
  <c r="AA206" i="14"/>
  <c r="Z206" i="14"/>
  <c r="Y206" i="14"/>
  <c r="X206" i="14"/>
  <c r="W206" i="14"/>
  <c r="V206" i="14"/>
  <c r="U206" i="14"/>
  <c r="T206" i="14"/>
  <c r="AB205" i="14"/>
  <c r="AA205" i="14"/>
  <c r="Z205" i="14"/>
  <c r="Y205" i="14"/>
  <c r="X205" i="14"/>
  <c r="W205" i="14"/>
  <c r="V205" i="14"/>
  <c r="U205" i="14"/>
  <c r="T205" i="14"/>
  <c r="AB204" i="14"/>
  <c r="AA204" i="14"/>
  <c r="Z204" i="14"/>
  <c r="Y204" i="14"/>
  <c r="X204" i="14"/>
  <c r="W204" i="14"/>
  <c r="V204" i="14"/>
  <c r="U204" i="14"/>
  <c r="T204" i="14"/>
  <c r="AB203" i="14"/>
  <c r="AA203" i="14"/>
  <c r="Z203" i="14"/>
  <c r="Y203" i="14"/>
  <c r="X203" i="14"/>
  <c r="W203" i="14"/>
  <c r="V203" i="14"/>
  <c r="U203" i="14"/>
  <c r="T203" i="14"/>
  <c r="AB202" i="14"/>
  <c r="AA202" i="14"/>
  <c r="Z202" i="14"/>
  <c r="Y202" i="14"/>
  <c r="X202" i="14"/>
  <c r="W202" i="14"/>
  <c r="V202" i="14"/>
  <c r="U202" i="14"/>
  <c r="T202" i="14"/>
  <c r="AB201" i="14"/>
  <c r="AA201" i="14"/>
  <c r="Z201" i="14"/>
  <c r="Y201" i="14"/>
  <c r="X201" i="14"/>
  <c r="W201" i="14"/>
  <c r="V201" i="14"/>
  <c r="U201" i="14"/>
  <c r="T201" i="14"/>
  <c r="AB200" i="14"/>
  <c r="AA200" i="14"/>
  <c r="Z200" i="14"/>
  <c r="Y200" i="14"/>
  <c r="X200" i="14"/>
  <c r="W200" i="14"/>
  <c r="V200" i="14"/>
  <c r="U200" i="14"/>
  <c r="T200" i="14"/>
  <c r="AB199" i="14"/>
  <c r="AA199" i="14"/>
  <c r="Z199" i="14"/>
  <c r="Y199" i="14"/>
  <c r="X199" i="14"/>
  <c r="W199" i="14"/>
  <c r="V199" i="14"/>
  <c r="U199" i="14"/>
  <c r="T199" i="14"/>
  <c r="AB198" i="14"/>
  <c r="AA198" i="14"/>
  <c r="Z198" i="14"/>
  <c r="Y198" i="14"/>
  <c r="X198" i="14"/>
  <c r="W198" i="14"/>
  <c r="V198" i="14"/>
  <c r="U198" i="14"/>
  <c r="T198" i="14"/>
  <c r="AB197" i="14"/>
  <c r="AA197" i="14"/>
  <c r="Z197" i="14"/>
  <c r="Y197" i="14"/>
  <c r="X197" i="14"/>
  <c r="W197" i="14"/>
  <c r="V197" i="14"/>
  <c r="U197" i="14"/>
  <c r="T197" i="14"/>
  <c r="AB196" i="14"/>
  <c r="AA196" i="14"/>
  <c r="Z196" i="14"/>
  <c r="Y196" i="14"/>
  <c r="X196" i="14"/>
  <c r="W196" i="14"/>
  <c r="V196" i="14"/>
  <c r="U196" i="14"/>
  <c r="T196" i="14"/>
  <c r="AB195" i="14"/>
  <c r="AA195" i="14"/>
  <c r="Z195" i="14"/>
  <c r="Y195" i="14"/>
  <c r="X195" i="14"/>
  <c r="W195" i="14"/>
  <c r="V195" i="14"/>
  <c r="U195" i="14"/>
  <c r="T195" i="14"/>
  <c r="AB194" i="14"/>
  <c r="AA194" i="14"/>
  <c r="Z194" i="14"/>
  <c r="Y194" i="14"/>
  <c r="X194" i="14"/>
  <c r="W194" i="14"/>
  <c r="V194" i="14"/>
  <c r="U194" i="14"/>
  <c r="T194" i="14"/>
  <c r="AB193" i="14"/>
  <c r="AA193" i="14"/>
  <c r="Z193" i="14"/>
  <c r="Y193" i="14"/>
  <c r="X193" i="14"/>
  <c r="W193" i="14"/>
  <c r="V193" i="14"/>
  <c r="U193" i="14"/>
  <c r="T193" i="14"/>
  <c r="AB192" i="14"/>
  <c r="AA192" i="14"/>
  <c r="Z192" i="14"/>
  <c r="Y192" i="14"/>
  <c r="X192" i="14"/>
  <c r="W192" i="14"/>
  <c r="V192" i="14"/>
  <c r="U192" i="14"/>
  <c r="T192" i="14"/>
  <c r="AB191" i="14"/>
  <c r="AA191" i="14"/>
  <c r="Z191" i="14"/>
  <c r="Y191" i="14"/>
  <c r="X191" i="14"/>
  <c r="W191" i="14"/>
  <c r="V191" i="14"/>
  <c r="U191" i="14"/>
  <c r="T191" i="14"/>
  <c r="AB190" i="14"/>
  <c r="AA190" i="14"/>
  <c r="Z190" i="14"/>
  <c r="Y190" i="14"/>
  <c r="X190" i="14"/>
  <c r="W190" i="14"/>
  <c r="V190" i="14"/>
  <c r="U190" i="14"/>
  <c r="T190" i="14"/>
  <c r="AB189" i="14"/>
  <c r="AA189" i="14"/>
  <c r="Z189" i="14"/>
  <c r="Y189" i="14"/>
  <c r="X189" i="14"/>
  <c r="W189" i="14"/>
  <c r="V189" i="14"/>
  <c r="U189" i="14"/>
  <c r="T189" i="14"/>
  <c r="AB188" i="14"/>
  <c r="AA188" i="14"/>
  <c r="Z188" i="14"/>
  <c r="Y188" i="14"/>
  <c r="X188" i="14"/>
  <c r="W188" i="14"/>
  <c r="V188" i="14"/>
  <c r="U188" i="14"/>
  <c r="T188" i="14"/>
  <c r="AB187" i="14"/>
  <c r="AA187" i="14"/>
  <c r="Z187" i="14"/>
  <c r="Y187" i="14"/>
  <c r="X187" i="14"/>
  <c r="W187" i="14"/>
  <c r="V187" i="14"/>
  <c r="U187" i="14"/>
  <c r="T187" i="14"/>
  <c r="AB186" i="14"/>
  <c r="AA186" i="14"/>
  <c r="Z186" i="14"/>
  <c r="Y186" i="14"/>
  <c r="X186" i="14"/>
  <c r="W186" i="14"/>
  <c r="V186" i="14"/>
  <c r="U186" i="14"/>
  <c r="T186" i="14"/>
  <c r="AB185" i="14"/>
  <c r="AA185" i="14"/>
  <c r="Z185" i="14"/>
  <c r="Y185" i="14"/>
  <c r="X185" i="14"/>
  <c r="W185" i="14"/>
  <c r="V185" i="14"/>
  <c r="U185" i="14"/>
  <c r="T185" i="14"/>
  <c r="AB184" i="14"/>
  <c r="AA184" i="14"/>
  <c r="Z184" i="14"/>
  <c r="Y184" i="14"/>
  <c r="X184" i="14"/>
  <c r="W184" i="14"/>
  <c r="V184" i="14"/>
  <c r="U184" i="14"/>
  <c r="T184" i="14"/>
  <c r="AB183" i="14"/>
  <c r="AA183" i="14"/>
  <c r="Z183" i="14"/>
  <c r="Y183" i="14"/>
  <c r="X183" i="14"/>
  <c r="W183" i="14"/>
  <c r="V183" i="14"/>
  <c r="U183" i="14"/>
  <c r="T183" i="14"/>
  <c r="AB182" i="14"/>
  <c r="AA182" i="14"/>
  <c r="Z182" i="14"/>
  <c r="Y182" i="14"/>
  <c r="X182" i="14"/>
  <c r="W182" i="14"/>
  <c r="V182" i="14"/>
  <c r="U182" i="14"/>
  <c r="T182" i="14"/>
  <c r="AB181" i="14"/>
  <c r="AA181" i="14"/>
  <c r="Z181" i="14"/>
  <c r="Y181" i="14"/>
  <c r="X181" i="14"/>
  <c r="W181" i="14"/>
  <c r="V181" i="14"/>
  <c r="U181" i="14"/>
  <c r="T181" i="14"/>
  <c r="AB180" i="14"/>
  <c r="AA180" i="14"/>
  <c r="Z180" i="14"/>
  <c r="Y180" i="14"/>
  <c r="X180" i="14"/>
  <c r="W180" i="14"/>
  <c r="V180" i="14"/>
  <c r="U180" i="14"/>
  <c r="T180" i="14"/>
  <c r="AB179" i="14"/>
  <c r="AA179" i="14"/>
  <c r="Z179" i="14"/>
  <c r="Y179" i="14"/>
  <c r="X179" i="14"/>
  <c r="W179" i="14"/>
  <c r="V179" i="14"/>
  <c r="U179" i="14"/>
  <c r="T179" i="14"/>
  <c r="AB178" i="14"/>
  <c r="AA178" i="14"/>
  <c r="Z178" i="14"/>
  <c r="Y178" i="14"/>
  <c r="X178" i="14"/>
  <c r="W178" i="14"/>
  <c r="V178" i="14"/>
  <c r="U178" i="14"/>
  <c r="T178" i="14"/>
  <c r="AB177" i="14"/>
  <c r="AA177" i="14"/>
  <c r="Z177" i="14"/>
  <c r="Y177" i="14"/>
  <c r="X177" i="14"/>
  <c r="W177" i="14"/>
  <c r="V177" i="14"/>
  <c r="U177" i="14"/>
  <c r="T177" i="14"/>
  <c r="AB176" i="14"/>
  <c r="AA176" i="14"/>
  <c r="Z176" i="14"/>
  <c r="Y176" i="14"/>
  <c r="X176" i="14"/>
  <c r="W176" i="14"/>
  <c r="V176" i="14"/>
  <c r="U176" i="14"/>
  <c r="T176" i="14"/>
  <c r="AB175" i="14"/>
  <c r="AA175" i="14"/>
  <c r="Z175" i="14"/>
  <c r="Y175" i="14"/>
  <c r="X175" i="14"/>
  <c r="W175" i="14"/>
  <c r="V175" i="14"/>
  <c r="U175" i="14"/>
  <c r="T175" i="14"/>
  <c r="AB174" i="14"/>
  <c r="AA174" i="14"/>
  <c r="Z174" i="14"/>
  <c r="Y174" i="14"/>
  <c r="X174" i="14"/>
  <c r="W174" i="14"/>
  <c r="V174" i="14"/>
  <c r="U174" i="14"/>
  <c r="T174" i="14"/>
  <c r="AB173" i="14"/>
  <c r="AA173" i="14"/>
  <c r="Z173" i="14"/>
  <c r="Y173" i="14"/>
  <c r="X173" i="14"/>
  <c r="W173" i="14"/>
  <c r="V173" i="14"/>
  <c r="U173" i="14"/>
  <c r="T173" i="14"/>
  <c r="AB172" i="14"/>
  <c r="AA172" i="14"/>
  <c r="Z172" i="14"/>
  <c r="Y172" i="14"/>
  <c r="X172" i="14"/>
  <c r="W172" i="14"/>
  <c r="V172" i="14"/>
  <c r="U172" i="14"/>
  <c r="T172" i="14"/>
  <c r="AB171" i="14"/>
  <c r="AA171" i="14"/>
  <c r="Z171" i="14"/>
  <c r="Y171" i="14"/>
  <c r="X171" i="14"/>
  <c r="W171" i="14"/>
  <c r="V171" i="14"/>
  <c r="U171" i="14"/>
  <c r="T171" i="14"/>
  <c r="AB170" i="14"/>
  <c r="AA170" i="14"/>
  <c r="Z170" i="14"/>
  <c r="Y170" i="14"/>
  <c r="X170" i="14"/>
  <c r="W170" i="14"/>
  <c r="V170" i="14"/>
  <c r="U170" i="14"/>
  <c r="T170" i="14"/>
  <c r="AB169" i="14"/>
  <c r="AA169" i="14"/>
  <c r="Z169" i="14"/>
  <c r="Y169" i="14"/>
  <c r="X169" i="14"/>
  <c r="W169" i="14"/>
  <c r="V169" i="14"/>
  <c r="U169" i="14"/>
  <c r="T169" i="14"/>
  <c r="AB168" i="14"/>
  <c r="AA168" i="14"/>
  <c r="Z168" i="14"/>
  <c r="Y168" i="14"/>
  <c r="X168" i="14"/>
  <c r="W168" i="14"/>
  <c r="V168" i="14"/>
  <c r="U168" i="14"/>
  <c r="T168" i="14"/>
  <c r="AB167" i="14"/>
  <c r="AA167" i="14"/>
  <c r="Z167" i="14"/>
  <c r="Y167" i="14"/>
  <c r="X167" i="14"/>
  <c r="W167" i="14"/>
  <c r="V167" i="14"/>
  <c r="U167" i="14"/>
  <c r="T167" i="14"/>
  <c r="AB166" i="14"/>
  <c r="AA166" i="14"/>
  <c r="Z166" i="14"/>
  <c r="Y166" i="14"/>
  <c r="X166" i="14"/>
  <c r="W166" i="14"/>
  <c r="V166" i="14"/>
  <c r="U166" i="14"/>
  <c r="T166" i="14"/>
  <c r="AB165" i="14"/>
  <c r="AA165" i="14"/>
  <c r="Z165" i="14"/>
  <c r="Y165" i="14"/>
  <c r="X165" i="14"/>
  <c r="W165" i="14"/>
  <c r="V165" i="14"/>
  <c r="U165" i="14"/>
  <c r="T165" i="14"/>
  <c r="AB164" i="14"/>
  <c r="AA164" i="14"/>
  <c r="Z164" i="14"/>
  <c r="Y164" i="14"/>
  <c r="X164" i="14"/>
  <c r="W164" i="14"/>
  <c r="V164" i="14"/>
  <c r="U164" i="14"/>
  <c r="T164" i="14"/>
  <c r="AB163" i="14"/>
  <c r="AA163" i="14"/>
  <c r="Z163" i="14"/>
  <c r="Y163" i="14"/>
  <c r="X163" i="14"/>
  <c r="W163" i="14"/>
  <c r="V163" i="14"/>
  <c r="U163" i="14"/>
  <c r="T163" i="14"/>
  <c r="AB162" i="14"/>
  <c r="AA162" i="14"/>
  <c r="Z162" i="14"/>
  <c r="Y162" i="14"/>
  <c r="X162" i="14"/>
  <c r="W162" i="14"/>
  <c r="V162" i="14"/>
  <c r="U162" i="14"/>
  <c r="T162" i="14"/>
  <c r="AB161" i="14"/>
  <c r="AA161" i="14"/>
  <c r="Z161" i="14"/>
  <c r="Y161" i="14"/>
  <c r="X161" i="14"/>
  <c r="W161" i="14"/>
  <c r="V161" i="14"/>
  <c r="U161" i="14"/>
  <c r="T161" i="14"/>
  <c r="AB160" i="14"/>
  <c r="AA160" i="14"/>
  <c r="Z160" i="14"/>
  <c r="Y160" i="14"/>
  <c r="X160" i="14"/>
  <c r="W160" i="14"/>
  <c r="V160" i="14"/>
  <c r="U160" i="14"/>
  <c r="T160" i="14"/>
  <c r="AB159" i="14"/>
  <c r="AA159" i="14"/>
  <c r="Z159" i="14"/>
  <c r="Y159" i="14"/>
  <c r="X159" i="14"/>
  <c r="W159" i="14"/>
  <c r="V159" i="14"/>
  <c r="U159" i="14"/>
  <c r="T159" i="14"/>
  <c r="AB158" i="14"/>
  <c r="AA158" i="14"/>
  <c r="Z158" i="14"/>
  <c r="Y158" i="14"/>
  <c r="X158" i="14"/>
  <c r="W158" i="14"/>
  <c r="V158" i="14"/>
  <c r="U158" i="14"/>
  <c r="T158" i="14"/>
  <c r="AB157" i="14"/>
  <c r="AA157" i="14"/>
  <c r="Z157" i="14"/>
  <c r="Y157" i="14"/>
  <c r="X157" i="14"/>
  <c r="W157" i="14"/>
  <c r="V157" i="14"/>
  <c r="U157" i="14"/>
  <c r="T157" i="14"/>
  <c r="AB156" i="14"/>
  <c r="AA156" i="14"/>
  <c r="Z156" i="14"/>
  <c r="Y156" i="14"/>
  <c r="X156" i="14"/>
  <c r="W156" i="14"/>
  <c r="V156" i="14"/>
  <c r="U156" i="14"/>
  <c r="T156" i="14"/>
  <c r="AB155" i="14"/>
  <c r="AA155" i="14"/>
  <c r="Z155" i="14"/>
  <c r="Y155" i="14"/>
  <c r="X155" i="14"/>
  <c r="W155" i="14"/>
  <c r="V155" i="14"/>
  <c r="U155" i="14"/>
  <c r="T155" i="14"/>
  <c r="AB154" i="14"/>
  <c r="AA154" i="14"/>
  <c r="Z154" i="14"/>
  <c r="Y154" i="14"/>
  <c r="X154" i="14"/>
  <c r="W154" i="14"/>
  <c r="V154" i="14"/>
  <c r="U154" i="14"/>
  <c r="T154" i="14"/>
  <c r="AB153" i="14"/>
  <c r="AA153" i="14"/>
  <c r="Z153" i="14"/>
  <c r="Y153" i="14"/>
  <c r="X153" i="14"/>
  <c r="W153" i="14"/>
  <c r="V153" i="14"/>
  <c r="U153" i="14"/>
  <c r="T153" i="14"/>
  <c r="AB152" i="14"/>
  <c r="AA152" i="14"/>
  <c r="Z152" i="14"/>
  <c r="Y152" i="14"/>
  <c r="X152" i="14"/>
  <c r="W152" i="14"/>
  <c r="V152" i="14"/>
  <c r="U152" i="14"/>
  <c r="T152" i="14"/>
  <c r="AB151" i="14"/>
  <c r="AA151" i="14"/>
  <c r="Z151" i="14"/>
  <c r="Y151" i="14"/>
  <c r="X151" i="14"/>
  <c r="W151" i="14"/>
  <c r="V151" i="14"/>
  <c r="U151" i="14"/>
  <c r="T151" i="14"/>
  <c r="AB150" i="14"/>
  <c r="AA150" i="14"/>
  <c r="Z150" i="14"/>
  <c r="Y150" i="14"/>
  <c r="X150" i="14"/>
  <c r="W150" i="14"/>
  <c r="V150" i="14"/>
  <c r="U150" i="14"/>
  <c r="T150" i="14"/>
  <c r="AB149" i="14"/>
  <c r="AA149" i="14"/>
  <c r="Z149" i="14"/>
  <c r="Y149" i="14"/>
  <c r="X149" i="14"/>
  <c r="W149" i="14"/>
  <c r="V149" i="14"/>
  <c r="U149" i="14"/>
  <c r="T149" i="14"/>
  <c r="AB148" i="14"/>
  <c r="AA148" i="14"/>
  <c r="Z148" i="14"/>
  <c r="Y148" i="14"/>
  <c r="X148" i="14"/>
  <c r="W148" i="14"/>
  <c r="V148" i="14"/>
  <c r="U148" i="14"/>
  <c r="T148" i="14"/>
  <c r="AB147" i="14"/>
  <c r="AA147" i="14"/>
  <c r="Z147" i="14"/>
  <c r="Y147" i="14"/>
  <c r="X147" i="14"/>
  <c r="W147" i="14"/>
  <c r="V147" i="14"/>
  <c r="U147" i="14"/>
  <c r="T147" i="14"/>
  <c r="AB146" i="14"/>
  <c r="AA146" i="14"/>
  <c r="Z146" i="14"/>
  <c r="Y146" i="14"/>
  <c r="X146" i="14"/>
  <c r="W146" i="14"/>
  <c r="V146" i="14"/>
  <c r="U146" i="14"/>
  <c r="T146" i="14"/>
  <c r="AB145" i="14"/>
  <c r="AA145" i="14"/>
  <c r="Z145" i="14"/>
  <c r="Y145" i="14"/>
  <c r="X145" i="14"/>
  <c r="W145" i="14"/>
  <c r="V145" i="14"/>
  <c r="U145" i="14"/>
  <c r="T145" i="14"/>
  <c r="AB144" i="14"/>
  <c r="AA144" i="14"/>
  <c r="Z144" i="14"/>
  <c r="Y144" i="14"/>
  <c r="X144" i="14"/>
  <c r="W144" i="14"/>
  <c r="V144" i="14"/>
  <c r="U144" i="14"/>
  <c r="T144" i="14"/>
  <c r="AB143" i="14"/>
  <c r="AA143" i="14"/>
  <c r="Z143" i="14"/>
  <c r="Y143" i="14"/>
  <c r="X143" i="14"/>
  <c r="W143" i="14"/>
  <c r="V143" i="14"/>
  <c r="U143" i="14"/>
  <c r="T143" i="14"/>
  <c r="AB142" i="14"/>
  <c r="AA142" i="14"/>
  <c r="Z142" i="14"/>
  <c r="Y142" i="14"/>
  <c r="X142" i="14"/>
  <c r="W142" i="14"/>
  <c r="V142" i="14"/>
  <c r="U142" i="14"/>
  <c r="T142" i="14"/>
  <c r="AB141" i="14"/>
  <c r="AA141" i="14"/>
  <c r="Z141" i="14"/>
  <c r="Y141" i="14"/>
  <c r="X141" i="14"/>
  <c r="W141" i="14"/>
  <c r="V141" i="14"/>
  <c r="U141" i="14"/>
  <c r="T141" i="14"/>
  <c r="AB140" i="14"/>
  <c r="AA140" i="14"/>
  <c r="Z140" i="14"/>
  <c r="Y140" i="14"/>
  <c r="X140" i="14"/>
  <c r="W140" i="14"/>
  <c r="V140" i="14"/>
  <c r="U140" i="14"/>
  <c r="T140" i="14"/>
  <c r="AB139" i="14"/>
  <c r="AA139" i="14"/>
  <c r="Z139" i="14"/>
  <c r="Y139" i="14"/>
  <c r="X139" i="14"/>
  <c r="W139" i="14"/>
  <c r="V139" i="14"/>
  <c r="U139" i="14"/>
  <c r="T139" i="14"/>
  <c r="AB138" i="14"/>
  <c r="AA138" i="14"/>
  <c r="Z138" i="14"/>
  <c r="Y138" i="14"/>
  <c r="X138" i="14"/>
  <c r="W138" i="14"/>
  <c r="V138" i="14"/>
  <c r="U138" i="14"/>
  <c r="T138" i="14"/>
  <c r="AB137" i="14"/>
  <c r="AA137" i="14"/>
  <c r="Z137" i="14"/>
  <c r="Y137" i="14"/>
  <c r="X137" i="14"/>
  <c r="W137" i="14"/>
  <c r="V137" i="14"/>
  <c r="U137" i="14"/>
  <c r="T137" i="14"/>
  <c r="AB136" i="14"/>
  <c r="AA136" i="14"/>
  <c r="Z136" i="14"/>
  <c r="Y136" i="14"/>
  <c r="X136" i="14"/>
  <c r="W136" i="14"/>
  <c r="V136" i="14"/>
  <c r="U136" i="14"/>
  <c r="T136" i="14"/>
  <c r="AB135" i="14"/>
  <c r="AA135" i="14"/>
  <c r="Z135" i="14"/>
  <c r="Y135" i="14"/>
  <c r="X135" i="14"/>
  <c r="W135" i="14"/>
  <c r="V135" i="14"/>
  <c r="U135" i="14"/>
  <c r="T135" i="14"/>
  <c r="AB134" i="14"/>
  <c r="AA134" i="14"/>
  <c r="Z134" i="14"/>
  <c r="Y134" i="14"/>
  <c r="X134" i="14"/>
  <c r="W134" i="14"/>
  <c r="V134" i="14"/>
  <c r="U134" i="14"/>
  <c r="T134" i="14"/>
  <c r="AB133" i="14"/>
  <c r="AA133" i="14"/>
  <c r="Z133" i="14"/>
  <c r="Y133" i="14"/>
  <c r="X133" i="14"/>
  <c r="W133" i="14"/>
  <c r="V133" i="14"/>
  <c r="U133" i="14"/>
  <c r="T133" i="14"/>
  <c r="AB132" i="14"/>
  <c r="AA132" i="14"/>
  <c r="Z132" i="14"/>
  <c r="Y132" i="14"/>
  <c r="X132" i="14"/>
  <c r="W132" i="14"/>
  <c r="V132" i="14"/>
  <c r="U132" i="14"/>
  <c r="T132" i="14"/>
  <c r="AB131" i="14"/>
  <c r="AA131" i="14"/>
  <c r="Z131" i="14"/>
  <c r="Y131" i="14"/>
  <c r="X131" i="14"/>
  <c r="W131" i="14"/>
  <c r="V131" i="14"/>
  <c r="U131" i="14"/>
  <c r="T131" i="14"/>
  <c r="AB130" i="14"/>
  <c r="AA130" i="14"/>
  <c r="Z130" i="14"/>
  <c r="Y130" i="14"/>
  <c r="X130" i="14"/>
  <c r="W130" i="14"/>
  <c r="V130" i="14"/>
  <c r="U130" i="14"/>
  <c r="T130" i="14"/>
  <c r="AB129" i="14"/>
  <c r="AA129" i="14"/>
  <c r="Z129" i="14"/>
  <c r="Y129" i="14"/>
  <c r="X129" i="14"/>
  <c r="W129" i="14"/>
  <c r="V129" i="14"/>
  <c r="U129" i="14"/>
  <c r="T129" i="14"/>
  <c r="AB128" i="14"/>
  <c r="AA128" i="14"/>
  <c r="Z128" i="14"/>
  <c r="Y128" i="14"/>
  <c r="X128" i="14"/>
  <c r="W128" i="14"/>
  <c r="V128" i="14"/>
  <c r="U128" i="14"/>
  <c r="T128" i="14"/>
  <c r="AB127" i="14"/>
  <c r="AA127" i="14"/>
  <c r="Z127" i="14"/>
  <c r="Y127" i="14"/>
  <c r="X127" i="14"/>
  <c r="W127" i="14"/>
  <c r="V127" i="14"/>
  <c r="U127" i="14"/>
  <c r="T127" i="14"/>
  <c r="AB126" i="14"/>
  <c r="AA126" i="14"/>
  <c r="Z126" i="14"/>
  <c r="Y126" i="14"/>
  <c r="X126" i="14"/>
  <c r="W126" i="14"/>
  <c r="V126" i="14"/>
  <c r="U126" i="14"/>
  <c r="T126" i="14"/>
  <c r="AB125" i="14"/>
  <c r="AA125" i="14"/>
  <c r="Z125" i="14"/>
  <c r="Y125" i="14"/>
  <c r="X125" i="14"/>
  <c r="W125" i="14"/>
  <c r="V125" i="14"/>
  <c r="U125" i="14"/>
  <c r="T125" i="14"/>
  <c r="AB124" i="14"/>
  <c r="AA124" i="14"/>
  <c r="Z124" i="14"/>
  <c r="Y124" i="14"/>
  <c r="X124" i="14"/>
  <c r="W124" i="14"/>
  <c r="V124" i="14"/>
  <c r="U124" i="14"/>
  <c r="T124" i="14"/>
  <c r="AB123" i="14"/>
  <c r="AA123" i="14"/>
  <c r="Z123" i="14"/>
  <c r="Y123" i="14"/>
  <c r="X123" i="14"/>
  <c r="W123" i="14"/>
  <c r="V123" i="14"/>
  <c r="U123" i="14"/>
  <c r="T123" i="14"/>
  <c r="AB122" i="14"/>
  <c r="AA122" i="14"/>
  <c r="Z122" i="14"/>
  <c r="Y122" i="14"/>
  <c r="X122" i="14"/>
  <c r="W122" i="14"/>
  <c r="V122" i="14"/>
  <c r="U122" i="14"/>
  <c r="T122" i="14"/>
  <c r="AB121" i="14"/>
  <c r="AA121" i="14"/>
  <c r="Z121" i="14"/>
  <c r="Y121" i="14"/>
  <c r="X121" i="14"/>
  <c r="W121" i="14"/>
  <c r="V121" i="14"/>
  <c r="U121" i="14"/>
  <c r="T121" i="14"/>
  <c r="AB120" i="14"/>
  <c r="AA120" i="14"/>
  <c r="Z120" i="14"/>
  <c r="Y120" i="14"/>
  <c r="X120" i="14"/>
  <c r="W120" i="14"/>
  <c r="V120" i="14"/>
  <c r="U120" i="14"/>
  <c r="T120" i="14"/>
  <c r="AB119" i="14"/>
  <c r="AA119" i="14"/>
  <c r="Z119" i="14"/>
  <c r="Y119" i="14"/>
  <c r="X119" i="14"/>
  <c r="W119" i="14"/>
  <c r="V119" i="14"/>
  <c r="U119" i="14"/>
  <c r="T119" i="14"/>
  <c r="AB118" i="14"/>
  <c r="AA118" i="14"/>
  <c r="Z118" i="14"/>
  <c r="Y118" i="14"/>
  <c r="X118" i="14"/>
  <c r="W118" i="14"/>
  <c r="V118" i="14"/>
  <c r="U118" i="14"/>
  <c r="T118" i="14"/>
  <c r="AB117" i="14"/>
  <c r="AA117" i="14"/>
  <c r="Z117" i="14"/>
  <c r="Y117" i="14"/>
  <c r="X117" i="14"/>
  <c r="W117" i="14"/>
  <c r="V117" i="14"/>
  <c r="U117" i="14"/>
  <c r="T117" i="14"/>
  <c r="AB116" i="14"/>
  <c r="AA116" i="14"/>
  <c r="Z116" i="14"/>
  <c r="Y116" i="14"/>
  <c r="X116" i="14"/>
  <c r="W116" i="14"/>
  <c r="V116" i="14"/>
  <c r="U116" i="14"/>
  <c r="T116" i="14"/>
  <c r="AB115" i="14"/>
  <c r="AA115" i="14"/>
  <c r="Z115" i="14"/>
  <c r="Y115" i="14"/>
  <c r="X115" i="14"/>
  <c r="W115" i="14"/>
  <c r="V115" i="14"/>
  <c r="U115" i="14"/>
  <c r="T115" i="14"/>
  <c r="AB114" i="14"/>
  <c r="AA114" i="14"/>
  <c r="Z114" i="14"/>
  <c r="Y114" i="14"/>
  <c r="X114" i="14"/>
  <c r="W114" i="14"/>
  <c r="V114" i="14"/>
  <c r="U114" i="14"/>
  <c r="T114" i="14"/>
  <c r="AB113" i="14"/>
  <c r="AA113" i="14"/>
  <c r="Z113" i="14"/>
  <c r="Y113" i="14"/>
  <c r="X113" i="14"/>
  <c r="W113" i="14"/>
  <c r="V113" i="14"/>
  <c r="U113" i="14"/>
  <c r="T113" i="14"/>
  <c r="AB112" i="14"/>
  <c r="AA112" i="14"/>
  <c r="Z112" i="14"/>
  <c r="Y112" i="14"/>
  <c r="X112" i="14"/>
  <c r="W112" i="14"/>
  <c r="V112" i="14"/>
  <c r="U112" i="14"/>
  <c r="T112" i="14"/>
  <c r="AB111" i="14"/>
  <c r="AA111" i="14"/>
  <c r="Z111" i="14"/>
  <c r="Y111" i="14"/>
  <c r="X111" i="14"/>
  <c r="W111" i="14"/>
  <c r="V111" i="14"/>
  <c r="U111" i="14"/>
  <c r="T111" i="14"/>
  <c r="AB110" i="14"/>
  <c r="AA110" i="14"/>
  <c r="Z110" i="14"/>
  <c r="Y110" i="14"/>
  <c r="X110" i="14"/>
  <c r="W110" i="14"/>
  <c r="V110" i="14"/>
  <c r="U110" i="14"/>
  <c r="T110" i="14"/>
  <c r="AB109" i="14"/>
  <c r="AA109" i="14"/>
  <c r="Z109" i="14"/>
  <c r="Y109" i="14"/>
  <c r="X109" i="14"/>
  <c r="W109" i="14"/>
  <c r="V109" i="14"/>
  <c r="U109" i="14"/>
  <c r="T109" i="14"/>
  <c r="AB108" i="14"/>
  <c r="AA108" i="14"/>
  <c r="Z108" i="14"/>
  <c r="Y108" i="14"/>
  <c r="X108" i="14"/>
  <c r="W108" i="14"/>
  <c r="V108" i="14"/>
  <c r="U108" i="14"/>
  <c r="T108" i="14"/>
  <c r="AB107" i="14"/>
  <c r="AA107" i="14"/>
  <c r="Z107" i="14"/>
  <c r="Y107" i="14"/>
  <c r="X107" i="14"/>
  <c r="W107" i="14"/>
  <c r="V107" i="14"/>
  <c r="U107" i="14"/>
  <c r="T107" i="14"/>
  <c r="AB106" i="14"/>
  <c r="AA106" i="14"/>
  <c r="Z106" i="14"/>
  <c r="Y106" i="14"/>
  <c r="X106" i="14"/>
  <c r="W106" i="14"/>
  <c r="V106" i="14"/>
  <c r="U106" i="14"/>
  <c r="T106" i="14"/>
  <c r="AB105" i="14"/>
  <c r="AA105" i="14"/>
  <c r="Z105" i="14"/>
  <c r="Y105" i="14"/>
  <c r="X105" i="14"/>
  <c r="W105" i="14"/>
  <c r="V105" i="14"/>
  <c r="U105" i="14"/>
  <c r="T105" i="14"/>
  <c r="AB104" i="14"/>
  <c r="AA104" i="14"/>
  <c r="Z104" i="14"/>
  <c r="Y104" i="14"/>
  <c r="X104" i="14"/>
  <c r="W104" i="14"/>
  <c r="V104" i="14"/>
  <c r="U104" i="14"/>
  <c r="T104" i="14"/>
  <c r="AB103" i="14"/>
  <c r="AA103" i="14"/>
  <c r="Z103" i="14"/>
  <c r="Y103" i="14"/>
  <c r="X103" i="14"/>
  <c r="W103" i="14"/>
  <c r="V103" i="14"/>
  <c r="U103" i="14"/>
  <c r="T103" i="14"/>
  <c r="AB102" i="14"/>
  <c r="AA102" i="14"/>
  <c r="Z102" i="14"/>
  <c r="Y102" i="14"/>
  <c r="X102" i="14"/>
  <c r="W102" i="14"/>
  <c r="V102" i="14"/>
  <c r="U102" i="14"/>
  <c r="T102" i="14"/>
  <c r="AB101" i="14"/>
  <c r="AA101" i="14"/>
  <c r="Z101" i="14"/>
  <c r="Y101" i="14"/>
  <c r="X101" i="14"/>
  <c r="W101" i="14"/>
  <c r="V101" i="14"/>
  <c r="U101" i="14"/>
  <c r="T101" i="14"/>
  <c r="AB100" i="14"/>
  <c r="AA100" i="14"/>
  <c r="Z100" i="14"/>
  <c r="Y100" i="14"/>
  <c r="X100" i="14"/>
  <c r="W100" i="14"/>
  <c r="V100" i="14"/>
  <c r="U100" i="14"/>
  <c r="T100" i="14"/>
  <c r="AB99" i="14"/>
  <c r="AA99" i="14"/>
  <c r="Z99" i="14"/>
  <c r="Y99" i="14"/>
  <c r="X99" i="14"/>
  <c r="W99" i="14"/>
  <c r="V99" i="14"/>
  <c r="U99" i="14"/>
  <c r="T99" i="14"/>
  <c r="AB98" i="14"/>
  <c r="AA98" i="14"/>
  <c r="Z98" i="14"/>
  <c r="Y98" i="14"/>
  <c r="X98" i="14"/>
  <c r="W98" i="14"/>
  <c r="V98" i="14"/>
  <c r="U98" i="14"/>
  <c r="T98" i="14"/>
  <c r="AB97" i="14"/>
  <c r="AA97" i="14"/>
  <c r="Z97" i="14"/>
  <c r="Y97" i="14"/>
  <c r="X97" i="14"/>
  <c r="W97" i="14"/>
  <c r="V97" i="14"/>
  <c r="U97" i="14"/>
  <c r="T97" i="14"/>
  <c r="AB96" i="14"/>
  <c r="AA96" i="14"/>
  <c r="Z96" i="14"/>
  <c r="Y96" i="14"/>
  <c r="X96" i="14"/>
  <c r="W96" i="14"/>
  <c r="V96" i="14"/>
  <c r="U96" i="14"/>
  <c r="T96" i="14"/>
  <c r="AB95" i="14"/>
  <c r="AA95" i="14"/>
  <c r="Z95" i="14"/>
  <c r="Y95" i="14"/>
  <c r="X95" i="14"/>
  <c r="W95" i="14"/>
  <c r="V95" i="14"/>
  <c r="U95" i="14"/>
  <c r="T95" i="14"/>
  <c r="AB94" i="14"/>
  <c r="AA94" i="14"/>
  <c r="Z94" i="14"/>
  <c r="Y94" i="14"/>
  <c r="X94" i="14"/>
  <c r="W94" i="14"/>
  <c r="V94" i="14"/>
  <c r="U94" i="14"/>
  <c r="T94" i="14"/>
  <c r="AB93" i="14"/>
  <c r="AA93" i="14"/>
  <c r="Z93" i="14"/>
  <c r="Y93" i="14"/>
  <c r="X93" i="14"/>
  <c r="W93" i="14"/>
  <c r="V93" i="14"/>
  <c r="U93" i="14"/>
  <c r="T93" i="14"/>
  <c r="AB92" i="14"/>
  <c r="AA92" i="14"/>
  <c r="Z92" i="14"/>
  <c r="Y92" i="14"/>
  <c r="X92" i="14"/>
  <c r="W92" i="14"/>
  <c r="V92" i="14"/>
  <c r="U92" i="14"/>
  <c r="T92" i="14"/>
  <c r="AB91" i="14"/>
  <c r="AA91" i="14"/>
  <c r="Z91" i="14"/>
  <c r="Y91" i="14"/>
  <c r="X91" i="14"/>
  <c r="W91" i="14"/>
  <c r="V91" i="14"/>
  <c r="U91" i="14"/>
  <c r="T91" i="14"/>
  <c r="AB90" i="14"/>
  <c r="AA90" i="14"/>
  <c r="Z90" i="14"/>
  <c r="Y90" i="14"/>
  <c r="X90" i="14"/>
  <c r="W90" i="14"/>
  <c r="V90" i="14"/>
  <c r="U90" i="14"/>
  <c r="T90" i="14"/>
  <c r="AB89" i="14"/>
  <c r="AA89" i="14"/>
  <c r="Z89" i="14"/>
  <c r="Y89" i="14"/>
  <c r="X89" i="14"/>
  <c r="W89" i="14"/>
  <c r="V89" i="14"/>
  <c r="U89" i="14"/>
  <c r="T89" i="14"/>
  <c r="AB88" i="14"/>
  <c r="AA88" i="14"/>
  <c r="Z88" i="14"/>
  <c r="Y88" i="14"/>
  <c r="X88" i="14"/>
  <c r="W88" i="14"/>
  <c r="V88" i="14"/>
  <c r="U88" i="14"/>
  <c r="T88" i="14"/>
  <c r="AB87" i="14"/>
  <c r="AA87" i="14"/>
  <c r="Z87" i="14"/>
  <c r="Y87" i="14"/>
  <c r="X87" i="14"/>
  <c r="W87" i="14"/>
  <c r="V87" i="14"/>
  <c r="U87" i="14"/>
  <c r="T87" i="14"/>
  <c r="AB86" i="14"/>
  <c r="AA86" i="14"/>
  <c r="Z86" i="14"/>
  <c r="Y86" i="14"/>
  <c r="X86" i="14"/>
  <c r="W86" i="14"/>
  <c r="V86" i="14"/>
  <c r="U86" i="14"/>
  <c r="T86" i="14"/>
  <c r="AB85" i="14"/>
  <c r="AA85" i="14"/>
  <c r="Z85" i="14"/>
  <c r="Y85" i="14"/>
  <c r="X85" i="14"/>
  <c r="W85" i="14"/>
  <c r="V85" i="14"/>
  <c r="U85" i="14"/>
  <c r="T85" i="14"/>
  <c r="AB84" i="14"/>
  <c r="AA84" i="14"/>
  <c r="Z84" i="14"/>
  <c r="Y84" i="14"/>
  <c r="X84" i="14"/>
  <c r="W84" i="14"/>
  <c r="V84" i="14"/>
  <c r="U84" i="14"/>
  <c r="T84" i="14"/>
  <c r="AB83" i="14"/>
  <c r="AA83" i="14"/>
  <c r="Z83" i="14"/>
  <c r="Y83" i="14"/>
  <c r="X83" i="14"/>
  <c r="W83" i="14"/>
  <c r="V83" i="14"/>
  <c r="U83" i="14"/>
  <c r="T83" i="14"/>
  <c r="AB82" i="14"/>
  <c r="AA82" i="14"/>
  <c r="Z82" i="14"/>
  <c r="Y82" i="14"/>
  <c r="X82" i="14"/>
  <c r="W82" i="14"/>
  <c r="V82" i="14"/>
  <c r="U82" i="14"/>
  <c r="T82" i="14"/>
  <c r="AB81" i="14"/>
  <c r="AA81" i="14"/>
  <c r="Z81" i="14"/>
  <c r="Y81" i="14"/>
  <c r="X81" i="14"/>
  <c r="W81" i="14"/>
  <c r="V81" i="14"/>
  <c r="U81" i="14"/>
  <c r="T81" i="14"/>
  <c r="AB80" i="14"/>
  <c r="AA80" i="14"/>
  <c r="Y80" i="14"/>
  <c r="W80" i="14"/>
  <c r="V80" i="14"/>
  <c r="U80" i="14"/>
  <c r="T80" i="14"/>
  <c r="AB79" i="14"/>
  <c r="AA79" i="14"/>
  <c r="Z79" i="14"/>
  <c r="Y79" i="14"/>
  <c r="X79" i="14"/>
  <c r="W79" i="14"/>
  <c r="V79" i="14"/>
  <c r="U79" i="14"/>
  <c r="T79" i="14"/>
  <c r="AB78" i="14"/>
  <c r="AA78" i="14"/>
  <c r="Z78" i="14"/>
  <c r="Y78" i="14"/>
  <c r="X78" i="14"/>
  <c r="W78" i="14"/>
  <c r="V78" i="14"/>
  <c r="U78" i="14"/>
  <c r="T78" i="14"/>
  <c r="AB77" i="14"/>
  <c r="AA77" i="14"/>
  <c r="Z77" i="14"/>
  <c r="Y77" i="14"/>
  <c r="X77" i="14"/>
  <c r="W77" i="14"/>
  <c r="V77" i="14"/>
  <c r="U77" i="14"/>
  <c r="T77" i="14"/>
  <c r="AB76" i="14"/>
  <c r="AA76" i="14"/>
  <c r="Z76" i="14"/>
  <c r="Y76" i="14"/>
  <c r="X76" i="14"/>
  <c r="W76" i="14"/>
  <c r="V76" i="14"/>
  <c r="U76" i="14"/>
  <c r="T76" i="14"/>
  <c r="AB75" i="14"/>
  <c r="AA75" i="14"/>
  <c r="Z75" i="14"/>
  <c r="Y75" i="14"/>
  <c r="X75" i="14"/>
  <c r="W75" i="14"/>
  <c r="V75" i="14"/>
  <c r="U75" i="14"/>
  <c r="T75" i="14"/>
  <c r="AB74" i="14"/>
  <c r="AA74" i="14"/>
  <c r="Z74" i="14"/>
  <c r="Y74" i="14"/>
  <c r="X74" i="14"/>
  <c r="W74" i="14"/>
  <c r="V74" i="14"/>
  <c r="U74" i="14"/>
  <c r="T74" i="14"/>
  <c r="AB73" i="14"/>
  <c r="AA73" i="14"/>
  <c r="Z73" i="14"/>
  <c r="Y73" i="14"/>
  <c r="X73" i="14"/>
  <c r="W73" i="14"/>
  <c r="V73" i="14"/>
  <c r="U73" i="14"/>
  <c r="T73" i="14"/>
  <c r="AB72" i="14"/>
  <c r="AA72" i="14"/>
  <c r="Z72" i="14"/>
  <c r="Y72" i="14"/>
  <c r="X72" i="14"/>
  <c r="W72" i="14"/>
  <c r="V72" i="14"/>
  <c r="U72" i="14"/>
  <c r="T72" i="14"/>
  <c r="AB71" i="14"/>
  <c r="AA71" i="14"/>
  <c r="Z71" i="14"/>
  <c r="Y71" i="14"/>
  <c r="X71" i="14"/>
  <c r="W71" i="14"/>
  <c r="V71" i="14"/>
  <c r="U71" i="14"/>
  <c r="T71" i="14"/>
  <c r="AB70" i="14"/>
  <c r="AA70" i="14"/>
  <c r="Z70" i="14"/>
  <c r="Y70" i="14"/>
  <c r="X70" i="14"/>
  <c r="W70" i="14"/>
  <c r="V70" i="14"/>
  <c r="U70" i="14"/>
  <c r="T70" i="14"/>
  <c r="AB69" i="14"/>
  <c r="AA69" i="14"/>
  <c r="Z69" i="14"/>
  <c r="Y69" i="14"/>
  <c r="X69" i="14"/>
  <c r="W69" i="14"/>
  <c r="V69" i="14"/>
  <c r="U69" i="14"/>
  <c r="T69" i="14"/>
  <c r="AB68" i="14"/>
  <c r="AA68" i="14"/>
  <c r="Z68" i="14"/>
  <c r="Y68" i="14"/>
  <c r="X68" i="14"/>
  <c r="W68" i="14"/>
  <c r="V68" i="14"/>
  <c r="U68" i="14"/>
  <c r="T68" i="14"/>
  <c r="AB67" i="14"/>
  <c r="AA67" i="14"/>
  <c r="Z67" i="14"/>
  <c r="Y67" i="14"/>
  <c r="X67" i="14"/>
  <c r="W67" i="14"/>
  <c r="V67" i="14"/>
  <c r="U67" i="14"/>
  <c r="T67" i="14"/>
  <c r="AB66" i="14"/>
  <c r="AA66" i="14"/>
  <c r="Z66" i="14"/>
  <c r="Y66" i="14"/>
  <c r="X66" i="14"/>
  <c r="W66" i="14"/>
  <c r="V66" i="14"/>
  <c r="U66" i="14"/>
  <c r="T66" i="14"/>
  <c r="AB65" i="14"/>
  <c r="AA65" i="14"/>
  <c r="Z65" i="14"/>
  <c r="Y65" i="14"/>
  <c r="X65" i="14"/>
  <c r="W65" i="14"/>
  <c r="V65" i="14"/>
  <c r="U65" i="14"/>
  <c r="T65" i="14"/>
  <c r="AB64" i="14"/>
  <c r="AA64" i="14"/>
  <c r="Z64" i="14"/>
  <c r="Y64" i="14"/>
  <c r="X64" i="14"/>
  <c r="W64" i="14"/>
  <c r="V64" i="14"/>
  <c r="U64" i="14"/>
  <c r="T64" i="14"/>
  <c r="AB63" i="14"/>
  <c r="AA63" i="14"/>
  <c r="Z63" i="14"/>
  <c r="Y63" i="14"/>
  <c r="X63" i="14"/>
  <c r="W63" i="14"/>
  <c r="V63" i="14"/>
  <c r="U63" i="14"/>
  <c r="T63" i="14"/>
  <c r="AB62" i="14"/>
  <c r="AA62" i="14"/>
  <c r="Z62" i="14"/>
  <c r="Y62" i="14"/>
  <c r="X62" i="14"/>
  <c r="W62" i="14"/>
  <c r="V62" i="14"/>
  <c r="U62" i="14"/>
  <c r="T62" i="14"/>
  <c r="AB61" i="14"/>
  <c r="AA61" i="14"/>
  <c r="Z61" i="14"/>
  <c r="Y61" i="14"/>
  <c r="X61" i="14"/>
  <c r="W61" i="14"/>
  <c r="V61" i="14"/>
  <c r="U61" i="14"/>
  <c r="T61" i="14"/>
  <c r="AB60" i="14"/>
  <c r="AA60" i="14"/>
  <c r="Z60" i="14"/>
  <c r="Y60" i="14"/>
  <c r="X60" i="14"/>
  <c r="W60" i="14"/>
  <c r="V60" i="14"/>
  <c r="U60" i="14"/>
  <c r="T60" i="14"/>
  <c r="AB59" i="14"/>
  <c r="AA59" i="14"/>
  <c r="Z59" i="14"/>
  <c r="Y59" i="14"/>
  <c r="X59" i="14"/>
  <c r="W59" i="14"/>
  <c r="V59" i="14"/>
  <c r="U59" i="14"/>
  <c r="T59" i="14"/>
  <c r="AB58" i="14"/>
  <c r="AA58" i="14"/>
  <c r="Z58" i="14"/>
  <c r="Y58" i="14"/>
  <c r="X58" i="14"/>
  <c r="W58" i="14"/>
  <c r="V58" i="14"/>
  <c r="U58" i="14"/>
  <c r="T58" i="14"/>
  <c r="AB57" i="14"/>
  <c r="AA57" i="14"/>
  <c r="Z57" i="14"/>
  <c r="Y57" i="14"/>
  <c r="X57" i="14"/>
  <c r="W57" i="14"/>
  <c r="V57" i="14"/>
  <c r="U57" i="14"/>
  <c r="T57" i="14"/>
  <c r="AB56" i="14"/>
  <c r="AA56" i="14"/>
  <c r="Z56" i="14"/>
  <c r="Y56" i="14"/>
  <c r="X56" i="14"/>
  <c r="W56" i="14"/>
  <c r="V56" i="14"/>
  <c r="U56" i="14"/>
  <c r="T56" i="14"/>
  <c r="AB55" i="14"/>
  <c r="AA55" i="14"/>
  <c r="Z55" i="14"/>
  <c r="Y55" i="14"/>
  <c r="X55" i="14"/>
  <c r="W55" i="14"/>
  <c r="V55" i="14"/>
  <c r="U55" i="14"/>
  <c r="T55" i="14"/>
  <c r="AB54" i="14"/>
  <c r="AA54" i="14"/>
  <c r="Z54" i="14"/>
  <c r="Y54" i="14"/>
  <c r="X54" i="14"/>
  <c r="W54" i="14"/>
  <c r="V54" i="14"/>
  <c r="U54" i="14"/>
  <c r="T54" i="14"/>
  <c r="AB53" i="14"/>
  <c r="AA53" i="14"/>
  <c r="Z53" i="14"/>
  <c r="Y53" i="14"/>
  <c r="X53" i="14"/>
  <c r="W53" i="14"/>
  <c r="V53" i="14"/>
  <c r="U53" i="14"/>
  <c r="T53" i="14"/>
  <c r="AB52" i="14"/>
  <c r="AA52" i="14"/>
  <c r="Z52" i="14"/>
  <c r="Y52" i="14"/>
  <c r="X52" i="14"/>
  <c r="W52" i="14"/>
  <c r="V52" i="14"/>
  <c r="U52" i="14"/>
  <c r="T52" i="14"/>
  <c r="AB51" i="14"/>
  <c r="AA51" i="14"/>
  <c r="Z51" i="14"/>
  <c r="Y51" i="14"/>
  <c r="X51" i="14"/>
  <c r="W51" i="14"/>
  <c r="V51" i="14"/>
  <c r="U51" i="14"/>
  <c r="T51" i="14"/>
  <c r="AB50" i="14"/>
  <c r="AA50" i="14"/>
  <c r="Z50" i="14"/>
  <c r="Y50" i="14"/>
  <c r="X50" i="14"/>
  <c r="W50" i="14"/>
  <c r="V50" i="14"/>
  <c r="U50" i="14"/>
  <c r="T50" i="14"/>
  <c r="AB49" i="14"/>
  <c r="AA49" i="14"/>
  <c r="Z49" i="14"/>
  <c r="Y49" i="14"/>
  <c r="X49" i="14"/>
  <c r="W49" i="14"/>
  <c r="V49" i="14"/>
  <c r="U49" i="14"/>
  <c r="T49" i="14"/>
  <c r="AB48" i="14"/>
  <c r="AA48" i="14"/>
  <c r="Z48" i="14"/>
  <c r="Y48" i="14"/>
  <c r="X48" i="14"/>
  <c r="W48" i="14"/>
  <c r="V48" i="14"/>
  <c r="U48" i="14"/>
  <c r="T48" i="14"/>
  <c r="AB47" i="14"/>
  <c r="AA47" i="14"/>
  <c r="Z47" i="14"/>
  <c r="Y47" i="14"/>
  <c r="X47" i="14"/>
  <c r="W47" i="14"/>
  <c r="V47" i="14"/>
  <c r="U47" i="14"/>
  <c r="T47" i="14"/>
  <c r="AB46" i="14"/>
  <c r="AA46" i="14"/>
  <c r="Z46" i="14"/>
  <c r="Y46" i="14"/>
  <c r="X46" i="14"/>
  <c r="W46" i="14"/>
  <c r="V46" i="14"/>
  <c r="U46" i="14"/>
  <c r="T46" i="14"/>
  <c r="AB45" i="14"/>
  <c r="AA45" i="14"/>
  <c r="Z45" i="14"/>
  <c r="Y45" i="14"/>
  <c r="X45" i="14"/>
  <c r="W45" i="14"/>
  <c r="V45" i="14"/>
  <c r="U45" i="14"/>
  <c r="T45" i="14"/>
  <c r="AB44" i="14"/>
  <c r="AA44" i="14"/>
  <c r="Z44" i="14"/>
  <c r="Y44" i="14"/>
  <c r="X44" i="14"/>
  <c r="W44" i="14"/>
  <c r="V44" i="14"/>
  <c r="U44" i="14"/>
  <c r="T44" i="14"/>
  <c r="AB43" i="14"/>
  <c r="AA43" i="14"/>
  <c r="Z43" i="14"/>
  <c r="Y43" i="14"/>
  <c r="X43" i="14"/>
  <c r="W43" i="14"/>
  <c r="V43" i="14"/>
  <c r="U43" i="14"/>
  <c r="T43" i="14"/>
  <c r="AB42" i="14"/>
  <c r="AA42" i="14"/>
  <c r="Z42" i="14"/>
  <c r="Y42" i="14"/>
  <c r="X42" i="14"/>
  <c r="W42" i="14"/>
  <c r="V42" i="14"/>
  <c r="U42" i="14"/>
  <c r="T42" i="14"/>
  <c r="AB41" i="14"/>
  <c r="AA41" i="14"/>
  <c r="Z41" i="14"/>
  <c r="Y41" i="14"/>
  <c r="X41" i="14"/>
  <c r="W41" i="14"/>
  <c r="V41" i="14"/>
  <c r="U41" i="14"/>
  <c r="T41" i="14"/>
  <c r="AB40" i="14"/>
  <c r="AA40" i="14"/>
  <c r="Z40" i="14"/>
  <c r="Y40" i="14"/>
  <c r="X40" i="14"/>
  <c r="W40" i="14"/>
  <c r="V40" i="14"/>
  <c r="U40" i="14"/>
  <c r="T40" i="14"/>
  <c r="AB39" i="14"/>
  <c r="AA39" i="14"/>
  <c r="Z39" i="14"/>
  <c r="Y39" i="14"/>
  <c r="X39" i="14"/>
  <c r="W39" i="14"/>
  <c r="V39" i="14"/>
  <c r="U39" i="14"/>
  <c r="T39" i="14"/>
  <c r="AB38" i="14"/>
  <c r="AA38" i="14"/>
  <c r="Z38" i="14"/>
  <c r="Y38" i="14"/>
  <c r="X38" i="14"/>
  <c r="W38" i="14"/>
  <c r="V38" i="14"/>
  <c r="U38" i="14"/>
  <c r="T38" i="14"/>
  <c r="AB37" i="14"/>
  <c r="AA37" i="14"/>
  <c r="Z37" i="14"/>
  <c r="Y37" i="14"/>
  <c r="X37" i="14"/>
  <c r="W37" i="14"/>
  <c r="V37" i="14"/>
  <c r="U37" i="14"/>
  <c r="T37" i="14"/>
  <c r="AB36" i="14"/>
  <c r="AA36" i="14"/>
  <c r="Z36" i="14"/>
  <c r="Y36" i="14"/>
  <c r="X36" i="14"/>
  <c r="W36" i="14"/>
  <c r="V36" i="14"/>
  <c r="U36" i="14"/>
  <c r="T36" i="14"/>
  <c r="AB35" i="14"/>
  <c r="AA35" i="14"/>
  <c r="Z35" i="14"/>
  <c r="Y35" i="14"/>
  <c r="X35" i="14"/>
  <c r="W35" i="14"/>
  <c r="V35" i="14"/>
  <c r="U35" i="14"/>
  <c r="T35" i="14"/>
  <c r="AB34" i="14"/>
  <c r="AA34" i="14"/>
  <c r="Z34" i="14"/>
  <c r="Y34" i="14"/>
  <c r="X34" i="14"/>
  <c r="W34" i="14"/>
  <c r="V34" i="14"/>
  <c r="U34" i="14"/>
  <c r="T34" i="14"/>
  <c r="AB33" i="14"/>
  <c r="AA33" i="14"/>
  <c r="Z33" i="14"/>
  <c r="Y33" i="14"/>
  <c r="X33" i="14"/>
  <c r="W33" i="14"/>
  <c r="V33" i="14"/>
  <c r="U33" i="14"/>
  <c r="T33" i="14"/>
  <c r="AB32" i="14"/>
  <c r="AA32" i="14"/>
  <c r="Z32" i="14"/>
  <c r="Y32" i="14"/>
  <c r="X32" i="14"/>
  <c r="W32" i="14"/>
  <c r="V32" i="14"/>
  <c r="U32" i="14"/>
  <c r="T32" i="14"/>
  <c r="AB31" i="14"/>
  <c r="AA31" i="14"/>
  <c r="Z31" i="14"/>
  <c r="Y31" i="14"/>
  <c r="X31" i="14"/>
  <c r="W31" i="14"/>
  <c r="V31" i="14"/>
  <c r="U31" i="14"/>
  <c r="T31" i="14"/>
  <c r="AB30" i="14"/>
  <c r="AA30" i="14"/>
  <c r="Z30" i="14"/>
  <c r="Y30" i="14"/>
  <c r="X30" i="14"/>
  <c r="W30" i="14"/>
  <c r="V30" i="14"/>
  <c r="U30" i="14"/>
  <c r="T30" i="14"/>
  <c r="AB29" i="14"/>
  <c r="AA29" i="14"/>
  <c r="Z29" i="14"/>
  <c r="Y29" i="14"/>
  <c r="X29" i="14"/>
  <c r="W29" i="14"/>
  <c r="V29" i="14"/>
  <c r="U29" i="14"/>
  <c r="T29" i="14"/>
  <c r="AB28" i="14"/>
  <c r="AA28" i="14"/>
  <c r="Z28" i="14"/>
  <c r="Y28" i="14"/>
  <c r="X28" i="14"/>
  <c r="W28" i="14"/>
  <c r="V28" i="14"/>
  <c r="U28" i="14"/>
  <c r="T28" i="14"/>
  <c r="AB27" i="14"/>
  <c r="AA27" i="14"/>
  <c r="Z27" i="14"/>
  <c r="Y27" i="14"/>
  <c r="X27" i="14"/>
  <c r="W27" i="14"/>
  <c r="V27" i="14"/>
  <c r="U27" i="14"/>
  <c r="T27" i="14"/>
  <c r="AB26" i="14"/>
  <c r="AA26" i="14"/>
  <c r="Z26" i="14"/>
  <c r="Y26" i="14"/>
  <c r="X26" i="14"/>
  <c r="W26" i="14"/>
  <c r="V26" i="14"/>
  <c r="U26" i="14"/>
  <c r="T26" i="14"/>
  <c r="AB25" i="14"/>
  <c r="AA25" i="14"/>
  <c r="Z25" i="14"/>
  <c r="Y25" i="14"/>
  <c r="X25" i="14"/>
  <c r="W25" i="14"/>
  <c r="V25" i="14"/>
  <c r="U25" i="14"/>
  <c r="T25" i="14"/>
  <c r="AB24" i="14"/>
  <c r="AA24" i="14"/>
  <c r="Z24" i="14"/>
  <c r="Y24" i="14"/>
  <c r="X24" i="14"/>
  <c r="W24" i="14"/>
  <c r="V24" i="14"/>
  <c r="U24" i="14"/>
  <c r="T24" i="14"/>
  <c r="AB23" i="14"/>
  <c r="AA23" i="14"/>
  <c r="Z23" i="14"/>
  <c r="Y23" i="14"/>
  <c r="X23" i="14"/>
  <c r="W23" i="14"/>
  <c r="V23" i="14"/>
  <c r="U23" i="14"/>
  <c r="T23" i="14"/>
  <c r="AB22" i="14"/>
  <c r="AA22" i="14"/>
  <c r="Z22" i="14"/>
  <c r="Y22" i="14"/>
  <c r="X22" i="14"/>
  <c r="W22" i="14"/>
  <c r="V22" i="14"/>
  <c r="U22" i="14"/>
  <c r="T22" i="14"/>
  <c r="AB21" i="14"/>
  <c r="AA21" i="14"/>
  <c r="Z21" i="14"/>
  <c r="Y21" i="14"/>
  <c r="X21" i="14"/>
  <c r="W21" i="14"/>
  <c r="V21" i="14"/>
  <c r="U21" i="14"/>
  <c r="T21" i="14"/>
  <c r="AC259" i="14" l="1"/>
  <c r="AC315" i="14"/>
  <c r="AC51" i="14"/>
  <c r="AC131" i="14"/>
  <c r="AC187" i="14"/>
  <c r="AC147" i="14"/>
  <c r="AC195" i="14"/>
  <c r="AC91" i="14"/>
  <c r="AC99" i="14"/>
  <c r="T10" i="14"/>
  <c r="P10" i="14"/>
  <c r="S10" i="14"/>
  <c r="Q10" i="14"/>
  <c r="R10" i="14"/>
  <c r="U10" i="14"/>
  <c r="AC59" i="14"/>
  <c r="U10" i="25"/>
  <c r="U10" i="24"/>
  <c r="AC22" i="14"/>
  <c r="AC30" i="14"/>
  <c r="AC35" i="14"/>
  <c r="AC83" i="14"/>
  <c r="AC123" i="14"/>
  <c r="AC155" i="14"/>
  <c r="AC219" i="14"/>
  <c r="AC283" i="14"/>
  <c r="AC67" i="14"/>
  <c r="AC115" i="14"/>
  <c r="AC163" i="14"/>
  <c r="AC227" i="14"/>
  <c r="AC291" i="14"/>
  <c r="AC75" i="14"/>
  <c r="AC139" i="14"/>
  <c r="AC179" i="14"/>
  <c r="AC211" i="14"/>
  <c r="AC235" i="14"/>
  <c r="AC243" i="14"/>
  <c r="AC26" i="14"/>
  <c r="AC43" i="14"/>
  <c r="AC107" i="14"/>
  <c r="AC171" i="14"/>
  <c r="AC203" i="14"/>
  <c r="AC267" i="14"/>
  <c r="AC275" i="14"/>
  <c r="AC299" i="14"/>
  <c r="AC307" i="14"/>
  <c r="AC21" i="14"/>
  <c r="AC23" i="14"/>
  <c r="AC24" i="14"/>
  <c r="AC25" i="14"/>
  <c r="AC27" i="14"/>
  <c r="AC28" i="14"/>
  <c r="AC29" i="14"/>
  <c r="AC31" i="14"/>
  <c r="AC32" i="14"/>
  <c r="AC33" i="14"/>
  <c r="AC36" i="14"/>
  <c r="AC37" i="14"/>
  <c r="AC39" i="14"/>
  <c r="AC40" i="14"/>
  <c r="AC41" i="14"/>
  <c r="AC44" i="14"/>
  <c r="AC45" i="14"/>
  <c r="AC47" i="14"/>
  <c r="AC48" i="14"/>
  <c r="AC49" i="14"/>
  <c r="AC52" i="14"/>
  <c r="AC53" i="14"/>
  <c r="AC55" i="14"/>
  <c r="AC56" i="14"/>
  <c r="AC57" i="14"/>
  <c r="AC60" i="14"/>
  <c r="AC61" i="14"/>
  <c r="AC63" i="14"/>
  <c r="AC64" i="14"/>
  <c r="AC65" i="14"/>
  <c r="AC68" i="14"/>
  <c r="AC69" i="14"/>
  <c r="AC71" i="14"/>
  <c r="AC72" i="14"/>
  <c r="AC73" i="14"/>
  <c r="AC76" i="14"/>
  <c r="AC77" i="14"/>
  <c r="AC79" i="14"/>
  <c r="AC80" i="14"/>
  <c r="AC81" i="14"/>
  <c r="AC84" i="14"/>
  <c r="AC85" i="14"/>
  <c r="AC87" i="14"/>
  <c r="AC88" i="14"/>
  <c r="AC89" i="14"/>
  <c r="AC92" i="14"/>
  <c r="AC93" i="14"/>
  <c r="AC95" i="14"/>
  <c r="AC96" i="14"/>
  <c r="AC97" i="14"/>
  <c r="AC100" i="14"/>
  <c r="AC101" i="14"/>
  <c r="AC103" i="14"/>
  <c r="AC104" i="14"/>
  <c r="AC105" i="14"/>
  <c r="AC108" i="14"/>
  <c r="AC109" i="14"/>
  <c r="AC111" i="14"/>
  <c r="AC112" i="14"/>
  <c r="AC113" i="14"/>
  <c r="AC116" i="14"/>
  <c r="AC117" i="14"/>
  <c r="AC119" i="14"/>
  <c r="AC120" i="14"/>
  <c r="AC121" i="14"/>
  <c r="AC124" i="14"/>
  <c r="AC125" i="14"/>
  <c r="AC127" i="14"/>
  <c r="AC128" i="14"/>
  <c r="AC129" i="14"/>
  <c r="AC132" i="14"/>
  <c r="AC133" i="14"/>
  <c r="AC135" i="14"/>
  <c r="AC136" i="14"/>
  <c r="AC137" i="14"/>
  <c r="AC140" i="14"/>
  <c r="AC141" i="14"/>
  <c r="AC143" i="14"/>
  <c r="AC144" i="14"/>
  <c r="AC145" i="14"/>
  <c r="AC148" i="14"/>
  <c r="AC149" i="14"/>
  <c r="AC151" i="14"/>
  <c r="AC152" i="14"/>
  <c r="AC153" i="14"/>
  <c r="AC156" i="14"/>
  <c r="AC157" i="14"/>
  <c r="AC159" i="14"/>
  <c r="AC160" i="14"/>
  <c r="AC161" i="14"/>
  <c r="AC164" i="14"/>
  <c r="AC165" i="14"/>
  <c r="AC167" i="14"/>
  <c r="AC168" i="14"/>
  <c r="AC169" i="14"/>
  <c r="AC172" i="14"/>
  <c r="AC173" i="14"/>
  <c r="AC175" i="14"/>
  <c r="AC176" i="14"/>
  <c r="AC177" i="14"/>
  <c r="AC180" i="14"/>
  <c r="AC181" i="14"/>
  <c r="AC183" i="14"/>
  <c r="AC184" i="14"/>
  <c r="AC185" i="14"/>
  <c r="AC188" i="14"/>
  <c r="AC189" i="14"/>
  <c r="AC191" i="14"/>
  <c r="AC192" i="14"/>
  <c r="AC193" i="14"/>
  <c r="AC196" i="14"/>
  <c r="AC197" i="14"/>
  <c r="AC199" i="14"/>
  <c r="AC200" i="14"/>
  <c r="AC201" i="14"/>
  <c r="AC204" i="14"/>
  <c r="AC205" i="14"/>
  <c r="AC207" i="14"/>
  <c r="AC208" i="14"/>
  <c r="AC209" i="14"/>
  <c r="AC212" i="14"/>
  <c r="AC213" i="14"/>
  <c r="AC215" i="14"/>
  <c r="AC216" i="14"/>
  <c r="AC217" i="14"/>
  <c r="AC220" i="14"/>
  <c r="AC221" i="14"/>
  <c r="AC223" i="14"/>
  <c r="AC224" i="14"/>
  <c r="AC225" i="14"/>
  <c r="AC228" i="14"/>
  <c r="AC229" i="14"/>
  <c r="AC231" i="14"/>
  <c r="AC232" i="14"/>
  <c r="AC233" i="14"/>
  <c r="AC236" i="14"/>
  <c r="AC237" i="14"/>
  <c r="AC239" i="14"/>
  <c r="AC240" i="14"/>
  <c r="AC241" i="14"/>
  <c r="AC244" i="14"/>
  <c r="AC245" i="14"/>
  <c r="AC247" i="14"/>
  <c r="AC248" i="14"/>
  <c r="AC249" i="14"/>
  <c r="AC252" i="14"/>
  <c r="AC253" i="14"/>
  <c r="AC255" i="14"/>
  <c r="AC256" i="14"/>
  <c r="AC257" i="14"/>
  <c r="AC260" i="14"/>
  <c r="AC261" i="14"/>
  <c r="AC263" i="14"/>
  <c r="AC264" i="14"/>
  <c r="AC265" i="14"/>
  <c r="AC268" i="14"/>
  <c r="AC269" i="14"/>
  <c r="AC271" i="14"/>
  <c r="AC272" i="14"/>
  <c r="AC273" i="14"/>
  <c r="AC276" i="14"/>
  <c r="AC277" i="14"/>
  <c r="AC279" i="14"/>
  <c r="AC280" i="14"/>
  <c r="AC281" i="14"/>
  <c r="AC284" i="14"/>
  <c r="AC285" i="14"/>
  <c r="AC287" i="14"/>
  <c r="AC288" i="14"/>
  <c r="AC289" i="14"/>
  <c r="AC292" i="14"/>
  <c r="AC293" i="14"/>
  <c r="AC295" i="14"/>
  <c r="AC296" i="14"/>
  <c r="AC297" i="14"/>
  <c r="AC300" i="14"/>
  <c r="AC301" i="14"/>
  <c r="AC303" i="14"/>
  <c r="AC304" i="14"/>
  <c r="AC305" i="14"/>
  <c r="AC308" i="14"/>
  <c r="AC309" i="14"/>
  <c r="AC311" i="14"/>
  <c r="AC312" i="14"/>
  <c r="AC313" i="14"/>
  <c r="AC316" i="14"/>
  <c r="AC317" i="14"/>
  <c r="AC319" i="14"/>
  <c r="AC320" i="14"/>
  <c r="AC146" i="14"/>
  <c r="AC150" i="14"/>
  <c r="AC34" i="14"/>
  <c r="AC38" i="14"/>
  <c r="AC42" i="14"/>
  <c r="AC46" i="14"/>
  <c r="AC50" i="14"/>
  <c r="AC54" i="14"/>
  <c r="AC58" i="14"/>
  <c r="AC62" i="14"/>
  <c r="AC66" i="14"/>
  <c r="AC70" i="14"/>
  <c r="AC74" i="14"/>
  <c r="AC78" i="14"/>
  <c r="AC82" i="14"/>
  <c r="AC86" i="14"/>
  <c r="AC90" i="14"/>
  <c r="AC94" i="14"/>
  <c r="AC98" i="14"/>
  <c r="AC102" i="14"/>
  <c r="AC106" i="14"/>
  <c r="AC110" i="14"/>
  <c r="AC114" i="14"/>
  <c r="AC118" i="14"/>
  <c r="AC122" i="14"/>
  <c r="AC126" i="14"/>
  <c r="AC130" i="14"/>
  <c r="AC134" i="14"/>
  <c r="AC138" i="14"/>
  <c r="AC142" i="14"/>
  <c r="AC154" i="14"/>
  <c r="AC158" i="14"/>
  <c r="AC162" i="14"/>
  <c r="AC166" i="14"/>
  <c r="AC170" i="14"/>
  <c r="AC174" i="14"/>
  <c r="AC178" i="14"/>
  <c r="AC182" i="14"/>
  <c r="AC186" i="14"/>
  <c r="AC190" i="14"/>
  <c r="AC194" i="14"/>
  <c r="AC198" i="14"/>
  <c r="AC202" i="14"/>
  <c r="AC206" i="14"/>
  <c r="AC210" i="14"/>
  <c r="AC214" i="14"/>
  <c r="AC218" i="14"/>
  <c r="AC222" i="14"/>
  <c r="AC226" i="14"/>
  <c r="AC230" i="14"/>
  <c r="AC234" i="14"/>
  <c r="AC238" i="14"/>
  <c r="AC242" i="14"/>
  <c r="AC246" i="14"/>
  <c r="AC250" i="14"/>
  <c r="AC254" i="14"/>
  <c r="AC258" i="14"/>
  <c r="AC262" i="14"/>
  <c r="AC266" i="14"/>
  <c r="AC270" i="14"/>
  <c r="AC274" i="14"/>
  <c r="AC278" i="14"/>
  <c r="AC282" i="14"/>
  <c r="AC286" i="14"/>
  <c r="AC290" i="14"/>
  <c r="AC294" i="14"/>
  <c r="AC298" i="14"/>
  <c r="AC302" i="14"/>
  <c r="AC306" i="14"/>
  <c r="AC310" i="14"/>
  <c r="AC314" i="14"/>
  <c r="AC318" i="14"/>
  <c r="R11" i="14" l="1"/>
  <c r="P11" i="14"/>
  <c r="S11" i="14"/>
  <c r="Q11" i="14"/>
  <c r="T11" i="14"/>
  <c r="T12" i="14" l="1"/>
  <c r="F11" i="14" l="1"/>
  <c r="G11" i="14"/>
  <c r="H11" i="14"/>
  <c r="I11" i="14"/>
  <c r="J11" i="14"/>
  <c r="K11" i="14"/>
  <c r="L11" i="14"/>
  <c r="M11" i="14"/>
  <c r="E11" i="14"/>
  <c r="I7" i="14"/>
  <c r="I6" i="14"/>
  <c r="I5" i="14"/>
  <c r="F10" i="14"/>
  <c r="G10" i="14"/>
  <c r="H10" i="14"/>
  <c r="I10" i="14"/>
  <c r="J10" i="14"/>
  <c r="K10" i="14"/>
  <c r="L10" i="14"/>
  <c r="M10" i="14"/>
  <c r="E10" i="14"/>
  <c r="F9" i="14"/>
  <c r="G9" i="14"/>
  <c r="H9" i="14"/>
  <c r="I9" i="14"/>
  <c r="J9" i="14"/>
  <c r="K9" i="14"/>
  <c r="L9" i="14"/>
  <c r="M9" i="14"/>
  <c r="E9" i="14"/>
  <c r="M7" i="14"/>
  <c r="L7" i="14"/>
  <c r="K7" i="14"/>
  <c r="J7" i="14"/>
  <c r="H7" i="14"/>
  <c r="G7" i="14"/>
  <c r="F7" i="14"/>
  <c r="E7" i="14"/>
  <c r="M6" i="14"/>
  <c r="L6" i="14"/>
  <c r="K6" i="14"/>
  <c r="J6" i="14"/>
  <c r="H6" i="14"/>
  <c r="G6" i="14"/>
  <c r="F6" i="14"/>
  <c r="E6" i="14"/>
  <c r="M5" i="14"/>
  <c r="L5" i="14"/>
  <c r="K5" i="14"/>
  <c r="J5" i="14"/>
  <c r="H5" i="14"/>
  <c r="G5" i="14"/>
  <c r="F5" i="14"/>
  <c r="E5" i="14"/>
  <c r="P6" i="14" l="1"/>
  <c r="N11" i="14" l="1"/>
  <c r="N10" i="14"/>
  <c r="N9" i="14"/>
  <c r="T6" i="14"/>
  <c r="R6" i="14" l="1"/>
  <c r="S6" i="14"/>
  <c r="S7" i="14" s="1"/>
  <c r="Q6" i="14"/>
  <c r="U6" i="14"/>
  <c r="T7" i="14" l="1"/>
  <c r="R7" i="14"/>
  <c r="Q7" i="14"/>
  <c r="P7" i="14"/>
  <c r="P12" i="14"/>
  <c r="T8" i="14" l="1"/>
  <c r="P8" i="14"/>
  <c r="N5" i="14" l="1"/>
  <c r="N6" i="14" l="1"/>
  <c r="N7" i="14"/>
</calcChain>
</file>

<file path=xl/sharedStrings.xml><?xml version="1.0" encoding="utf-8"?>
<sst xmlns="http://schemas.openxmlformats.org/spreadsheetml/2006/main" count="828" uniqueCount="245">
  <si>
    <t>持久走</t>
  </si>
  <si>
    <t>中学生以上
男子</t>
  </si>
  <si>
    <t>中学生以上
女子</t>
  </si>
  <si>
    <t>中学生以上</t>
  </si>
  <si>
    <t>ハンド</t>
  </si>
  <si>
    <t>12歳</t>
  </si>
  <si>
    <t>13歳</t>
  </si>
  <si>
    <t>14歳</t>
  </si>
  <si>
    <t>15歳</t>
  </si>
  <si>
    <t>16歳</t>
  </si>
  <si>
    <t>17歳</t>
  </si>
  <si>
    <t>握力</t>
  </si>
  <si>
    <t>上体</t>
  </si>
  <si>
    <t>前屈</t>
  </si>
  <si>
    <t>横とび</t>
  </si>
  <si>
    <t>幅とび</t>
  </si>
  <si>
    <t>20m</t>
  </si>
  <si>
    <t>得点</t>
  </si>
  <si>
    <t>50m</t>
  </si>
  <si>
    <t>評価</t>
  </si>
  <si>
    <t>総合評価</t>
  </si>
  <si>
    <t>E</t>
  </si>
  <si>
    <t>D</t>
  </si>
  <si>
    <t>C</t>
  </si>
  <si>
    <t>B</t>
  </si>
  <si>
    <t>A</t>
  </si>
  <si>
    <t>新体力テスト　記録票</t>
    <rPh sb="0" eb="1">
      <t>シン</t>
    </rPh>
    <rPh sb="1" eb="3">
      <t>タイリョク</t>
    </rPh>
    <rPh sb="7" eb="9">
      <t>キロク</t>
    </rPh>
    <rPh sb="9" eb="10">
      <t>ヒョウ</t>
    </rPh>
    <phoneticPr fontId="3"/>
  </si>
  <si>
    <r>
      <rPr>
        <sz val="20"/>
        <rFont val="HGｺﾞｼｯｸM"/>
        <family val="3"/>
        <charset val="128"/>
      </rPr>
      <t>１</t>
    </r>
    <r>
      <rPr>
        <sz val="12"/>
        <rFont val="HGｺﾞｼｯｸM"/>
        <family val="3"/>
        <charset val="128"/>
      </rPr>
      <t>年</t>
    </r>
    <rPh sb="1" eb="2">
      <t>ネン</t>
    </rPh>
    <phoneticPr fontId="3"/>
  </si>
  <si>
    <t>組</t>
    <rPh sb="0" eb="1">
      <t>クミ</t>
    </rPh>
    <phoneticPr fontId="3"/>
  </si>
  <si>
    <t>番</t>
    <rPh sb="0" eb="1">
      <t>バン</t>
    </rPh>
    <phoneticPr fontId="3"/>
  </si>
  <si>
    <t>名前</t>
    <rPh sb="0" eb="2">
      <t>ナマエ</t>
    </rPh>
    <phoneticPr fontId="3"/>
  </si>
  <si>
    <t xml:space="preserve">握　力
</t>
    <rPh sb="0" eb="1">
      <t>ニギル</t>
    </rPh>
    <rPh sb="2" eb="3">
      <t>チカラ</t>
    </rPh>
    <phoneticPr fontId="3"/>
  </si>
  <si>
    <t>目標</t>
    <rPh sb="0" eb="2">
      <t>モクヒョウ</t>
    </rPh>
    <phoneticPr fontId="3"/>
  </si>
  <si>
    <t>右</t>
    <rPh sb="0" eb="1">
      <t>ミギ</t>
    </rPh>
    <phoneticPr fontId="3"/>
  </si>
  <si>
    <t>ｋｇ</t>
    <phoneticPr fontId="3"/>
  </si>
  <si>
    <t>左</t>
    <rPh sb="0" eb="1">
      <t>ヒダリ</t>
    </rPh>
    <phoneticPr fontId="3"/>
  </si>
  <si>
    <t>ｋｇ</t>
    <phoneticPr fontId="3"/>
  </si>
  <si>
    <t>１回目</t>
    <rPh sb="1" eb="3">
      <t>カイメ</t>
    </rPh>
    <phoneticPr fontId="3"/>
  </si>
  <si>
    <t>ｋｇ</t>
    <phoneticPr fontId="3"/>
  </si>
  <si>
    <t>２回目</t>
    <phoneticPr fontId="3"/>
  </si>
  <si>
    <t>ｋｇ</t>
    <phoneticPr fontId="3"/>
  </si>
  <si>
    <t>記録</t>
    <rPh sb="0" eb="2">
      <t>キロク</t>
    </rPh>
    <phoneticPr fontId="3"/>
  </si>
  <si>
    <t>左右おのおのよい方の記録を平均し、小数第1位を四捨五入する。</t>
    <rPh sb="0" eb="2">
      <t>サユウ</t>
    </rPh>
    <rPh sb="8" eb="9">
      <t>ホウ</t>
    </rPh>
    <rPh sb="10" eb="12">
      <t>キロク</t>
    </rPh>
    <rPh sb="13" eb="15">
      <t>ヘイキン</t>
    </rPh>
    <rPh sb="17" eb="19">
      <t>ショウスウ</t>
    </rPh>
    <rPh sb="19" eb="20">
      <t>ダイ</t>
    </rPh>
    <rPh sb="21" eb="22">
      <t>イ</t>
    </rPh>
    <rPh sb="23" eb="27">
      <t>シシャゴニュウ</t>
    </rPh>
    <phoneticPr fontId="3"/>
  </si>
  <si>
    <t>上体起こし</t>
    <rPh sb="0" eb="1">
      <t>ジョウ</t>
    </rPh>
    <rPh sb="1" eb="2">
      <t>タイ</t>
    </rPh>
    <rPh sb="2" eb="3">
      <t>オ</t>
    </rPh>
    <phoneticPr fontId="3"/>
  </si>
  <si>
    <t>目標</t>
    <phoneticPr fontId="3"/>
  </si>
  <si>
    <t>回</t>
  </si>
  <si>
    <t>記録</t>
  </si>
  <si>
    <t>長座体前屈</t>
    <rPh sb="0" eb="2">
      <t>チョウザ</t>
    </rPh>
    <rPh sb="2" eb="5">
      <t>タイゼンクツ</t>
    </rPh>
    <phoneticPr fontId="3"/>
  </si>
  <si>
    <t>目標</t>
    <phoneticPr fontId="3"/>
  </si>
  <si>
    <t>ｃｍ</t>
    <phoneticPr fontId="3"/>
  </si>
  <si>
    <t>１回目</t>
    <phoneticPr fontId="3"/>
  </si>
  <si>
    <t>ｃｍ</t>
    <phoneticPr fontId="3"/>
  </si>
  <si>
    <t>２回目</t>
    <phoneticPr fontId="3"/>
  </si>
  <si>
    <t>反復横とび</t>
    <rPh sb="0" eb="2">
      <t>ハンプク</t>
    </rPh>
    <rPh sb="2" eb="3">
      <t>ヨコ</t>
    </rPh>
    <phoneticPr fontId="3"/>
  </si>
  <si>
    <t>点</t>
  </si>
  <si>
    <t>持久走</t>
    <rPh sb="0" eb="3">
      <t>ジキュウソウ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</si>
  <si>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</si>
  <si>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</si>
  <si>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２０ｍシャトルラン</t>
    <phoneticPr fontId="3"/>
  </si>
  <si>
    <t>５０ｍ走</t>
    <rPh sb="3" eb="4">
      <t>ソウ</t>
    </rPh>
    <phoneticPr fontId="3"/>
  </si>
  <si>
    <t>秒</t>
  </si>
  <si>
    <t>立ち幅とび</t>
    <rPh sb="0" eb="1">
      <t>タ</t>
    </rPh>
    <rPh sb="2" eb="3">
      <t>ハバ</t>
    </rPh>
    <phoneticPr fontId="3"/>
  </si>
  <si>
    <t>ハンドボール投げ</t>
    <rPh sb="6" eb="7">
      <t>ナ</t>
    </rPh>
    <phoneticPr fontId="3"/>
  </si>
  <si>
    <t>ｍ</t>
    <phoneticPr fontId="3"/>
  </si>
  <si>
    <r>
      <rPr>
        <sz val="20"/>
        <rFont val="HGｺﾞｼｯｸM"/>
        <family val="3"/>
        <charset val="128"/>
      </rPr>
      <t>２</t>
    </r>
    <r>
      <rPr>
        <sz val="12"/>
        <rFont val="HGｺﾞｼｯｸM"/>
        <family val="3"/>
        <charset val="128"/>
      </rPr>
      <t>年</t>
    </r>
    <rPh sb="1" eb="2">
      <t>ネン</t>
    </rPh>
    <phoneticPr fontId="3"/>
  </si>
  <si>
    <t>ｋｇ</t>
    <phoneticPr fontId="3"/>
  </si>
  <si>
    <t>目標</t>
    <phoneticPr fontId="3"/>
  </si>
  <si>
    <t>ｃｍ</t>
    <phoneticPr fontId="3"/>
  </si>
  <si>
    <t>１回目</t>
    <phoneticPr fontId="3"/>
  </si>
  <si>
    <t>２回目</t>
    <phoneticPr fontId="3"/>
  </si>
  <si>
    <t>２０ｍシャトルラン</t>
    <phoneticPr fontId="3"/>
  </si>
  <si>
    <t>目標</t>
    <phoneticPr fontId="3"/>
  </si>
  <si>
    <t>ｃｍ</t>
    <phoneticPr fontId="3"/>
  </si>
  <si>
    <t>１回目</t>
    <phoneticPr fontId="3"/>
  </si>
  <si>
    <t>２回目</t>
    <phoneticPr fontId="3"/>
  </si>
  <si>
    <t>ｍ</t>
    <phoneticPr fontId="3"/>
  </si>
  <si>
    <r>
      <rPr>
        <sz val="20"/>
        <rFont val="HGｺﾞｼｯｸM"/>
        <family val="3"/>
        <charset val="128"/>
      </rPr>
      <t>３</t>
    </r>
    <r>
      <rPr>
        <sz val="12"/>
        <rFont val="HGｺﾞｼｯｸM"/>
        <family val="3"/>
        <charset val="128"/>
      </rPr>
      <t>年</t>
    </r>
    <rPh sb="1" eb="2">
      <t>ネン</t>
    </rPh>
    <phoneticPr fontId="3"/>
  </si>
  <si>
    <t>三重県児童生徒の体力・運動能力調査</t>
    <rPh sb="0" eb="3">
      <t>ミエケン</t>
    </rPh>
    <rPh sb="3" eb="5">
      <t>ジドウ</t>
    </rPh>
    <rPh sb="5" eb="7">
      <t>セイト</t>
    </rPh>
    <rPh sb="8" eb="10">
      <t>タイリョク</t>
    </rPh>
    <rPh sb="11" eb="13">
      <t>ウンドウ</t>
    </rPh>
    <rPh sb="13" eb="15">
      <t>ノウリョク</t>
    </rPh>
    <rPh sb="15" eb="17">
      <t>チョウサ</t>
    </rPh>
    <phoneticPr fontId="3"/>
  </si>
  <si>
    <t>学校名</t>
    <rPh sb="0" eb="2">
      <t>ガッコウ</t>
    </rPh>
    <rPh sb="2" eb="3">
      <t>ナ</t>
    </rPh>
    <phoneticPr fontId="3"/>
  </si>
  <si>
    <t>１．学校名入力について</t>
    <rPh sb="2" eb="4">
      <t>ガッコウ</t>
    </rPh>
    <rPh sb="4" eb="5">
      <t>メイ</t>
    </rPh>
    <rPh sb="5" eb="7">
      <t>ニュウリョク</t>
    </rPh>
    <phoneticPr fontId="3"/>
  </si>
  <si>
    <t>①</t>
    <phoneticPr fontId="3"/>
  </si>
  <si>
    <t>【ファイル】⇒【印刷】⇒設定　により、印刷するページを指定して印刷してください。</t>
  </si>
  <si>
    <t>名前は、提出時に入力されていなくてもかまいません。</t>
  </si>
  <si>
    <t>②</t>
    <phoneticPr fontId="3"/>
  </si>
  <si>
    <t>年齢は、誕生日に関係なく同じ学年であれば同じ年齢です。</t>
    <phoneticPr fontId="3"/>
  </si>
  <si>
    <t>③</t>
    <phoneticPr fontId="3"/>
  </si>
  <si>
    <t>男子の入力欄の下に女子の入力欄があります。</t>
    <phoneticPr fontId="3"/>
  </si>
  <si>
    <t>④</t>
    <phoneticPr fontId="3"/>
  </si>
  <si>
    <t>調査項目欄に数値を入力するとセル枠が白色に変わります。</t>
  </si>
  <si>
    <t>⑤</t>
    <phoneticPr fontId="3"/>
  </si>
  <si>
    <t>未実施種目は、自動計算により入力されます。</t>
    <rPh sb="7" eb="9">
      <t>ジドウ</t>
    </rPh>
    <rPh sb="9" eb="11">
      <t>ケイサン</t>
    </rPh>
    <phoneticPr fontId="3"/>
  </si>
  <si>
    <t>⑥</t>
    <phoneticPr fontId="3"/>
  </si>
  <si>
    <t>「シート保護」を解除する場合のパスワードは、mieです。</t>
    <rPh sb="8" eb="10">
      <t>カイジョ</t>
    </rPh>
    <rPh sb="12" eb="14">
      <t>バアイ</t>
    </rPh>
    <phoneticPr fontId="3"/>
  </si>
  <si>
    <t>【ファイル】⇒【印刷】により、印刷してください。</t>
    <phoneticPr fontId="3"/>
  </si>
  <si>
    <t>３年生のみ生活アンケートを実施し、回答結果を入力してください。</t>
    <rPh sb="1" eb="3">
      <t>ネンセイ</t>
    </rPh>
    <rPh sb="5" eb="7">
      <t>セイカツ</t>
    </rPh>
    <rPh sb="13" eb="15">
      <t>ジッシ</t>
    </rPh>
    <rPh sb="17" eb="19">
      <t>カイトウ</t>
    </rPh>
    <rPh sb="19" eb="21">
      <t>ケッカ</t>
    </rPh>
    <phoneticPr fontId="3"/>
  </si>
  <si>
    <r>
      <rPr>
        <b/>
        <sz val="12"/>
        <rFont val="HGSｺﾞｼｯｸM"/>
        <family val="3"/>
        <charset val="128"/>
      </rPr>
      <t>４．生活アンケート回答用紙について</t>
    </r>
    <r>
      <rPr>
        <sz val="12"/>
        <rFont val="HGSｺﾞｼｯｸM"/>
        <family val="3"/>
        <charset val="128"/>
      </rPr>
      <t>…実施対象</t>
    </r>
    <r>
      <rPr>
        <sz val="12"/>
        <color rgb="FFFF0000"/>
        <rFont val="HGSｺﾞｼｯｸM"/>
        <family val="3"/>
        <charset val="128"/>
      </rPr>
      <t>３年生</t>
    </r>
    <rPh sb="2" eb="4">
      <t>セイカツ</t>
    </rPh>
    <rPh sb="9" eb="11">
      <t>カイトウ</t>
    </rPh>
    <rPh sb="11" eb="13">
      <t>ヨウシ</t>
    </rPh>
    <rPh sb="18" eb="20">
      <t>ジッシ</t>
    </rPh>
    <rPh sb="20" eb="22">
      <t>タイショウ</t>
    </rPh>
    <rPh sb="23" eb="25">
      <t>ネンセイ</t>
    </rPh>
    <phoneticPr fontId="3"/>
  </si>
  <si>
    <t>三重県体力・運動能力調査実技種目（新体力テスト）集計表</t>
    <rPh sb="0" eb="3">
      <t>ミエケン</t>
    </rPh>
    <rPh sb="3" eb="5">
      <t>タイリョク</t>
    </rPh>
    <rPh sb="6" eb="8">
      <t>ウンドウ</t>
    </rPh>
    <rPh sb="8" eb="10">
      <t>ノウリョク</t>
    </rPh>
    <rPh sb="10" eb="12">
      <t>チョウサ</t>
    </rPh>
    <rPh sb="12" eb="14">
      <t>ジツギ</t>
    </rPh>
    <rPh sb="14" eb="16">
      <t>シュモク</t>
    </rPh>
    <rPh sb="17" eb="18">
      <t>シン</t>
    </rPh>
    <rPh sb="18" eb="20">
      <t>タイリョク</t>
    </rPh>
    <rPh sb="24" eb="26">
      <t>シュウケイ</t>
    </rPh>
    <rPh sb="26" eb="27">
      <t>ヒョウ</t>
    </rPh>
    <phoneticPr fontId="3"/>
  </si>
  <si>
    <t>整数</t>
    <rPh sb="0" eb="2">
      <t>セイスウ</t>
    </rPh>
    <phoneticPr fontId="3"/>
  </si>
  <si>
    <t>小数第１位</t>
    <rPh sb="0" eb="2">
      <t>ショウスウ</t>
    </rPh>
    <rPh sb="2" eb="3">
      <t>ダイ</t>
    </rPh>
    <rPh sb="4" eb="5">
      <t>イ</t>
    </rPh>
    <phoneticPr fontId="3"/>
  </si>
  <si>
    <t>年齢</t>
    <rPh sb="0" eb="2">
      <t>ネンレイ</t>
    </rPh>
    <phoneticPr fontId="3"/>
  </si>
  <si>
    <t>未実施
項目数</t>
    <rPh sb="0" eb="3">
      <t>ミジッシ</t>
    </rPh>
    <rPh sb="4" eb="7">
      <t>コウモクスウ</t>
    </rPh>
    <phoneticPr fontId="3"/>
  </si>
  <si>
    <t>調　　査　　項　　目　　記　　録</t>
    <rPh sb="0" eb="1">
      <t>チョウ</t>
    </rPh>
    <rPh sb="3" eb="4">
      <t>サ</t>
    </rPh>
    <rPh sb="6" eb="7">
      <t>コウ</t>
    </rPh>
    <rPh sb="9" eb="10">
      <t>メ</t>
    </rPh>
    <rPh sb="12" eb="13">
      <t>キ</t>
    </rPh>
    <rPh sb="15" eb="16">
      <t>ロク</t>
    </rPh>
    <phoneticPr fontId="3"/>
  </si>
  <si>
    <t>Ｎｏ．</t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</si>
  <si>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</si>
  <si>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</si>
  <si>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3">
      <t>タイ</t>
    </rPh>
    <rPh sb="3" eb="5">
      <t>ゼンクツ</t>
    </rPh>
    <phoneticPr fontId="3"/>
  </si>
  <si>
    <t>反復横とび</t>
    <rPh sb="0" eb="2">
      <t>ハンプク</t>
    </rPh>
    <rPh sb="2" eb="3">
      <t>ヨコト</t>
    </rPh>
    <phoneticPr fontId="3"/>
  </si>
  <si>
    <t>20mシャトルラン</t>
    <phoneticPr fontId="3"/>
  </si>
  <si>
    <t>立ち幅とび</t>
    <rPh sb="0" eb="1">
      <t>タ</t>
    </rPh>
    <rPh sb="2" eb="3">
      <t>ハバト</t>
    </rPh>
    <phoneticPr fontId="3"/>
  </si>
  <si>
    <t>総合</t>
    <rPh sb="0" eb="2">
      <t>ソウゴウ</t>
    </rPh>
    <phoneticPr fontId="3"/>
  </si>
  <si>
    <t>（ｋｇ）</t>
    <phoneticPr fontId="3"/>
  </si>
  <si>
    <t>（回）</t>
    <rPh sb="1" eb="2">
      <t>カイ</t>
    </rPh>
    <phoneticPr fontId="3"/>
  </si>
  <si>
    <t>（ｃｍ）</t>
    <phoneticPr fontId="3"/>
  </si>
  <si>
    <t>（秒）</t>
    <rPh sb="1" eb="2">
      <t>ビョウ</t>
    </rPh>
    <phoneticPr fontId="3"/>
  </si>
  <si>
    <t>（ｍ）</t>
    <phoneticPr fontId="3"/>
  </si>
  <si>
    <t>評価</t>
    <rPh sb="0" eb="2">
      <t>ヒョウカ</t>
    </rPh>
    <phoneticPr fontId="3"/>
  </si>
  <si>
    <t>判定</t>
    <rPh sb="0" eb="2">
      <t>ハンテイ</t>
    </rPh>
    <phoneticPr fontId="3"/>
  </si>
  <si>
    <t>判定外</t>
    <rPh sb="0" eb="2">
      <t>ハンテイ</t>
    </rPh>
    <rPh sb="2" eb="3">
      <t>ガイ</t>
    </rPh>
    <phoneticPr fontId="3"/>
  </si>
  <si>
    <t>平均</t>
    <rPh sb="0" eb="2">
      <t>ヘイキン</t>
    </rPh>
    <phoneticPr fontId="3"/>
  </si>
  <si>
    <t>標準偏差</t>
    <rPh sb="0" eb="2">
      <t>ヒョウジュン</t>
    </rPh>
    <rPh sb="2" eb="4">
      <t>ヘンサ</t>
    </rPh>
    <phoneticPr fontId="3"/>
  </si>
  <si>
    <t>総合評価</t>
    <rPh sb="0" eb="4">
      <t>ソウゴウヒョウカ</t>
    </rPh>
    <phoneticPr fontId="3"/>
  </si>
  <si>
    <t>Ｎｏ．</t>
    <phoneticPr fontId="3"/>
  </si>
  <si>
    <t>（ｋｇ）</t>
    <phoneticPr fontId="3"/>
  </si>
  <si>
    <t>（ｃｍ）</t>
    <phoneticPr fontId="3"/>
  </si>
  <si>
    <t>（ｍ）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</si>
  <si>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</si>
  <si>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</si>
  <si>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</si>
  <si>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</si>
  <si>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</si>
  <si>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集計速報値</t>
    <rPh sb="0" eb="2">
      <t>シュウケイ</t>
    </rPh>
    <rPh sb="2" eb="4">
      <t>ソクホウ</t>
    </rPh>
    <rPh sb="4" eb="5">
      <t>チ</t>
    </rPh>
    <phoneticPr fontId="3"/>
  </si>
  <si>
    <t>種目</t>
    <rPh sb="0" eb="2">
      <t>シュモク</t>
    </rPh>
    <phoneticPr fontId="3"/>
  </si>
  <si>
    <t>20mシャトルラン</t>
    <phoneticPr fontId="3"/>
  </si>
  <si>
    <t>体力合計点</t>
    <rPh sb="0" eb="2">
      <t>タイリョク</t>
    </rPh>
    <rPh sb="2" eb="4">
      <t>ゴウケイ</t>
    </rPh>
    <rPh sb="4" eb="5">
      <t>テン</t>
    </rPh>
    <phoneticPr fontId="3"/>
  </si>
  <si>
    <t>標本数</t>
    <rPh sb="0" eb="3">
      <t>ヒョウホンスウ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</si>
  <si>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</si>
  <si>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</si>
  <si>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</si>
  <si>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</si>
  <si>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</si>
  <si>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人数</t>
    <rPh sb="0" eb="1">
      <t>ニン</t>
    </rPh>
    <rPh sb="1" eb="2">
      <t>スウ</t>
    </rPh>
    <phoneticPr fontId="3"/>
  </si>
  <si>
    <t>割合</t>
    <rPh sb="0" eb="2">
      <t>ワリアイ</t>
    </rPh>
    <phoneticPr fontId="3"/>
  </si>
  <si>
    <t>目標値</t>
    <rPh sb="0" eb="2">
      <t>モクヒョウ</t>
    </rPh>
    <rPh sb="2" eb="3">
      <t>チ</t>
    </rPh>
    <phoneticPr fontId="3"/>
  </si>
  <si>
    <t>ABC</t>
    <phoneticPr fontId="3"/>
  </si>
  <si>
    <t>AB－DE</t>
    <phoneticPr fontId="3"/>
  </si>
  <si>
    <t>ABC</t>
    <phoneticPr fontId="3"/>
  </si>
  <si>
    <t>提出時、名前記入は任意</t>
    <rPh sb="0" eb="2">
      <t>テイシュツ</t>
    </rPh>
    <rPh sb="2" eb="3">
      <t>ジ</t>
    </rPh>
    <rPh sb="4" eb="6">
      <t>ナマエ</t>
    </rPh>
    <rPh sb="6" eb="8">
      <t>キニュウ</t>
    </rPh>
    <rPh sb="9" eb="11">
      <t>ニンイ</t>
    </rPh>
    <phoneticPr fontId="3"/>
  </si>
  <si>
    <t>シャトルラン</t>
    <phoneticPr fontId="3"/>
  </si>
  <si>
    <t>ﾎﾞｰﾙ投げ</t>
    <rPh sb="4" eb="5">
      <t>ナ</t>
    </rPh>
    <phoneticPr fontId="3"/>
  </si>
  <si>
    <t>運動
クラブ</t>
    <rPh sb="0" eb="2">
      <t>ウンドウ</t>
    </rPh>
    <phoneticPr fontId="3"/>
  </si>
  <si>
    <t>運動
頻度</t>
    <rPh sb="0" eb="2">
      <t>ウンドウ</t>
    </rPh>
    <rPh sb="3" eb="5">
      <t>ヒンド</t>
    </rPh>
    <phoneticPr fontId="3"/>
  </si>
  <si>
    <t>運動
時間</t>
    <rPh sb="0" eb="2">
      <t>ウンドウ</t>
    </rPh>
    <rPh sb="3" eb="5">
      <t>ジカン</t>
    </rPh>
    <phoneticPr fontId="3"/>
  </si>
  <si>
    <t>朝食</t>
    <rPh sb="0" eb="2">
      <t>チョウショク</t>
    </rPh>
    <phoneticPr fontId="3"/>
  </si>
  <si>
    <t>睡眠</t>
    <rPh sb="0" eb="2">
      <t>スイミン</t>
    </rPh>
    <phoneticPr fontId="3"/>
  </si>
  <si>
    <t>テレビ</t>
    <phoneticPr fontId="3"/>
  </si>
  <si>
    <t>上体
起こし</t>
    <rPh sb="0" eb="2">
      <t>ジョウタイ</t>
    </rPh>
    <rPh sb="3" eb="4">
      <t>オ</t>
    </rPh>
    <phoneticPr fontId="3"/>
  </si>
  <si>
    <t>長座
体前屈</t>
    <rPh sb="0" eb="2">
      <t>チョウザ</t>
    </rPh>
    <rPh sb="3" eb="6">
      <t>タイゼンクツ</t>
    </rPh>
    <phoneticPr fontId="3"/>
  </si>
  <si>
    <t>反復
横跳び</t>
    <rPh sb="0" eb="2">
      <t>ハンプク</t>
    </rPh>
    <rPh sb="3" eb="4">
      <t>ヨコ</t>
    </rPh>
    <rPh sb="4" eb="5">
      <t>ト</t>
    </rPh>
    <phoneticPr fontId="3"/>
  </si>
  <si>
    <t>ｼｬﾄﾙ
ﾗﾝ</t>
    <phoneticPr fontId="3"/>
  </si>
  <si>
    <t>50ｍ
走</t>
    <rPh sb="4" eb="5">
      <t>ソウ</t>
    </rPh>
    <phoneticPr fontId="3"/>
  </si>
  <si>
    <t>立ち
幅とび</t>
    <rPh sb="0" eb="1">
      <t>タ</t>
    </rPh>
    <rPh sb="3" eb="4">
      <t>ハバ</t>
    </rPh>
    <phoneticPr fontId="3"/>
  </si>
  <si>
    <t>ボール
投げ</t>
    <rPh sb="4" eb="5">
      <t>ナ</t>
    </rPh>
    <phoneticPr fontId="3"/>
  </si>
  <si>
    <t>（ｋｇ）</t>
    <phoneticPr fontId="3"/>
  </si>
  <si>
    <t>（ｃｍ）</t>
    <phoneticPr fontId="3"/>
  </si>
  <si>
    <t>（ｍ）</t>
    <phoneticPr fontId="3"/>
  </si>
  <si>
    <t>Ｎｏ．</t>
    <phoneticPr fontId="3"/>
  </si>
  <si>
    <t>シャトルラン</t>
  </si>
  <si>
    <t>５０m走は、1/100秒を切り上げて、「例：8.72→8.8」のように1/１０秒単位を入力する</t>
    <rPh sb="3" eb="4">
      <t>ソウ</t>
    </rPh>
    <rPh sb="11" eb="12">
      <t>ビョウ</t>
    </rPh>
    <rPh sb="13" eb="14">
      <t>キ</t>
    </rPh>
    <rPh sb="15" eb="16">
      <t>ア</t>
    </rPh>
    <rPh sb="20" eb="21">
      <t>レイ</t>
    </rPh>
    <rPh sb="39" eb="40">
      <t>ビョウ</t>
    </rPh>
    <rPh sb="40" eb="42">
      <t>タンイ</t>
    </rPh>
    <rPh sb="43" eb="45">
      <t>ニュウリョク</t>
    </rPh>
    <phoneticPr fontId="3"/>
  </si>
  <si>
    <t>３年　生活アンケート</t>
    <rPh sb="1" eb="2">
      <t>ネン</t>
    </rPh>
    <rPh sb="3" eb="5">
      <t>セイカツ</t>
    </rPh>
    <phoneticPr fontId="3"/>
  </si>
  <si>
    <t>三重県児童生徒の体力運動能力調査における生活アンケート用紙</t>
    <rPh sb="0" eb="3">
      <t>ミエケン</t>
    </rPh>
    <rPh sb="3" eb="5">
      <t>ジドウ</t>
    </rPh>
    <rPh sb="5" eb="7">
      <t>セイト</t>
    </rPh>
    <rPh sb="8" eb="10">
      <t>タイリョク</t>
    </rPh>
    <rPh sb="10" eb="12">
      <t>ウンドウ</t>
    </rPh>
    <rPh sb="12" eb="14">
      <t>ノウリョク</t>
    </rPh>
    <rPh sb="14" eb="16">
      <t>チョウサ</t>
    </rPh>
    <rPh sb="20" eb="22">
      <t>セイカツ</t>
    </rPh>
    <rPh sb="27" eb="29">
      <t>ヨウシ</t>
    </rPh>
    <phoneticPr fontId="3"/>
  </si>
  <si>
    <t>組</t>
    <rPh sb="0" eb="1">
      <t>ク</t>
    </rPh>
    <phoneticPr fontId="3"/>
  </si>
  <si>
    <t>設問１</t>
    <rPh sb="0" eb="2">
      <t>セツモン</t>
    </rPh>
    <phoneticPr fontId="3"/>
  </si>
  <si>
    <t>　運動部や地域スポーツクラブへ入っていますか。</t>
    <rPh sb="1" eb="3">
      <t>ウンドウ</t>
    </rPh>
    <rPh sb="3" eb="4">
      <t>ブ</t>
    </rPh>
    <rPh sb="5" eb="7">
      <t>チイキ</t>
    </rPh>
    <rPh sb="15" eb="16">
      <t>ハイ</t>
    </rPh>
    <phoneticPr fontId="3"/>
  </si>
  <si>
    <t>回答</t>
    <rPh sb="0" eb="2">
      <t>カイトウ</t>
    </rPh>
    <phoneticPr fontId="3"/>
  </si>
  <si>
    <t>１．入っている</t>
    <rPh sb="2" eb="3">
      <t>ハイ</t>
    </rPh>
    <phoneticPr fontId="3"/>
  </si>
  <si>
    <t>２．入っていない</t>
    <rPh sb="2" eb="3">
      <t>ハイ</t>
    </rPh>
    <phoneticPr fontId="3"/>
  </si>
  <si>
    <t>設問２</t>
    <rPh sb="0" eb="2">
      <t>セツモン</t>
    </rPh>
    <phoneticPr fontId="3"/>
  </si>
  <si>
    <t>　運動（遊びを含む）やスポーツをどのくらいしますか。
（学校の体育の授業をのぞきます）</t>
    <rPh sb="1" eb="3">
      <t>ウンドウ</t>
    </rPh>
    <rPh sb="4" eb="5">
      <t>アソ</t>
    </rPh>
    <rPh sb="7" eb="8">
      <t>フク</t>
    </rPh>
    <rPh sb="28" eb="30">
      <t>ガッコウ</t>
    </rPh>
    <rPh sb="31" eb="33">
      <t>タイイク</t>
    </rPh>
    <rPh sb="34" eb="36">
      <t>ジュギョウ</t>
    </rPh>
    <phoneticPr fontId="3"/>
  </si>
  <si>
    <t>１．ほとんど毎日（週に3日以上）</t>
    <rPh sb="6" eb="8">
      <t>マイニチ</t>
    </rPh>
    <rPh sb="9" eb="10">
      <t>シュウ</t>
    </rPh>
    <rPh sb="12" eb="13">
      <t>ニチ</t>
    </rPh>
    <rPh sb="13" eb="15">
      <t>イジョウ</t>
    </rPh>
    <phoneticPr fontId="3"/>
  </si>
  <si>
    <t>２．ときどき（週に１～2日ぐらい）</t>
    <rPh sb="7" eb="8">
      <t>シュウ</t>
    </rPh>
    <rPh sb="12" eb="13">
      <t>ニチ</t>
    </rPh>
    <phoneticPr fontId="3"/>
  </si>
  <si>
    <t>４．しない</t>
    <phoneticPr fontId="3"/>
  </si>
  <si>
    <t>設問３</t>
    <rPh sb="0" eb="2">
      <t>セツモン</t>
    </rPh>
    <phoneticPr fontId="3"/>
  </si>
  <si>
    <t>１．３０分未満</t>
    <rPh sb="4" eb="5">
      <t>フン</t>
    </rPh>
    <rPh sb="5" eb="7">
      <t>ミマン</t>
    </rPh>
    <phoneticPr fontId="3"/>
  </si>
  <si>
    <t>２．３０分以上１時間未満</t>
    <rPh sb="4" eb="5">
      <t>フン</t>
    </rPh>
    <rPh sb="5" eb="7">
      <t>イジョウ</t>
    </rPh>
    <rPh sb="8" eb="10">
      <t>ジカン</t>
    </rPh>
    <rPh sb="10" eb="12">
      <t>ミマン</t>
    </rPh>
    <phoneticPr fontId="3"/>
  </si>
  <si>
    <t>３．１時間以上２時間未満</t>
    <rPh sb="3" eb="7">
      <t>ジカンイジョウ</t>
    </rPh>
    <rPh sb="8" eb="10">
      <t>ジカン</t>
    </rPh>
    <rPh sb="10" eb="12">
      <t>ミマン</t>
    </rPh>
    <phoneticPr fontId="3"/>
  </si>
  <si>
    <t>４．２時間以上</t>
    <rPh sb="3" eb="7">
      <t>ジカンイジョウ</t>
    </rPh>
    <phoneticPr fontId="3"/>
  </si>
  <si>
    <t>設問４</t>
    <rPh sb="0" eb="2">
      <t>セツモン</t>
    </rPh>
    <phoneticPr fontId="3"/>
  </si>
  <si>
    <t>　朝食は食べますか</t>
    <rPh sb="1" eb="3">
      <t>チョウショク</t>
    </rPh>
    <rPh sb="4" eb="5">
      <t>タ</t>
    </rPh>
    <phoneticPr fontId="3"/>
  </si>
  <si>
    <t>１．毎日食べる</t>
    <rPh sb="2" eb="4">
      <t>マイニチ</t>
    </rPh>
    <rPh sb="4" eb="5">
      <t>タ</t>
    </rPh>
    <phoneticPr fontId="3"/>
  </si>
  <si>
    <t>２．時々食べない</t>
    <rPh sb="2" eb="4">
      <t>トキドキ</t>
    </rPh>
    <rPh sb="4" eb="5">
      <t>タ</t>
    </rPh>
    <phoneticPr fontId="3"/>
  </si>
  <si>
    <t>３．毎日食べない</t>
    <rPh sb="2" eb="4">
      <t>マイニチ</t>
    </rPh>
    <rPh sb="4" eb="5">
      <t>タ</t>
    </rPh>
    <phoneticPr fontId="3"/>
  </si>
  <si>
    <t>設問５</t>
    <rPh sb="0" eb="2">
      <t>セツモン</t>
    </rPh>
    <phoneticPr fontId="3"/>
  </si>
  <si>
    <t>　１日の睡眠時間</t>
    <rPh sb="1" eb="3">
      <t>イチニチ</t>
    </rPh>
    <rPh sb="4" eb="6">
      <t>スイミン</t>
    </rPh>
    <rPh sb="6" eb="8">
      <t>ジカン</t>
    </rPh>
    <phoneticPr fontId="3"/>
  </si>
  <si>
    <t>１．６時間未満</t>
    <rPh sb="3" eb="5">
      <t>ジカン</t>
    </rPh>
    <rPh sb="5" eb="7">
      <t>ミマン</t>
    </rPh>
    <phoneticPr fontId="3"/>
  </si>
  <si>
    <t>２．６時間以上８時間未満</t>
    <rPh sb="3" eb="7">
      <t>ジカンイジョウ</t>
    </rPh>
    <rPh sb="8" eb="10">
      <t>ジカン</t>
    </rPh>
    <rPh sb="10" eb="12">
      <t>ミマン</t>
    </rPh>
    <phoneticPr fontId="3"/>
  </si>
  <si>
    <t>３．８時間以上</t>
    <rPh sb="3" eb="7">
      <t>ジカンイジョウ</t>
    </rPh>
    <phoneticPr fontId="3"/>
  </si>
  <si>
    <t>設問６</t>
    <rPh sb="0" eb="2">
      <t>セツモン</t>
    </rPh>
    <phoneticPr fontId="3"/>
  </si>
  <si>
    <t>　１日にどれくらいテレビを見ますか（テレビゲームを含みます）</t>
    <rPh sb="2" eb="3">
      <t>ニチ</t>
    </rPh>
    <rPh sb="13" eb="14">
      <t>ミ</t>
    </rPh>
    <rPh sb="25" eb="26">
      <t>フク</t>
    </rPh>
    <phoneticPr fontId="3"/>
  </si>
  <si>
    <t>１．１時間未満</t>
    <rPh sb="3" eb="5">
      <t>ジカン</t>
    </rPh>
    <rPh sb="5" eb="7">
      <t>ミマン</t>
    </rPh>
    <phoneticPr fontId="3"/>
  </si>
  <si>
    <t>２．１時間以上２時間未満</t>
    <rPh sb="3" eb="5">
      <t>ジカン</t>
    </rPh>
    <rPh sb="5" eb="7">
      <t>イジョウ</t>
    </rPh>
    <rPh sb="8" eb="10">
      <t>ジカン</t>
    </rPh>
    <rPh sb="10" eb="12">
      <t>ミマン</t>
    </rPh>
    <phoneticPr fontId="3"/>
  </si>
  <si>
    <t>３．２時間以上３時間未満</t>
    <rPh sb="3" eb="7">
      <t>ジカンイジョウ</t>
    </rPh>
    <rPh sb="8" eb="10">
      <t>ジカン</t>
    </rPh>
    <rPh sb="10" eb="12">
      <t>ミマン</t>
    </rPh>
    <phoneticPr fontId="3"/>
  </si>
  <si>
    <t>４．３時間以上</t>
    <rPh sb="3" eb="7">
      <t>ジカンイジョウ</t>
    </rPh>
    <phoneticPr fontId="3"/>
  </si>
  <si>
    <t>３年</t>
    <rPh sb="1" eb="2">
      <t>ネン</t>
    </rPh>
    <phoneticPr fontId="3"/>
  </si>
  <si>
    <t>※　各設問の回答欄に数字を記入してください。</t>
    <rPh sb="2" eb="5">
      <t>カクセツモン</t>
    </rPh>
    <rPh sb="6" eb="8">
      <t>カイトウ</t>
    </rPh>
    <rPh sb="8" eb="9">
      <t>ラン</t>
    </rPh>
    <rPh sb="10" eb="12">
      <t>スウジ</t>
    </rPh>
    <rPh sb="13" eb="15">
      <t>キニュウ</t>
    </rPh>
    <phoneticPr fontId="3"/>
  </si>
  <si>
    <t>　運動やスポーツをするときは1日どのくらいの時間をしますか。
（学校の体育の授業をのぞきます）</t>
    <rPh sb="1" eb="3">
      <t>ウンドウ</t>
    </rPh>
    <rPh sb="15" eb="16">
      <t>ニチ</t>
    </rPh>
    <rPh sb="22" eb="24">
      <t>ジカン</t>
    </rPh>
    <rPh sb="32" eb="34">
      <t>ガッコウ</t>
    </rPh>
    <rPh sb="35" eb="37">
      <t>タイイク</t>
    </rPh>
    <rPh sb="38" eb="40">
      <t>ジュギョウ</t>
    </rPh>
    <phoneticPr fontId="3"/>
  </si>
  <si>
    <t>半角</t>
    <rPh sb="0" eb="2">
      <t>ハンカク</t>
    </rPh>
    <phoneticPr fontId="3"/>
  </si>
  <si>
    <t>体力</t>
    <rPh sb="0" eb="2">
      <t>タイリョク</t>
    </rPh>
    <phoneticPr fontId="3"/>
  </si>
  <si>
    <t>実技種目得点</t>
    <phoneticPr fontId="3"/>
  </si>
  <si>
    <t>３．ときたま（月に１～３日ぐらい）</t>
    <rPh sb="7" eb="8">
      <t>ツキ</t>
    </rPh>
    <rPh sb="12" eb="13">
      <t>ニチ</t>
    </rPh>
    <phoneticPr fontId="3"/>
  </si>
  <si>
    <t>自動</t>
    <rPh sb="0" eb="2">
      <t>ジドウ</t>
    </rPh>
    <phoneticPr fontId="3"/>
  </si>
  <si>
    <t>年度</t>
    <rPh sb="0" eb="2">
      <t>ネンド</t>
    </rPh>
    <phoneticPr fontId="3"/>
  </si>
  <si>
    <t>シートの保護解除</t>
    <rPh sb="4" eb="6">
      <t>ホゴ</t>
    </rPh>
    <rPh sb="6" eb="8">
      <t>カイジョ</t>
    </rPh>
    <phoneticPr fontId="3"/>
  </si>
  <si>
    <t>　</t>
    <phoneticPr fontId="3"/>
  </si>
  <si>
    <r>
      <t>全シート共通　</t>
    </r>
    <r>
      <rPr>
        <b/>
        <sz val="12"/>
        <color rgb="FFFF0000"/>
        <rFont val="HGSｺﾞｼｯｸM"/>
        <family val="3"/>
        <charset val="128"/>
      </rPr>
      <t>mie</t>
    </r>
    <rPh sb="0" eb="1">
      <t>ゼン</t>
    </rPh>
    <rPh sb="4" eb="6">
      <t>キョウツウ</t>
    </rPh>
    <phoneticPr fontId="3"/>
  </si>
  <si>
    <r>
      <t>①</t>
    </r>
    <r>
      <rPr>
        <b/>
        <sz val="12"/>
        <rFont val="HGSｺﾞｼｯｸM"/>
        <family val="3"/>
        <charset val="128"/>
      </rPr>
      <t/>
    </r>
    <phoneticPr fontId="3"/>
  </si>
  <si>
    <r>
      <t>セルD2に</t>
    </r>
    <r>
      <rPr>
        <sz val="12"/>
        <color rgb="FFFF0000"/>
        <rFont val="HGSｺﾞｼｯｸM"/>
        <family val="3"/>
        <charset val="128"/>
      </rPr>
      <t>年度</t>
    </r>
    <r>
      <rPr>
        <sz val="12"/>
        <rFont val="HGSｺﾞｼｯｸM"/>
        <family val="3"/>
        <charset val="128"/>
      </rPr>
      <t>を入力してください。各シートに反映します。</t>
    </r>
    <rPh sb="5" eb="6">
      <t>ネン</t>
    </rPh>
    <rPh sb="6" eb="7">
      <t>ド</t>
    </rPh>
    <rPh sb="8" eb="10">
      <t>ニュウリョク</t>
    </rPh>
    <rPh sb="17" eb="18">
      <t>カク</t>
    </rPh>
    <rPh sb="22" eb="24">
      <t>ハンエイ</t>
    </rPh>
    <phoneticPr fontId="3"/>
  </si>
  <si>
    <t>②</t>
    <phoneticPr fontId="3"/>
  </si>
  <si>
    <r>
      <t>セルH２に</t>
    </r>
    <r>
      <rPr>
        <sz val="12"/>
        <color rgb="FFFF0000"/>
        <rFont val="HGSｺﾞｼｯｸM"/>
        <family val="3"/>
        <charset val="128"/>
      </rPr>
      <t>学校名</t>
    </r>
    <r>
      <rPr>
        <sz val="12"/>
        <rFont val="HGSｺﾞｼｯｸM"/>
        <family val="3"/>
        <charset val="128"/>
      </rPr>
      <t>を入力してください。</t>
    </r>
    <rPh sb="5" eb="7">
      <t>ガッコウ</t>
    </rPh>
    <rPh sb="7" eb="8">
      <t>メイ</t>
    </rPh>
    <phoneticPr fontId="3"/>
  </si>
  <si>
    <t>２．各学年シートについて</t>
    <rPh sb="2" eb="5">
      <t>カクガクネン</t>
    </rPh>
    <phoneticPr fontId="3"/>
  </si>
  <si>
    <t>⑦</t>
    <phoneticPr fontId="3"/>
  </si>
  <si>
    <r>
      <rPr>
        <b/>
        <sz val="12"/>
        <rFont val="HGSｺﾞｼｯｸM"/>
        <family val="3"/>
        <charset val="128"/>
      </rPr>
      <t>３．生徒記録票について</t>
    </r>
    <r>
      <rPr>
        <sz val="12"/>
        <rFont val="HGSｺﾞｼｯｸM"/>
        <family val="3"/>
        <charset val="128"/>
      </rPr>
      <t>…</t>
    </r>
    <r>
      <rPr>
        <sz val="12"/>
        <color rgb="FFFF0000"/>
        <rFont val="HGSｺﾞｼｯｸM"/>
        <family val="3"/>
        <charset val="128"/>
      </rPr>
      <t>自己目標を記入することができます。</t>
    </r>
    <rPh sb="2" eb="4">
      <t>セイト</t>
    </rPh>
    <rPh sb="4" eb="6">
      <t>キロク</t>
    </rPh>
    <rPh sb="6" eb="7">
      <t>ヒョウ</t>
    </rPh>
    <phoneticPr fontId="3"/>
  </si>
  <si>
    <t>ﾊﾝﾄﾞﾎﾞｰﾙ投げ</t>
    <rPh sb="8" eb="9">
      <t>ナ</t>
    </rPh>
    <phoneticPr fontId="3"/>
  </si>
  <si>
    <t>合計点</t>
    <rPh sb="0" eb="2">
      <t>ゴウケイ</t>
    </rPh>
    <rPh sb="2" eb="3">
      <t>テン</t>
    </rPh>
    <phoneticPr fontId="3"/>
  </si>
  <si>
    <t>ｼｬﾄﾙ
ﾗﾝ</t>
    <phoneticPr fontId="3"/>
  </si>
  <si>
    <r>
      <t>男子入力欄（女子は下段）</t>
    </r>
    <r>
      <rPr>
        <sz val="11"/>
        <color rgb="FFFF0000"/>
        <rFont val="HGｺﾞｼｯｸM"/>
        <family val="3"/>
        <charset val="128"/>
      </rPr>
      <t>生活アンケート⇒⇒⇒⇒⇒⇒⇒⇒⇒⇒⇒⇒⇒⇒⇒⇒⇒⇒⇒⇒⇒⇒⇒⇒⇒⇒⇒⇒⇒⇒⇒⇒⇒⇒⇒↓↓↓</t>
    </r>
    <rPh sb="0" eb="2">
      <t>ダンシ</t>
    </rPh>
    <rPh sb="2" eb="4">
      <t>ニュウリョク</t>
    </rPh>
    <rPh sb="4" eb="5">
      <t>ラン</t>
    </rPh>
    <rPh sb="6" eb="8">
      <t>ジョシ</t>
    </rPh>
    <rPh sb="9" eb="11">
      <t>ゲダン</t>
    </rPh>
    <rPh sb="12" eb="14">
      <t>セイカツ</t>
    </rPh>
    <phoneticPr fontId="3"/>
  </si>
  <si>
    <r>
      <t>女子入力欄（男子は上段）</t>
    </r>
    <r>
      <rPr>
        <sz val="11"/>
        <color rgb="FFFF0000"/>
        <rFont val="HGｺﾞｼｯｸM"/>
        <family val="3"/>
        <charset val="128"/>
      </rPr>
      <t>生活アンケート⇒⇒⇒⇒⇒⇒⇒⇒⇒⇒⇒⇒⇒⇒⇒⇒⇒⇒⇒⇒⇒⇒⇒⇒⇒⇒⇒⇒⇒⇒⇒⇒⇒⇒⇒↓↓↓</t>
    </r>
    <rPh sb="0" eb="2">
      <t>ジョシ</t>
    </rPh>
    <rPh sb="2" eb="4">
      <t>ニュウリョク</t>
    </rPh>
    <rPh sb="4" eb="5">
      <t>ラン</t>
    </rPh>
    <rPh sb="6" eb="8">
      <t>ダンシ</t>
    </rPh>
    <rPh sb="9" eb="11">
      <t>ジョウダン</t>
    </rPh>
    <rPh sb="12" eb="14">
      <t>セイカツ</t>
    </rPh>
    <phoneticPr fontId="3"/>
  </si>
  <si>
    <t>AB－DE</t>
  </si>
  <si>
    <t>高１
男子</t>
    <rPh sb="0" eb="1">
      <t>コウ</t>
    </rPh>
    <rPh sb="3" eb="5">
      <t>ダンシ</t>
    </rPh>
    <phoneticPr fontId="3"/>
  </si>
  <si>
    <t>高１
女子</t>
    <rPh sb="0" eb="1">
      <t>コウ</t>
    </rPh>
    <rPh sb="3" eb="5">
      <t>ジョシ</t>
    </rPh>
    <phoneticPr fontId="3"/>
  </si>
  <si>
    <t>年齢は、全員１５</t>
    <rPh sb="0" eb="2">
      <t>ネンレイ</t>
    </rPh>
    <rPh sb="4" eb="6">
      <t>ゼンイン</t>
    </rPh>
    <phoneticPr fontId="3"/>
  </si>
  <si>
    <t>高１　男子</t>
    <rPh sb="0" eb="1">
      <t>コウ</t>
    </rPh>
    <rPh sb="3" eb="5">
      <t>ダンシ</t>
    </rPh>
    <phoneticPr fontId="3"/>
  </si>
  <si>
    <t>男子入力欄（女子は下段）</t>
    <rPh sb="0" eb="2">
      <t>ダンシ</t>
    </rPh>
    <rPh sb="2" eb="4">
      <t>ニュウリョク</t>
    </rPh>
    <rPh sb="4" eb="5">
      <t>ラン</t>
    </rPh>
    <rPh sb="6" eb="8">
      <t>ジョシ</t>
    </rPh>
    <rPh sb="9" eb="11">
      <t>ゲダン</t>
    </rPh>
    <phoneticPr fontId="3"/>
  </si>
  <si>
    <t>女子入力欄（男子は上段）</t>
    <rPh sb="0" eb="2">
      <t>ジョシ</t>
    </rPh>
    <rPh sb="2" eb="4">
      <t>ニュウリョク</t>
    </rPh>
    <rPh sb="4" eb="5">
      <t>ラン</t>
    </rPh>
    <rPh sb="6" eb="8">
      <t>ダンシ</t>
    </rPh>
    <rPh sb="9" eb="11">
      <t>ジョウダン</t>
    </rPh>
    <phoneticPr fontId="3"/>
  </si>
  <si>
    <t>高１　女子</t>
    <rPh sb="0" eb="1">
      <t>コウ</t>
    </rPh>
    <rPh sb="3" eb="5">
      <t>ジョシ</t>
    </rPh>
    <phoneticPr fontId="3"/>
  </si>
  <si>
    <t>高２
男子</t>
    <rPh sb="0" eb="1">
      <t>コウ</t>
    </rPh>
    <rPh sb="3" eb="5">
      <t>ダンシ</t>
    </rPh>
    <phoneticPr fontId="3"/>
  </si>
  <si>
    <t>高２
女子</t>
    <rPh sb="0" eb="1">
      <t>コウ</t>
    </rPh>
    <rPh sb="3" eb="5">
      <t>ジョシ</t>
    </rPh>
    <phoneticPr fontId="3"/>
  </si>
  <si>
    <t>年齢は、全員１６</t>
    <rPh sb="0" eb="2">
      <t>ネンレイ</t>
    </rPh>
    <rPh sb="4" eb="6">
      <t>ゼンイン</t>
    </rPh>
    <phoneticPr fontId="3"/>
  </si>
  <si>
    <t>高２　男子</t>
    <rPh sb="0" eb="1">
      <t>コウ</t>
    </rPh>
    <rPh sb="3" eb="5">
      <t>ダンシ</t>
    </rPh>
    <phoneticPr fontId="3"/>
  </si>
  <si>
    <t>高２　女子</t>
    <rPh sb="0" eb="1">
      <t>コウ</t>
    </rPh>
    <rPh sb="3" eb="5">
      <t>ジョシ</t>
    </rPh>
    <phoneticPr fontId="3"/>
  </si>
  <si>
    <t>高３
男子</t>
    <rPh sb="0" eb="1">
      <t>コウ</t>
    </rPh>
    <rPh sb="3" eb="5">
      <t>ダンシ</t>
    </rPh>
    <phoneticPr fontId="3"/>
  </si>
  <si>
    <t>高３
女子</t>
    <rPh sb="0" eb="1">
      <t>コウ</t>
    </rPh>
    <rPh sb="3" eb="5">
      <t>ジョシ</t>
    </rPh>
    <phoneticPr fontId="3"/>
  </si>
  <si>
    <t>年齢は、全員１７</t>
    <rPh sb="0" eb="2">
      <t>ネンレイ</t>
    </rPh>
    <rPh sb="4" eb="6">
      <t>ゼンイン</t>
    </rPh>
    <phoneticPr fontId="3"/>
  </si>
  <si>
    <t>高３　男子</t>
    <rPh sb="0" eb="1">
      <t>コウ</t>
    </rPh>
    <rPh sb="3" eb="5">
      <t>ダンシ</t>
    </rPh>
    <phoneticPr fontId="3"/>
  </si>
  <si>
    <t>高３　女子</t>
    <rPh sb="0" eb="1">
      <t>コウ</t>
    </rPh>
    <rPh sb="3" eb="5">
      <t>ジョシ</t>
    </rPh>
    <phoneticPr fontId="3"/>
  </si>
  <si>
    <t>例：△△高等学校</t>
    <rPh sb="0" eb="1">
      <t>レイ</t>
    </rPh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</si>
</sst>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#,##0.00_ "/>
    <numFmt numFmtId="178" formatCode="0_ "/>
    <numFmt numFmtId="179" formatCode="0.0%"/>
    <numFmt numFmtId="180" formatCode="0.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ｺﾞｼｯｸM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4"/>
      <color indexed="10"/>
      <name val="HGｺﾞｼｯｸM"/>
      <family val="3"/>
      <charset val="128"/>
    </font>
    <font>
      <sz val="11"/>
      <color theme="3"/>
      <name val="HGｺﾞｼｯｸM"/>
      <family val="3"/>
      <charset val="128"/>
    </font>
    <font>
      <b/>
      <sz val="10"/>
      <color rgb="FFFF0000"/>
      <name val="HGｺﾞｼｯｸM"/>
      <family val="3"/>
      <charset val="128"/>
    </font>
    <font>
      <b/>
      <sz val="12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3"/>
      <name val="HGｺﾞｼｯｸM"/>
      <family val="3"/>
      <charset val="128"/>
    </font>
    <font>
      <sz val="9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sz val="16"/>
      <name val="HGSｺﾞｼｯｸM"/>
      <family val="3"/>
      <charset val="128"/>
    </font>
    <font>
      <sz val="14"/>
      <name val="ＭＳ Ｐゴシック"/>
      <family val="3"/>
      <charset val="128"/>
    </font>
    <font>
      <sz val="14"/>
      <name val="HGｺﾞｼｯｸM"/>
      <family val="3"/>
      <charset val="128"/>
    </font>
    <font>
      <b/>
      <sz val="10"/>
      <color rgb="FF002060"/>
      <name val="HG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3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98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0" fillId="0" borderId="11" xfId="0" applyBorder="1" applyProtection="1"/>
    <xf numFmtId="176" fontId="4" fillId="0" borderId="11" xfId="0" applyNumberFormat="1" applyFont="1" applyBorder="1" applyAlignment="1" applyProtection="1"/>
    <xf numFmtId="176" fontId="4" fillId="0" borderId="11" xfId="0" applyNumberFormat="1" applyFont="1" applyBorder="1" applyProtection="1"/>
    <xf numFmtId="0" fontId="4" fillId="0" borderId="0" xfId="0" applyFont="1" applyAlignment="1" applyProtection="1">
      <alignment vertical="center" shrinkToFit="1"/>
    </xf>
    <xf numFmtId="0" fontId="7" fillId="0" borderId="11" xfId="0" applyFont="1" applyBorder="1" applyAlignment="1" applyProtection="1">
      <alignment horizontal="center" vertical="center" wrapText="1"/>
    </xf>
    <xf numFmtId="178" fontId="4" fillId="0" borderId="11" xfId="0" applyNumberFormat="1" applyFont="1" applyBorder="1" applyAlignment="1" applyProtection="1"/>
    <xf numFmtId="178" fontId="4" fillId="0" borderId="11" xfId="0" applyNumberFormat="1" applyFont="1" applyBorder="1" applyProtection="1"/>
    <xf numFmtId="0" fontId="0" fillId="0" borderId="11" xfId="0" applyBorder="1" applyAlignment="1" applyProtection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/>
    <xf numFmtId="0" fontId="9" fillId="7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32" xfId="0" applyFont="1" applyFill="1" applyBorder="1" applyAlignment="1">
      <alignment shrinkToFit="1"/>
    </xf>
    <xf numFmtId="0" fontId="9" fillId="0" borderId="32" xfId="0" applyFont="1" applyFill="1" applyBorder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/>
    <xf numFmtId="0" fontId="9" fillId="0" borderId="29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36" xfId="0" applyFont="1" applyFill="1" applyBorder="1" applyAlignment="1"/>
    <xf numFmtId="0" fontId="9" fillId="7" borderId="31" xfId="0" applyFont="1" applyFill="1" applyBorder="1" applyAlignment="1">
      <alignment vertical="center"/>
    </xf>
    <xf numFmtId="0" fontId="9" fillId="7" borderId="32" xfId="0" applyFont="1" applyFill="1" applyBorder="1" applyAlignment="1">
      <alignment shrinkToFit="1"/>
    </xf>
    <xf numFmtId="0" fontId="10" fillId="0" borderId="0" xfId="0" applyFo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Border="1"/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vertical="center"/>
    </xf>
    <xf numFmtId="0" fontId="9" fillId="0" borderId="55" xfId="0" applyFont="1" applyFill="1" applyBorder="1" applyAlignment="1">
      <alignment vertical="center"/>
    </xf>
    <xf numFmtId="0" fontId="9" fillId="0" borderId="55" xfId="0" applyFont="1" applyFill="1" applyBorder="1" applyAlignment="1"/>
    <xf numFmtId="0" fontId="9" fillId="0" borderId="56" xfId="0" applyFont="1" applyFill="1" applyBorder="1" applyAlignment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33" xfId="0" applyFont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6" fillId="8" borderId="0" xfId="0" applyFont="1" applyFill="1" applyAlignment="1">
      <alignment vertical="center" wrapText="1"/>
    </xf>
    <xf numFmtId="0" fontId="16" fillId="8" borderId="0" xfId="0" applyFont="1" applyFill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8" borderId="0" xfId="0" applyFont="1" applyFill="1" applyAlignment="1">
      <alignment vertical="center"/>
    </xf>
    <xf numFmtId="0" fontId="9" fillId="0" borderId="0" xfId="0" applyFont="1" applyProtection="1"/>
    <xf numFmtId="0" fontId="19" fillId="0" borderId="0" xfId="0" applyFont="1" applyProtection="1"/>
    <xf numFmtId="0" fontId="21" fillId="0" borderId="0" xfId="0" applyFont="1" applyProtection="1"/>
    <xf numFmtId="0" fontId="22" fillId="0" borderId="57" xfId="0" applyFont="1" applyBorder="1" applyAlignment="1" applyProtection="1">
      <alignment horizontal="center"/>
    </xf>
    <xf numFmtId="0" fontId="21" fillId="0" borderId="57" xfId="0" applyFont="1" applyBorder="1" applyAlignment="1" applyProtection="1">
      <alignment horizontal="center" vertical="center"/>
    </xf>
    <xf numFmtId="0" fontId="9" fillId="0" borderId="57" xfId="0" applyFont="1" applyFill="1" applyBorder="1" applyAlignment="1" applyProtection="1">
      <alignment horizontal="center"/>
    </xf>
    <xf numFmtId="0" fontId="23" fillId="0" borderId="57" xfId="0" applyFont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6" borderId="13" xfId="0" applyFont="1" applyFill="1" applyBorder="1" applyAlignment="1" applyProtection="1">
      <alignment horizontal="center"/>
    </xf>
    <xf numFmtId="0" fontId="21" fillId="6" borderId="13" xfId="0" applyFont="1" applyFill="1" applyBorder="1" applyAlignment="1" applyProtection="1">
      <alignment horizontal="center"/>
    </xf>
    <xf numFmtId="0" fontId="9" fillId="0" borderId="1" xfId="0" applyFont="1" applyBorder="1" applyProtection="1">
      <protection locked="0"/>
    </xf>
    <xf numFmtId="176" fontId="9" fillId="0" borderId="1" xfId="0" applyNumberFormat="1" applyFont="1" applyBorder="1" applyProtection="1">
      <protection locked="0"/>
    </xf>
    <xf numFmtId="0" fontId="9" fillId="2" borderId="1" xfId="0" applyFont="1" applyFill="1" applyBorder="1" applyAlignment="1" applyProtection="1">
      <alignment horizontal="center"/>
    </xf>
    <xf numFmtId="0" fontId="9" fillId="0" borderId="2" xfId="0" applyFont="1" applyBorder="1" applyProtection="1">
      <protection locked="0"/>
    </xf>
    <xf numFmtId="176" fontId="9" fillId="0" borderId="2" xfId="0" applyNumberFormat="1" applyFont="1" applyBorder="1" applyProtection="1">
      <protection locked="0"/>
    </xf>
    <xf numFmtId="0" fontId="9" fillId="2" borderId="2" xfId="0" applyFont="1" applyFill="1" applyBorder="1" applyAlignment="1" applyProtection="1">
      <alignment horizontal="center"/>
    </xf>
    <xf numFmtId="0" fontId="9" fillId="0" borderId="15" xfId="0" applyFont="1" applyBorder="1" applyProtection="1">
      <protection locked="0"/>
    </xf>
    <xf numFmtId="176" fontId="9" fillId="0" borderId="15" xfId="0" applyNumberFormat="1" applyFont="1" applyBorder="1" applyProtection="1">
      <protection locked="0"/>
    </xf>
    <xf numFmtId="0" fontId="9" fillId="2" borderId="15" xfId="0" applyFont="1" applyFill="1" applyBorder="1" applyAlignment="1" applyProtection="1">
      <alignment horizontal="center"/>
    </xf>
    <xf numFmtId="0" fontId="9" fillId="0" borderId="4" xfId="0" applyFont="1" applyBorder="1" applyProtection="1">
      <protection locked="0"/>
    </xf>
    <xf numFmtId="176" fontId="9" fillId="0" borderId="4" xfId="0" applyNumberFormat="1" applyFont="1" applyBorder="1" applyProtection="1">
      <protection locked="0"/>
    </xf>
    <xf numFmtId="0" fontId="9" fillId="2" borderId="4" xfId="0" applyFont="1" applyFill="1" applyBorder="1" applyAlignment="1" applyProtection="1">
      <alignment horizontal="center"/>
    </xf>
    <xf numFmtId="0" fontId="9" fillId="0" borderId="3" xfId="0" applyFont="1" applyBorder="1" applyProtection="1">
      <protection locked="0"/>
    </xf>
    <xf numFmtId="176" fontId="9" fillId="0" borderId="3" xfId="0" applyNumberFormat="1" applyFont="1" applyBorder="1" applyProtection="1">
      <protection locked="0"/>
    </xf>
    <xf numFmtId="0" fontId="9" fillId="2" borderId="3" xfId="0" applyFont="1" applyFill="1" applyBorder="1" applyAlignment="1" applyProtection="1">
      <alignment horizontal="center"/>
    </xf>
    <xf numFmtId="0" fontId="9" fillId="0" borderId="14" xfId="0" applyFont="1" applyBorder="1" applyProtection="1">
      <protection locked="0"/>
    </xf>
    <xf numFmtId="176" fontId="9" fillId="0" borderId="14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176" fontId="9" fillId="0" borderId="5" xfId="0" applyNumberFormat="1" applyFont="1" applyBorder="1" applyProtection="1">
      <protection locked="0"/>
    </xf>
    <xf numFmtId="0" fontId="9" fillId="2" borderId="5" xfId="0" applyFont="1" applyFill="1" applyBorder="1" applyAlignment="1" applyProtection="1">
      <alignment horizontal="center"/>
    </xf>
    <xf numFmtId="0" fontId="9" fillId="0" borderId="0" xfId="0" applyFont="1" applyBorder="1" applyProtection="1"/>
    <xf numFmtId="0" fontId="22" fillId="0" borderId="11" xfId="0" applyFont="1" applyBorder="1" applyAlignment="1" applyProtection="1">
      <alignment horizontal="center"/>
    </xf>
    <xf numFmtId="0" fontId="21" fillId="0" borderId="11" xfId="0" applyFont="1" applyBorder="1" applyAlignment="1" applyProtection="1">
      <alignment horizontal="center" vertical="center"/>
    </xf>
    <xf numFmtId="0" fontId="9" fillId="10" borderId="22" xfId="0" applyFont="1" applyFill="1" applyBorder="1" applyAlignment="1" applyProtection="1">
      <alignment horizontal="center"/>
    </xf>
    <xf numFmtId="0" fontId="9" fillId="10" borderId="13" xfId="0" applyFont="1" applyFill="1" applyBorder="1" applyAlignment="1" applyProtection="1">
      <alignment horizontal="center"/>
    </xf>
    <xf numFmtId="0" fontId="26" fillId="0" borderId="0" xfId="0" applyFont="1" applyProtection="1"/>
    <xf numFmtId="0" fontId="27" fillId="0" borderId="0" xfId="0" applyFont="1" applyProtection="1"/>
    <xf numFmtId="0" fontId="11" fillId="0" borderId="0" xfId="0" applyFont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shrinkToFit="1"/>
    </xf>
    <xf numFmtId="0" fontId="9" fillId="0" borderId="0" xfId="0" applyFont="1" applyFill="1" applyBorder="1" applyAlignment="1" applyProtection="1">
      <alignment horizontal="center" shrinkToFit="1"/>
    </xf>
    <xf numFmtId="0" fontId="9" fillId="6" borderId="6" xfId="0" applyFont="1" applyFill="1" applyBorder="1" applyAlignment="1" applyProtection="1">
      <alignment horizontal="center" vertical="center" shrinkToFit="1"/>
    </xf>
    <xf numFmtId="0" fontId="9" fillId="6" borderId="9" xfId="0" applyFont="1" applyFill="1" applyBorder="1" applyAlignment="1" applyProtection="1">
      <alignment horizontal="center" vertical="center" shrinkToFit="1"/>
    </xf>
    <xf numFmtId="0" fontId="21" fillId="6" borderId="9" xfId="0" applyFont="1" applyFill="1" applyBorder="1" applyAlignment="1" applyProtection="1">
      <alignment horizontal="center" vertical="center" shrinkToFit="1"/>
    </xf>
    <xf numFmtId="0" fontId="9" fillId="0" borderId="58" xfId="0" applyFont="1" applyFill="1" applyBorder="1" applyAlignment="1" applyProtection="1">
      <alignment horizontal="center" vertical="center" shrinkToFit="1"/>
    </xf>
    <xf numFmtId="0" fontId="9" fillId="0" borderId="60" xfId="0" applyFont="1" applyFill="1" applyBorder="1" applyAlignment="1" applyProtection="1">
      <alignment horizontal="center" shrinkToFit="1"/>
    </xf>
    <xf numFmtId="0" fontId="9" fillId="0" borderId="70" xfId="0" applyFont="1" applyFill="1" applyBorder="1" applyAlignment="1" applyProtection="1">
      <alignment horizontal="center" vertical="center"/>
    </xf>
    <xf numFmtId="179" fontId="9" fillId="0" borderId="68" xfId="2" applyNumberFormat="1" applyFont="1" applyFill="1" applyBorder="1" applyAlignment="1" applyProtection="1">
      <alignment vertical="center" shrinkToFit="1"/>
    </xf>
    <xf numFmtId="179" fontId="9" fillId="0" borderId="57" xfId="2" applyNumberFormat="1" applyFont="1" applyFill="1" applyBorder="1" applyAlignment="1" applyProtection="1">
      <alignment vertical="center" shrinkToFit="1"/>
    </xf>
    <xf numFmtId="179" fontId="9" fillId="0" borderId="69" xfId="2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 applyProtection="1">
      <alignment vertical="center"/>
    </xf>
    <xf numFmtId="0" fontId="9" fillId="0" borderId="71" xfId="0" applyFont="1" applyFill="1" applyBorder="1" applyAlignment="1" applyProtection="1">
      <alignment horizontal="center" vertical="center" shrinkToFit="1"/>
    </xf>
    <xf numFmtId="0" fontId="9" fillId="12" borderId="6" xfId="0" applyFont="1" applyFill="1" applyBorder="1" applyAlignment="1" applyProtection="1">
      <alignment horizontal="center" shrinkToFit="1"/>
    </xf>
    <xf numFmtId="0" fontId="9" fillId="0" borderId="0" xfId="0" applyFont="1" applyFill="1" applyProtection="1"/>
    <xf numFmtId="0" fontId="9" fillId="0" borderId="19" xfId="0" applyFont="1" applyFill="1" applyBorder="1" applyAlignment="1" applyProtection="1">
      <alignment horizontal="center" shrinkToFit="1"/>
    </xf>
    <xf numFmtId="0" fontId="9" fillId="0" borderId="10" xfId="0" applyFont="1" applyFill="1" applyBorder="1" applyAlignment="1" applyProtection="1">
      <alignment horizontal="center" vertical="center"/>
    </xf>
    <xf numFmtId="179" fontId="9" fillId="0" borderId="75" xfId="2" applyNumberFormat="1" applyFont="1" applyFill="1" applyBorder="1" applyAlignment="1" applyProtection="1">
      <alignment shrinkToFit="1"/>
    </xf>
    <xf numFmtId="179" fontId="9" fillId="0" borderId="62" xfId="2" applyNumberFormat="1" applyFont="1" applyFill="1" applyBorder="1" applyAlignment="1" applyProtection="1">
      <alignment shrinkToFit="1"/>
    </xf>
    <xf numFmtId="179" fontId="9" fillId="0" borderId="63" xfId="2" applyNumberFormat="1" applyFont="1" applyFill="1" applyBorder="1" applyAlignment="1" applyProtection="1">
      <alignment shrinkToFit="1"/>
    </xf>
    <xf numFmtId="0" fontId="9" fillId="0" borderId="21" xfId="0" applyFont="1" applyFill="1" applyBorder="1" applyAlignment="1" applyProtection="1">
      <alignment horizontal="center" vertical="center" shrinkToFit="1"/>
    </xf>
    <xf numFmtId="0" fontId="9" fillId="12" borderId="6" xfId="0" applyFont="1" applyFill="1" applyBorder="1" applyAlignment="1" applyProtection="1">
      <alignment shrinkToFit="1"/>
    </xf>
    <xf numFmtId="179" fontId="9" fillId="12" borderId="76" xfId="0" applyNumberFormat="1" applyFont="1" applyFill="1" applyBorder="1" applyAlignment="1" applyProtection="1">
      <alignment horizontal="center" shrinkToFit="1"/>
    </xf>
    <xf numFmtId="0" fontId="9" fillId="0" borderId="0" xfId="0" applyFont="1" applyBorder="1" applyAlignment="1" applyProtection="1">
      <alignment horizontal="left"/>
    </xf>
    <xf numFmtId="0" fontId="0" fillId="0" borderId="11" xfId="0" applyBorder="1" applyAlignment="1" applyProtection="1">
      <alignment shrinkToFit="1"/>
    </xf>
    <xf numFmtId="0" fontId="20" fillId="0" borderId="33" xfId="0" applyFont="1" applyBorder="1" applyProtection="1"/>
    <xf numFmtId="0" fontId="0" fillId="0" borderId="28" xfId="0" applyBorder="1" applyProtection="1"/>
    <xf numFmtId="0" fontId="0" fillId="0" borderId="32" xfId="0" applyBorder="1" applyProtection="1"/>
    <xf numFmtId="0" fontId="24" fillId="0" borderId="57" xfId="0" applyFont="1" applyBorder="1" applyAlignment="1" applyProtection="1">
      <alignment horizontal="center" shrinkToFit="1"/>
    </xf>
    <xf numFmtId="0" fontId="9" fillId="13" borderId="12" xfId="0" applyFont="1" applyFill="1" applyBorder="1" applyProtection="1"/>
    <xf numFmtId="0" fontId="9" fillId="13" borderId="12" xfId="0" applyFont="1" applyFill="1" applyBorder="1" applyAlignment="1" applyProtection="1">
      <alignment horizontal="center"/>
    </xf>
    <xf numFmtId="0" fontId="9" fillId="13" borderId="23" xfId="0" applyFont="1" applyFill="1" applyBorder="1" applyProtection="1"/>
    <xf numFmtId="0" fontId="9" fillId="13" borderId="23" xfId="0" applyFont="1" applyFill="1" applyBorder="1" applyAlignment="1" applyProtection="1">
      <alignment horizontal="center"/>
    </xf>
    <xf numFmtId="0" fontId="9" fillId="13" borderId="24" xfId="0" applyFont="1" applyFill="1" applyBorder="1" applyAlignment="1" applyProtection="1">
      <alignment horizontal="center"/>
    </xf>
    <xf numFmtId="0" fontId="28" fillId="6" borderId="61" xfId="0" applyFont="1" applyFill="1" applyBorder="1" applyAlignment="1" applyProtection="1">
      <alignment horizontal="center" shrinkToFit="1"/>
    </xf>
    <xf numFmtId="0" fontId="28" fillId="6" borderId="23" xfId="0" applyFont="1" applyFill="1" applyBorder="1" applyAlignment="1" applyProtection="1">
      <alignment horizontal="center" shrinkToFit="1"/>
    </xf>
    <xf numFmtId="0" fontId="29" fillId="6" borderId="23" xfId="0" applyFont="1" applyFill="1" applyBorder="1" applyAlignment="1" applyProtection="1">
      <alignment horizontal="center" shrinkToFit="1"/>
    </xf>
    <xf numFmtId="0" fontId="9" fillId="13" borderId="13" xfId="0" applyFont="1" applyFill="1" applyBorder="1" applyProtection="1"/>
    <xf numFmtId="0" fontId="9" fillId="13" borderId="13" xfId="0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shrinkToFit="1"/>
      <protection locked="0"/>
    </xf>
    <xf numFmtId="0" fontId="9" fillId="0" borderId="2" xfId="0" applyFont="1" applyBorder="1" applyAlignment="1" applyProtection="1">
      <alignment shrinkToFit="1"/>
      <protection locked="0"/>
    </xf>
    <xf numFmtId="0" fontId="9" fillId="0" borderId="15" xfId="0" applyFont="1" applyBorder="1" applyAlignment="1" applyProtection="1">
      <alignment shrinkToFit="1"/>
      <protection locked="0"/>
    </xf>
    <xf numFmtId="0" fontId="9" fillId="0" borderId="4" xfId="0" applyFont="1" applyBorder="1" applyAlignment="1" applyProtection="1">
      <alignment shrinkToFit="1"/>
      <protection locked="0"/>
    </xf>
    <xf numFmtId="0" fontId="9" fillId="0" borderId="3" xfId="0" applyFont="1" applyBorder="1" applyAlignment="1" applyProtection="1">
      <alignment shrinkToFit="1"/>
      <protection locked="0"/>
    </xf>
    <xf numFmtId="0" fontId="9" fillId="0" borderId="14" xfId="0" applyFont="1" applyBorder="1" applyAlignment="1" applyProtection="1">
      <alignment shrinkToFit="1"/>
      <protection locked="0"/>
    </xf>
    <xf numFmtId="0" fontId="9" fillId="0" borderId="5" xfId="0" applyFont="1" applyBorder="1" applyAlignment="1" applyProtection="1">
      <alignment shrinkToFit="1"/>
      <protection locked="0"/>
    </xf>
    <xf numFmtId="0" fontId="9" fillId="9" borderId="12" xfId="0" applyFont="1" applyFill="1" applyBorder="1" applyProtection="1"/>
    <xf numFmtId="0" fontId="9" fillId="9" borderId="12" xfId="0" applyFont="1" applyFill="1" applyBorder="1" applyAlignment="1" applyProtection="1">
      <alignment horizontal="center"/>
    </xf>
    <xf numFmtId="0" fontId="9" fillId="9" borderId="23" xfId="0" applyFont="1" applyFill="1" applyBorder="1" applyProtection="1"/>
    <xf numFmtId="0" fontId="9" fillId="9" borderId="23" xfId="0" applyFont="1" applyFill="1" applyBorder="1" applyAlignment="1" applyProtection="1">
      <alignment horizontal="center"/>
    </xf>
    <xf numFmtId="0" fontId="9" fillId="9" borderId="24" xfId="0" applyFont="1" applyFill="1" applyBorder="1" applyAlignment="1" applyProtection="1">
      <alignment horizontal="center"/>
    </xf>
    <xf numFmtId="0" fontId="9" fillId="9" borderId="13" xfId="0" applyFont="1" applyFill="1" applyBorder="1" applyProtection="1"/>
    <xf numFmtId="0" fontId="9" fillId="9" borderId="13" xfId="0" applyFont="1" applyFill="1" applyBorder="1" applyAlignment="1" applyProtection="1">
      <alignment horizontal="center"/>
    </xf>
    <xf numFmtId="0" fontId="21" fillId="10" borderId="13" xfId="0" applyFont="1" applyFill="1" applyBorder="1" applyAlignment="1" applyProtection="1">
      <alignment horizontal="center"/>
    </xf>
    <xf numFmtId="0" fontId="9" fillId="9" borderId="65" xfId="0" applyFont="1" applyFill="1" applyBorder="1" applyAlignment="1" applyProtection="1">
      <alignment vertical="center" shrinkToFit="1"/>
    </xf>
    <xf numFmtId="177" fontId="9" fillId="9" borderId="66" xfId="0" applyNumberFormat="1" applyFont="1" applyFill="1" applyBorder="1" applyAlignment="1" applyProtection="1">
      <alignment horizontal="right" vertical="center" shrinkToFit="1"/>
    </xf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33" xfId="0" applyFont="1" applyBorder="1"/>
    <xf numFmtId="0" fontId="16" fillId="0" borderId="3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9" fillId="0" borderId="78" xfId="0" applyFont="1" applyFill="1" applyBorder="1" applyAlignment="1" applyProtection="1">
      <alignment vertical="center" shrinkToFit="1"/>
    </xf>
    <xf numFmtId="0" fontId="9" fillId="0" borderId="16" xfId="0" applyFont="1" applyFill="1" applyBorder="1" applyAlignment="1" applyProtection="1">
      <alignment vertical="center" shrinkToFit="1"/>
    </xf>
    <xf numFmtId="0" fontId="9" fillId="11" borderId="12" xfId="0" applyFont="1" applyFill="1" applyBorder="1" applyAlignment="1" applyProtection="1">
      <alignment horizontal="center" shrinkToFit="1"/>
    </xf>
    <xf numFmtId="0" fontId="32" fillId="0" borderId="79" xfId="0" applyFont="1" applyBorder="1" applyAlignment="1" applyProtection="1">
      <alignment horizontal="right"/>
    </xf>
    <xf numFmtId="0" fontId="33" fillId="0" borderId="25" xfId="0" applyFont="1" applyBorder="1" applyAlignment="1" applyProtection="1"/>
    <xf numFmtId="0" fontId="9" fillId="0" borderId="6" xfId="0" applyFont="1" applyBorder="1" applyAlignment="1" applyProtection="1">
      <alignment horizontal="center"/>
    </xf>
    <xf numFmtId="0" fontId="16" fillId="0" borderId="35" xfId="0" applyFont="1" applyBorder="1" applyAlignment="1">
      <alignment vertical="center"/>
    </xf>
    <xf numFmtId="0" fontId="16" fillId="5" borderId="79" xfId="0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0" fontId="30" fillId="2" borderId="12" xfId="0" applyFont="1" applyFill="1" applyBorder="1" applyAlignment="1" applyProtection="1">
      <alignment horizontal="center" wrapText="1"/>
    </xf>
    <xf numFmtId="0" fontId="30" fillId="2" borderId="13" xfId="0" applyFont="1" applyFill="1" applyBorder="1" applyAlignment="1" applyProtection="1">
      <alignment horizontal="center" vertical="top"/>
    </xf>
    <xf numFmtId="0" fontId="9" fillId="11" borderId="13" xfId="0" applyFont="1" applyFill="1" applyBorder="1" applyAlignment="1" applyProtection="1">
      <alignment horizontal="center" vertical="top" shrinkToFit="1"/>
    </xf>
    <xf numFmtId="0" fontId="9" fillId="4" borderId="1" xfId="0" applyFont="1" applyFill="1" applyBorder="1" applyAlignment="1" applyProtection="1">
      <alignment horizontal="center" shrinkToFit="1"/>
    </xf>
    <xf numFmtId="0" fontId="9" fillId="4" borderId="2" xfId="0" applyFont="1" applyFill="1" applyBorder="1" applyAlignment="1" applyProtection="1">
      <alignment horizontal="center" shrinkToFit="1"/>
    </xf>
    <xf numFmtId="0" fontId="9" fillId="4" borderId="15" xfId="0" applyFont="1" applyFill="1" applyBorder="1" applyAlignment="1" applyProtection="1">
      <alignment horizontal="center" shrinkToFit="1"/>
    </xf>
    <xf numFmtId="0" fontId="9" fillId="4" borderId="4" xfId="0" applyFont="1" applyFill="1" applyBorder="1" applyAlignment="1" applyProtection="1">
      <alignment horizontal="center" shrinkToFit="1"/>
    </xf>
    <xf numFmtId="0" fontId="9" fillId="4" borderId="3" xfId="0" applyFont="1" applyFill="1" applyBorder="1" applyAlignment="1" applyProtection="1">
      <alignment horizontal="center" shrinkToFit="1"/>
    </xf>
    <xf numFmtId="0" fontId="9" fillId="4" borderId="14" xfId="0" applyFont="1" applyFill="1" applyBorder="1" applyAlignment="1" applyProtection="1">
      <alignment horizontal="center" shrinkToFit="1"/>
    </xf>
    <xf numFmtId="0" fontId="9" fillId="4" borderId="5" xfId="0" applyFont="1" applyFill="1" applyBorder="1" applyAlignment="1" applyProtection="1">
      <alignment horizontal="center" shrinkToFit="1"/>
    </xf>
    <xf numFmtId="0" fontId="9" fillId="0" borderId="20" xfId="0" applyFont="1" applyFill="1" applyBorder="1" applyAlignment="1" applyProtection="1">
      <alignment horizontal="center" vertical="center" shrinkToFit="1"/>
    </xf>
    <xf numFmtId="177" fontId="9" fillId="0" borderId="16" xfId="0" applyNumberFormat="1" applyFont="1" applyFill="1" applyBorder="1" applyAlignment="1" applyProtection="1">
      <alignment horizontal="right" vertical="center" shrinkToFit="1"/>
    </xf>
    <xf numFmtId="0" fontId="9" fillId="0" borderId="72" xfId="0" applyFont="1" applyFill="1" applyBorder="1" applyAlignment="1" applyProtection="1">
      <alignment horizontal="center" vertical="center" shrinkToFit="1"/>
    </xf>
    <xf numFmtId="177" fontId="9" fillId="0" borderId="13" xfId="0" applyNumberFormat="1" applyFont="1" applyFill="1" applyBorder="1" applyAlignment="1" applyProtection="1">
      <alignment horizontal="right" vertical="center" shrinkToFit="1"/>
    </xf>
    <xf numFmtId="0" fontId="9" fillId="0" borderId="9" xfId="0" applyFont="1" applyFill="1" applyBorder="1" applyAlignment="1" applyProtection="1">
      <alignment horizontal="center" vertical="center" shrinkToFit="1"/>
    </xf>
    <xf numFmtId="0" fontId="34" fillId="0" borderId="11" xfId="0" applyFont="1" applyFill="1" applyBorder="1" applyAlignment="1" applyProtection="1">
      <alignment horizontal="center" vertical="center"/>
    </xf>
    <xf numFmtId="1" fontId="9" fillId="0" borderId="20" xfId="0" applyNumberFormat="1" applyFont="1" applyFill="1" applyBorder="1" applyAlignment="1" applyProtection="1">
      <alignment horizontal="center" vertical="center" shrinkToFit="1"/>
    </xf>
    <xf numFmtId="0" fontId="9" fillId="0" borderId="64" xfId="0" applyFont="1" applyFill="1" applyBorder="1" applyAlignment="1" applyProtection="1">
      <alignment horizontal="center" shrinkToFit="1"/>
    </xf>
    <xf numFmtId="0" fontId="9" fillId="0" borderId="18" xfId="0" applyFont="1" applyFill="1" applyBorder="1" applyAlignment="1" applyProtection="1">
      <alignment horizontal="center" shrinkToFit="1"/>
    </xf>
    <xf numFmtId="0" fontId="9" fillId="0" borderId="67" xfId="0" applyFont="1" applyFill="1" applyBorder="1" applyAlignment="1" applyProtection="1">
      <alignment horizontal="center" shrinkToFit="1"/>
    </xf>
    <xf numFmtId="0" fontId="9" fillId="0" borderId="68" xfId="0" applyFont="1" applyFill="1" applyBorder="1" applyAlignment="1" applyProtection="1">
      <alignment horizontal="center" vertical="center" shrinkToFit="1"/>
    </xf>
    <xf numFmtId="0" fontId="9" fillId="0" borderId="57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 applyProtection="1">
      <alignment horizontal="center" vertical="center" shrinkToFit="1"/>
    </xf>
    <xf numFmtId="180" fontId="9" fillId="0" borderId="72" xfId="0" applyNumberFormat="1" applyFont="1" applyFill="1" applyBorder="1" applyAlignment="1" applyProtection="1">
      <alignment horizontal="center" vertical="center" shrinkToFit="1"/>
    </xf>
    <xf numFmtId="0" fontId="9" fillId="11" borderId="7" xfId="0" applyFont="1" applyFill="1" applyBorder="1" applyAlignment="1" applyProtection="1">
      <alignment horizontal="center" shrinkToFit="1"/>
    </xf>
    <xf numFmtId="0" fontId="9" fillId="0" borderId="17" xfId="0" applyFont="1" applyFill="1" applyBorder="1" applyAlignment="1" applyProtection="1">
      <alignment horizontal="center" shrinkToFit="1"/>
    </xf>
    <xf numFmtId="0" fontId="9" fillId="0" borderId="74" xfId="0" applyFont="1" applyFill="1" applyBorder="1" applyAlignment="1" applyProtection="1">
      <alignment horizontal="center" shrinkToFit="1"/>
    </xf>
    <xf numFmtId="0" fontId="9" fillId="0" borderId="32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61" xfId="0" applyFont="1" applyFill="1" applyBorder="1" applyAlignment="1" applyProtection="1">
      <alignment horizontal="center" shrinkToFit="1"/>
    </xf>
    <xf numFmtId="180" fontId="9" fillId="0" borderId="9" xfId="0" applyNumberFormat="1" applyFont="1" applyFill="1" applyBorder="1" applyAlignment="1" applyProtection="1">
      <alignment horizontal="center" vertical="center" shrinkToFit="1"/>
    </xf>
    <xf numFmtId="0" fontId="28" fillId="10" borderId="25" xfId="0" applyFont="1" applyFill="1" applyBorder="1" applyAlignment="1" applyProtection="1">
      <alignment horizontal="center" shrinkToFit="1"/>
    </xf>
    <xf numFmtId="0" fontId="28" fillId="10" borderId="12" xfId="0" applyFont="1" applyFill="1" applyBorder="1" applyAlignment="1" applyProtection="1">
      <alignment horizontal="center" shrinkToFit="1"/>
    </xf>
    <xf numFmtId="0" fontId="29" fillId="10" borderId="12" xfId="0" applyFont="1" applyFill="1" applyBorder="1" applyAlignment="1" applyProtection="1">
      <alignment horizont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</xf>
    <xf numFmtId="0" fontId="9" fillId="8" borderId="2" xfId="0" applyFont="1" applyFill="1" applyBorder="1" applyAlignment="1" applyProtection="1">
      <alignment horizontal="center" vertical="center"/>
    </xf>
    <xf numFmtId="0" fontId="9" fillId="8" borderId="15" xfId="0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</xf>
    <xf numFmtId="0" fontId="9" fillId="8" borderId="3" xfId="0" applyFont="1" applyFill="1" applyBorder="1" applyAlignment="1" applyProtection="1">
      <alignment horizontal="center" vertical="center"/>
    </xf>
    <xf numFmtId="0" fontId="9" fillId="8" borderId="14" xfId="0" applyFont="1" applyFill="1" applyBorder="1" applyAlignment="1" applyProtection="1">
      <alignment horizontal="center" vertical="center"/>
    </xf>
    <xf numFmtId="0" fontId="9" fillId="8" borderId="5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15" xfId="0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9" fillId="9" borderId="14" xfId="0" applyFont="1" applyFill="1" applyBorder="1" applyAlignment="1" applyProtection="1">
      <alignment horizontal="center" vertical="center"/>
    </xf>
    <xf numFmtId="0" fontId="9" fillId="9" borderId="5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178" fontId="9" fillId="0" borderId="1" xfId="0" applyNumberFormat="1" applyFont="1" applyBorder="1" applyAlignment="1" applyProtection="1">
      <protection locked="0"/>
    </xf>
    <xf numFmtId="178" fontId="9" fillId="0" borderId="1" xfId="0" applyNumberFormat="1" applyFont="1" applyBorder="1" applyProtection="1">
      <protection locked="0"/>
    </xf>
    <xf numFmtId="178" fontId="9" fillId="0" borderId="2" xfId="0" applyNumberFormat="1" applyFont="1" applyBorder="1" applyAlignment="1" applyProtection="1">
      <protection locked="0"/>
    </xf>
    <xf numFmtId="178" fontId="9" fillId="0" borderId="2" xfId="0" applyNumberFormat="1" applyFont="1" applyBorder="1" applyProtection="1">
      <protection locked="0"/>
    </xf>
    <xf numFmtId="178" fontId="9" fillId="0" borderId="15" xfId="0" applyNumberFormat="1" applyFont="1" applyBorder="1" applyAlignment="1" applyProtection="1">
      <protection locked="0"/>
    </xf>
    <xf numFmtId="178" fontId="9" fillId="0" borderId="15" xfId="0" applyNumberFormat="1" applyFont="1" applyBorder="1" applyProtection="1">
      <protection locked="0"/>
    </xf>
    <xf numFmtId="178" fontId="9" fillId="0" borderId="4" xfId="0" applyNumberFormat="1" applyFont="1" applyBorder="1" applyAlignment="1" applyProtection="1">
      <protection locked="0"/>
    </xf>
    <xf numFmtId="178" fontId="9" fillId="0" borderId="4" xfId="0" applyNumberFormat="1" applyFont="1" applyBorder="1" applyProtection="1">
      <protection locked="0"/>
    </xf>
    <xf numFmtId="178" fontId="9" fillId="0" borderId="3" xfId="0" applyNumberFormat="1" applyFont="1" applyBorder="1" applyProtection="1">
      <protection locked="0"/>
    </xf>
    <xf numFmtId="178" fontId="9" fillId="0" borderId="14" xfId="0" applyNumberFormat="1" applyFont="1" applyBorder="1" applyProtection="1">
      <protection locked="0"/>
    </xf>
    <xf numFmtId="178" fontId="9" fillId="0" borderId="5" xfId="0" applyNumberFormat="1" applyFont="1" applyBorder="1" applyProtection="1"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 wrapText="1"/>
    </xf>
    <xf numFmtId="0" fontId="10" fillId="0" borderId="2" xfId="0" applyFont="1" applyFill="1" applyBorder="1" applyAlignment="1" applyProtection="1">
      <alignment horizontal="center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 applyProtection="1">
      <alignment horizontal="center" wrapText="1"/>
    </xf>
    <xf numFmtId="0" fontId="10" fillId="0" borderId="4" xfId="0" applyFont="1" applyFill="1" applyBorder="1" applyAlignment="1" applyProtection="1">
      <alignment horizontal="center" wrapText="1"/>
      <protection locked="0"/>
    </xf>
    <xf numFmtId="0" fontId="10" fillId="0" borderId="3" xfId="0" applyFont="1" applyFill="1" applyBorder="1" applyAlignment="1" applyProtection="1">
      <alignment horizontal="center" wrapText="1"/>
      <protection locked="0"/>
    </xf>
    <xf numFmtId="0" fontId="10" fillId="0" borderId="14" xfId="0" applyFont="1" applyFill="1" applyBorder="1" applyAlignment="1" applyProtection="1">
      <alignment horizontal="center" wrapText="1"/>
      <protection locked="0"/>
    </xf>
    <xf numFmtId="0" fontId="25" fillId="3" borderId="2" xfId="0" applyFont="1" applyFill="1" applyBorder="1" applyAlignment="1" applyProtection="1">
      <alignment horizontal="center" wrapText="1"/>
    </xf>
    <xf numFmtId="0" fontId="25" fillId="3" borderId="3" xfId="0" applyFont="1" applyFill="1" applyBorder="1" applyAlignment="1" applyProtection="1">
      <alignment horizontal="center" wrapText="1"/>
    </xf>
    <xf numFmtId="0" fontId="25" fillId="3" borderId="14" xfId="0" applyFont="1" applyFill="1" applyBorder="1" applyAlignment="1" applyProtection="1">
      <alignment horizontal="center" wrapText="1"/>
    </xf>
    <xf numFmtId="0" fontId="25" fillId="3" borderId="15" xfId="0" applyFont="1" applyFill="1" applyBorder="1" applyAlignment="1" applyProtection="1">
      <alignment horizontal="center" wrapText="1"/>
    </xf>
    <xf numFmtId="0" fontId="25" fillId="3" borderId="4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  <protection locked="0"/>
    </xf>
    <xf numFmtId="0" fontId="25" fillId="3" borderId="5" xfId="0" applyFont="1" applyFill="1" applyBorder="1" applyAlignment="1" applyProtection="1">
      <alignment horizontal="center" wrapText="1"/>
    </xf>
    <xf numFmtId="0" fontId="5" fillId="9" borderId="14" xfId="0" applyFont="1" applyFill="1" applyBorder="1" applyAlignment="1" applyProtection="1">
      <alignment horizontal="center" wrapText="1"/>
    </xf>
    <xf numFmtId="0" fontId="5" fillId="9" borderId="3" xfId="0" applyFont="1" applyFill="1" applyBorder="1" applyAlignment="1" applyProtection="1">
      <alignment horizontal="center" wrapText="1"/>
    </xf>
    <xf numFmtId="0" fontId="25" fillId="9" borderId="2" xfId="0" applyFont="1" applyFill="1" applyBorder="1" applyAlignment="1" applyProtection="1">
      <alignment horizontal="center" wrapText="1"/>
    </xf>
    <xf numFmtId="0" fontId="25" fillId="9" borderId="3" xfId="0" applyFont="1" applyFill="1" applyBorder="1" applyAlignment="1" applyProtection="1">
      <alignment horizontal="center" wrapText="1"/>
    </xf>
    <xf numFmtId="0" fontId="25" fillId="9" borderId="14" xfId="0" applyFont="1" applyFill="1" applyBorder="1" applyAlignment="1" applyProtection="1">
      <alignment horizontal="center" wrapText="1"/>
    </xf>
    <xf numFmtId="0" fontId="25" fillId="9" borderId="15" xfId="0" applyFont="1" applyFill="1" applyBorder="1" applyAlignment="1" applyProtection="1">
      <alignment horizontal="center" wrapText="1"/>
    </xf>
    <xf numFmtId="0" fontId="25" fillId="9" borderId="4" xfId="0" applyFont="1" applyFill="1" applyBorder="1" applyAlignment="1" applyProtection="1">
      <alignment horizontal="center" wrapText="1"/>
    </xf>
    <xf numFmtId="0" fontId="25" fillId="9" borderId="5" xfId="0" applyFont="1" applyFill="1" applyBorder="1" applyAlignment="1" applyProtection="1">
      <alignment horizontal="center" wrapText="1"/>
    </xf>
    <xf numFmtId="0" fontId="16" fillId="0" borderId="0" xfId="0" applyFont="1" applyFill="1" applyAlignment="1">
      <alignment vertical="top" wrapText="1"/>
    </xf>
    <xf numFmtId="0" fontId="16" fillId="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6" fillId="5" borderId="33" xfId="0" applyFont="1" applyFill="1" applyBorder="1" applyAlignment="1" applyProtection="1">
      <alignment horizontal="center" vertical="center" shrinkToFit="1"/>
      <protection locked="0"/>
    </xf>
    <xf numFmtId="0" fontId="16" fillId="5" borderId="28" xfId="0" applyFont="1" applyFill="1" applyBorder="1" applyAlignment="1" applyProtection="1">
      <alignment horizontal="center" vertical="center" shrinkToFit="1"/>
      <protection locked="0"/>
    </xf>
    <xf numFmtId="0" fontId="16" fillId="5" borderId="32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shrinkToFit="1"/>
    </xf>
    <xf numFmtId="0" fontId="16" fillId="8" borderId="0" xfId="0" applyFont="1" applyFill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left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 shrinkToFit="1"/>
    </xf>
    <xf numFmtId="0" fontId="9" fillId="0" borderId="40" xfId="0" applyFont="1" applyFill="1" applyBorder="1" applyAlignment="1">
      <alignment horizont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45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shrinkToFit="1"/>
    </xf>
    <xf numFmtId="0" fontId="9" fillId="0" borderId="38" xfId="0" applyFont="1" applyFill="1" applyBorder="1" applyAlignment="1">
      <alignment horizontal="center" shrinkToFit="1"/>
    </xf>
    <xf numFmtId="0" fontId="9" fillId="0" borderId="5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right"/>
    </xf>
    <xf numFmtId="0" fontId="9" fillId="0" borderId="53" xfId="0" applyFont="1" applyFill="1" applyBorder="1" applyAlignment="1">
      <alignment horizontal="right"/>
    </xf>
    <xf numFmtId="0" fontId="9" fillId="0" borderId="41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shrinkToFit="1"/>
    </xf>
    <xf numFmtId="0" fontId="9" fillId="0" borderId="51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7" borderId="28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left" wrapText="1" shrinkToFit="1"/>
    </xf>
    <xf numFmtId="0" fontId="12" fillId="0" borderId="39" xfId="0" applyFont="1" applyFill="1" applyBorder="1" applyAlignment="1">
      <alignment horizontal="left" wrapText="1" shrinkToFi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3" xfId="0" applyFont="1" applyBorder="1" applyAlignment="1" applyProtection="1">
      <alignment horizontal="center" shrinkToFit="1"/>
    </xf>
    <xf numFmtId="0" fontId="9" fillId="0" borderId="7" xfId="0" applyFont="1" applyBorder="1" applyAlignment="1" applyProtection="1">
      <alignment horizontal="center" shrinkToFit="1"/>
    </xf>
    <xf numFmtId="0" fontId="9" fillId="0" borderId="8" xfId="0" applyFont="1" applyBorder="1" applyAlignment="1" applyProtection="1">
      <alignment horizontal="center" shrinkToFit="1"/>
    </xf>
    <xf numFmtId="0" fontId="9" fillId="11" borderId="6" xfId="0" applyFont="1" applyFill="1" applyBorder="1" applyAlignment="1" applyProtection="1">
      <alignment horizontal="center" vertical="center" shrinkToFit="1"/>
    </xf>
    <xf numFmtId="0" fontId="9" fillId="11" borderId="7" xfId="0" applyFont="1" applyFill="1" applyBorder="1" applyAlignment="1" applyProtection="1">
      <alignment horizontal="center" vertical="center" shrinkToFit="1"/>
    </xf>
    <xf numFmtId="0" fontId="9" fillId="11" borderId="8" xfId="0" applyFont="1" applyFill="1" applyBorder="1" applyAlignment="1" applyProtection="1">
      <alignment horizontal="center" vertical="center" shrinkToFit="1"/>
    </xf>
    <xf numFmtId="0" fontId="9" fillId="9" borderId="12" xfId="0" applyFont="1" applyFill="1" applyBorder="1" applyAlignment="1" applyProtection="1">
      <alignment horizontal="center" vertical="center" wrapText="1" shrinkToFit="1"/>
    </xf>
    <xf numFmtId="0" fontId="9" fillId="9" borderId="23" xfId="0" applyFont="1" applyFill="1" applyBorder="1" applyAlignment="1" applyProtection="1">
      <alignment horizontal="center" vertical="center" shrinkToFit="1"/>
    </xf>
    <xf numFmtId="0" fontId="9" fillId="9" borderId="13" xfId="0" applyFont="1" applyFill="1" applyBorder="1" applyAlignment="1" applyProtection="1">
      <alignment horizontal="center" vertical="center" shrinkToFit="1"/>
    </xf>
    <xf numFmtId="179" fontId="9" fillId="11" borderId="73" xfId="0" applyNumberFormat="1" applyFont="1" applyFill="1" applyBorder="1" applyAlignment="1" applyProtection="1">
      <alignment horizontal="center" shrinkToFit="1"/>
    </xf>
    <xf numFmtId="179" fontId="9" fillId="11" borderId="7" xfId="0" applyNumberFormat="1" applyFont="1" applyFill="1" applyBorder="1" applyAlignment="1" applyProtection="1">
      <alignment horizontal="center" shrinkToFit="1"/>
    </xf>
    <xf numFmtId="179" fontId="9" fillId="11" borderId="8" xfId="0" applyNumberFormat="1" applyFont="1" applyFill="1" applyBorder="1" applyAlignment="1" applyProtection="1">
      <alignment horizontal="center" shrinkToFit="1"/>
    </xf>
    <xf numFmtId="0" fontId="12" fillId="8" borderId="12" xfId="0" applyFont="1" applyFill="1" applyBorder="1" applyAlignment="1" applyProtection="1">
      <alignment horizontal="center" vertical="center" wrapText="1" shrinkToFit="1"/>
    </xf>
    <xf numFmtId="0" fontId="12" fillId="8" borderId="23" xfId="0" applyFont="1" applyFill="1" applyBorder="1" applyAlignment="1" applyProtection="1">
      <alignment horizontal="center" vertical="center" wrapText="1" shrinkToFit="1"/>
    </xf>
    <xf numFmtId="0" fontId="12" fillId="8" borderId="13" xfId="0" applyFont="1" applyFill="1" applyBorder="1" applyAlignment="1" applyProtection="1">
      <alignment horizontal="center" vertical="center" wrapText="1" shrinkToFit="1"/>
    </xf>
    <xf numFmtId="0" fontId="9" fillId="13" borderId="58" xfId="0" applyFont="1" applyFill="1" applyBorder="1" applyAlignment="1" applyProtection="1">
      <alignment horizontal="center"/>
    </xf>
    <xf numFmtId="0" fontId="9" fillId="13" borderId="59" xfId="0" applyFont="1" applyFill="1" applyBorder="1" applyAlignment="1" applyProtection="1">
      <alignment horizontal="center"/>
    </xf>
    <xf numFmtId="0" fontId="9" fillId="13" borderId="6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30" fillId="3" borderId="12" xfId="0" applyFont="1" applyFill="1" applyBorder="1" applyAlignment="1" applyProtection="1">
      <alignment horizontal="center" vertical="center" shrinkToFit="1"/>
    </xf>
    <xf numFmtId="0" fontId="30" fillId="3" borderId="13" xfId="0" applyFont="1" applyFill="1" applyBorder="1" applyAlignment="1" applyProtection="1">
      <alignment horizontal="center" vertical="center" shrinkToFit="1"/>
    </xf>
    <xf numFmtId="0" fontId="30" fillId="3" borderId="12" xfId="0" applyFont="1" applyFill="1" applyBorder="1" applyAlignment="1" applyProtection="1">
      <alignment horizontal="center" vertical="center" wrapText="1" shrinkToFit="1"/>
    </xf>
    <xf numFmtId="0" fontId="30" fillId="3" borderId="13" xfId="0" applyFont="1" applyFill="1" applyBorder="1" applyAlignment="1" applyProtection="1">
      <alignment horizontal="center" vertical="center" wrapText="1" shrinkToFit="1"/>
    </xf>
    <xf numFmtId="0" fontId="12" fillId="9" borderId="12" xfId="0" applyFont="1" applyFill="1" applyBorder="1" applyAlignment="1" applyProtection="1">
      <alignment horizontal="center" vertical="center" wrapText="1" shrinkToFit="1"/>
    </xf>
    <xf numFmtId="0" fontId="12" fillId="9" borderId="23" xfId="0" applyFont="1" applyFill="1" applyBorder="1" applyAlignment="1" applyProtection="1">
      <alignment horizontal="center" vertical="center" wrapText="1" shrinkToFit="1"/>
    </xf>
    <xf numFmtId="0" fontId="12" fillId="9" borderId="13" xfId="0" applyFont="1" applyFill="1" applyBorder="1" applyAlignment="1" applyProtection="1">
      <alignment horizontal="center" vertical="center" wrapText="1" shrinkToFit="1"/>
    </xf>
    <xf numFmtId="0" fontId="9" fillId="9" borderId="58" xfId="0" applyFont="1" applyFill="1" applyBorder="1" applyAlignment="1" applyProtection="1">
      <alignment horizontal="center"/>
    </xf>
    <xf numFmtId="0" fontId="9" fillId="9" borderId="59" xfId="0" applyFont="1" applyFill="1" applyBorder="1" applyAlignment="1" applyProtection="1">
      <alignment horizontal="center"/>
    </xf>
    <xf numFmtId="0" fontId="9" fillId="9" borderId="60" xfId="0" applyFont="1" applyFill="1" applyBorder="1" applyAlignment="1" applyProtection="1">
      <alignment horizontal="center"/>
    </xf>
    <xf numFmtId="0" fontId="9" fillId="9" borderId="6" xfId="0" applyFont="1" applyFill="1" applyBorder="1" applyAlignment="1" applyProtection="1">
      <alignment horizontal="center"/>
    </xf>
    <xf numFmtId="0" fontId="9" fillId="9" borderId="7" xfId="0" applyFont="1" applyFill="1" applyBorder="1" applyAlignment="1" applyProtection="1">
      <alignment horizontal="center"/>
    </xf>
    <xf numFmtId="0" fontId="9" fillId="9" borderId="8" xfId="0" applyFont="1" applyFill="1" applyBorder="1" applyAlignment="1" applyProtection="1">
      <alignment horizontal="center"/>
    </xf>
    <xf numFmtId="0" fontId="30" fillId="9" borderId="12" xfId="0" applyFont="1" applyFill="1" applyBorder="1" applyAlignment="1" applyProtection="1">
      <alignment horizontal="center" vertical="center" shrinkToFit="1"/>
    </xf>
    <xf numFmtId="0" fontId="30" fillId="9" borderId="13" xfId="0" applyFont="1" applyFill="1" applyBorder="1" applyAlignment="1" applyProtection="1">
      <alignment horizontal="center" vertical="center" shrinkToFit="1"/>
    </xf>
    <xf numFmtId="0" fontId="30" fillId="9" borderId="12" xfId="0" applyFont="1" applyFill="1" applyBorder="1" applyAlignment="1" applyProtection="1">
      <alignment horizontal="center" vertical="center" wrapText="1" shrinkToFit="1"/>
    </xf>
    <xf numFmtId="0" fontId="30" fillId="9" borderId="13" xfId="0" applyFont="1" applyFill="1" applyBorder="1" applyAlignment="1" applyProtection="1">
      <alignment horizontal="center" vertical="center" wrapText="1" shrinkToFit="1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13" borderId="8" xfId="0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 vertical="center" wrapText="1" shrinkToFit="1"/>
    </xf>
    <xf numFmtId="0" fontId="28" fillId="0" borderId="13" xfId="0" applyFont="1" applyFill="1" applyBorder="1" applyAlignment="1" applyProtection="1">
      <alignment horizontal="center" vertical="center" shrinkToFit="1"/>
    </xf>
    <xf numFmtId="0" fontId="28" fillId="0" borderId="12" xfId="0" applyFont="1" applyFill="1" applyBorder="1" applyAlignment="1" applyProtection="1">
      <alignment horizontal="center" vertical="center" shrinkToFit="1"/>
    </xf>
    <xf numFmtId="0" fontId="16" fillId="0" borderId="57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2" xfId="0" applyFont="1" applyBorder="1" applyAlignment="1">
      <alignment horizontal="center"/>
    </xf>
  </cellXfs>
  <cellStyles count="5">
    <cellStyle name="パーセント" xfId="2" builtinId="5"/>
    <cellStyle name="標準" xfId="0" builtinId="0"/>
    <cellStyle name="標準 2" xfId="1"/>
    <cellStyle name="標準 3" xfId="3"/>
    <cellStyle name="標準 4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85725</xdr:rowOff>
    </xdr:from>
    <xdr:to>
      <xdr:col>7</xdr:col>
      <xdr:colOff>657225</xdr:colOff>
      <xdr:row>5</xdr:row>
      <xdr:rowOff>200025</xdr:rowOff>
    </xdr:to>
    <xdr:cxnSp macro="">
      <xdr:nvCxnSpPr>
        <xdr:cNvPr id="3" name="直線矢印コネクタ 2"/>
        <xdr:cNvCxnSpPr/>
      </xdr:nvCxnSpPr>
      <xdr:spPr bwMode="auto">
        <a:xfrm flipV="1">
          <a:off x="4095750" y="647700"/>
          <a:ext cx="266700" cy="771525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790576</xdr:colOff>
      <xdr:row>1</xdr:row>
      <xdr:rowOff>342901</xdr:rowOff>
    </xdr:from>
    <xdr:to>
      <xdr:col>4</xdr:col>
      <xdr:colOff>485775</xdr:colOff>
      <xdr:row>6</xdr:row>
      <xdr:rowOff>0</xdr:rowOff>
    </xdr:to>
    <xdr:cxnSp macro="">
      <xdr:nvCxnSpPr>
        <xdr:cNvPr id="4" name="直線矢印コネクタ 3"/>
        <xdr:cNvCxnSpPr/>
      </xdr:nvCxnSpPr>
      <xdr:spPr bwMode="auto">
        <a:xfrm flipH="1" flipV="1">
          <a:off x="1457326" y="523876"/>
          <a:ext cx="676274" cy="914399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37</xdr:row>
      <xdr:rowOff>152400</xdr:rowOff>
    </xdr:from>
    <xdr:to>
      <xdr:col>7</xdr:col>
      <xdr:colOff>19050</xdr:colOff>
      <xdr:row>37</xdr:row>
      <xdr:rowOff>190500</xdr:rowOff>
    </xdr:to>
    <xdr:sp macro="" textlink="">
      <xdr:nvSpPr>
        <xdr:cNvPr id="2" name="円/楕円 17"/>
        <xdr:cNvSpPr>
          <a:spLocks noChangeArrowheads="1"/>
        </xdr:cNvSpPr>
      </xdr:nvSpPr>
      <xdr:spPr bwMode="auto">
        <a:xfrm>
          <a:off x="3543300" y="7953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37</xdr:row>
      <xdr:rowOff>152400</xdr:rowOff>
    </xdr:from>
    <xdr:to>
      <xdr:col>12</xdr:col>
      <xdr:colOff>19050</xdr:colOff>
      <xdr:row>37</xdr:row>
      <xdr:rowOff>190500</xdr:rowOff>
    </xdr:to>
    <xdr:sp macro="" textlink="">
      <xdr:nvSpPr>
        <xdr:cNvPr id="3" name="円/楕円 18"/>
        <xdr:cNvSpPr>
          <a:spLocks noChangeArrowheads="1"/>
        </xdr:cNvSpPr>
      </xdr:nvSpPr>
      <xdr:spPr bwMode="auto">
        <a:xfrm>
          <a:off x="5810250" y="7953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87</xdr:row>
      <xdr:rowOff>152400</xdr:rowOff>
    </xdr:from>
    <xdr:to>
      <xdr:col>7</xdr:col>
      <xdr:colOff>19050</xdr:colOff>
      <xdr:row>87</xdr:row>
      <xdr:rowOff>190500</xdr:rowOff>
    </xdr:to>
    <xdr:sp macro="" textlink="">
      <xdr:nvSpPr>
        <xdr:cNvPr id="4" name="円/楕円 17"/>
        <xdr:cNvSpPr>
          <a:spLocks noChangeArrowheads="1"/>
        </xdr:cNvSpPr>
      </xdr:nvSpPr>
      <xdr:spPr bwMode="auto">
        <a:xfrm>
          <a:off x="354330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87</xdr:row>
      <xdr:rowOff>152400</xdr:rowOff>
    </xdr:from>
    <xdr:to>
      <xdr:col>12</xdr:col>
      <xdr:colOff>19050</xdr:colOff>
      <xdr:row>87</xdr:row>
      <xdr:rowOff>190500</xdr:rowOff>
    </xdr:to>
    <xdr:sp macro="" textlink="">
      <xdr:nvSpPr>
        <xdr:cNvPr id="5" name="円/楕円 18"/>
        <xdr:cNvSpPr>
          <a:spLocks noChangeArrowheads="1"/>
        </xdr:cNvSpPr>
      </xdr:nvSpPr>
      <xdr:spPr bwMode="auto">
        <a:xfrm>
          <a:off x="581025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137</xdr:row>
      <xdr:rowOff>152400</xdr:rowOff>
    </xdr:from>
    <xdr:to>
      <xdr:col>7</xdr:col>
      <xdr:colOff>19050</xdr:colOff>
      <xdr:row>137</xdr:row>
      <xdr:rowOff>190500</xdr:rowOff>
    </xdr:to>
    <xdr:sp macro="" textlink="">
      <xdr:nvSpPr>
        <xdr:cNvPr id="6" name="円/楕円 17"/>
        <xdr:cNvSpPr>
          <a:spLocks noChangeArrowheads="1"/>
        </xdr:cNvSpPr>
      </xdr:nvSpPr>
      <xdr:spPr bwMode="auto">
        <a:xfrm>
          <a:off x="3543300" y="30432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87</xdr:row>
      <xdr:rowOff>152400</xdr:rowOff>
    </xdr:from>
    <xdr:to>
      <xdr:col>7</xdr:col>
      <xdr:colOff>19050</xdr:colOff>
      <xdr:row>87</xdr:row>
      <xdr:rowOff>190500</xdr:rowOff>
    </xdr:to>
    <xdr:sp macro="" textlink="">
      <xdr:nvSpPr>
        <xdr:cNvPr id="10" name="円/楕円 17"/>
        <xdr:cNvSpPr>
          <a:spLocks noChangeArrowheads="1"/>
        </xdr:cNvSpPr>
      </xdr:nvSpPr>
      <xdr:spPr bwMode="auto">
        <a:xfrm>
          <a:off x="354330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87</xdr:row>
      <xdr:rowOff>152400</xdr:rowOff>
    </xdr:from>
    <xdr:to>
      <xdr:col>12</xdr:col>
      <xdr:colOff>19050</xdr:colOff>
      <xdr:row>87</xdr:row>
      <xdr:rowOff>190500</xdr:rowOff>
    </xdr:to>
    <xdr:sp macro="" textlink="">
      <xdr:nvSpPr>
        <xdr:cNvPr id="11" name="円/楕円 18"/>
        <xdr:cNvSpPr>
          <a:spLocks noChangeArrowheads="1"/>
        </xdr:cNvSpPr>
      </xdr:nvSpPr>
      <xdr:spPr bwMode="auto">
        <a:xfrm>
          <a:off x="581025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137</xdr:row>
      <xdr:rowOff>152400</xdr:rowOff>
    </xdr:from>
    <xdr:to>
      <xdr:col>7</xdr:col>
      <xdr:colOff>19050</xdr:colOff>
      <xdr:row>137</xdr:row>
      <xdr:rowOff>190500</xdr:rowOff>
    </xdr:to>
    <xdr:sp macro="" textlink="">
      <xdr:nvSpPr>
        <xdr:cNvPr id="12" name="円/楕円 17"/>
        <xdr:cNvSpPr>
          <a:spLocks noChangeArrowheads="1"/>
        </xdr:cNvSpPr>
      </xdr:nvSpPr>
      <xdr:spPr bwMode="auto">
        <a:xfrm>
          <a:off x="3543300" y="30432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137</xdr:row>
      <xdr:rowOff>152400</xdr:rowOff>
    </xdr:from>
    <xdr:to>
      <xdr:col>12</xdr:col>
      <xdr:colOff>19050</xdr:colOff>
      <xdr:row>137</xdr:row>
      <xdr:rowOff>190500</xdr:rowOff>
    </xdr:to>
    <xdr:sp macro="" textlink="">
      <xdr:nvSpPr>
        <xdr:cNvPr id="13" name="円/楕円 18"/>
        <xdr:cNvSpPr>
          <a:spLocks noChangeArrowheads="1"/>
        </xdr:cNvSpPr>
      </xdr:nvSpPr>
      <xdr:spPr bwMode="auto">
        <a:xfrm>
          <a:off x="5810250" y="30432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333375</xdr:colOff>
      <xdr:row>127</xdr:row>
      <xdr:rowOff>38101</xdr:rowOff>
    </xdr:from>
    <xdr:to>
      <xdr:col>10</xdr:col>
      <xdr:colOff>104776</xdr:colOff>
      <xdr:row>127</xdr:row>
      <xdr:rowOff>161925</xdr:rowOff>
    </xdr:to>
    <xdr:sp macro="" textlink="">
      <xdr:nvSpPr>
        <xdr:cNvPr id="14" name="右矢印 13"/>
        <xdr:cNvSpPr/>
      </xdr:nvSpPr>
      <xdr:spPr>
        <a:xfrm>
          <a:off x="4829175" y="28441651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130</xdr:row>
      <xdr:rowOff>57150</xdr:rowOff>
    </xdr:from>
    <xdr:to>
      <xdr:col>10</xdr:col>
      <xdr:colOff>104776</xdr:colOff>
      <xdr:row>130</xdr:row>
      <xdr:rowOff>180974</xdr:rowOff>
    </xdr:to>
    <xdr:sp macro="" textlink="">
      <xdr:nvSpPr>
        <xdr:cNvPr id="15" name="右矢印 14"/>
        <xdr:cNvSpPr/>
      </xdr:nvSpPr>
      <xdr:spPr>
        <a:xfrm>
          <a:off x="4829175" y="29003625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77</xdr:row>
      <xdr:rowOff>38101</xdr:rowOff>
    </xdr:from>
    <xdr:to>
      <xdr:col>10</xdr:col>
      <xdr:colOff>104776</xdr:colOff>
      <xdr:row>77</xdr:row>
      <xdr:rowOff>161925</xdr:rowOff>
    </xdr:to>
    <xdr:sp macro="" textlink="">
      <xdr:nvSpPr>
        <xdr:cNvPr id="16" name="右矢印 15"/>
        <xdr:cNvSpPr/>
      </xdr:nvSpPr>
      <xdr:spPr>
        <a:xfrm>
          <a:off x="4829175" y="17202151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80</xdr:row>
      <xdr:rowOff>57150</xdr:rowOff>
    </xdr:from>
    <xdr:to>
      <xdr:col>10</xdr:col>
      <xdr:colOff>104776</xdr:colOff>
      <xdr:row>80</xdr:row>
      <xdr:rowOff>180974</xdr:rowOff>
    </xdr:to>
    <xdr:sp macro="" textlink="">
      <xdr:nvSpPr>
        <xdr:cNvPr id="17" name="右矢印 16"/>
        <xdr:cNvSpPr/>
      </xdr:nvSpPr>
      <xdr:spPr>
        <a:xfrm>
          <a:off x="4829175" y="17764125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27</xdr:row>
      <xdr:rowOff>38101</xdr:rowOff>
    </xdr:from>
    <xdr:to>
      <xdr:col>10</xdr:col>
      <xdr:colOff>104776</xdr:colOff>
      <xdr:row>27</xdr:row>
      <xdr:rowOff>161925</xdr:rowOff>
    </xdr:to>
    <xdr:sp macro="" textlink="">
      <xdr:nvSpPr>
        <xdr:cNvPr id="18" name="右矢印 17"/>
        <xdr:cNvSpPr/>
      </xdr:nvSpPr>
      <xdr:spPr>
        <a:xfrm>
          <a:off x="4829175" y="5962651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30</xdr:row>
      <xdr:rowOff>57150</xdr:rowOff>
    </xdr:from>
    <xdr:to>
      <xdr:col>10</xdr:col>
      <xdr:colOff>104776</xdr:colOff>
      <xdr:row>30</xdr:row>
      <xdr:rowOff>180974</xdr:rowOff>
    </xdr:to>
    <xdr:sp macro="" textlink="">
      <xdr:nvSpPr>
        <xdr:cNvPr id="19" name="右矢印 18"/>
        <xdr:cNvSpPr/>
      </xdr:nvSpPr>
      <xdr:spPr>
        <a:xfrm>
          <a:off x="4829175" y="6524625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32</xdr:col>
      <xdr:colOff>200025</xdr:colOff>
      <xdr:row>16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1239500" y="1847850"/>
          <a:ext cx="4171950" cy="1076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総合評価欄の表示について</a:t>
          </a:r>
          <a:endParaRPr kumimoji="1" lang="en-US" altLang="ja-JP" sz="11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FALSE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：年齢が入力されていない</a:t>
          </a:r>
          <a:r>
            <a:rPr kumimoji="1" lang="ja-JP" altLang="en-US" sz="11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（初期状態）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#N/A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ja-JP" altLang="en-US" sz="1100" b="0">
              <a:latin typeface="HGｺﾞｼｯｸM" panose="020B0609000000000000" pitchFamily="49" charset="-128"/>
              <a:ea typeface="HGｺﾞｼｯｸM" panose="020B0609000000000000" pitchFamily="49" charset="-128"/>
            </a:rPr>
            <a:t>年齢が入力されているが、記録が入力されていない</a:t>
          </a:r>
          <a:endParaRPr kumimoji="1" lang="en-US" altLang="ja-JP" sz="1100" b="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判定外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：未実施項目に数値が入力されている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～</a:t>
          </a: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：未実施項目数が空欄、年齢と体力合計点により判定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32</xdr:col>
      <xdr:colOff>200025</xdr:colOff>
      <xdr:row>16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1239500" y="1847850"/>
          <a:ext cx="4171950" cy="1076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総合評価欄の表示について</a:t>
          </a:r>
          <a:endParaRPr kumimoji="1" lang="en-US" altLang="ja-JP" sz="11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FALSE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：年齢が入力されていない</a:t>
          </a:r>
          <a:r>
            <a:rPr kumimoji="1" lang="ja-JP" altLang="en-US" sz="11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（初期状態）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#N/A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ja-JP" altLang="en-US" sz="1100" b="0">
              <a:latin typeface="HGｺﾞｼｯｸM" panose="020B0609000000000000" pitchFamily="49" charset="-128"/>
              <a:ea typeface="HGｺﾞｼｯｸM" panose="020B0609000000000000" pitchFamily="49" charset="-128"/>
            </a:rPr>
            <a:t>年齢が入力されているが、記録が入力されていない</a:t>
          </a:r>
          <a:endParaRPr kumimoji="1" lang="en-US" altLang="ja-JP" sz="1100" b="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判定外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：未実施項目に数値が入力されている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～</a:t>
          </a: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：未実施項目数が空欄、年齢と体力合計点により判定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31</xdr:col>
      <xdr:colOff>676275</xdr:colOff>
      <xdr:row>16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1239500" y="1847850"/>
          <a:ext cx="4171950" cy="1076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総合評価欄の表示について</a:t>
          </a:r>
          <a:endParaRPr kumimoji="1" lang="en-US" altLang="ja-JP" sz="11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FALSE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：年齢が入力されていない</a:t>
          </a:r>
          <a:r>
            <a:rPr kumimoji="1" lang="ja-JP" altLang="en-US" sz="11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（初期状態）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#N/A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ja-JP" altLang="en-US" sz="1100" b="0">
              <a:latin typeface="HGｺﾞｼｯｸM" panose="020B0609000000000000" pitchFamily="49" charset="-128"/>
              <a:ea typeface="HGｺﾞｼｯｸM" panose="020B0609000000000000" pitchFamily="49" charset="-128"/>
            </a:rPr>
            <a:t>年齢が入力されているが、記録が入力されていない</a:t>
          </a:r>
          <a:endParaRPr kumimoji="1" lang="en-US" altLang="ja-JP" sz="1100" b="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判定外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：未実施項目に数値が入力されている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～</a:t>
          </a: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：未実施項目数が空欄、年齢と体力合計点により判定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K30"/>
  <sheetViews>
    <sheetView tabSelected="1" view="pageBreakPreview" workbookViewId="0">
      <selection activeCell="H2" sqref="H2:K2"/>
    </sheetView>
  </sheetViews>
  <sheetFormatPr defaultRowHeight="14.25"/>
  <cols>
    <col min="1" max="1" width="2.25" style="46" customWidth="1"/>
    <col min="2" max="2" width="3.125" style="46" customWidth="1"/>
    <col min="3" max="3" width="3.375" style="46" customWidth="1"/>
    <col min="4" max="4" width="12.875" style="46" customWidth="1"/>
    <col min="5" max="11" width="9" style="46"/>
    <col min="12" max="12" width="1.875" style="46" customWidth="1"/>
    <col min="13" max="16384" width="9" style="46"/>
  </cols>
  <sheetData>
    <row r="1" spans="2:11">
      <c r="B1" s="259" t="s">
        <v>77</v>
      </c>
      <c r="C1" s="259"/>
      <c r="D1" s="259"/>
      <c r="E1" s="259"/>
      <c r="F1" s="259"/>
      <c r="G1" s="259"/>
      <c r="H1" s="259"/>
      <c r="I1" s="259"/>
      <c r="J1" s="259"/>
      <c r="K1" s="259"/>
    </row>
    <row r="2" spans="2:11" s="47" customFormat="1" ht="30" customHeight="1">
      <c r="D2" s="221"/>
      <c r="E2" s="47" t="s">
        <v>210</v>
      </c>
      <c r="F2" s="163"/>
      <c r="G2" s="48" t="s">
        <v>78</v>
      </c>
      <c r="H2" s="260"/>
      <c r="I2" s="261"/>
      <c r="J2" s="261"/>
      <c r="K2" s="262"/>
    </row>
    <row r="3" spans="2:11" s="47" customFormat="1" ht="17.25" customHeight="1" thickBot="1">
      <c r="B3" s="263"/>
      <c r="C3" s="263"/>
      <c r="D3" s="263"/>
      <c r="E3" s="263"/>
      <c r="F3" s="263"/>
      <c r="G3" s="263"/>
      <c r="H3" s="263"/>
      <c r="I3" s="47" t="s">
        <v>244</v>
      </c>
    </row>
    <row r="4" spans="2:11" s="47" customFormat="1" ht="17.25" customHeight="1">
      <c r="E4" s="46"/>
      <c r="F4" s="164" t="s">
        <v>211</v>
      </c>
      <c r="G4" s="165"/>
      <c r="H4" s="47" t="s">
        <v>212</v>
      </c>
    </row>
    <row r="5" spans="2:11" s="47" customFormat="1" ht="17.25" customHeight="1" thickBot="1">
      <c r="F5" s="265" t="s">
        <v>213</v>
      </c>
      <c r="G5" s="266"/>
    </row>
    <row r="6" spans="2:11" s="47" customFormat="1" ht="17.25" customHeight="1">
      <c r="B6" s="49" t="s">
        <v>79</v>
      </c>
    </row>
    <row r="7" spans="2:11" s="47" customFormat="1" ht="17.25" customHeight="1">
      <c r="B7" s="50" t="s">
        <v>214</v>
      </c>
      <c r="C7" s="264" t="s">
        <v>215</v>
      </c>
      <c r="D7" s="264"/>
      <c r="E7" s="264"/>
      <c r="F7" s="264"/>
      <c r="G7" s="264"/>
      <c r="H7" s="264"/>
      <c r="I7" s="264"/>
      <c r="J7" s="264"/>
      <c r="K7" s="264"/>
    </row>
    <row r="8" spans="2:11" s="47" customFormat="1" ht="17.25" customHeight="1">
      <c r="B8" s="50" t="s">
        <v>216</v>
      </c>
      <c r="C8" s="264" t="s">
        <v>217</v>
      </c>
      <c r="D8" s="264"/>
      <c r="E8" s="264"/>
      <c r="F8" s="264"/>
      <c r="G8" s="264"/>
      <c r="H8" s="264"/>
      <c r="I8" s="264"/>
      <c r="J8" s="264"/>
      <c r="K8" s="264"/>
    </row>
    <row r="9" spans="2:11" s="47" customFormat="1" ht="17.25" customHeight="1"/>
    <row r="10" spans="2:11" s="47" customFormat="1" ht="17.25" customHeight="1">
      <c r="B10" s="49" t="s">
        <v>218</v>
      </c>
    </row>
    <row r="11" spans="2:11" s="47" customFormat="1" ht="17.25" customHeight="1">
      <c r="B11" s="50" t="s">
        <v>80</v>
      </c>
      <c r="C11" s="264" t="s">
        <v>82</v>
      </c>
      <c r="D11" s="264"/>
      <c r="E11" s="264"/>
      <c r="F11" s="264"/>
      <c r="G11" s="264"/>
      <c r="H11" s="264"/>
      <c r="I11" s="264"/>
      <c r="J11" s="264"/>
      <c r="K11" s="264"/>
    </row>
    <row r="12" spans="2:11" s="47" customFormat="1" ht="17.25" customHeight="1">
      <c r="B12" s="52" t="s">
        <v>83</v>
      </c>
      <c r="C12" s="258" t="s">
        <v>84</v>
      </c>
      <c r="D12" s="258"/>
      <c r="E12" s="258"/>
      <c r="F12" s="258"/>
      <c r="G12" s="258"/>
      <c r="H12" s="258"/>
      <c r="I12" s="258"/>
      <c r="J12" s="258"/>
      <c r="K12" s="258"/>
    </row>
    <row r="13" spans="2:11" s="47" customFormat="1" ht="17.25" customHeight="1">
      <c r="B13" s="50" t="s">
        <v>85</v>
      </c>
      <c r="C13" s="264" t="s">
        <v>86</v>
      </c>
      <c r="D13" s="264"/>
      <c r="E13" s="264"/>
      <c r="F13" s="264"/>
      <c r="G13" s="264"/>
      <c r="H13" s="264"/>
      <c r="I13" s="264"/>
      <c r="J13" s="264"/>
      <c r="K13" s="264"/>
    </row>
    <row r="14" spans="2:11" s="47" customFormat="1" ht="17.25" customHeight="1">
      <c r="B14" s="52" t="s">
        <v>87</v>
      </c>
      <c r="C14" s="258" t="s">
        <v>88</v>
      </c>
      <c r="D14" s="258"/>
      <c r="E14" s="258"/>
      <c r="F14" s="258"/>
      <c r="G14" s="258"/>
      <c r="H14" s="258"/>
      <c r="I14" s="258"/>
      <c r="J14" s="258"/>
      <c r="K14" s="258"/>
    </row>
    <row r="15" spans="2:11" s="47" customFormat="1" ht="17.25" customHeight="1">
      <c r="B15" s="50" t="s">
        <v>89</v>
      </c>
      <c r="C15" s="264" t="s">
        <v>90</v>
      </c>
      <c r="D15" s="264"/>
      <c r="E15" s="264"/>
      <c r="F15" s="264"/>
      <c r="G15" s="264"/>
      <c r="H15" s="264"/>
      <c r="I15" s="264"/>
      <c r="J15" s="264"/>
      <c r="K15" s="264"/>
    </row>
    <row r="16" spans="2:11" s="47" customFormat="1" ht="17.25" customHeight="1">
      <c r="B16" s="52" t="s">
        <v>91</v>
      </c>
      <c r="C16" s="258" t="s">
        <v>92</v>
      </c>
      <c r="D16" s="258"/>
      <c r="E16" s="258"/>
      <c r="F16" s="258"/>
      <c r="G16" s="258"/>
      <c r="H16" s="258"/>
      <c r="I16" s="258"/>
      <c r="J16" s="258"/>
      <c r="K16" s="258"/>
    </row>
    <row r="17" spans="2:11" s="47" customFormat="1" ht="17.25" customHeight="1">
      <c r="B17" s="53" t="s">
        <v>219</v>
      </c>
      <c r="C17" s="267" t="s">
        <v>94</v>
      </c>
      <c r="D17" s="267"/>
      <c r="E17" s="267"/>
      <c r="F17" s="267"/>
      <c r="G17" s="267"/>
      <c r="H17" s="267"/>
      <c r="I17" s="267"/>
      <c r="J17" s="267"/>
      <c r="K17" s="267"/>
    </row>
    <row r="18" spans="2:11" s="47" customFormat="1" ht="17.25" customHeight="1"/>
    <row r="19" spans="2:11" s="47" customFormat="1" ht="17.25" customHeight="1">
      <c r="B19" s="47" t="s">
        <v>220</v>
      </c>
    </row>
    <row r="20" spans="2:11" s="47" customFormat="1" ht="35.25" customHeight="1">
      <c r="B20" s="51" t="s">
        <v>80</v>
      </c>
      <c r="C20" s="257" t="s">
        <v>81</v>
      </c>
      <c r="D20" s="257"/>
      <c r="E20" s="257"/>
      <c r="F20" s="257"/>
      <c r="G20" s="257"/>
      <c r="H20" s="257"/>
      <c r="I20" s="257"/>
      <c r="J20" s="257"/>
      <c r="K20" s="257"/>
    </row>
    <row r="21" spans="2:11" s="47" customFormat="1" ht="17.25" customHeight="1"/>
    <row r="22" spans="2:11" s="47" customFormat="1" ht="17.25" customHeight="1">
      <c r="B22" s="47" t="s">
        <v>95</v>
      </c>
    </row>
    <row r="23" spans="2:11" s="47" customFormat="1">
      <c r="B23" s="51" t="s">
        <v>80</v>
      </c>
      <c r="C23" s="257" t="s">
        <v>93</v>
      </c>
      <c r="D23" s="257"/>
      <c r="E23" s="257"/>
      <c r="F23" s="257"/>
      <c r="G23" s="257"/>
      <c r="H23" s="257"/>
      <c r="I23" s="257"/>
      <c r="J23" s="257"/>
      <c r="K23" s="257"/>
    </row>
    <row r="24" spans="2:11" s="47" customFormat="1" ht="17.25" customHeight="1"/>
    <row r="25" spans="2:11" s="47" customFormat="1" ht="17.25" customHeight="1">
      <c r="B25" s="49"/>
    </row>
    <row r="26" spans="2:11" s="47" customFormat="1" ht="34.5" customHeight="1"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2:11" s="47" customFormat="1" ht="17.25" customHeight="1"/>
    <row r="28" spans="2:11" ht="17.25" customHeight="1"/>
    <row r="29" spans="2:11" ht="17.25" customHeight="1"/>
    <row r="30" spans="2:11" ht="17.25" customHeight="1"/>
  </sheetData>
  <sheetProtection password="CC1E" sheet="1" objects="1" scenarios="1"/>
  <mergeCells count="15">
    <mergeCell ref="C23:K23"/>
    <mergeCell ref="C16:K16"/>
    <mergeCell ref="B1:K1"/>
    <mergeCell ref="H2:K2"/>
    <mergeCell ref="B3:H3"/>
    <mergeCell ref="C20:K20"/>
    <mergeCell ref="C11:K11"/>
    <mergeCell ref="C12:K12"/>
    <mergeCell ref="C13:K13"/>
    <mergeCell ref="C14:K14"/>
    <mergeCell ref="C15:K15"/>
    <mergeCell ref="F5:G5"/>
    <mergeCell ref="C7:K7"/>
    <mergeCell ref="C8:K8"/>
    <mergeCell ref="C17:K17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B3:N158"/>
  <sheetViews>
    <sheetView view="pageBreakPreview" zoomScaleSheetLayoutView="100" workbookViewId="0"/>
  </sheetViews>
  <sheetFormatPr defaultRowHeight="13.5"/>
  <cols>
    <col min="1" max="1" width="1.5" style="13" customWidth="1"/>
    <col min="2" max="2" width="11.5" style="13" customWidth="1"/>
    <col min="3" max="3" width="9.625" style="13" customWidth="1"/>
    <col min="4" max="4" width="9" style="13"/>
    <col min="5" max="5" width="2.875" style="13" bestFit="1" customWidth="1"/>
    <col min="6" max="9" width="6.125" style="13" customWidth="1"/>
    <col min="10" max="10" width="5.25" style="13" customWidth="1"/>
    <col min="11" max="12" width="6.125" style="13" customWidth="1"/>
    <col min="13" max="14" width="6" style="13" customWidth="1"/>
    <col min="15" max="16384" width="9" style="13"/>
  </cols>
  <sheetData>
    <row r="3" spans="2:14" ht="21">
      <c r="B3" s="344" t="s">
        <v>26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14" ht="30.75" customHeight="1">
      <c r="B4" s="14"/>
      <c r="C4" s="15" t="s">
        <v>27</v>
      </c>
      <c r="E4" s="345" t="s">
        <v>28</v>
      </c>
      <c r="F4" s="345"/>
      <c r="I4" s="13" t="s">
        <v>29</v>
      </c>
    </row>
    <row r="5" spans="2:14" ht="36" customHeight="1">
      <c r="B5" s="14"/>
      <c r="C5" s="16" t="s">
        <v>30</v>
      </c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</row>
    <row r="6" spans="2:14" ht="10.5" customHeight="1">
      <c r="B6" s="14"/>
      <c r="C6" s="17"/>
      <c r="D6" s="18"/>
      <c r="E6" s="18"/>
      <c r="F6" s="18"/>
      <c r="G6" s="18"/>
      <c r="H6" s="18"/>
      <c r="I6" s="18"/>
      <c r="J6" s="18"/>
      <c r="K6" s="18"/>
      <c r="L6" s="18"/>
    </row>
    <row r="7" spans="2:14" ht="39" customHeight="1">
      <c r="B7" s="313" t="s">
        <v>31</v>
      </c>
      <c r="C7" s="314"/>
      <c r="D7" s="337" t="s">
        <v>32</v>
      </c>
      <c r="E7" s="337"/>
      <c r="F7" s="19" t="s">
        <v>33</v>
      </c>
      <c r="G7" s="20"/>
      <c r="H7" s="21"/>
      <c r="I7" s="22" t="s">
        <v>34</v>
      </c>
      <c r="J7" s="338" t="s">
        <v>35</v>
      </c>
      <c r="K7" s="339"/>
      <c r="L7" s="20"/>
      <c r="M7" s="21"/>
      <c r="N7" s="23" t="s">
        <v>36</v>
      </c>
    </row>
    <row r="8" spans="2:14" ht="3.75" customHeight="1">
      <c r="B8" s="315"/>
      <c r="C8" s="316"/>
      <c r="D8" s="24"/>
      <c r="E8" s="24"/>
      <c r="F8" s="25"/>
      <c r="G8" s="25"/>
      <c r="H8" s="25"/>
      <c r="I8" s="26"/>
      <c r="J8" s="26"/>
      <c r="K8" s="25"/>
      <c r="L8" s="25"/>
      <c r="M8" s="25"/>
      <c r="N8" s="27"/>
    </row>
    <row r="9" spans="2:14" ht="39" customHeight="1">
      <c r="B9" s="315"/>
      <c r="C9" s="316"/>
      <c r="D9" s="340" t="s">
        <v>37</v>
      </c>
      <c r="E9" s="341"/>
      <c r="F9" s="28" t="s">
        <v>33</v>
      </c>
      <c r="G9" s="20"/>
      <c r="H9" s="21"/>
      <c r="I9" s="22" t="s">
        <v>38</v>
      </c>
      <c r="J9" s="323" t="s">
        <v>35</v>
      </c>
      <c r="K9" s="323"/>
      <c r="L9" s="21"/>
      <c r="M9" s="21"/>
      <c r="N9" s="23" t="s">
        <v>36</v>
      </c>
    </row>
    <row r="10" spans="2:14" ht="39" customHeight="1">
      <c r="B10" s="315"/>
      <c r="C10" s="316"/>
      <c r="D10" s="340" t="s">
        <v>39</v>
      </c>
      <c r="E10" s="341"/>
      <c r="F10" s="29" t="s">
        <v>33</v>
      </c>
      <c r="G10" s="21"/>
      <c r="H10" s="21"/>
      <c r="I10" s="22" t="s">
        <v>38</v>
      </c>
      <c r="J10" s="323" t="s">
        <v>35</v>
      </c>
      <c r="K10" s="323"/>
      <c r="L10" s="21"/>
      <c r="M10" s="30"/>
      <c r="N10" s="31" t="s">
        <v>40</v>
      </c>
    </row>
    <row r="11" spans="2:14" ht="30" customHeight="1">
      <c r="B11" s="317"/>
      <c r="C11" s="318"/>
      <c r="D11" s="338" t="s">
        <v>41</v>
      </c>
      <c r="E11" s="337"/>
      <c r="F11" s="339"/>
      <c r="G11" s="32"/>
      <c r="H11" s="32"/>
      <c r="I11" s="33" t="s">
        <v>34</v>
      </c>
      <c r="J11" s="342" t="s">
        <v>42</v>
      </c>
      <c r="K11" s="343"/>
      <c r="L11" s="343"/>
      <c r="M11" s="343"/>
      <c r="N11" s="343"/>
    </row>
    <row r="12" spans="2:14" ht="3.75" customHeight="1">
      <c r="B12" s="34"/>
      <c r="C12" s="34"/>
      <c r="D12" s="35"/>
      <c r="I12" s="36"/>
      <c r="J12" s="18"/>
      <c r="K12" s="18"/>
      <c r="L12" s="18"/>
      <c r="M12" s="18"/>
      <c r="N12" s="35"/>
    </row>
    <row r="13" spans="2:14" ht="19.5" customHeight="1">
      <c r="B13" s="276" t="s">
        <v>43</v>
      </c>
      <c r="C13" s="325"/>
      <c r="D13" s="291" t="s">
        <v>44</v>
      </c>
      <c r="E13" s="282"/>
      <c r="F13" s="282"/>
      <c r="G13" s="273"/>
      <c r="H13" s="273"/>
      <c r="I13" s="289" t="s">
        <v>45</v>
      </c>
      <c r="J13" s="268" t="s">
        <v>46</v>
      </c>
      <c r="K13" s="334"/>
      <c r="L13" s="273"/>
      <c r="M13" s="273"/>
      <c r="N13" s="274" t="s">
        <v>45</v>
      </c>
    </row>
    <row r="14" spans="2:14" ht="19.5" customHeight="1">
      <c r="B14" s="280"/>
      <c r="C14" s="326"/>
      <c r="D14" s="292"/>
      <c r="E14" s="284"/>
      <c r="F14" s="284"/>
      <c r="G14" s="273"/>
      <c r="H14" s="273"/>
      <c r="I14" s="290"/>
      <c r="J14" s="270"/>
      <c r="K14" s="335"/>
      <c r="L14" s="273"/>
      <c r="M14" s="273"/>
      <c r="N14" s="275"/>
    </row>
    <row r="15" spans="2:14" ht="3.75" customHeight="1">
      <c r="B15" s="34"/>
      <c r="C15" s="34"/>
      <c r="D15" s="18"/>
      <c r="E15" s="18"/>
      <c r="F15" s="37"/>
      <c r="G15" s="37"/>
      <c r="H15" s="37"/>
      <c r="I15" s="38"/>
      <c r="J15" s="39"/>
      <c r="K15" s="39"/>
      <c r="L15" s="37"/>
      <c r="M15" s="37"/>
      <c r="N15" s="38"/>
    </row>
    <row r="16" spans="2:14" ht="19.5" customHeight="1">
      <c r="B16" s="276" t="s">
        <v>47</v>
      </c>
      <c r="C16" s="277"/>
      <c r="D16" s="291" t="s">
        <v>48</v>
      </c>
      <c r="E16" s="282"/>
      <c r="F16" s="282"/>
      <c r="G16" s="273"/>
      <c r="H16" s="273"/>
      <c r="I16" s="274" t="s">
        <v>49</v>
      </c>
      <c r="J16" s="18"/>
      <c r="K16" s="18"/>
      <c r="N16" s="36"/>
    </row>
    <row r="17" spans="2:14" ht="19.5" customHeight="1">
      <c r="B17" s="278"/>
      <c r="C17" s="279"/>
      <c r="D17" s="292"/>
      <c r="E17" s="284"/>
      <c r="F17" s="284"/>
      <c r="G17" s="273"/>
      <c r="H17" s="273"/>
      <c r="I17" s="275"/>
      <c r="J17" s="18"/>
      <c r="N17" s="36"/>
    </row>
    <row r="18" spans="2:14" ht="3.75" customHeight="1">
      <c r="B18" s="278"/>
      <c r="C18" s="279"/>
      <c r="I18" s="36"/>
      <c r="N18" s="36"/>
    </row>
    <row r="19" spans="2:14" ht="19.5" customHeight="1">
      <c r="B19" s="278"/>
      <c r="C19" s="279"/>
      <c r="D19" s="293" t="s">
        <v>46</v>
      </c>
      <c r="E19" s="332"/>
      <c r="F19" s="287" t="s">
        <v>50</v>
      </c>
      <c r="G19" s="272"/>
      <c r="H19" s="273"/>
      <c r="I19" s="274" t="s">
        <v>51</v>
      </c>
      <c r="J19" s="268" t="s">
        <v>52</v>
      </c>
      <c r="K19" s="321"/>
      <c r="L19" s="324"/>
      <c r="M19" s="323"/>
      <c r="N19" s="299" t="s">
        <v>51</v>
      </c>
    </row>
    <row r="20" spans="2:14" ht="19.5" customHeight="1">
      <c r="B20" s="280"/>
      <c r="C20" s="281"/>
      <c r="D20" s="295"/>
      <c r="E20" s="333"/>
      <c r="F20" s="288"/>
      <c r="G20" s="272"/>
      <c r="H20" s="273"/>
      <c r="I20" s="275"/>
      <c r="J20" s="270"/>
      <c r="K20" s="322"/>
      <c r="L20" s="324"/>
      <c r="M20" s="323"/>
      <c r="N20" s="300"/>
    </row>
    <row r="21" spans="2:14" ht="3.75" customHeight="1">
      <c r="B21" s="34"/>
      <c r="C21" s="34"/>
      <c r="D21" s="18"/>
      <c r="E21" s="18"/>
      <c r="F21" s="37"/>
      <c r="G21" s="37"/>
      <c r="H21" s="37"/>
      <c r="I21" s="38"/>
      <c r="J21" s="39"/>
      <c r="K21" s="37"/>
      <c r="L21" s="37"/>
      <c r="M21" s="37"/>
      <c r="N21" s="38"/>
    </row>
    <row r="22" spans="2:14" ht="19.5" customHeight="1">
      <c r="B22" s="276" t="s">
        <v>53</v>
      </c>
      <c r="C22" s="277"/>
      <c r="D22" s="291" t="s">
        <v>44</v>
      </c>
      <c r="E22" s="282"/>
      <c r="F22" s="282"/>
      <c r="G22" s="273"/>
      <c r="H22" s="273"/>
      <c r="I22" s="274" t="s">
        <v>54</v>
      </c>
      <c r="J22" s="18"/>
      <c r="K22" s="18"/>
      <c r="N22" s="36"/>
    </row>
    <row r="23" spans="2:14" ht="19.5" customHeight="1">
      <c r="B23" s="278"/>
      <c r="C23" s="279"/>
      <c r="D23" s="292"/>
      <c r="E23" s="284"/>
      <c r="F23" s="284"/>
      <c r="G23" s="273"/>
      <c r="H23" s="273"/>
      <c r="I23" s="275"/>
      <c r="J23" s="18"/>
      <c r="N23" s="36"/>
    </row>
    <row r="24" spans="2:14" ht="3.75" customHeight="1">
      <c r="B24" s="278"/>
      <c r="C24" s="279"/>
      <c r="D24" s="24"/>
      <c r="E24" s="24"/>
      <c r="F24" s="40"/>
      <c r="G24" s="41"/>
      <c r="H24" s="40"/>
      <c r="I24" s="38"/>
      <c r="J24" s="39"/>
      <c r="N24" s="36"/>
    </row>
    <row r="25" spans="2:14" ht="19.5" customHeight="1">
      <c r="B25" s="278"/>
      <c r="C25" s="279"/>
      <c r="D25" s="330" t="s">
        <v>46</v>
      </c>
      <c r="E25" s="294"/>
      <c r="F25" s="287" t="s">
        <v>50</v>
      </c>
      <c r="G25" s="273"/>
      <c r="H25" s="323"/>
      <c r="I25" s="299" t="s">
        <v>54</v>
      </c>
      <c r="J25" s="268" t="s">
        <v>52</v>
      </c>
      <c r="K25" s="321"/>
      <c r="L25" s="272"/>
      <c r="M25" s="273"/>
      <c r="N25" s="274" t="s">
        <v>54</v>
      </c>
    </row>
    <row r="26" spans="2:14" ht="19.5" customHeight="1">
      <c r="B26" s="280"/>
      <c r="C26" s="281"/>
      <c r="D26" s="331"/>
      <c r="E26" s="296"/>
      <c r="F26" s="288"/>
      <c r="G26" s="273"/>
      <c r="H26" s="323"/>
      <c r="I26" s="300"/>
      <c r="J26" s="270"/>
      <c r="K26" s="322"/>
      <c r="L26" s="272"/>
      <c r="M26" s="273"/>
      <c r="N26" s="275"/>
    </row>
    <row r="27" spans="2:14" ht="3.75" customHeight="1">
      <c r="B27" s="34"/>
      <c r="C27" s="34"/>
      <c r="F27" s="37"/>
      <c r="G27" s="37"/>
      <c r="H27" s="37"/>
      <c r="I27" s="38"/>
      <c r="J27" s="39"/>
      <c r="K27" s="37"/>
      <c r="L27" s="37"/>
      <c r="M27" s="37"/>
      <c r="N27" s="38"/>
    </row>
    <row r="28" spans="2:14" ht="19.5" customHeight="1">
      <c r="B28" s="313" t="s">
        <v>55</v>
      </c>
      <c r="C28" s="314"/>
      <c r="D28" s="291" t="s">
        <v>44</v>
      </c>
      <c r="E28" s="283"/>
      <c r="F28" s="269"/>
      <c r="G28" s="297" t="s">
        <v>56</v>
      </c>
      <c r="H28" s="273"/>
      <c r="I28" s="297"/>
      <c r="J28" s="299" t="s">
        <v>57</v>
      </c>
      <c r="K28" s="307"/>
      <c r="L28" s="309"/>
      <c r="M28" s="327"/>
      <c r="N28" s="299" t="s">
        <v>57</v>
      </c>
    </row>
    <row r="29" spans="2:14" ht="19.5" customHeight="1">
      <c r="B29" s="315"/>
      <c r="C29" s="316"/>
      <c r="D29" s="292"/>
      <c r="E29" s="285"/>
      <c r="F29" s="271"/>
      <c r="G29" s="298"/>
      <c r="H29" s="273"/>
      <c r="I29" s="298"/>
      <c r="J29" s="300"/>
      <c r="K29" s="308"/>
      <c r="L29" s="310"/>
      <c r="M29" s="328"/>
      <c r="N29" s="300"/>
    </row>
    <row r="30" spans="2:14" ht="3.75" customHeight="1">
      <c r="B30" s="315"/>
      <c r="C30" s="316"/>
      <c r="F30" s="37"/>
      <c r="G30" s="37"/>
      <c r="H30" s="37"/>
      <c r="I30" s="38"/>
      <c r="J30" s="42"/>
      <c r="K30" s="43"/>
      <c r="L30" s="44"/>
      <c r="M30" s="43"/>
      <c r="N30" s="45"/>
    </row>
    <row r="31" spans="2:14" ht="19.5" customHeight="1">
      <c r="B31" s="315"/>
      <c r="C31" s="316"/>
      <c r="D31" s="329" t="s">
        <v>41</v>
      </c>
      <c r="E31" s="269"/>
      <c r="F31" s="269"/>
      <c r="G31" s="297" t="s">
        <v>56</v>
      </c>
      <c r="H31" s="273"/>
      <c r="I31" s="297"/>
      <c r="J31" s="299" t="s">
        <v>57</v>
      </c>
      <c r="K31" s="311"/>
      <c r="L31" s="309"/>
      <c r="M31" s="327"/>
      <c r="N31" s="299" t="s">
        <v>57</v>
      </c>
    </row>
    <row r="32" spans="2:14" ht="19.5" customHeight="1">
      <c r="B32" s="317"/>
      <c r="C32" s="318"/>
      <c r="D32" s="270"/>
      <c r="E32" s="271"/>
      <c r="F32" s="271"/>
      <c r="G32" s="298"/>
      <c r="H32" s="273"/>
      <c r="I32" s="298"/>
      <c r="J32" s="300"/>
      <c r="K32" s="312"/>
      <c r="L32" s="310"/>
      <c r="M32" s="328"/>
      <c r="N32" s="300"/>
    </row>
    <row r="33" spans="2:14" ht="3.75" customHeight="1">
      <c r="B33" s="34"/>
      <c r="C33" s="34"/>
      <c r="F33" s="37"/>
      <c r="G33" s="37"/>
      <c r="H33" s="37"/>
      <c r="I33" s="38"/>
      <c r="J33" s="39"/>
      <c r="K33" s="37"/>
      <c r="L33" s="37"/>
      <c r="M33" s="37"/>
      <c r="N33" s="38"/>
    </row>
    <row r="34" spans="2:14" ht="19.5" customHeight="1">
      <c r="B34" s="313" t="s">
        <v>58</v>
      </c>
      <c r="C34" s="325"/>
      <c r="D34" s="291" t="s">
        <v>44</v>
      </c>
      <c r="E34" s="283"/>
      <c r="F34" s="269"/>
      <c r="G34" s="272"/>
      <c r="H34" s="273"/>
      <c r="I34" s="274" t="s">
        <v>45</v>
      </c>
      <c r="J34" s="311" t="s">
        <v>46</v>
      </c>
      <c r="K34" s="269"/>
      <c r="L34" s="272"/>
      <c r="M34" s="273"/>
      <c r="N34" s="274" t="s">
        <v>45</v>
      </c>
    </row>
    <row r="35" spans="2:14" ht="19.5" customHeight="1">
      <c r="B35" s="280"/>
      <c r="C35" s="326"/>
      <c r="D35" s="292"/>
      <c r="E35" s="285"/>
      <c r="F35" s="271"/>
      <c r="G35" s="272"/>
      <c r="H35" s="273"/>
      <c r="I35" s="275"/>
      <c r="J35" s="312"/>
      <c r="K35" s="271"/>
      <c r="L35" s="272"/>
      <c r="M35" s="273"/>
      <c r="N35" s="275"/>
    </row>
    <row r="36" spans="2:14" ht="3.75" customHeight="1">
      <c r="B36" s="34"/>
      <c r="C36" s="34"/>
      <c r="F36" s="37"/>
      <c r="G36" s="37"/>
      <c r="H36" s="37"/>
      <c r="I36" s="27"/>
      <c r="J36" s="39"/>
      <c r="K36" s="37"/>
      <c r="L36" s="37"/>
      <c r="M36" s="37"/>
      <c r="N36" s="38"/>
    </row>
    <row r="37" spans="2:14" ht="19.5" customHeight="1">
      <c r="B37" s="276" t="s">
        <v>59</v>
      </c>
      <c r="C37" s="325"/>
      <c r="D37" s="291" t="s">
        <v>44</v>
      </c>
      <c r="E37" s="283"/>
      <c r="F37" s="321"/>
      <c r="G37" s="324"/>
      <c r="H37" s="273"/>
      <c r="I37" s="305" t="s">
        <v>60</v>
      </c>
      <c r="J37" s="319" t="s">
        <v>46</v>
      </c>
      <c r="K37" s="321"/>
      <c r="L37" s="324"/>
      <c r="M37" s="273"/>
      <c r="N37" s="305" t="s">
        <v>60</v>
      </c>
    </row>
    <row r="38" spans="2:14" ht="19.5" customHeight="1">
      <c r="B38" s="280"/>
      <c r="C38" s="326"/>
      <c r="D38" s="292"/>
      <c r="E38" s="285"/>
      <c r="F38" s="322"/>
      <c r="G38" s="324"/>
      <c r="H38" s="273"/>
      <c r="I38" s="306"/>
      <c r="J38" s="320"/>
      <c r="K38" s="322"/>
      <c r="L38" s="324"/>
      <c r="M38" s="273"/>
      <c r="N38" s="306"/>
    </row>
    <row r="39" spans="2:14" ht="3.75" customHeight="1">
      <c r="B39" s="34"/>
      <c r="C39" s="34"/>
      <c r="F39" s="37"/>
      <c r="G39" s="37"/>
      <c r="H39" s="37"/>
      <c r="I39" s="27"/>
      <c r="J39" s="39"/>
      <c r="K39" s="37"/>
      <c r="L39" s="37"/>
      <c r="M39" s="37"/>
      <c r="N39" s="38"/>
    </row>
    <row r="40" spans="2:14" ht="19.5" customHeight="1">
      <c r="B40" s="276" t="s">
        <v>61</v>
      </c>
      <c r="C40" s="277"/>
      <c r="D40" s="291" t="s">
        <v>44</v>
      </c>
      <c r="E40" s="283"/>
      <c r="F40" s="269"/>
      <c r="G40" s="272"/>
      <c r="H40" s="273"/>
      <c r="I40" s="274" t="s">
        <v>51</v>
      </c>
      <c r="J40" s="18"/>
      <c r="K40" s="18"/>
      <c r="N40" s="35"/>
    </row>
    <row r="41" spans="2:14" ht="19.5" customHeight="1">
      <c r="B41" s="278"/>
      <c r="C41" s="279"/>
      <c r="D41" s="292"/>
      <c r="E41" s="285"/>
      <c r="F41" s="271"/>
      <c r="G41" s="272"/>
      <c r="H41" s="273"/>
      <c r="I41" s="275"/>
      <c r="J41" s="18"/>
      <c r="N41" s="35"/>
    </row>
    <row r="42" spans="2:14" ht="3.75" customHeight="1">
      <c r="B42" s="278"/>
      <c r="C42" s="279"/>
      <c r="D42" s="18"/>
      <c r="E42" s="18"/>
      <c r="F42" s="18"/>
      <c r="G42" s="18"/>
      <c r="H42" s="18"/>
      <c r="I42" s="35"/>
      <c r="J42" s="18"/>
      <c r="K42" s="18"/>
      <c r="N42" s="35"/>
    </row>
    <row r="43" spans="2:14" ht="19.5" customHeight="1">
      <c r="B43" s="278"/>
      <c r="C43" s="279"/>
      <c r="D43" s="293" t="s">
        <v>50</v>
      </c>
      <c r="E43" s="294"/>
      <c r="F43" s="269"/>
      <c r="G43" s="272"/>
      <c r="H43" s="273"/>
      <c r="I43" s="301" t="s">
        <v>51</v>
      </c>
      <c r="J43" s="287" t="s">
        <v>52</v>
      </c>
      <c r="K43" s="269"/>
      <c r="L43" s="272"/>
      <c r="M43" s="273"/>
      <c r="N43" s="305" t="s">
        <v>51</v>
      </c>
    </row>
    <row r="44" spans="2:14" ht="19.5" customHeight="1">
      <c r="B44" s="280"/>
      <c r="C44" s="281"/>
      <c r="D44" s="295"/>
      <c r="E44" s="296"/>
      <c r="F44" s="271"/>
      <c r="G44" s="272"/>
      <c r="H44" s="273"/>
      <c r="I44" s="302"/>
      <c r="J44" s="288"/>
      <c r="K44" s="271"/>
      <c r="L44" s="272"/>
      <c r="M44" s="273"/>
      <c r="N44" s="306"/>
    </row>
    <row r="45" spans="2:14" ht="3.75" customHeight="1">
      <c r="B45" s="34"/>
      <c r="C45" s="34"/>
      <c r="F45" s="37"/>
      <c r="G45" s="37"/>
      <c r="H45" s="37"/>
      <c r="I45" s="38"/>
      <c r="J45" s="39"/>
      <c r="K45" s="37"/>
      <c r="L45" s="37"/>
      <c r="M45" s="37"/>
      <c r="N45" s="38"/>
    </row>
    <row r="46" spans="2:14" ht="19.5" customHeight="1">
      <c r="B46" s="276" t="s">
        <v>62</v>
      </c>
      <c r="C46" s="277"/>
      <c r="D46" s="282" t="s">
        <v>44</v>
      </c>
      <c r="E46" s="282"/>
      <c r="F46" s="283"/>
      <c r="G46" s="272"/>
      <c r="H46" s="273"/>
      <c r="I46" s="274" t="s">
        <v>63</v>
      </c>
      <c r="J46" s="18"/>
      <c r="K46" s="18"/>
      <c r="N46" s="36"/>
    </row>
    <row r="47" spans="2:14" ht="19.5" customHeight="1">
      <c r="B47" s="278"/>
      <c r="C47" s="279"/>
      <c r="D47" s="284"/>
      <c r="E47" s="284"/>
      <c r="F47" s="285"/>
      <c r="G47" s="272"/>
      <c r="H47" s="273"/>
      <c r="I47" s="275"/>
      <c r="J47" s="18"/>
      <c r="N47" s="36"/>
    </row>
    <row r="48" spans="2:14" ht="3.75" customHeight="1">
      <c r="B48" s="278"/>
      <c r="C48" s="279"/>
      <c r="D48" s="18"/>
      <c r="E48" s="18"/>
      <c r="F48" s="18"/>
      <c r="G48" s="18"/>
      <c r="H48" s="18"/>
      <c r="I48" s="38"/>
      <c r="J48" s="39"/>
      <c r="N48" s="36"/>
    </row>
    <row r="49" spans="2:14" ht="19.5" customHeight="1">
      <c r="B49" s="278"/>
      <c r="C49" s="279"/>
      <c r="D49" s="286" t="s">
        <v>46</v>
      </c>
      <c r="E49" s="286"/>
      <c r="F49" s="287" t="s">
        <v>50</v>
      </c>
      <c r="G49" s="272"/>
      <c r="H49" s="273"/>
      <c r="I49" s="289" t="s">
        <v>63</v>
      </c>
      <c r="J49" s="268" t="s">
        <v>52</v>
      </c>
      <c r="K49" s="269"/>
      <c r="L49" s="272"/>
      <c r="M49" s="273"/>
      <c r="N49" s="274" t="s">
        <v>63</v>
      </c>
    </row>
    <row r="50" spans="2:14" ht="19.5" customHeight="1">
      <c r="B50" s="280"/>
      <c r="C50" s="281"/>
      <c r="D50" s="286"/>
      <c r="E50" s="286"/>
      <c r="F50" s="288"/>
      <c r="G50" s="272"/>
      <c r="H50" s="273"/>
      <c r="I50" s="290"/>
      <c r="J50" s="270"/>
      <c r="K50" s="271"/>
      <c r="L50" s="272"/>
      <c r="M50" s="273"/>
      <c r="N50" s="275"/>
    </row>
    <row r="51" spans="2:14">
      <c r="J51" s="18"/>
    </row>
    <row r="52" spans="2:14">
      <c r="J52" s="18"/>
    </row>
    <row r="53" spans="2:14" ht="21">
      <c r="B53" s="344" t="s">
        <v>26</v>
      </c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</row>
    <row r="54" spans="2:14" ht="30.75" customHeight="1">
      <c r="B54" s="14"/>
      <c r="C54" s="15" t="s">
        <v>64</v>
      </c>
      <c r="E54" s="345" t="s">
        <v>28</v>
      </c>
      <c r="F54" s="345"/>
      <c r="I54" s="13" t="s">
        <v>29</v>
      </c>
    </row>
    <row r="55" spans="2:14" ht="36" customHeight="1">
      <c r="B55" s="14"/>
      <c r="C55" s="16" t="s">
        <v>30</v>
      </c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</row>
    <row r="56" spans="2:14" ht="10.5" customHeight="1">
      <c r="B56" s="14"/>
      <c r="C56" s="17"/>
      <c r="D56" s="18"/>
      <c r="E56" s="18"/>
      <c r="F56" s="18"/>
      <c r="G56" s="18"/>
      <c r="H56" s="18"/>
      <c r="I56" s="18"/>
      <c r="J56" s="18"/>
      <c r="K56" s="18"/>
      <c r="L56" s="18"/>
    </row>
    <row r="57" spans="2:14" ht="39" customHeight="1">
      <c r="B57" s="313" t="s">
        <v>31</v>
      </c>
      <c r="C57" s="314"/>
      <c r="D57" s="337" t="s">
        <v>32</v>
      </c>
      <c r="E57" s="337"/>
      <c r="F57" s="19" t="s">
        <v>33</v>
      </c>
      <c r="G57" s="20"/>
      <c r="H57" s="21"/>
      <c r="I57" s="22" t="s">
        <v>40</v>
      </c>
      <c r="J57" s="338" t="s">
        <v>35</v>
      </c>
      <c r="K57" s="339"/>
      <c r="L57" s="20"/>
      <c r="M57" s="21"/>
      <c r="N57" s="23" t="s">
        <v>40</v>
      </c>
    </row>
    <row r="58" spans="2:14" ht="3.75" customHeight="1">
      <c r="B58" s="315"/>
      <c r="C58" s="316"/>
      <c r="D58" s="24"/>
      <c r="E58" s="24"/>
      <c r="F58" s="25"/>
      <c r="G58" s="25"/>
      <c r="H58" s="25"/>
      <c r="I58" s="26"/>
      <c r="J58" s="26"/>
      <c r="K58" s="25"/>
      <c r="L58" s="25"/>
      <c r="M58" s="25"/>
      <c r="N58" s="27"/>
    </row>
    <row r="59" spans="2:14" ht="39" customHeight="1">
      <c r="B59" s="315"/>
      <c r="C59" s="316"/>
      <c r="D59" s="340" t="s">
        <v>37</v>
      </c>
      <c r="E59" s="341"/>
      <c r="F59" s="28" t="s">
        <v>33</v>
      </c>
      <c r="G59" s="20"/>
      <c r="H59" s="21"/>
      <c r="I59" s="22" t="s">
        <v>38</v>
      </c>
      <c r="J59" s="323" t="s">
        <v>35</v>
      </c>
      <c r="K59" s="323"/>
      <c r="L59" s="21"/>
      <c r="M59" s="21"/>
      <c r="N59" s="23" t="s">
        <v>36</v>
      </c>
    </row>
    <row r="60" spans="2:14" ht="39" customHeight="1">
      <c r="B60" s="315"/>
      <c r="C60" s="316"/>
      <c r="D60" s="340" t="s">
        <v>39</v>
      </c>
      <c r="E60" s="341"/>
      <c r="F60" s="29" t="s">
        <v>33</v>
      </c>
      <c r="G60" s="21"/>
      <c r="H60" s="21"/>
      <c r="I60" s="22" t="s">
        <v>38</v>
      </c>
      <c r="J60" s="323" t="s">
        <v>35</v>
      </c>
      <c r="K60" s="323"/>
      <c r="L60" s="21"/>
      <c r="M60" s="30"/>
      <c r="N60" s="31" t="s">
        <v>36</v>
      </c>
    </row>
    <row r="61" spans="2:14" ht="30" customHeight="1">
      <c r="B61" s="317"/>
      <c r="C61" s="318"/>
      <c r="D61" s="338" t="s">
        <v>41</v>
      </c>
      <c r="E61" s="337"/>
      <c r="F61" s="339"/>
      <c r="G61" s="32"/>
      <c r="H61" s="32"/>
      <c r="I61" s="33" t="s">
        <v>65</v>
      </c>
      <c r="J61" s="342" t="s">
        <v>42</v>
      </c>
      <c r="K61" s="343"/>
      <c r="L61" s="343"/>
      <c r="M61" s="343"/>
      <c r="N61" s="343"/>
    </row>
    <row r="62" spans="2:14" ht="3.75" customHeight="1">
      <c r="B62" s="34"/>
      <c r="C62" s="34"/>
      <c r="D62" s="35"/>
      <c r="I62" s="36"/>
      <c r="J62" s="18"/>
      <c r="K62" s="18"/>
      <c r="L62" s="18"/>
      <c r="M62" s="18"/>
      <c r="N62" s="35"/>
    </row>
    <row r="63" spans="2:14" ht="19.5" customHeight="1">
      <c r="B63" s="276" t="s">
        <v>43</v>
      </c>
      <c r="C63" s="325"/>
      <c r="D63" s="291" t="s">
        <v>66</v>
      </c>
      <c r="E63" s="282"/>
      <c r="F63" s="282"/>
      <c r="G63" s="273"/>
      <c r="H63" s="273"/>
      <c r="I63" s="289" t="s">
        <v>45</v>
      </c>
      <c r="J63" s="268" t="s">
        <v>46</v>
      </c>
      <c r="K63" s="334"/>
      <c r="L63" s="273"/>
      <c r="M63" s="273"/>
      <c r="N63" s="274" t="s">
        <v>45</v>
      </c>
    </row>
    <row r="64" spans="2:14" ht="19.5" customHeight="1">
      <c r="B64" s="280"/>
      <c r="C64" s="326"/>
      <c r="D64" s="292"/>
      <c r="E64" s="284"/>
      <c r="F64" s="284"/>
      <c r="G64" s="273"/>
      <c r="H64" s="273"/>
      <c r="I64" s="290"/>
      <c r="J64" s="270"/>
      <c r="K64" s="335"/>
      <c r="L64" s="273"/>
      <c r="M64" s="273"/>
      <c r="N64" s="275"/>
    </row>
    <row r="65" spans="2:14" ht="3.75" customHeight="1">
      <c r="B65" s="34"/>
      <c r="C65" s="34"/>
      <c r="D65" s="18"/>
      <c r="E65" s="18"/>
      <c r="F65" s="37"/>
      <c r="G65" s="37"/>
      <c r="H65" s="37"/>
      <c r="I65" s="38"/>
      <c r="J65" s="39"/>
      <c r="K65" s="39"/>
      <c r="L65" s="37"/>
      <c r="M65" s="37"/>
      <c r="N65" s="38"/>
    </row>
    <row r="66" spans="2:14" ht="19.5" customHeight="1">
      <c r="B66" s="276" t="s">
        <v>47</v>
      </c>
      <c r="C66" s="277"/>
      <c r="D66" s="291" t="s">
        <v>66</v>
      </c>
      <c r="E66" s="282"/>
      <c r="F66" s="282"/>
      <c r="G66" s="273"/>
      <c r="H66" s="273"/>
      <c r="I66" s="274" t="s">
        <v>67</v>
      </c>
      <c r="J66" s="18"/>
      <c r="K66" s="18"/>
      <c r="N66" s="36"/>
    </row>
    <row r="67" spans="2:14" ht="19.5" customHeight="1">
      <c r="B67" s="278"/>
      <c r="C67" s="279"/>
      <c r="D67" s="292"/>
      <c r="E67" s="284"/>
      <c r="F67" s="284"/>
      <c r="G67" s="273"/>
      <c r="H67" s="273"/>
      <c r="I67" s="275"/>
      <c r="J67" s="18"/>
      <c r="N67" s="36"/>
    </row>
    <row r="68" spans="2:14" ht="3.75" customHeight="1">
      <c r="B68" s="278"/>
      <c r="C68" s="279"/>
      <c r="I68" s="36"/>
      <c r="N68" s="36"/>
    </row>
    <row r="69" spans="2:14" ht="19.5" customHeight="1">
      <c r="B69" s="278"/>
      <c r="C69" s="279"/>
      <c r="D69" s="293" t="s">
        <v>46</v>
      </c>
      <c r="E69" s="332"/>
      <c r="F69" s="287" t="s">
        <v>68</v>
      </c>
      <c r="G69" s="272"/>
      <c r="H69" s="273"/>
      <c r="I69" s="274" t="s">
        <v>67</v>
      </c>
      <c r="J69" s="268" t="s">
        <v>69</v>
      </c>
      <c r="K69" s="321"/>
      <c r="L69" s="324"/>
      <c r="M69" s="323"/>
      <c r="N69" s="299" t="s">
        <v>67</v>
      </c>
    </row>
    <row r="70" spans="2:14" ht="19.5" customHeight="1">
      <c r="B70" s="280"/>
      <c r="C70" s="281"/>
      <c r="D70" s="295"/>
      <c r="E70" s="333"/>
      <c r="F70" s="288"/>
      <c r="G70" s="272"/>
      <c r="H70" s="273"/>
      <c r="I70" s="275"/>
      <c r="J70" s="270"/>
      <c r="K70" s="322"/>
      <c r="L70" s="324"/>
      <c r="M70" s="323"/>
      <c r="N70" s="300"/>
    </row>
    <row r="71" spans="2:14" ht="3.75" customHeight="1">
      <c r="B71" s="34"/>
      <c r="C71" s="34"/>
      <c r="D71" s="18"/>
      <c r="E71" s="18"/>
      <c r="F71" s="37"/>
      <c r="G71" s="37"/>
      <c r="H71" s="37"/>
      <c r="I71" s="38"/>
      <c r="J71" s="39"/>
      <c r="K71" s="37"/>
      <c r="L71" s="37"/>
      <c r="M71" s="37"/>
      <c r="N71" s="38"/>
    </row>
    <row r="72" spans="2:14" ht="19.5" customHeight="1">
      <c r="B72" s="276" t="s">
        <v>53</v>
      </c>
      <c r="C72" s="277"/>
      <c r="D72" s="291" t="s">
        <v>66</v>
      </c>
      <c r="E72" s="282"/>
      <c r="F72" s="282"/>
      <c r="G72" s="273"/>
      <c r="H72" s="273"/>
      <c r="I72" s="274" t="s">
        <v>54</v>
      </c>
      <c r="J72" s="18"/>
      <c r="K72" s="18"/>
      <c r="N72" s="36"/>
    </row>
    <row r="73" spans="2:14" ht="19.5" customHeight="1">
      <c r="B73" s="278"/>
      <c r="C73" s="279"/>
      <c r="D73" s="292"/>
      <c r="E73" s="284"/>
      <c r="F73" s="284"/>
      <c r="G73" s="273"/>
      <c r="H73" s="273"/>
      <c r="I73" s="275"/>
      <c r="J73" s="18"/>
      <c r="N73" s="36"/>
    </row>
    <row r="74" spans="2:14" ht="3.75" customHeight="1">
      <c r="B74" s="278"/>
      <c r="C74" s="279"/>
      <c r="D74" s="24"/>
      <c r="E74" s="24"/>
      <c r="F74" s="40"/>
      <c r="G74" s="41"/>
      <c r="H74" s="40"/>
      <c r="I74" s="38"/>
      <c r="J74" s="39"/>
      <c r="N74" s="36"/>
    </row>
    <row r="75" spans="2:14" ht="19.5" customHeight="1">
      <c r="B75" s="278"/>
      <c r="C75" s="279"/>
      <c r="D75" s="330" t="s">
        <v>46</v>
      </c>
      <c r="E75" s="294"/>
      <c r="F75" s="287" t="s">
        <v>68</v>
      </c>
      <c r="G75" s="273"/>
      <c r="H75" s="323"/>
      <c r="I75" s="299" t="s">
        <v>54</v>
      </c>
      <c r="J75" s="268" t="s">
        <v>69</v>
      </c>
      <c r="K75" s="321"/>
      <c r="L75" s="272"/>
      <c r="M75" s="273"/>
      <c r="N75" s="274" t="s">
        <v>54</v>
      </c>
    </row>
    <row r="76" spans="2:14" ht="19.5" customHeight="1">
      <c r="B76" s="280"/>
      <c r="C76" s="281"/>
      <c r="D76" s="331"/>
      <c r="E76" s="296"/>
      <c r="F76" s="288"/>
      <c r="G76" s="273"/>
      <c r="H76" s="323"/>
      <c r="I76" s="300"/>
      <c r="J76" s="270"/>
      <c r="K76" s="322"/>
      <c r="L76" s="272"/>
      <c r="M76" s="273"/>
      <c r="N76" s="275"/>
    </row>
    <row r="77" spans="2:14" ht="3.75" customHeight="1">
      <c r="B77" s="34"/>
      <c r="C77" s="34"/>
      <c r="F77" s="37"/>
      <c r="G77" s="37"/>
      <c r="H77" s="37"/>
      <c r="I77" s="38"/>
      <c r="J77" s="39"/>
      <c r="K77" s="37"/>
      <c r="L77" s="37"/>
      <c r="M77" s="37"/>
      <c r="N77" s="38"/>
    </row>
    <row r="78" spans="2:14" ht="19.5" customHeight="1">
      <c r="B78" s="313" t="s">
        <v>55</v>
      </c>
      <c r="C78" s="314"/>
      <c r="D78" s="291" t="s">
        <v>66</v>
      </c>
      <c r="E78" s="283"/>
      <c r="F78" s="269"/>
      <c r="G78" s="297" t="s">
        <v>56</v>
      </c>
      <c r="H78" s="273"/>
      <c r="I78" s="297"/>
      <c r="J78" s="299" t="s">
        <v>57</v>
      </c>
      <c r="K78" s="307"/>
      <c r="L78" s="309"/>
      <c r="M78" s="327"/>
      <c r="N78" s="299" t="s">
        <v>57</v>
      </c>
    </row>
    <row r="79" spans="2:14" ht="19.5" customHeight="1">
      <c r="B79" s="315"/>
      <c r="C79" s="316"/>
      <c r="D79" s="292"/>
      <c r="E79" s="285"/>
      <c r="F79" s="271"/>
      <c r="G79" s="298"/>
      <c r="H79" s="273"/>
      <c r="I79" s="298"/>
      <c r="J79" s="300"/>
      <c r="K79" s="308"/>
      <c r="L79" s="310"/>
      <c r="M79" s="328"/>
      <c r="N79" s="300"/>
    </row>
    <row r="80" spans="2:14" ht="3.75" customHeight="1">
      <c r="B80" s="315"/>
      <c r="C80" s="316"/>
      <c r="F80" s="37"/>
      <c r="G80" s="37"/>
      <c r="H80" s="37"/>
      <c r="I80" s="38"/>
      <c r="J80" s="42"/>
      <c r="K80" s="43"/>
      <c r="L80" s="44"/>
      <c r="M80" s="43"/>
      <c r="N80" s="45"/>
    </row>
    <row r="81" spans="2:14" ht="19.5" customHeight="1">
      <c r="B81" s="315"/>
      <c r="C81" s="316"/>
      <c r="D81" s="329" t="s">
        <v>41</v>
      </c>
      <c r="E81" s="269"/>
      <c r="F81" s="269"/>
      <c r="G81" s="297" t="s">
        <v>56</v>
      </c>
      <c r="H81" s="273"/>
      <c r="I81" s="297"/>
      <c r="J81" s="299" t="s">
        <v>57</v>
      </c>
      <c r="K81" s="311"/>
      <c r="L81" s="309"/>
      <c r="M81" s="327"/>
      <c r="N81" s="299" t="s">
        <v>57</v>
      </c>
    </row>
    <row r="82" spans="2:14" ht="19.5" customHeight="1">
      <c r="B82" s="317"/>
      <c r="C82" s="318"/>
      <c r="D82" s="270"/>
      <c r="E82" s="271"/>
      <c r="F82" s="271"/>
      <c r="G82" s="298"/>
      <c r="H82" s="273"/>
      <c r="I82" s="298"/>
      <c r="J82" s="300"/>
      <c r="K82" s="312"/>
      <c r="L82" s="310"/>
      <c r="M82" s="328"/>
      <c r="N82" s="300"/>
    </row>
    <row r="83" spans="2:14" ht="3.75" customHeight="1">
      <c r="B83" s="34"/>
      <c r="C83" s="34"/>
      <c r="F83" s="37"/>
      <c r="G83" s="37"/>
      <c r="H83" s="37"/>
      <c r="I83" s="38"/>
      <c r="J83" s="39"/>
      <c r="K83" s="37"/>
      <c r="L83" s="37"/>
      <c r="M83" s="37"/>
      <c r="N83" s="38"/>
    </row>
    <row r="84" spans="2:14" ht="19.5" customHeight="1">
      <c r="B84" s="313" t="s">
        <v>70</v>
      </c>
      <c r="C84" s="325"/>
      <c r="D84" s="291" t="s">
        <v>71</v>
      </c>
      <c r="E84" s="283"/>
      <c r="F84" s="269"/>
      <c r="G84" s="272"/>
      <c r="H84" s="273"/>
      <c r="I84" s="274" t="s">
        <v>45</v>
      </c>
      <c r="J84" s="311" t="s">
        <v>46</v>
      </c>
      <c r="K84" s="269"/>
      <c r="L84" s="272"/>
      <c r="M84" s="273"/>
      <c r="N84" s="274" t="s">
        <v>45</v>
      </c>
    </row>
    <row r="85" spans="2:14" ht="19.5" customHeight="1">
      <c r="B85" s="280"/>
      <c r="C85" s="326"/>
      <c r="D85" s="292"/>
      <c r="E85" s="285"/>
      <c r="F85" s="271"/>
      <c r="G85" s="272"/>
      <c r="H85" s="273"/>
      <c r="I85" s="275"/>
      <c r="J85" s="312"/>
      <c r="K85" s="271"/>
      <c r="L85" s="272"/>
      <c r="M85" s="273"/>
      <c r="N85" s="275"/>
    </row>
    <row r="86" spans="2:14" ht="3.75" customHeight="1">
      <c r="B86" s="34"/>
      <c r="C86" s="34"/>
      <c r="F86" s="37"/>
      <c r="G86" s="37"/>
      <c r="H86" s="37"/>
      <c r="I86" s="27"/>
      <c r="J86" s="39"/>
      <c r="K86" s="37"/>
      <c r="L86" s="37"/>
      <c r="M86" s="37"/>
      <c r="N86" s="38"/>
    </row>
    <row r="87" spans="2:14" ht="19.5" customHeight="1">
      <c r="B87" s="276" t="s">
        <v>59</v>
      </c>
      <c r="C87" s="325"/>
      <c r="D87" s="291" t="s">
        <v>71</v>
      </c>
      <c r="E87" s="283"/>
      <c r="F87" s="321"/>
      <c r="G87" s="324"/>
      <c r="H87" s="273"/>
      <c r="I87" s="305" t="s">
        <v>60</v>
      </c>
      <c r="J87" s="319" t="s">
        <v>46</v>
      </c>
      <c r="K87" s="321"/>
      <c r="L87" s="324"/>
      <c r="M87" s="273"/>
      <c r="N87" s="305" t="s">
        <v>60</v>
      </c>
    </row>
    <row r="88" spans="2:14" ht="19.5" customHeight="1">
      <c r="B88" s="280"/>
      <c r="C88" s="326"/>
      <c r="D88" s="292"/>
      <c r="E88" s="285"/>
      <c r="F88" s="322"/>
      <c r="G88" s="324"/>
      <c r="H88" s="273"/>
      <c r="I88" s="306"/>
      <c r="J88" s="320"/>
      <c r="K88" s="322"/>
      <c r="L88" s="324"/>
      <c r="M88" s="273"/>
      <c r="N88" s="306"/>
    </row>
    <row r="89" spans="2:14" ht="3.75" customHeight="1">
      <c r="B89" s="34"/>
      <c r="C89" s="34"/>
      <c r="F89" s="37"/>
      <c r="G89" s="37"/>
      <c r="H89" s="37"/>
      <c r="I89" s="27"/>
      <c r="J89" s="39"/>
      <c r="K89" s="37"/>
      <c r="L89" s="37"/>
      <c r="M89" s="37"/>
      <c r="N89" s="38"/>
    </row>
    <row r="90" spans="2:14" ht="19.5" customHeight="1">
      <c r="B90" s="276" t="s">
        <v>61</v>
      </c>
      <c r="C90" s="277"/>
      <c r="D90" s="291" t="s">
        <v>71</v>
      </c>
      <c r="E90" s="283"/>
      <c r="F90" s="269"/>
      <c r="G90" s="272"/>
      <c r="H90" s="273"/>
      <c r="I90" s="274" t="s">
        <v>72</v>
      </c>
      <c r="J90" s="18"/>
      <c r="K90" s="18"/>
      <c r="N90" s="35"/>
    </row>
    <row r="91" spans="2:14" ht="19.5" customHeight="1">
      <c r="B91" s="278"/>
      <c r="C91" s="279"/>
      <c r="D91" s="292"/>
      <c r="E91" s="285"/>
      <c r="F91" s="271"/>
      <c r="G91" s="272"/>
      <c r="H91" s="273"/>
      <c r="I91" s="275"/>
      <c r="J91" s="18"/>
      <c r="N91" s="35"/>
    </row>
    <row r="92" spans="2:14" ht="3.75" customHeight="1">
      <c r="B92" s="278"/>
      <c r="C92" s="279"/>
      <c r="D92" s="18"/>
      <c r="E92" s="18"/>
      <c r="F92" s="18"/>
      <c r="G92" s="18"/>
      <c r="H92" s="18"/>
      <c r="I92" s="35"/>
      <c r="J92" s="18"/>
      <c r="K92" s="18"/>
      <c r="N92" s="35"/>
    </row>
    <row r="93" spans="2:14" ht="19.5" customHeight="1">
      <c r="B93" s="278"/>
      <c r="C93" s="279"/>
      <c r="D93" s="293" t="s">
        <v>73</v>
      </c>
      <c r="E93" s="294"/>
      <c r="F93" s="269"/>
      <c r="G93" s="272"/>
      <c r="H93" s="273"/>
      <c r="I93" s="301" t="s">
        <v>72</v>
      </c>
      <c r="J93" s="287" t="s">
        <v>74</v>
      </c>
      <c r="K93" s="269"/>
      <c r="L93" s="272"/>
      <c r="M93" s="273"/>
      <c r="N93" s="305" t="s">
        <v>72</v>
      </c>
    </row>
    <row r="94" spans="2:14" ht="19.5" customHeight="1">
      <c r="B94" s="280"/>
      <c r="C94" s="281"/>
      <c r="D94" s="295"/>
      <c r="E94" s="296"/>
      <c r="F94" s="271"/>
      <c r="G94" s="272"/>
      <c r="H94" s="273"/>
      <c r="I94" s="302"/>
      <c r="J94" s="288"/>
      <c r="K94" s="271"/>
      <c r="L94" s="272"/>
      <c r="M94" s="273"/>
      <c r="N94" s="306"/>
    </row>
    <row r="95" spans="2:14" ht="3.75" customHeight="1">
      <c r="B95" s="34"/>
      <c r="C95" s="34"/>
      <c r="F95" s="37"/>
      <c r="G95" s="37"/>
      <c r="H95" s="37"/>
      <c r="I95" s="38"/>
      <c r="J95" s="39"/>
      <c r="K95" s="37"/>
      <c r="L95" s="37"/>
      <c r="M95" s="37"/>
      <c r="N95" s="38"/>
    </row>
    <row r="96" spans="2:14" ht="19.5" customHeight="1">
      <c r="B96" s="276" t="s">
        <v>62</v>
      </c>
      <c r="C96" s="277"/>
      <c r="D96" s="282" t="s">
        <v>71</v>
      </c>
      <c r="E96" s="282"/>
      <c r="F96" s="283"/>
      <c r="G96" s="272"/>
      <c r="H96" s="273"/>
      <c r="I96" s="274" t="s">
        <v>75</v>
      </c>
      <c r="J96" s="18"/>
      <c r="K96" s="18"/>
      <c r="N96" s="36"/>
    </row>
    <row r="97" spans="2:14" ht="19.5" customHeight="1">
      <c r="B97" s="278"/>
      <c r="C97" s="279"/>
      <c r="D97" s="284"/>
      <c r="E97" s="284"/>
      <c r="F97" s="285"/>
      <c r="G97" s="272"/>
      <c r="H97" s="273"/>
      <c r="I97" s="275"/>
      <c r="J97" s="18"/>
      <c r="N97" s="36"/>
    </row>
    <row r="98" spans="2:14" ht="3.75" customHeight="1">
      <c r="B98" s="278"/>
      <c r="C98" s="279"/>
      <c r="D98" s="18"/>
      <c r="E98" s="18"/>
      <c r="F98" s="18"/>
      <c r="G98" s="18"/>
      <c r="H98" s="18"/>
      <c r="I98" s="38"/>
      <c r="J98" s="39"/>
      <c r="N98" s="36"/>
    </row>
    <row r="99" spans="2:14" ht="19.5" customHeight="1">
      <c r="B99" s="278"/>
      <c r="C99" s="279"/>
      <c r="D99" s="286" t="s">
        <v>46</v>
      </c>
      <c r="E99" s="286"/>
      <c r="F99" s="287" t="s">
        <v>73</v>
      </c>
      <c r="G99" s="272"/>
      <c r="H99" s="273"/>
      <c r="I99" s="289" t="s">
        <v>75</v>
      </c>
      <c r="J99" s="268" t="s">
        <v>74</v>
      </c>
      <c r="K99" s="269"/>
      <c r="L99" s="272"/>
      <c r="M99" s="273"/>
      <c r="N99" s="274" t="s">
        <v>75</v>
      </c>
    </row>
    <row r="100" spans="2:14" ht="19.5" customHeight="1">
      <c r="B100" s="280"/>
      <c r="C100" s="281"/>
      <c r="D100" s="286"/>
      <c r="E100" s="286"/>
      <c r="F100" s="288"/>
      <c r="G100" s="272"/>
      <c r="H100" s="273"/>
      <c r="I100" s="290"/>
      <c r="J100" s="270"/>
      <c r="K100" s="271"/>
      <c r="L100" s="272"/>
      <c r="M100" s="273"/>
      <c r="N100" s="275"/>
    </row>
    <row r="101" spans="2:14">
      <c r="J101" s="18"/>
    </row>
    <row r="102" spans="2:14">
      <c r="J102" s="18"/>
    </row>
    <row r="103" spans="2:14" ht="21">
      <c r="B103" s="344" t="s">
        <v>26</v>
      </c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</row>
    <row r="104" spans="2:14" ht="30.75" customHeight="1">
      <c r="B104" s="14"/>
      <c r="C104" s="15" t="s">
        <v>76</v>
      </c>
      <c r="E104" s="345" t="s">
        <v>28</v>
      </c>
      <c r="F104" s="345"/>
      <c r="I104" s="13" t="s">
        <v>29</v>
      </c>
    </row>
    <row r="105" spans="2:14" ht="36" customHeight="1">
      <c r="B105" s="14"/>
      <c r="C105" s="16" t="s">
        <v>30</v>
      </c>
      <c r="D105" s="336"/>
      <c r="E105" s="336"/>
      <c r="F105" s="336"/>
      <c r="G105" s="336"/>
      <c r="H105" s="336"/>
      <c r="I105" s="336"/>
      <c r="J105" s="336"/>
      <c r="K105" s="336"/>
      <c r="L105" s="336"/>
      <c r="M105" s="336"/>
      <c r="N105" s="336"/>
    </row>
    <row r="106" spans="2:14" ht="10.5" customHeight="1">
      <c r="B106" s="14"/>
      <c r="C106" s="17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2:14" ht="39" customHeight="1">
      <c r="B107" s="313" t="s">
        <v>31</v>
      </c>
      <c r="C107" s="314"/>
      <c r="D107" s="337" t="s">
        <v>32</v>
      </c>
      <c r="E107" s="337"/>
      <c r="F107" s="19" t="s">
        <v>33</v>
      </c>
      <c r="G107" s="20"/>
      <c r="H107" s="21"/>
      <c r="I107" s="22" t="s">
        <v>38</v>
      </c>
      <c r="J107" s="338" t="s">
        <v>35</v>
      </c>
      <c r="K107" s="339"/>
      <c r="L107" s="20"/>
      <c r="M107" s="21"/>
      <c r="N107" s="23" t="s">
        <v>36</v>
      </c>
    </row>
    <row r="108" spans="2:14" ht="3.75" customHeight="1">
      <c r="B108" s="315"/>
      <c r="C108" s="316"/>
      <c r="D108" s="24"/>
      <c r="E108" s="24"/>
      <c r="F108" s="25"/>
      <c r="G108" s="25"/>
      <c r="H108" s="25"/>
      <c r="I108" s="26"/>
      <c r="J108" s="26"/>
      <c r="K108" s="25"/>
      <c r="L108" s="25"/>
      <c r="M108" s="25"/>
      <c r="N108" s="27"/>
    </row>
    <row r="109" spans="2:14" ht="39" customHeight="1">
      <c r="B109" s="315"/>
      <c r="C109" s="316"/>
      <c r="D109" s="340" t="s">
        <v>37</v>
      </c>
      <c r="E109" s="341"/>
      <c r="F109" s="28" t="s">
        <v>33</v>
      </c>
      <c r="G109" s="20"/>
      <c r="H109" s="21"/>
      <c r="I109" s="22" t="s">
        <v>38</v>
      </c>
      <c r="J109" s="323" t="s">
        <v>35</v>
      </c>
      <c r="K109" s="323"/>
      <c r="L109" s="21"/>
      <c r="M109" s="21"/>
      <c r="N109" s="23" t="s">
        <v>36</v>
      </c>
    </row>
    <row r="110" spans="2:14" ht="39" customHeight="1">
      <c r="B110" s="315"/>
      <c r="C110" s="316"/>
      <c r="D110" s="340" t="s">
        <v>39</v>
      </c>
      <c r="E110" s="341"/>
      <c r="F110" s="29" t="s">
        <v>33</v>
      </c>
      <c r="G110" s="21"/>
      <c r="H110" s="21"/>
      <c r="I110" s="22" t="s">
        <v>38</v>
      </c>
      <c r="J110" s="323" t="s">
        <v>35</v>
      </c>
      <c r="K110" s="323"/>
      <c r="L110" s="21"/>
      <c r="M110" s="30"/>
      <c r="N110" s="31" t="s">
        <v>36</v>
      </c>
    </row>
    <row r="111" spans="2:14" ht="30" customHeight="1">
      <c r="B111" s="317"/>
      <c r="C111" s="318"/>
      <c r="D111" s="338" t="s">
        <v>41</v>
      </c>
      <c r="E111" s="337"/>
      <c r="F111" s="339"/>
      <c r="G111" s="32"/>
      <c r="H111" s="32"/>
      <c r="I111" s="33" t="s">
        <v>65</v>
      </c>
      <c r="J111" s="342" t="s">
        <v>42</v>
      </c>
      <c r="K111" s="343"/>
      <c r="L111" s="343"/>
      <c r="M111" s="343"/>
      <c r="N111" s="343"/>
    </row>
    <row r="112" spans="2:14" ht="3.75" customHeight="1">
      <c r="B112" s="34"/>
      <c r="C112" s="34"/>
      <c r="D112" s="35"/>
      <c r="I112" s="36"/>
      <c r="J112" s="18"/>
      <c r="K112" s="18"/>
      <c r="L112" s="18"/>
      <c r="M112" s="18"/>
      <c r="N112" s="35"/>
    </row>
    <row r="113" spans="2:14" ht="19.5" customHeight="1">
      <c r="B113" s="276" t="s">
        <v>43</v>
      </c>
      <c r="C113" s="325"/>
      <c r="D113" s="291" t="s">
        <v>66</v>
      </c>
      <c r="E113" s="282"/>
      <c r="F113" s="282"/>
      <c r="G113" s="273"/>
      <c r="H113" s="273"/>
      <c r="I113" s="289" t="s">
        <v>45</v>
      </c>
      <c r="J113" s="268" t="s">
        <v>46</v>
      </c>
      <c r="K113" s="334"/>
      <c r="L113" s="273"/>
      <c r="M113" s="273"/>
      <c r="N113" s="274" t="s">
        <v>45</v>
      </c>
    </row>
    <row r="114" spans="2:14" ht="19.5" customHeight="1">
      <c r="B114" s="280"/>
      <c r="C114" s="326"/>
      <c r="D114" s="292"/>
      <c r="E114" s="284"/>
      <c r="F114" s="284"/>
      <c r="G114" s="273"/>
      <c r="H114" s="273"/>
      <c r="I114" s="290"/>
      <c r="J114" s="270"/>
      <c r="K114" s="335"/>
      <c r="L114" s="273"/>
      <c r="M114" s="273"/>
      <c r="N114" s="275"/>
    </row>
    <row r="115" spans="2:14" ht="3.75" customHeight="1">
      <c r="B115" s="34"/>
      <c r="C115" s="34"/>
      <c r="D115" s="18"/>
      <c r="E115" s="18"/>
      <c r="F115" s="37"/>
      <c r="G115" s="37"/>
      <c r="H115" s="37"/>
      <c r="I115" s="38"/>
      <c r="J115" s="39"/>
      <c r="K115" s="39"/>
      <c r="L115" s="37"/>
      <c r="M115" s="37"/>
      <c r="N115" s="38"/>
    </row>
    <row r="116" spans="2:14" ht="19.5" customHeight="1">
      <c r="B116" s="276" t="s">
        <v>47</v>
      </c>
      <c r="C116" s="277"/>
      <c r="D116" s="291" t="s">
        <v>66</v>
      </c>
      <c r="E116" s="282"/>
      <c r="F116" s="282"/>
      <c r="G116" s="273"/>
      <c r="H116" s="273"/>
      <c r="I116" s="274" t="s">
        <v>67</v>
      </c>
      <c r="J116" s="18"/>
      <c r="K116" s="18"/>
      <c r="N116" s="36"/>
    </row>
    <row r="117" spans="2:14" ht="19.5" customHeight="1">
      <c r="B117" s="278"/>
      <c r="C117" s="279"/>
      <c r="D117" s="292"/>
      <c r="E117" s="284"/>
      <c r="F117" s="284"/>
      <c r="G117" s="273"/>
      <c r="H117" s="273"/>
      <c r="I117" s="275"/>
      <c r="J117" s="18"/>
      <c r="N117" s="36"/>
    </row>
    <row r="118" spans="2:14" ht="3.75" customHeight="1">
      <c r="B118" s="278"/>
      <c r="C118" s="279"/>
      <c r="I118" s="36"/>
      <c r="N118" s="36"/>
    </row>
    <row r="119" spans="2:14" ht="19.5" customHeight="1">
      <c r="B119" s="278"/>
      <c r="C119" s="279"/>
      <c r="D119" s="293" t="s">
        <v>46</v>
      </c>
      <c r="E119" s="332"/>
      <c r="F119" s="287" t="s">
        <v>68</v>
      </c>
      <c r="G119" s="272"/>
      <c r="H119" s="273"/>
      <c r="I119" s="274" t="s">
        <v>67</v>
      </c>
      <c r="J119" s="268" t="s">
        <v>69</v>
      </c>
      <c r="K119" s="269"/>
      <c r="L119" s="272"/>
      <c r="M119" s="323"/>
      <c r="N119" s="299" t="s">
        <v>67</v>
      </c>
    </row>
    <row r="120" spans="2:14" ht="19.5" customHeight="1">
      <c r="B120" s="280"/>
      <c r="C120" s="281"/>
      <c r="D120" s="295"/>
      <c r="E120" s="333"/>
      <c r="F120" s="288"/>
      <c r="G120" s="272"/>
      <c r="H120" s="273"/>
      <c r="I120" s="275"/>
      <c r="J120" s="270"/>
      <c r="K120" s="271"/>
      <c r="L120" s="272"/>
      <c r="M120" s="323"/>
      <c r="N120" s="300"/>
    </row>
    <row r="121" spans="2:14" ht="3.75" customHeight="1">
      <c r="B121" s="34"/>
      <c r="C121" s="34"/>
      <c r="D121" s="18"/>
      <c r="E121" s="18"/>
      <c r="F121" s="37"/>
      <c r="G121" s="37"/>
      <c r="H121" s="37"/>
      <c r="I121" s="38"/>
      <c r="J121" s="39"/>
      <c r="K121" s="37"/>
      <c r="L121" s="37"/>
      <c r="M121" s="37"/>
      <c r="N121" s="38"/>
    </row>
    <row r="122" spans="2:14" ht="19.5" customHeight="1">
      <c r="B122" s="276" t="s">
        <v>53</v>
      </c>
      <c r="C122" s="277"/>
      <c r="D122" s="291" t="s">
        <v>66</v>
      </c>
      <c r="E122" s="282"/>
      <c r="F122" s="282"/>
      <c r="G122" s="273"/>
      <c r="H122" s="273"/>
      <c r="I122" s="274" t="s">
        <v>54</v>
      </c>
      <c r="J122" s="18"/>
      <c r="K122" s="18"/>
      <c r="N122" s="36"/>
    </row>
    <row r="123" spans="2:14" ht="19.5" customHeight="1">
      <c r="B123" s="278"/>
      <c r="C123" s="279"/>
      <c r="D123" s="292"/>
      <c r="E123" s="284"/>
      <c r="F123" s="284"/>
      <c r="G123" s="273"/>
      <c r="H123" s="273"/>
      <c r="I123" s="275"/>
      <c r="J123" s="18"/>
      <c r="N123" s="36"/>
    </row>
    <row r="124" spans="2:14" ht="3.75" customHeight="1">
      <c r="B124" s="278"/>
      <c r="C124" s="279"/>
      <c r="D124" s="24"/>
      <c r="E124" s="24"/>
      <c r="F124" s="40"/>
      <c r="G124" s="41"/>
      <c r="H124" s="40"/>
      <c r="I124" s="38"/>
      <c r="J124" s="39"/>
      <c r="N124" s="36"/>
    </row>
    <row r="125" spans="2:14" ht="19.5" customHeight="1">
      <c r="B125" s="278"/>
      <c r="C125" s="279"/>
      <c r="D125" s="330" t="s">
        <v>46</v>
      </c>
      <c r="E125" s="294"/>
      <c r="F125" s="287" t="s">
        <v>68</v>
      </c>
      <c r="G125" s="273"/>
      <c r="H125" s="323"/>
      <c r="I125" s="299" t="s">
        <v>54</v>
      </c>
      <c r="J125" s="268" t="s">
        <v>69</v>
      </c>
      <c r="K125" s="269"/>
      <c r="L125" s="272"/>
      <c r="M125" s="273"/>
      <c r="N125" s="274" t="s">
        <v>54</v>
      </c>
    </row>
    <row r="126" spans="2:14" ht="19.5" customHeight="1">
      <c r="B126" s="280"/>
      <c r="C126" s="281"/>
      <c r="D126" s="331"/>
      <c r="E126" s="296"/>
      <c r="F126" s="288"/>
      <c r="G126" s="273"/>
      <c r="H126" s="323"/>
      <c r="I126" s="300"/>
      <c r="J126" s="270"/>
      <c r="K126" s="271"/>
      <c r="L126" s="272"/>
      <c r="M126" s="273"/>
      <c r="N126" s="275"/>
    </row>
    <row r="127" spans="2:14" ht="3.75" customHeight="1">
      <c r="B127" s="34"/>
      <c r="C127" s="34"/>
      <c r="F127" s="37"/>
      <c r="G127" s="37"/>
      <c r="H127" s="37"/>
      <c r="I127" s="38"/>
      <c r="J127" s="39"/>
      <c r="K127" s="37"/>
      <c r="L127" s="37"/>
      <c r="M127" s="37"/>
      <c r="N127" s="38"/>
    </row>
    <row r="128" spans="2:14" ht="19.5" customHeight="1">
      <c r="B128" s="313" t="s">
        <v>55</v>
      </c>
      <c r="C128" s="314"/>
      <c r="D128" s="291" t="s">
        <v>66</v>
      </c>
      <c r="E128" s="283"/>
      <c r="F128" s="269"/>
      <c r="G128" s="297" t="s">
        <v>56</v>
      </c>
      <c r="H128" s="273"/>
      <c r="I128" s="297"/>
      <c r="J128" s="299" t="s">
        <v>57</v>
      </c>
      <c r="K128" s="307"/>
      <c r="L128" s="309"/>
      <c r="M128" s="327"/>
      <c r="N128" s="299" t="s">
        <v>57</v>
      </c>
    </row>
    <row r="129" spans="2:14" ht="19.5" customHeight="1">
      <c r="B129" s="315"/>
      <c r="C129" s="316"/>
      <c r="D129" s="292"/>
      <c r="E129" s="285"/>
      <c r="F129" s="271"/>
      <c r="G129" s="298"/>
      <c r="H129" s="273"/>
      <c r="I129" s="298"/>
      <c r="J129" s="300"/>
      <c r="K129" s="308"/>
      <c r="L129" s="310"/>
      <c r="M129" s="328"/>
      <c r="N129" s="300"/>
    </row>
    <row r="130" spans="2:14" ht="3.75" customHeight="1">
      <c r="B130" s="315"/>
      <c r="C130" s="316"/>
      <c r="F130" s="37"/>
      <c r="G130" s="37"/>
      <c r="H130" s="37"/>
      <c r="I130" s="38"/>
      <c r="J130" s="42"/>
      <c r="K130" s="43"/>
      <c r="L130" s="44"/>
      <c r="M130" s="43"/>
      <c r="N130" s="45"/>
    </row>
    <row r="131" spans="2:14" ht="19.5" customHeight="1">
      <c r="B131" s="315"/>
      <c r="C131" s="316"/>
      <c r="D131" s="329" t="s">
        <v>41</v>
      </c>
      <c r="E131" s="269"/>
      <c r="F131" s="269"/>
      <c r="G131" s="297" t="s">
        <v>56</v>
      </c>
      <c r="H131" s="273"/>
      <c r="I131" s="297"/>
      <c r="J131" s="299" t="s">
        <v>57</v>
      </c>
      <c r="K131" s="311"/>
      <c r="L131" s="309"/>
      <c r="M131" s="327"/>
      <c r="N131" s="299" t="s">
        <v>57</v>
      </c>
    </row>
    <row r="132" spans="2:14" ht="19.5" customHeight="1">
      <c r="B132" s="317"/>
      <c r="C132" s="318"/>
      <c r="D132" s="270"/>
      <c r="E132" s="271"/>
      <c r="F132" s="271"/>
      <c r="G132" s="298"/>
      <c r="H132" s="273"/>
      <c r="I132" s="298"/>
      <c r="J132" s="300"/>
      <c r="K132" s="312"/>
      <c r="L132" s="310"/>
      <c r="M132" s="328"/>
      <c r="N132" s="300"/>
    </row>
    <row r="133" spans="2:14" ht="3.75" customHeight="1">
      <c r="B133" s="34"/>
      <c r="C133" s="34"/>
      <c r="F133" s="37"/>
      <c r="G133" s="37"/>
      <c r="H133" s="37"/>
      <c r="I133" s="38"/>
      <c r="J133" s="39"/>
      <c r="K133" s="37"/>
      <c r="L133" s="37"/>
      <c r="M133" s="37"/>
      <c r="N133" s="38"/>
    </row>
    <row r="134" spans="2:14" ht="19.5" customHeight="1">
      <c r="B134" s="313" t="s">
        <v>70</v>
      </c>
      <c r="C134" s="325"/>
      <c r="D134" s="291" t="s">
        <v>71</v>
      </c>
      <c r="E134" s="283"/>
      <c r="F134" s="269"/>
      <c r="G134" s="272"/>
      <c r="H134" s="273"/>
      <c r="I134" s="274" t="s">
        <v>45</v>
      </c>
      <c r="J134" s="311" t="s">
        <v>46</v>
      </c>
      <c r="K134" s="269"/>
      <c r="L134" s="272"/>
      <c r="M134" s="273"/>
      <c r="N134" s="274" t="s">
        <v>45</v>
      </c>
    </row>
    <row r="135" spans="2:14" ht="19.5" customHeight="1">
      <c r="B135" s="280"/>
      <c r="C135" s="326"/>
      <c r="D135" s="292"/>
      <c r="E135" s="285"/>
      <c r="F135" s="271"/>
      <c r="G135" s="272"/>
      <c r="H135" s="273"/>
      <c r="I135" s="275"/>
      <c r="J135" s="312"/>
      <c r="K135" s="271"/>
      <c r="L135" s="272"/>
      <c r="M135" s="273"/>
      <c r="N135" s="275"/>
    </row>
    <row r="136" spans="2:14" ht="3.75" customHeight="1">
      <c r="B136" s="34"/>
      <c r="C136" s="34"/>
      <c r="F136" s="37"/>
      <c r="G136" s="37"/>
      <c r="H136" s="37"/>
      <c r="I136" s="27"/>
      <c r="J136" s="39"/>
      <c r="K136" s="37"/>
      <c r="L136" s="37"/>
      <c r="M136" s="37"/>
      <c r="N136" s="38"/>
    </row>
    <row r="137" spans="2:14" ht="19.5" customHeight="1">
      <c r="B137" s="276" t="s">
        <v>59</v>
      </c>
      <c r="C137" s="325"/>
      <c r="D137" s="291" t="s">
        <v>71</v>
      </c>
      <c r="E137" s="283"/>
      <c r="F137" s="321"/>
      <c r="G137" s="324"/>
      <c r="H137" s="273"/>
      <c r="I137" s="305" t="s">
        <v>60</v>
      </c>
      <c r="J137" s="319" t="s">
        <v>46</v>
      </c>
      <c r="K137" s="321"/>
      <c r="L137" s="324"/>
      <c r="M137" s="273"/>
      <c r="N137" s="305" t="s">
        <v>60</v>
      </c>
    </row>
    <row r="138" spans="2:14" ht="19.5" customHeight="1">
      <c r="B138" s="280"/>
      <c r="C138" s="326"/>
      <c r="D138" s="292"/>
      <c r="E138" s="285"/>
      <c r="F138" s="322"/>
      <c r="G138" s="324"/>
      <c r="H138" s="273"/>
      <c r="I138" s="306"/>
      <c r="J138" s="320"/>
      <c r="K138" s="322"/>
      <c r="L138" s="324"/>
      <c r="M138" s="273"/>
      <c r="N138" s="306"/>
    </row>
    <row r="139" spans="2:14" ht="3.75" customHeight="1">
      <c r="B139" s="34"/>
      <c r="C139" s="34"/>
      <c r="F139" s="37"/>
      <c r="G139" s="37"/>
      <c r="H139" s="37"/>
      <c r="I139" s="27"/>
      <c r="J139" s="39"/>
      <c r="K139" s="37"/>
      <c r="L139" s="37"/>
      <c r="M139" s="37"/>
      <c r="N139" s="38"/>
    </row>
    <row r="140" spans="2:14" ht="19.5" customHeight="1">
      <c r="B140" s="276" t="s">
        <v>61</v>
      </c>
      <c r="C140" s="277"/>
      <c r="D140" s="291" t="s">
        <v>71</v>
      </c>
      <c r="E140" s="283"/>
      <c r="F140" s="269"/>
      <c r="G140" s="272"/>
      <c r="H140" s="273"/>
      <c r="I140" s="274" t="s">
        <v>72</v>
      </c>
      <c r="J140" s="18"/>
      <c r="K140" s="18"/>
      <c r="N140" s="35"/>
    </row>
    <row r="141" spans="2:14" ht="19.5" customHeight="1">
      <c r="B141" s="278"/>
      <c r="C141" s="279"/>
      <c r="D141" s="292"/>
      <c r="E141" s="285"/>
      <c r="F141" s="271"/>
      <c r="G141" s="272"/>
      <c r="H141" s="273"/>
      <c r="I141" s="275"/>
      <c r="J141" s="18"/>
      <c r="N141" s="35"/>
    </row>
    <row r="142" spans="2:14" ht="3.75" customHeight="1">
      <c r="B142" s="278"/>
      <c r="C142" s="279"/>
      <c r="D142" s="18"/>
      <c r="E142" s="18"/>
      <c r="F142" s="18"/>
      <c r="G142" s="18"/>
      <c r="H142" s="18"/>
      <c r="I142" s="35"/>
      <c r="J142" s="18"/>
      <c r="K142" s="18"/>
      <c r="N142" s="35"/>
    </row>
    <row r="143" spans="2:14" ht="19.5" customHeight="1">
      <c r="B143" s="278"/>
      <c r="C143" s="279"/>
      <c r="D143" s="293" t="s">
        <v>73</v>
      </c>
      <c r="E143" s="294"/>
      <c r="F143" s="269"/>
      <c r="G143" s="272"/>
      <c r="H143" s="273"/>
      <c r="I143" s="301" t="s">
        <v>72</v>
      </c>
      <c r="J143" s="303" t="s">
        <v>74</v>
      </c>
      <c r="K143" s="269"/>
      <c r="L143" s="272"/>
      <c r="M143" s="273"/>
      <c r="N143" s="305" t="s">
        <v>72</v>
      </c>
    </row>
    <row r="144" spans="2:14" ht="19.5" customHeight="1">
      <c r="B144" s="280"/>
      <c r="C144" s="281"/>
      <c r="D144" s="295"/>
      <c r="E144" s="296"/>
      <c r="F144" s="271"/>
      <c r="G144" s="272"/>
      <c r="H144" s="273"/>
      <c r="I144" s="302"/>
      <c r="J144" s="304"/>
      <c r="K144" s="271"/>
      <c r="L144" s="272"/>
      <c r="M144" s="273"/>
      <c r="N144" s="306"/>
    </row>
    <row r="145" spans="2:14" ht="3.75" customHeight="1">
      <c r="B145" s="34"/>
      <c r="C145" s="34"/>
      <c r="F145" s="37"/>
      <c r="G145" s="37"/>
      <c r="H145" s="37"/>
      <c r="I145" s="38"/>
      <c r="J145" s="39"/>
      <c r="K145" s="37"/>
      <c r="L145" s="37"/>
      <c r="M145" s="37"/>
      <c r="N145" s="38"/>
    </row>
    <row r="146" spans="2:14" ht="19.5" customHeight="1">
      <c r="B146" s="276" t="s">
        <v>62</v>
      </c>
      <c r="C146" s="277"/>
      <c r="D146" s="282" t="s">
        <v>71</v>
      </c>
      <c r="E146" s="282"/>
      <c r="F146" s="283"/>
      <c r="G146" s="272"/>
      <c r="H146" s="273"/>
      <c r="I146" s="274" t="s">
        <v>75</v>
      </c>
      <c r="J146" s="18"/>
      <c r="K146" s="18"/>
      <c r="N146" s="36"/>
    </row>
    <row r="147" spans="2:14" ht="19.5" customHeight="1">
      <c r="B147" s="278"/>
      <c r="C147" s="279"/>
      <c r="D147" s="284"/>
      <c r="E147" s="284"/>
      <c r="F147" s="285"/>
      <c r="G147" s="272"/>
      <c r="H147" s="273"/>
      <c r="I147" s="275"/>
      <c r="J147" s="18"/>
      <c r="N147" s="36"/>
    </row>
    <row r="148" spans="2:14" ht="3.75" customHeight="1">
      <c r="B148" s="278"/>
      <c r="C148" s="279"/>
      <c r="D148" s="18"/>
      <c r="E148" s="18"/>
      <c r="F148" s="18"/>
      <c r="G148" s="18"/>
      <c r="H148" s="18"/>
      <c r="I148" s="38"/>
      <c r="J148" s="39"/>
      <c r="N148" s="36"/>
    </row>
    <row r="149" spans="2:14" ht="19.5" customHeight="1">
      <c r="B149" s="278"/>
      <c r="C149" s="279"/>
      <c r="D149" s="286" t="s">
        <v>46</v>
      </c>
      <c r="E149" s="286"/>
      <c r="F149" s="287" t="s">
        <v>73</v>
      </c>
      <c r="G149" s="272"/>
      <c r="H149" s="273"/>
      <c r="I149" s="289" t="s">
        <v>75</v>
      </c>
      <c r="J149" s="268" t="s">
        <v>74</v>
      </c>
      <c r="K149" s="269"/>
      <c r="L149" s="272"/>
      <c r="M149" s="273"/>
      <c r="N149" s="274" t="s">
        <v>75</v>
      </c>
    </row>
    <row r="150" spans="2:14" ht="19.5" customHeight="1">
      <c r="B150" s="280"/>
      <c r="C150" s="281"/>
      <c r="D150" s="286"/>
      <c r="E150" s="286"/>
      <c r="F150" s="288"/>
      <c r="G150" s="272"/>
      <c r="H150" s="273"/>
      <c r="I150" s="290"/>
      <c r="J150" s="270"/>
      <c r="K150" s="271"/>
      <c r="L150" s="272"/>
      <c r="M150" s="273"/>
      <c r="N150" s="275"/>
    </row>
    <row r="151" spans="2:14">
      <c r="J151" s="18"/>
    </row>
    <row r="152" spans="2:14">
      <c r="J152" s="18"/>
    </row>
    <row r="153" spans="2:14">
      <c r="J153" s="18"/>
    </row>
    <row r="154" spans="2:14">
      <c r="J154" s="18"/>
    </row>
    <row r="155" spans="2:14">
      <c r="J155" s="18"/>
    </row>
    <row r="156" spans="2:14" ht="12.75" customHeight="1">
      <c r="J156" s="18"/>
    </row>
    <row r="157" spans="2:14">
      <c r="J157" s="18"/>
    </row>
    <row r="158" spans="2:14" ht="22.5" customHeight="1"/>
  </sheetData>
  <sheetProtection password="CC1E" sheet="1" objects="1" scenarios="1"/>
  <mergeCells count="366">
    <mergeCell ref="B3:N3"/>
    <mergeCell ref="E4:F4"/>
    <mergeCell ref="D5:N5"/>
    <mergeCell ref="B7:C11"/>
    <mergeCell ref="D7:E7"/>
    <mergeCell ref="J7:K7"/>
    <mergeCell ref="D9:E9"/>
    <mergeCell ref="J9:K9"/>
    <mergeCell ref="D10:E10"/>
    <mergeCell ref="J10:K10"/>
    <mergeCell ref="D11:F11"/>
    <mergeCell ref="J11:N11"/>
    <mergeCell ref="B13:C14"/>
    <mergeCell ref="D13:F14"/>
    <mergeCell ref="G13:G14"/>
    <mergeCell ref="H13:H14"/>
    <mergeCell ref="I13:I14"/>
    <mergeCell ref="J13:K14"/>
    <mergeCell ref="L13:L14"/>
    <mergeCell ref="M13:M14"/>
    <mergeCell ref="N13:N14"/>
    <mergeCell ref="N19:N20"/>
    <mergeCell ref="B22:C26"/>
    <mergeCell ref="D22:F23"/>
    <mergeCell ref="G22:G23"/>
    <mergeCell ref="H22:H23"/>
    <mergeCell ref="I22:I23"/>
    <mergeCell ref="L25:L26"/>
    <mergeCell ref="M25:M26"/>
    <mergeCell ref="N25:N26"/>
    <mergeCell ref="B16:C20"/>
    <mergeCell ref="D16:F17"/>
    <mergeCell ref="G16:G17"/>
    <mergeCell ref="H16:H17"/>
    <mergeCell ref="I16:I17"/>
    <mergeCell ref="D19:E20"/>
    <mergeCell ref="F19:F20"/>
    <mergeCell ref="G19:G20"/>
    <mergeCell ref="H19:H20"/>
    <mergeCell ref="I19:I20"/>
    <mergeCell ref="D25:E26"/>
    <mergeCell ref="F25:F26"/>
    <mergeCell ref="G25:G26"/>
    <mergeCell ref="H25:H26"/>
    <mergeCell ref="I25:I26"/>
    <mergeCell ref="J25:K26"/>
    <mergeCell ref="K28:K29"/>
    <mergeCell ref="J19:K20"/>
    <mergeCell ref="L19:L20"/>
    <mergeCell ref="J37:J38"/>
    <mergeCell ref="K37:K38"/>
    <mergeCell ref="L37:L38"/>
    <mergeCell ref="M37:M38"/>
    <mergeCell ref="M19:M20"/>
    <mergeCell ref="N37:N38"/>
    <mergeCell ref="J34:J35"/>
    <mergeCell ref="K34:K35"/>
    <mergeCell ref="L34:L35"/>
    <mergeCell ref="L28:L29"/>
    <mergeCell ref="M28:M29"/>
    <mergeCell ref="N28:N29"/>
    <mergeCell ref="J31:J32"/>
    <mergeCell ref="J28:J29"/>
    <mergeCell ref="K31:K32"/>
    <mergeCell ref="L31:L32"/>
    <mergeCell ref="M31:M32"/>
    <mergeCell ref="N31:N32"/>
    <mergeCell ref="M34:M35"/>
    <mergeCell ref="N34:N35"/>
    <mergeCell ref="B34:C35"/>
    <mergeCell ref="D34:E35"/>
    <mergeCell ref="F34:F35"/>
    <mergeCell ref="G34:G35"/>
    <mergeCell ref="H34:H35"/>
    <mergeCell ref="I34:I35"/>
    <mergeCell ref="D31:E32"/>
    <mergeCell ref="F31:F32"/>
    <mergeCell ref="G31:G32"/>
    <mergeCell ref="H31:H32"/>
    <mergeCell ref="I31:I32"/>
    <mergeCell ref="B28:C32"/>
    <mergeCell ref="D28:E29"/>
    <mergeCell ref="F28:F29"/>
    <mergeCell ref="G28:G29"/>
    <mergeCell ref="H28:H29"/>
    <mergeCell ref="I28:I29"/>
    <mergeCell ref="N43:N44"/>
    <mergeCell ref="B40:C44"/>
    <mergeCell ref="D40:E41"/>
    <mergeCell ref="F40:F41"/>
    <mergeCell ref="G40:G41"/>
    <mergeCell ref="H40:H41"/>
    <mergeCell ref="I40:I41"/>
    <mergeCell ref="D43:E44"/>
    <mergeCell ref="F43:F44"/>
    <mergeCell ref="G43:G44"/>
    <mergeCell ref="H43:H44"/>
    <mergeCell ref="B37:C38"/>
    <mergeCell ref="D37:E38"/>
    <mergeCell ref="F37:F38"/>
    <mergeCell ref="G37:G38"/>
    <mergeCell ref="H37:H38"/>
    <mergeCell ref="I37:I38"/>
    <mergeCell ref="J49:K50"/>
    <mergeCell ref="L49:L50"/>
    <mergeCell ref="M49:M50"/>
    <mergeCell ref="I43:I44"/>
    <mergeCell ref="J43:J44"/>
    <mergeCell ref="K43:K44"/>
    <mergeCell ref="L43:L44"/>
    <mergeCell ref="M43:M44"/>
    <mergeCell ref="N49:N50"/>
    <mergeCell ref="B53:N53"/>
    <mergeCell ref="E54:F54"/>
    <mergeCell ref="B46:C50"/>
    <mergeCell ref="D46:F47"/>
    <mergeCell ref="G46:G47"/>
    <mergeCell ref="H46:H47"/>
    <mergeCell ref="I46:I47"/>
    <mergeCell ref="D49:E50"/>
    <mergeCell ref="F49:F50"/>
    <mergeCell ref="G49:G50"/>
    <mergeCell ref="H49:H50"/>
    <mergeCell ref="I49:I50"/>
    <mergeCell ref="D55:N55"/>
    <mergeCell ref="B57:C61"/>
    <mergeCell ref="D57:E57"/>
    <mergeCell ref="J57:K57"/>
    <mergeCell ref="D59:E59"/>
    <mergeCell ref="J59:K59"/>
    <mergeCell ref="D60:E60"/>
    <mergeCell ref="J60:K60"/>
    <mergeCell ref="D61:F61"/>
    <mergeCell ref="J61:N61"/>
    <mergeCell ref="L63:L64"/>
    <mergeCell ref="M63:M64"/>
    <mergeCell ref="N63:N64"/>
    <mergeCell ref="B66:C70"/>
    <mergeCell ref="D66:F67"/>
    <mergeCell ref="G66:G67"/>
    <mergeCell ref="H66:H67"/>
    <mergeCell ref="I66:I67"/>
    <mergeCell ref="D69:E70"/>
    <mergeCell ref="F69:F70"/>
    <mergeCell ref="B63:C64"/>
    <mergeCell ref="D63:F64"/>
    <mergeCell ref="G63:G64"/>
    <mergeCell ref="H63:H64"/>
    <mergeCell ref="I63:I64"/>
    <mergeCell ref="J63:K64"/>
    <mergeCell ref="N69:N70"/>
    <mergeCell ref="N75:N76"/>
    <mergeCell ref="B87:C88"/>
    <mergeCell ref="D87:E88"/>
    <mergeCell ref="F87:F88"/>
    <mergeCell ref="G87:G88"/>
    <mergeCell ref="H87:H88"/>
    <mergeCell ref="K81:K82"/>
    <mergeCell ref="L81:L82"/>
    <mergeCell ref="M81:M82"/>
    <mergeCell ref="N81:N82"/>
    <mergeCell ref="B84:C85"/>
    <mergeCell ref="D84:E85"/>
    <mergeCell ref="F84:F85"/>
    <mergeCell ref="G84:G85"/>
    <mergeCell ref="H84:H85"/>
    <mergeCell ref="I84:I85"/>
    <mergeCell ref="D81:E82"/>
    <mergeCell ref="F81:F82"/>
    <mergeCell ref="G81:G82"/>
    <mergeCell ref="D75:E76"/>
    <mergeCell ref="F75:F76"/>
    <mergeCell ref="G75:G76"/>
    <mergeCell ref="H75:H76"/>
    <mergeCell ref="M78:M79"/>
    <mergeCell ref="B78:C82"/>
    <mergeCell ref="D78:E79"/>
    <mergeCell ref="F78:F79"/>
    <mergeCell ref="I87:I88"/>
    <mergeCell ref="J87:J88"/>
    <mergeCell ref="K87:K88"/>
    <mergeCell ref="M69:M70"/>
    <mergeCell ref="I75:I76"/>
    <mergeCell ref="J75:K76"/>
    <mergeCell ref="L75:L76"/>
    <mergeCell ref="M75:M76"/>
    <mergeCell ref="G69:G70"/>
    <mergeCell ref="H69:H70"/>
    <mergeCell ref="I69:I70"/>
    <mergeCell ref="J69:K70"/>
    <mergeCell ref="L69:L70"/>
    <mergeCell ref="B72:C76"/>
    <mergeCell ref="D72:F73"/>
    <mergeCell ref="G72:G73"/>
    <mergeCell ref="H72:H73"/>
    <mergeCell ref="I72:I73"/>
    <mergeCell ref="L87:L88"/>
    <mergeCell ref="G78:G79"/>
    <mergeCell ref="H78:H79"/>
    <mergeCell ref="H81:H82"/>
    <mergeCell ref="I81:I82"/>
    <mergeCell ref="J81:J82"/>
    <mergeCell ref="N78:N79"/>
    <mergeCell ref="I93:I94"/>
    <mergeCell ref="J93:J94"/>
    <mergeCell ref="K93:K94"/>
    <mergeCell ref="L93:L94"/>
    <mergeCell ref="M93:M94"/>
    <mergeCell ref="N93:N94"/>
    <mergeCell ref="I78:I79"/>
    <mergeCell ref="J78:J79"/>
    <mergeCell ref="K78:K79"/>
    <mergeCell ref="L78:L79"/>
    <mergeCell ref="M87:M88"/>
    <mergeCell ref="N87:N88"/>
    <mergeCell ref="J84:J85"/>
    <mergeCell ref="K84:K85"/>
    <mergeCell ref="L84:L85"/>
    <mergeCell ref="M84:M85"/>
    <mergeCell ref="N84:N85"/>
    <mergeCell ref="B90:C94"/>
    <mergeCell ref="D90:E91"/>
    <mergeCell ref="F90:F91"/>
    <mergeCell ref="G90:G91"/>
    <mergeCell ref="H90:H91"/>
    <mergeCell ref="I90:I91"/>
    <mergeCell ref="D93:E94"/>
    <mergeCell ref="F93:F94"/>
    <mergeCell ref="G93:G94"/>
    <mergeCell ref="H93:H94"/>
    <mergeCell ref="J99:K100"/>
    <mergeCell ref="L99:L100"/>
    <mergeCell ref="M99:M100"/>
    <mergeCell ref="N99:N100"/>
    <mergeCell ref="B103:N103"/>
    <mergeCell ref="E104:F104"/>
    <mergeCell ref="B96:C100"/>
    <mergeCell ref="D96:F97"/>
    <mergeCell ref="G96:G97"/>
    <mergeCell ref="H96:H97"/>
    <mergeCell ref="I96:I97"/>
    <mergeCell ref="D99:E100"/>
    <mergeCell ref="F99:F100"/>
    <mergeCell ref="G99:G100"/>
    <mergeCell ref="H99:H100"/>
    <mergeCell ref="I99:I100"/>
    <mergeCell ref="D105:N105"/>
    <mergeCell ref="B107:C111"/>
    <mergeCell ref="D107:E107"/>
    <mergeCell ref="J107:K107"/>
    <mergeCell ref="D109:E109"/>
    <mergeCell ref="J109:K109"/>
    <mergeCell ref="D110:E110"/>
    <mergeCell ref="J110:K110"/>
    <mergeCell ref="D111:F111"/>
    <mergeCell ref="J111:N111"/>
    <mergeCell ref="L113:L114"/>
    <mergeCell ref="M113:M114"/>
    <mergeCell ref="N113:N114"/>
    <mergeCell ref="B116:C120"/>
    <mergeCell ref="D116:F117"/>
    <mergeCell ref="G116:G117"/>
    <mergeCell ref="H116:H117"/>
    <mergeCell ref="I116:I117"/>
    <mergeCell ref="D119:E120"/>
    <mergeCell ref="F119:F120"/>
    <mergeCell ref="B113:C114"/>
    <mergeCell ref="D113:F114"/>
    <mergeCell ref="G113:G114"/>
    <mergeCell ref="H113:H114"/>
    <mergeCell ref="I113:I114"/>
    <mergeCell ref="J113:K114"/>
    <mergeCell ref="N119:N120"/>
    <mergeCell ref="N125:N126"/>
    <mergeCell ref="B137:C138"/>
    <mergeCell ref="D137:E138"/>
    <mergeCell ref="F137:F138"/>
    <mergeCell ref="G137:G138"/>
    <mergeCell ref="H137:H138"/>
    <mergeCell ref="K131:K132"/>
    <mergeCell ref="L131:L132"/>
    <mergeCell ref="M131:M132"/>
    <mergeCell ref="N131:N132"/>
    <mergeCell ref="B134:C135"/>
    <mergeCell ref="D134:E135"/>
    <mergeCell ref="F134:F135"/>
    <mergeCell ref="G134:G135"/>
    <mergeCell ref="H134:H135"/>
    <mergeCell ref="I134:I135"/>
    <mergeCell ref="D131:E132"/>
    <mergeCell ref="F131:F132"/>
    <mergeCell ref="G131:G132"/>
    <mergeCell ref="D125:E126"/>
    <mergeCell ref="F125:F126"/>
    <mergeCell ref="G125:G126"/>
    <mergeCell ref="H125:H126"/>
    <mergeCell ref="M128:M129"/>
    <mergeCell ref="B128:C132"/>
    <mergeCell ref="D128:E129"/>
    <mergeCell ref="F128:F129"/>
    <mergeCell ref="I137:I138"/>
    <mergeCell ref="J137:J138"/>
    <mergeCell ref="K137:K138"/>
    <mergeCell ref="M119:M120"/>
    <mergeCell ref="I125:I126"/>
    <mergeCell ref="J125:K126"/>
    <mergeCell ref="L125:L126"/>
    <mergeCell ref="M125:M126"/>
    <mergeCell ref="G119:G120"/>
    <mergeCell ref="H119:H120"/>
    <mergeCell ref="I119:I120"/>
    <mergeCell ref="J119:K120"/>
    <mergeCell ref="L119:L120"/>
    <mergeCell ref="B122:C126"/>
    <mergeCell ref="D122:F123"/>
    <mergeCell ref="G122:G123"/>
    <mergeCell ref="H122:H123"/>
    <mergeCell ref="I122:I123"/>
    <mergeCell ref="L137:L138"/>
    <mergeCell ref="G128:G129"/>
    <mergeCell ref="H128:H129"/>
    <mergeCell ref="H131:H132"/>
    <mergeCell ref="I131:I132"/>
    <mergeCell ref="J131:J132"/>
    <mergeCell ref="N128:N129"/>
    <mergeCell ref="I143:I144"/>
    <mergeCell ref="J143:J144"/>
    <mergeCell ref="K143:K144"/>
    <mergeCell ref="L143:L144"/>
    <mergeCell ref="M143:M144"/>
    <mergeCell ref="N143:N144"/>
    <mergeCell ref="I128:I129"/>
    <mergeCell ref="J128:J129"/>
    <mergeCell ref="K128:K129"/>
    <mergeCell ref="L128:L129"/>
    <mergeCell ref="M137:M138"/>
    <mergeCell ref="N137:N138"/>
    <mergeCell ref="J134:J135"/>
    <mergeCell ref="K134:K135"/>
    <mergeCell ref="L134:L135"/>
    <mergeCell ref="M134:M135"/>
    <mergeCell ref="N134:N135"/>
    <mergeCell ref="B140:C144"/>
    <mergeCell ref="D140:E141"/>
    <mergeCell ref="F140:F141"/>
    <mergeCell ref="G140:G141"/>
    <mergeCell ref="H140:H141"/>
    <mergeCell ref="I140:I141"/>
    <mergeCell ref="D143:E144"/>
    <mergeCell ref="F143:F144"/>
    <mergeCell ref="G143:G144"/>
    <mergeCell ref="H143:H144"/>
    <mergeCell ref="J149:K150"/>
    <mergeCell ref="L149:L150"/>
    <mergeCell ref="M149:M150"/>
    <mergeCell ref="N149:N150"/>
    <mergeCell ref="B146:C150"/>
    <mergeCell ref="D146:F147"/>
    <mergeCell ref="G146:G147"/>
    <mergeCell ref="H146:H147"/>
    <mergeCell ref="I146:I147"/>
    <mergeCell ref="D149:E150"/>
    <mergeCell ref="F149:F150"/>
    <mergeCell ref="G149:G150"/>
    <mergeCell ref="H149:H150"/>
    <mergeCell ref="I149:I150"/>
  </mergeCells>
  <phoneticPr fontId="3"/>
  <pageMargins left="0.7" right="0.7" top="0.57999999999999996" bottom="0.57999999999999996" header="0.3" footer="0.3"/>
  <pageSetup paperSize="9" scale="94" orientation="portrait" r:id="rId1"/>
  <rowBreaks count="3" manualBreakCount="3">
    <brk id="51" max="13" man="1"/>
    <brk id="101" max="13" man="1"/>
    <brk id="15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AE634"/>
  <sheetViews>
    <sheetView workbookViewId="0">
      <selection activeCell="O24" sqref="O24"/>
    </sheetView>
  </sheetViews>
  <sheetFormatPr defaultRowHeight="13.5"/>
  <cols>
    <col min="1" max="1" width="4.125" style="2" customWidth="1"/>
    <col min="2" max="2" width="16.625" style="2" customWidth="1"/>
    <col min="3" max="4" width="6" style="2" customWidth="1"/>
    <col min="5" max="13" width="7.5" style="2" customWidth="1"/>
    <col min="14" max="28" width="5.25" style="2" customWidth="1"/>
    <col min="29" max="29" width="6.25" style="2" customWidth="1"/>
    <col min="30" max="30" width="5.625" style="2" customWidth="1"/>
    <col min="31" max="31" width="3.875" style="2" customWidth="1"/>
    <col min="32" max="32" width="4.875" style="2" customWidth="1"/>
    <col min="33" max="16384" width="9" style="2"/>
  </cols>
  <sheetData>
    <row r="1" spans="1:31" ht="24" customHeight="1" thickBot="1">
      <c r="A1" s="54"/>
      <c r="B1" s="160" t="str">
        <f>IF(入力要領・学校名入力!D2=0,"",入力要領・学校名入力!D2)</f>
        <v/>
      </c>
      <c r="C1" s="161" t="s">
        <v>210</v>
      </c>
      <c r="D1" s="91" t="s">
        <v>96</v>
      </c>
      <c r="E1" s="91"/>
      <c r="F1" s="91"/>
      <c r="G1" s="91"/>
      <c r="H1" s="91"/>
      <c r="I1" s="91"/>
      <c r="J1" s="91"/>
      <c r="K1" s="91"/>
      <c r="L1" s="91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AC1" s="54"/>
      <c r="AD1" s="54"/>
      <c r="AE1" s="54"/>
    </row>
    <row r="2" spans="1:31" ht="13.5" customHeight="1" thickBot="1">
      <c r="A2" s="54"/>
      <c r="B2" s="162" t="s">
        <v>78</v>
      </c>
      <c r="C2" s="346" t="str">
        <f>IF(入力要領・学校名入力!H2=0,"",入力要領・学校名入力!H2)</f>
        <v/>
      </c>
      <c r="D2" s="347"/>
      <c r="E2" s="347"/>
      <c r="F2" s="348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AC2" s="54"/>
      <c r="AD2" s="54"/>
      <c r="AE2" s="54"/>
    </row>
    <row r="3" spans="1:31" ht="13.5" customHeight="1" thickBot="1">
      <c r="A3" s="54"/>
      <c r="B3" s="92"/>
      <c r="C3" s="93"/>
      <c r="O3" s="54"/>
      <c r="P3" s="54"/>
      <c r="Q3" s="54"/>
      <c r="R3" s="54"/>
      <c r="S3" s="54"/>
      <c r="T3" s="54"/>
      <c r="U3" s="54"/>
      <c r="V3" s="54"/>
      <c r="W3" s="54"/>
      <c r="AC3" s="54"/>
      <c r="AD3" s="54"/>
      <c r="AE3" s="54"/>
    </row>
    <row r="4" spans="1:31" ht="13.5" customHeight="1" thickBot="1">
      <c r="A4" s="54"/>
      <c r="B4" s="92" t="s">
        <v>130</v>
      </c>
      <c r="C4" s="94"/>
      <c r="D4" s="95" t="s">
        <v>131</v>
      </c>
      <c r="E4" s="96" t="s">
        <v>103</v>
      </c>
      <c r="F4" s="96" t="s">
        <v>104</v>
      </c>
      <c r="G4" s="96" t="s">
        <v>105</v>
      </c>
      <c r="H4" s="96" t="s">
        <v>106</v>
      </c>
      <c r="I4" s="96" t="s">
        <v>55</v>
      </c>
      <c r="J4" s="96" t="s">
        <v>107</v>
      </c>
      <c r="K4" s="97" t="s">
        <v>59</v>
      </c>
      <c r="L4" s="96" t="s">
        <v>108</v>
      </c>
      <c r="M4" s="96" t="s">
        <v>221</v>
      </c>
      <c r="N4" s="96" t="s">
        <v>133</v>
      </c>
      <c r="O4" s="349" t="s">
        <v>120</v>
      </c>
      <c r="P4" s="350"/>
      <c r="Q4" s="350"/>
      <c r="R4" s="350"/>
      <c r="S4" s="350"/>
      <c r="T4" s="350"/>
      <c r="U4" s="351"/>
      <c r="V4" s="54"/>
      <c r="W4" s="54"/>
      <c r="AC4" s="54"/>
      <c r="AD4" s="54"/>
      <c r="AE4" s="54"/>
    </row>
    <row r="5" spans="1:31" ht="13.5" customHeight="1">
      <c r="A5" s="54"/>
      <c r="B5" s="92"/>
      <c r="C5" s="352" t="s">
        <v>227</v>
      </c>
      <c r="D5" s="98" t="s">
        <v>134</v>
      </c>
      <c r="E5" s="176">
        <f t="shared" ref="E5:M5" si="0">COUNT(E21:E320)</f>
        <v>0</v>
      </c>
      <c r="F5" s="176">
        <f t="shared" si="0"/>
        <v>0</v>
      </c>
      <c r="G5" s="176">
        <f t="shared" si="0"/>
        <v>0</v>
      </c>
      <c r="H5" s="176">
        <f t="shared" si="0"/>
        <v>0</v>
      </c>
      <c r="I5" s="176">
        <f t="shared" si="0"/>
        <v>0</v>
      </c>
      <c r="J5" s="176">
        <f t="shared" si="0"/>
        <v>0</v>
      </c>
      <c r="K5" s="182">
        <f t="shared" si="0"/>
        <v>0</v>
      </c>
      <c r="L5" s="176">
        <f t="shared" si="0"/>
        <v>0</v>
      </c>
      <c r="M5" s="176">
        <f t="shared" si="0"/>
        <v>0</v>
      </c>
      <c r="N5" s="176">
        <f>COUNT(W21:W320)</f>
        <v>0</v>
      </c>
      <c r="O5" s="99" t="s">
        <v>116</v>
      </c>
      <c r="P5" s="183" t="s">
        <v>25</v>
      </c>
      <c r="Q5" s="184" t="s">
        <v>24</v>
      </c>
      <c r="R5" s="184" t="s">
        <v>23</v>
      </c>
      <c r="S5" s="184" t="s">
        <v>22</v>
      </c>
      <c r="T5" s="108" t="s">
        <v>21</v>
      </c>
      <c r="U5" s="99" t="s">
        <v>117</v>
      </c>
      <c r="V5" s="54"/>
      <c r="W5" s="54"/>
      <c r="AC5" s="54"/>
      <c r="AD5" s="54"/>
      <c r="AE5" s="54"/>
    </row>
    <row r="6" spans="1:31" ht="13.5" customHeight="1" thickBot="1">
      <c r="A6" s="54"/>
      <c r="B6" s="92"/>
      <c r="C6" s="353"/>
      <c r="D6" s="147" t="s">
        <v>118</v>
      </c>
      <c r="E6" s="148" t="str">
        <f t="shared" ref="E6:M6" si="1">IF(ISERROR(AVERAGE(E21:E320)),"",AVERAGE(E21:E320))</f>
        <v/>
      </c>
      <c r="F6" s="148" t="str">
        <f t="shared" si="1"/>
        <v/>
      </c>
      <c r="G6" s="148" t="str">
        <f t="shared" si="1"/>
        <v/>
      </c>
      <c r="H6" s="148" t="str">
        <f t="shared" si="1"/>
        <v/>
      </c>
      <c r="I6" s="148" t="str">
        <f t="shared" si="1"/>
        <v/>
      </c>
      <c r="J6" s="148" t="str">
        <f t="shared" si="1"/>
        <v/>
      </c>
      <c r="K6" s="148" t="str">
        <f>IF(ISERROR(AVERAGE(K21:K320)),"",AVERAGE(K21:K320))</f>
        <v/>
      </c>
      <c r="L6" s="148" t="str">
        <f t="shared" si="1"/>
        <v/>
      </c>
      <c r="M6" s="148" t="str">
        <f t="shared" si="1"/>
        <v/>
      </c>
      <c r="N6" s="148" t="str">
        <f>IF(ISERROR(AVERAGE(W21:W320)),"",AVERAGE(W21:W320))</f>
        <v/>
      </c>
      <c r="O6" s="185" t="s">
        <v>140</v>
      </c>
      <c r="P6" s="186">
        <f>COUNTIF($X21:$X320,"A")</f>
        <v>0</v>
      </c>
      <c r="Q6" s="187">
        <f>COUNTIF($X21:$X320,"B")</f>
        <v>0</v>
      </c>
      <c r="R6" s="187">
        <f>COUNTIF($X21:$X320,"C")</f>
        <v>0</v>
      </c>
      <c r="S6" s="187">
        <f>COUNTIF($X21:$X320,"d")</f>
        <v>0</v>
      </c>
      <c r="T6" s="188">
        <f>COUNTIF($X21:$X320,"e")</f>
        <v>0</v>
      </c>
      <c r="U6" s="100">
        <f>COUNTIF($X21:$X320,"判定外")</f>
        <v>0</v>
      </c>
      <c r="V6" s="54"/>
      <c r="W6" s="54"/>
      <c r="AC6" s="54"/>
      <c r="AD6" s="54"/>
      <c r="AE6" s="54"/>
    </row>
    <row r="7" spans="1:31" ht="13.5" customHeight="1" thickBot="1">
      <c r="A7" s="54"/>
      <c r="B7" s="92"/>
      <c r="C7" s="353"/>
      <c r="D7" s="157" t="s">
        <v>119</v>
      </c>
      <c r="E7" s="177" t="str">
        <f t="shared" ref="E7:M7" si="2">IF(ISERROR(STDEV(E21:E320)),"",STDEV(E21:E320))</f>
        <v/>
      </c>
      <c r="F7" s="177" t="str">
        <f t="shared" si="2"/>
        <v/>
      </c>
      <c r="G7" s="177" t="str">
        <f t="shared" si="2"/>
        <v/>
      </c>
      <c r="H7" s="177" t="str">
        <f t="shared" si="2"/>
        <v/>
      </c>
      <c r="I7" s="177" t="str">
        <f t="shared" si="2"/>
        <v/>
      </c>
      <c r="J7" s="177" t="str">
        <f t="shared" si="2"/>
        <v/>
      </c>
      <c r="K7" s="177" t="str">
        <f t="shared" si="2"/>
        <v/>
      </c>
      <c r="L7" s="177" t="str">
        <f t="shared" si="2"/>
        <v/>
      </c>
      <c r="M7" s="177" t="str">
        <f t="shared" si="2"/>
        <v/>
      </c>
      <c r="N7" s="177" t="str">
        <f>IF(ISERROR(STDEV(W21:W320)),"",STDEV(W21:W320))</f>
        <v/>
      </c>
      <c r="O7" s="185" t="s">
        <v>141</v>
      </c>
      <c r="P7" s="101">
        <f>IFERROR(P6/SUM($P$6:$T$6),0)</f>
        <v>0</v>
      </c>
      <c r="Q7" s="102">
        <f>IFERROR(Q6/SUM($P$6:$T$6),0)</f>
        <v>0</v>
      </c>
      <c r="R7" s="102">
        <f>IFERROR(R6/SUM($P$6:$T$6),0)</f>
        <v>0</v>
      </c>
      <c r="S7" s="102">
        <f>IFERROR(S6/SUM($P$6:$T$6),0)</f>
        <v>0</v>
      </c>
      <c r="T7" s="103">
        <f>IFERROR(T6/SUM($P$6:$T$6),0)</f>
        <v>0</v>
      </c>
      <c r="U7" s="104"/>
      <c r="V7" s="54"/>
      <c r="W7" s="54"/>
      <c r="AC7" s="54"/>
      <c r="AD7" s="54"/>
      <c r="AE7" s="54"/>
    </row>
    <row r="8" spans="1:31" ht="13.5" customHeight="1" thickBot="1">
      <c r="A8" s="54"/>
      <c r="B8" s="92"/>
      <c r="C8" s="354"/>
      <c r="D8" s="105" t="s">
        <v>142</v>
      </c>
      <c r="E8" s="178">
        <v>24</v>
      </c>
      <c r="F8" s="178">
        <v>24</v>
      </c>
      <c r="G8" s="178">
        <v>40</v>
      </c>
      <c r="H8" s="178">
        <v>49</v>
      </c>
      <c r="I8" s="178">
        <v>438</v>
      </c>
      <c r="J8" s="178">
        <v>72</v>
      </c>
      <c r="K8" s="189">
        <v>8.6</v>
      </c>
      <c r="L8" s="178">
        <v>177</v>
      </c>
      <c r="M8" s="178">
        <v>18</v>
      </c>
      <c r="N8" s="178">
        <v>34</v>
      </c>
      <c r="O8" s="190" t="s">
        <v>143</v>
      </c>
      <c r="P8" s="355">
        <f>SUM(P7:R7)</f>
        <v>0</v>
      </c>
      <c r="Q8" s="356"/>
      <c r="R8" s="357"/>
      <c r="S8" s="106" t="s">
        <v>226</v>
      </c>
      <c r="T8" s="115">
        <f>(+P7+Q7)-(S7+T7)</f>
        <v>0</v>
      </c>
      <c r="U8" s="107"/>
      <c r="V8" s="54"/>
      <c r="W8" s="54"/>
      <c r="AC8" s="54"/>
      <c r="AD8" s="54"/>
      <c r="AE8" s="54"/>
    </row>
    <row r="9" spans="1:31" ht="13.5" customHeight="1">
      <c r="A9" s="54"/>
      <c r="B9" s="92"/>
      <c r="C9" s="352" t="s">
        <v>228</v>
      </c>
      <c r="D9" s="98" t="s">
        <v>134</v>
      </c>
      <c r="E9" s="176">
        <f>COUNT(E330:E629)</f>
        <v>0</v>
      </c>
      <c r="F9" s="176">
        <f t="shared" ref="F9:M9" si="3">COUNT(F330:F629)</f>
        <v>0</v>
      </c>
      <c r="G9" s="176">
        <f t="shared" si="3"/>
        <v>0</v>
      </c>
      <c r="H9" s="176">
        <f t="shared" si="3"/>
        <v>0</v>
      </c>
      <c r="I9" s="176">
        <f t="shared" si="3"/>
        <v>0</v>
      </c>
      <c r="J9" s="176">
        <f t="shared" si="3"/>
        <v>0</v>
      </c>
      <c r="K9" s="176">
        <f t="shared" si="3"/>
        <v>0</v>
      </c>
      <c r="L9" s="176">
        <f t="shared" si="3"/>
        <v>0</v>
      </c>
      <c r="M9" s="176">
        <f t="shared" si="3"/>
        <v>0</v>
      </c>
      <c r="N9" s="176">
        <f>COUNT(W330:W629)</f>
        <v>0</v>
      </c>
      <c r="O9" s="99" t="s">
        <v>116</v>
      </c>
      <c r="P9" s="191" t="s">
        <v>25</v>
      </c>
      <c r="Q9" s="184" t="s">
        <v>24</v>
      </c>
      <c r="R9" s="184" t="s">
        <v>23</v>
      </c>
      <c r="S9" s="184" t="s">
        <v>22</v>
      </c>
      <c r="T9" s="184" t="s">
        <v>21</v>
      </c>
      <c r="U9" s="108" t="s">
        <v>117</v>
      </c>
      <c r="V9" s="54"/>
      <c r="W9" s="54"/>
      <c r="AC9" s="54"/>
      <c r="AD9" s="54"/>
      <c r="AE9" s="54"/>
    </row>
    <row r="10" spans="1:31" ht="13.5" customHeight="1" thickBot="1">
      <c r="A10" s="54"/>
      <c r="B10" s="92"/>
      <c r="C10" s="353"/>
      <c r="D10" s="147" t="s">
        <v>118</v>
      </c>
      <c r="E10" s="148" t="str">
        <f>IF(ISERROR(AVERAGE(E330:E629)),"",AVERAGE(E330:E629))</f>
        <v/>
      </c>
      <c r="F10" s="148" t="str">
        <f t="shared" ref="F10:M10" si="4">IF(ISERROR(AVERAGE(F330:F629)),"",AVERAGE(F330:F629))</f>
        <v/>
      </c>
      <c r="G10" s="148" t="str">
        <f t="shared" si="4"/>
        <v/>
      </c>
      <c r="H10" s="148" t="str">
        <f t="shared" si="4"/>
        <v/>
      </c>
      <c r="I10" s="148" t="str">
        <f t="shared" si="4"/>
        <v/>
      </c>
      <c r="J10" s="148" t="str">
        <f t="shared" si="4"/>
        <v/>
      </c>
      <c r="K10" s="148" t="str">
        <f t="shared" si="4"/>
        <v/>
      </c>
      <c r="L10" s="148" t="str">
        <f t="shared" si="4"/>
        <v/>
      </c>
      <c r="M10" s="148" t="str">
        <f t="shared" si="4"/>
        <v/>
      </c>
      <c r="N10" s="148" t="str">
        <f>IF(ISERROR(AVERAGE(W330:W629)),"",AVERAGE(W330:W629))</f>
        <v/>
      </c>
      <c r="O10" s="192" t="s">
        <v>140</v>
      </c>
      <c r="P10" s="193">
        <f>COUNTIF($X330:$X629,"A")</f>
        <v>0</v>
      </c>
      <c r="Q10" s="194">
        <f>COUNTIF($X330:$X629,"B")</f>
        <v>0</v>
      </c>
      <c r="R10" s="194">
        <f>COUNTIF($X330:$X629,"C")</f>
        <v>0</v>
      </c>
      <c r="S10" s="194">
        <f>COUNTIF($X330:$X629,"d")</f>
        <v>0</v>
      </c>
      <c r="T10" s="194">
        <f>COUNTIF($X330:$X629,"e")</f>
        <v>0</v>
      </c>
      <c r="U10" s="109">
        <f>COUNTIF($X330:$X629,"判定外")</f>
        <v>0</v>
      </c>
      <c r="V10" s="54"/>
      <c r="W10" s="54"/>
      <c r="AC10" s="54"/>
      <c r="AD10" s="54"/>
      <c r="AE10" s="54"/>
    </row>
    <row r="11" spans="1:31" ht="13.5" customHeight="1" thickBot="1">
      <c r="A11" s="54"/>
      <c r="B11" s="92"/>
      <c r="C11" s="353"/>
      <c r="D11" s="158" t="s">
        <v>119</v>
      </c>
      <c r="E11" s="179" t="str">
        <f>IF(ISERROR(STDEV(E330:E629)),"",STDEV(E330:E629))</f>
        <v/>
      </c>
      <c r="F11" s="179" t="str">
        <f t="shared" ref="F11:M11" si="5">IF(ISERROR(STDEV(F330:F629)),"",STDEV(F330:F629))</f>
        <v/>
      </c>
      <c r="G11" s="179" t="str">
        <f t="shared" si="5"/>
        <v/>
      </c>
      <c r="H11" s="179" t="str">
        <f t="shared" si="5"/>
        <v/>
      </c>
      <c r="I11" s="179" t="str">
        <f t="shared" si="5"/>
        <v/>
      </c>
      <c r="J11" s="179" t="str">
        <f t="shared" si="5"/>
        <v/>
      </c>
      <c r="K11" s="179" t="str">
        <f t="shared" si="5"/>
        <v/>
      </c>
      <c r="L11" s="179" t="str">
        <f t="shared" si="5"/>
        <v/>
      </c>
      <c r="M11" s="179" t="str">
        <f t="shared" si="5"/>
        <v/>
      </c>
      <c r="N11" s="179" t="str">
        <f>IF(ISERROR(STDEV(W330:W629)),"",STDEV(W330:W629))</f>
        <v/>
      </c>
      <c r="O11" s="195" t="s">
        <v>141</v>
      </c>
      <c r="P11" s="110">
        <f>IFERROR(P10/SUM($P$10:$T$10),0)</f>
        <v>0</v>
      </c>
      <c r="Q11" s="111">
        <f>IFERROR(Q10/SUM($P$10:$T$10),0)</f>
        <v>0</v>
      </c>
      <c r="R11" s="111">
        <f>IFERROR(R10/SUM($P$10:$T$10),0)</f>
        <v>0</v>
      </c>
      <c r="S11" s="111">
        <f>IFERROR(S10/SUM($P$10:$T$10),0)</f>
        <v>0</v>
      </c>
      <c r="T11" s="112">
        <f>IFERROR(T10/SUM($P$10:$T$10),0)</f>
        <v>0</v>
      </c>
      <c r="U11" s="107"/>
      <c r="V11" s="54"/>
      <c r="W11" s="54"/>
      <c r="AC11" s="54"/>
      <c r="AD11" s="54"/>
      <c r="AE11" s="54"/>
    </row>
    <row r="12" spans="1:31" ht="13.5" customHeight="1" thickBot="1">
      <c r="A12" s="54"/>
      <c r="B12" s="92"/>
      <c r="C12" s="354"/>
      <c r="D12" s="113" t="s">
        <v>142</v>
      </c>
      <c r="E12" s="180">
        <v>22</v>
      </c>
      <c r="F12" s="180">
        <v>20</v>
      </c>
      <c r="G12" s="180">
        <v>43</v>
      </c>
      <c r="H12" s="180">
        <v>45</v>
      </c>
      <c r="I12" s="180">
        <v>305</v>
      </c>
      <c r="J12" s="180">
        <v>51</v>
      </c>
      <c r="K12" s="196">
        <v>9.1999999999999993</v>
      </c>
      <c r="L12" s="180">
        <v>161</v>
      </c>
      <c r="M12" s="180">
        <v>12</v>
      </c>
      <c r="N12" s="180">
        <v>43</v>
      </c>
      <c r="O12" s="190" t="s">
        <v>143</v>
      </c>
      <c r="P12" s="355">
        <f>SUM(P11:R11)</f>
        <v>0</v>
      </c>
      <c r="Q12" s="356"/>
      <c r="R12" s="356"/>
      <c r="S12" s="114" t="s">
        <v>226</v>
      </c>
      <c r="T12" s="115">
        <f>(+P11+Q11)-(S11+T11)</f>
        <v>0</v>
      </c>
      <c r="U12" s="107"/>
      <c r="V12" s="54"/>
      <c r="W12" s="54"/>
      <c r="AC12" s="54"/>
      <c r="AD12" s="54"/>
      <c r="AE12" s="54"/>
    </row>
    <row r="13" spans="1:31" ht="13.5" customHeight="1">
      <c r="A13" s="54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54"/>
      <c r="P13" s="54"/>
      <c r="Q13" s="54"/>
      <c r="R13" s="54"/>
      <c r="S13" s="54"/>
      <c r="T13" s="54"/>
      <c r="U13" s="54"/>
      <c r="V13" s="54"/>
      <c r="W13" s="54"/>
      <c r="AC13" s="54"/>
      <c r="AD13" s="54"/>
      <c r="AE13" s="54"/>
    </row>
    <row r="14" spans="1:31" ht="13.5" customHeight="1">
      <c r="A14" s="54"/>
      <c r="B14" s="116" t="s">
        <v>231</v>
      </c>
      <c r="C14" s="93"/>
      <c r="D14" s="93"/>
      <c r="E14" s="93"/>
      <c r="F14" s="93"/>
      <c r="G14" s="54"/>
      <c r="H14" s="54"/>
      <c r="I14" s="54"/>
      <c r="J14" s="54"/>
      <c r="K14" s="5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AC14" s="54"/>
      <c r="AD14" s="54"/>
      <c r="AE14" s="54"/>
    </row>
    <row r="15" spans="1:31" ht="13.5" customHeight="1">
      <c r="A15" s="54"/>
      <c r="B15" s="92"/>
      <c r="C15" s="93"/>
      <c r="D15" s="93"/>
      <c r="E15" s="93"/>
      <c r="F15" s="93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AC15" s="54"/>
      <c r="AD15" s="54"/>
      <c r="AE15" s="54"/>
    </row>
    <row r="16" spans="1:31">
      <c r="A16" s="54"/>
      <c r="B16" s="117" t="s">
        <v>146</v>
      </c>
      <c r="C16" s="118" t="s">
        <v>229</v>
      </c>
      <c r="D16" s="119"/>
      <c r="E16" s="119"/>
      <c r="F16" s="120"/>
      <c r="G16" s="54"/>
      <c r="H16" s="56" t="s">
        <v>167</v>
      </c>
      <c r="I16" s="9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AC16" s="54"/>
      <c r="AD16" s="54"/>
      <c r="AE16" s="54"/>
    </row>
    <row r="17" spans="1:25" ht="18" thickBot="1">
      <c r="A17" s="54"/>
      <c r="B17" s="57" t="s">
        <v>230</v>
      </c>
      <c r="C17" s="58">
        <v>15</v>
      </c>
      <c r="D17" s="59" t="s">
        <v>209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60" t="s">
        <v>97</v>
      </c>
      <c r="K17" s="121" t="s">
        <v>98</v>
      </c>
      <c r="L17" s="60" t="s">
        <v>97</v>
      </c>
      <c r="M17" s="60" t="s">
        <v>97</v>
      </c>
      <c r="N17" s="54"/>
      <c r="O17" s="54"/>
      <c r="P17" s="54"/>
      <c r="Q17" s="54"/>
      <c r="X17" s="54"/>
      <c r="Y17" s="54"/>
    </row>
    <row r="18" spans="1:25" ht="14.25" customHeight="1" thickBot="1">
      <c r="A18" s="122"/>
      <c r="B18" s="122"/>
      <c r="C18" s="123" t="s">
        <v>99</v>
      </c>
      <c r="D18" s="358" t="s">
        <v>100</v>
      </c>
      <c r="E18" s="361" t="s">
        <v>101</v>
      </c>
      <c r="F18" s="362"/>
      <c r="G18" s="362"/>
      <c r="H18" s="362"/>
      <c r="I18" s="362"/>
      <c r="J18" s="362"/>
      <c r="K18" s="362"/>
      <c r="L18" s="362"/>
      <c r="M18" s="363"/>
      <c r="N18" s="364" t="s">
        <v>207</v>
      </c>
      <c r="O18" s="365"/>
      <c r="P18" s="365"/>
      <c r="Q18" s="365"/>
      <c r="R18" s="365"/>
      <c r="S18" s="365"/>
      <c r="T18" s="365"/>
      <c r="U18" s="365"/>
      <c r="V18" s="366"/>
      <c r="W18" s="54"/>
      <c r="X18" s="54"/>
    </row>
    <row r="19" spans="1:25" ht="13.5" customHeight="1">
      <c r="A19" s="124" t="s">
        <v>102</v>
      </c>
      <c r="B19" s="125" t="s">
        <v>30</v>
      </c>
      <c r="C19" s="126" t="s">
        <v>205</v>
      </c>
      <c r="D19" s="359"/>
      <c r="E19" s="127" t="s">
        <v>103</v>
      </c>
      <c r="F19" s="128" t="s">
        <v>104</v>
      </c>
      <c r="G19" s="128" t="s">
        <v>105</v>
      </c>
      <c r="H19" s="128" t="s">
        <v>106</v>
      </c>
      <c r="I19" s="128" t="s">
        <v>55</v>
      </c>
      <c r="J19" s="128" t="s">
        <v>147</v>
      </c>
      <c r="K19" s="129" t="s">
        <v>59</v>
      </c>
      <c r="L19" s="128" t="s">
        <v>108</v>
      </c>
      <c r="M19" s="128" t="s">
        <v>148</v>
      </c>
      <c r="N19" s="367" t="s">
        <v>103</v>
      </c>
      <c r="O19" s="369" t="s">
        <v>155</v>
      </c>
      <c r="P19" s="369" t="s">
        <v>156</v>
      </c>
      <c r="Q19" s="369" t="s">
        <v>157</v>
      </c>
      <c r="R19" s="369" t="s">
        <v>55</v>
      </c>
      <c r="S19" s="369" t="s">
        <v>223</v>
      </c>
      <c r="T19" s="369" t="s">
        <v>159</v>
      </c>
      <c r="U19" s="369" t="s">
        <v>160</v>
      </c>
      <c r="V19" s="369" t="s">
        <v>161</v>
      </c>
      <c r="W19" s="166" t="s">
        <v>206</v>
      </c>
      <c r="X19" s="159" t="s">
        <v>109</v>
      </c>
    </row>
    <row r="20" spans="1:25" ht="14.25" thickBot="1">
      <c r="A20" s="130"/>
      <c r="B20" s="130"/>
      <c r="C20" s="131">
        <v>15</v>
      </c>
      <c r="D20" s="360"/>
      <c r="E20" s="61" t="s">
        <v>110</v>
      </c>
      <c r="F20" s="62" t="s">
        <v>111</v>
      </c>
      <c r="G20" s="62" t="s">
        <v>112</v>
      </c>
      <c r="H20" s="62" t="s">
        <v>111</v>
      </c>
      <c r="I20" s="62" t="s">
        <v>113</v>
      </c>
      <c r="J20" s="62" t="s">
        <v>111</v>
      </c>
      <c r="K20" s="63" t="s">
        <v>113</v>
      </c>
      <c r="L20" s="62" t="s">
        <v>112</v>
      </c>
      <c r="M20" s="62" t="s">
        <v>114</v>
      </c>
      <c r="N20" s="368"/>
      <c r="O20" s="368"/>
      <c r="P20" s="368"/>
      <c r="Q20" s="368"/>
      <c r="R20" s="370"/>
      <c r="S20" s="368"/>
      <c r="T20" s="368"/>
      <c r="U20" s="368"/>
      <c r="V20" s="368"/>
      <c r="W20" s="167" t="s">
        <v>222</v>
      </c>
      <c r="X20" s="168" t="s">
        <v>115</v>
      </c>
    </row>
    <row r="21" spans="1:25" ht="13.5" customHeight="1">
      <c r="A21" s="64">
        <v>1</v>
      </c>
      <c r="B21" s="132"/>
      <c r="C21" s="200"/>
      <c r="D21" s="207" t="str">
        <f>IF((COUNTBLANK(E21:H21)+COUNTBLANK(K21:M21)+IF(AND(I21="",J21=""),1,0))=0,"",IF((COUNTBLANK(E21:H21)+COUNTBLANK(K21:M21)+IF(AND(I21="",J21=""),1,0))=8,"-",(COUNTBLANK(E21:H21)+COUNTBLANK(K21:M21)+IF(AND(I21="",J21=""),1,0))))</f>
        <v>-</v>
      </c>
      <c r="E21" s="222"/>
      <c r="F21" s="223"/>
      <c r="G21" s="223"/>
      <c r="H21" s="223"/>
      <c r="I21" s="223"/>
      <c r="J21" s="223"/>
      <c r="K21" s="65"/>
      <c r="L21" s="223"/>
      <c r="M21" s="223"/>
      <c r="N21" s="234" t="str">
        <f>IF(E21="","",VLOOKUP(E21,判定式!C$3:$J$12,8,TRUE))</f>
        <v/>
      </c>
      <c r="O21" s="234" t="str">
        <f>IF(F21="","",VLOOKUP(F21,判定式!D$3:$J$12,7,TRUE))</f>
        <v/>
      </c>
      <c r="P21" s="234" t="str">
        <f>IF(G21="","",VLOOKUP(G21,判定式!E$3:$J$12,6,TRUE))</f>
        <v/>
      </c>
      <c r="Q21" s="234" t="str">
        <f>IF(H21="","",VLOOKUP(H21,判定式!F$3:$J$12,5,TRUE))</f>
        <v/>
      </c>
      <c r="R21" s="234" t="str">
        <f>IF(I21="","",VLOOKUP(I21,判定式!M$3:$N$12,2,TRUE))</f>
        <v/>
      </c>
      <c r="S21" s="234" t="str">
        <f>IF(J21="","",VLOOKUP(J21,判定式!I$3:$J$12,2,TRUE))</f>
        <v/>
      </c>
      <c r="T21" s="234" t="str">
        <f>IF(K21="","",VLOOKUP(K21,判定式!L$3:$N$12,3,TRUE))</f>
        <v/>
      </c>
      <c r="U21" s="234" t="str">
        <f>IF(L21="","",VLOOKUP(L21,判定式!G$3:$J$12,4,TRUE))</f>
        <v/>
      </c>
      <c r="V21" s="234" t="str">
        <f>IF(M21="","",VLOOKUP(M21,判定式!$H$3:J$12,3,TRUE))</f>
        <v/>
      </c>
      <c r="W21" s="66" t="str">
        <f>IF(COUNTBLANK(N21:V21)=0,IF((SUM(N21:R21)+SUM(T21:V21))&gt;=(SUM(N21:Q21)+SUM(S21:V21)),SUM(N21:R21)+SUM(T21:V21),SUM(N21:Q21)+SUM(S21:V21)),IF(AND(R21="",S21=""),"",IF(AND(COUNTBLANK(N21:Q21)=0,COUNTBLANK(T21:V21)=0),IF((SUM(N21:R21)+SUM(T21:V21))&gt;=(SUM(N21:Q21)+SUM(S21:V21)),SUM(N21:R21)+SUM(T21:V21),SUM(N21:Q21)+SUM(S21:V21)),"")))</f>
        <v/>
      </c>
      <c r="X21" s="169" t="b">
        <f>IF(ISNUMBER(D21),"判定外",IF(C21=12,VLOOKUP(W21,判定式!$C$15:I$19,7,TRUE),IF(C21=13,VLOOKUP(W21,判定式!$D$15:I$19,6,TRUE),IF(C21=14,VLOOKUP(W21,判定式!$E$15:I$19,5,TRUE),IF(C21=15,VLOOKUP(W21,判定式!$F$15:I$19,4,TRUE),IF(C21=16,VLOOKUP(W21,判定式!$G$15:I$19,3,TRUE),IF(C21=17,VLOOKUP(W21,判定式!$H$15:I$19,2,TRUE))))))))</f>
        <v>0</v>
      </c>
    </row>
    <row r="22" spans="1:25" ht="14.25">
      <c r="A22" s="67">
        <v>2</v>
      </c>
      <c r="B22" s="133"/>
      <c r="C22" s="201"/>
      <c r="D22" s="208" t="str">
        <f t="shared" ref="D22:D85" si="6">IF((COUNTBLANK(E22:H22)+COUNTBLANK(K22:M22)+IF(AND(I22="",J22=""),1,0))=0,"",IF((COUNTBLANK(E22:H22)+COUNTBLANK(K22:M22)+IF(AND(I22="",J22=""),1,0))=8,"-",(COUNTBLANK(E22:H22)+COUNTBLANK(K22:M22)+IF(AND(I22="",J22=""),1,0))))</f>
        <v>-</v>
      </c>
      <c r="E22" s="224"/>
      <c r="F22" s="225"/>
      <c r="G22" s="225"/>
      <c r="H22" s="225"/>
      <c r="I22" s="225"/>
      <c r="J22" s="225"/>
      <c r="K22" s="68"/>
      <c r="L22" s="225"/>
      <c r="M22" s="225"/>
      <c r="N22" s="234" t="str">
        <f>IF(E22="","",VLOOKUP(E22,判定式!C$3:$J$12,8,TRUE))</f>
        <v/>
      </c>
      <c r="O22" s="234" t="str">
        <f>IF(F22="","",VLOOKUP(F22,判定式!D$3:$J$12,7,TRUE))</f>
        <v/>
      </c>
      <c r="P22" s="234" t="str">
        <f>IF(G22="","",VLOOKUP(G22,判定式!E$3:$J$12,6,TRUE))</f>
        <v/>
      </c>
      <c r="Q22" s="234" t="str">
        <f>IF(H22="","",VLOOKUP(H22,判定式!F$3:$J$12,5,TRUE))</f>
        <v/>
      </c>
      <c r="R22" s="234" t="str">
        <f>IF(I22="","",VLOOKUP(I22,判定式!M$3:$N$12,2,TRUE))</f>
        <v/>
      </c>
      <c r="S22" s="234" t="str">
        <f>IF(J22="","",VLOOKUP(J22,判定式!I$3:$J$12,2,TRUE))</f>
        <v/>
      </c>
      <c r="T22" s="234" t="str">
        <f>IF(K22="","",VLOOKUP(K22,判定式!L$3:$N$12,3,TRUE))</f>
        <v/>
      </c>
      <c r="U22" s="234" t="str">
        <f>IF(L22="","",VLOOKUP(L22,判定式!G$3:$J$12,4,TRUE))</f>
        <v/>
      </c>
      <c r="V22" s="234" t="str">
        <f>IF(M22="","",VLOOKUP(M22,判定式!$H$3:J$12,3,TRUE))</f>
        <v/>
      </c>
      <c r="W22" s="69" t="str">
        <f t="shared" ref="W22:W85" si="7">IF(COUNTBLANK(N22:V22)=0,IF((SUM(N22:R22)+SUM(T22:V22))&gt;=(SUM(N22:Q22)+SUM(S22:V22)),SUM(N22:R22)+SUM(T22:V22),SUM(N22:Q22)+SUM(S22:V22)),IF(AND(R22="",S22=""),"",IF(AND(COUNTBLANK(N22:Q22)=0,COUNTBLANK(T22:V22)=0),IF((SUM(N22:R22)+SUM(T22:V22))&gt;=(SUM(N22:Q22)+SUM(S22:V22)),SUM(N22:R22)+SUM(T22:V22),SUM(N22:Q22)+SUM(S22:V22)),"")))</f>
        <v/>
      </c>
      <c r="X22" s="170" t="b">
        <f>IF(ISNUMBER(D22),"判定外",IF(C22=12,VLOOKUP(W22,判定式!$C$15:I$19,7,TRUE),IF(C22=13,VLOOKUP(W22,判定式!$D$15:I$19,6,TRUE),IF(C22=14,VLOOKUP(W22,判定式!$E$15:I$19,5,TRUE),IF(C22=15,VLOOKUP(W22,判定式!$F$15:I$19,4,TRUE),IF(C22=16,VLOOKUP(W22,判定式!$G$15:I$19,3,TRUE),IF(C22=17,VLOOKUP(W22,判定式!$H$15:I$19,2,TRUE))))))))</f>
        <v>0</v>
      </c>
    </row>
    <row r="23" spans="1:25" ht="14.25">
      <c r="A23" s="67">
        <v>3</v>
      </c>
      <c r="B23" s="133"/>
      <c r="C23" s="201"/>
      <c r="D23" s="208" t="str">
        <f t="shared" si="6"/>
        <v>-</v>
      </c>
      <c r="E23" s="224"/>
      <c r="F23" s="225"/>
      <c r="G23" s="225"/>
      <c r="H23" s="225"/>
      <c r="I23" s="225"/>
      <c r="J23" s="225"/>
      <c r="K23" s="68"/>
      <c r="L23" s="225"/>
      <c r="M23" s="225"/>
      <c r="N23" s="234" t="str">
        <f>IF(E23="","",VLOOKUP(E23,判定式!C$3:$J$12,8,TRUE))</f>
        <v/>
      </c>
      <c r="O23" s="234" t="str">
        <f>IF(F23="","",VLOOKUP(F23,判定式!D$3:$J$12,7,TRUE))</f>
        <v/>
      </c>
      <c r="P23" s="234" t="str">
        <f>IF(G23="","",VLOOKUP(G23,判定式!E$3:$J$12,6,TRUE))</f>
        <v/>
      </c>
      <c r="Q23" s="234" t="str">
        <f>IF(H23="","",VLOOKUP(H23,判定式!F$3:$J$12,5,TRUE))</f>
        <v/>
      </c>
      <c r="R23" s="234" t="str">
        <f>IF(I23="","",VLOOKUP(I23,判定式!M$3:$N$12,2,TRUE))</f>
        <v/>
      </c>
      <c r="S23" s="234" t="str">
        <f>IF(J23="","",VLOOKUP(J23,判定式!I$3:$J$12,2,TRUE))</f>
        <v/>
      </c>
      <c r="T23" s="234" t="str">
        <f>IF(K23="","",VLOOKUP(K23,判定式!L$3:$N$12,3,TRUE))</f>
        <v/>
      </c>
      <c r="U23" s="234" t="str">
        <f>IF(L23="","",VLOOKUP(L23,判定式!G$3:$J$12,4,TRUE))</f>
        <v/>
      </c>
      <c r="V23" s="234" t="str">
        <f>IF(M23="","",VLOOKUP(M23,判定式!$H$3:J$12,3,TRUE))</f>
        <v/>
      </c>
      <c r="W23" s="69" t="str">
        <f t="shared" si="7"/>
        <v/>
      </c>
      <c r="X23" s="170" t="b">
        <f>IF(ISNUMBER(D23),"判定外",IF(C23=12,VLOOKUP(W23,判定式!$C$15:I$19,7,TRUE),IF(C23=13,VLOOKUP(W23,判定式!$D$15:I$19,6,TRUE),IF(C23=14,VLOOKUP(W23,判定式!$E$15:I$19,5,TRUE),IF(C23=15,VLOOKUP(W23,判定式!$F$15:I$19,4,TRUE),IF(C23=16,VLOOKUP(W23,判定式!$G$15:I$19,3,TRUE),IF(C23=17,VLOOKUP(W23,判定式!$H$15:I$19,2,TRUE))))))))</f>
        <v>0</v>
      </c>
    </row>
    <row r="24" spans="1:25" ht="14.25">
      <c r="A24" s="67">
        <v>4</v>
      </c>
      <c r="B24" s="133"/>
      <c r="C24" s="201"/>
      <c r="D24" s="208" t="str">
        <f t="shared" si="6"/>
        <v>-</v>
      </c>
      <c r="E24" s="224"/>
      <c r="F24" s="225"/>
      <c r="G24" s="225"/>
      <c r="H24" s="225"/>
      <c r="I24" s="225"/>
      <c r="J24" s="225"/>
      <c r="K24" s="68"/>
      <c r="L24" s="225"/>
      <c r="M24" s="225"/>
      <c r="N24" s="234" t="str">
        <f>IF(E24="","",VLOOKUP(E24,判定式!C$3:$J$12,8,TRUE))</f>
        <v/>
      </c>
      <c r="O24" s="234" t="str">
        <f>IF(F24="","",VLOOKUP(F24,判定式!D$3:$J$12,7,TRUE))</f>
        <v/>
      </c>
      <c r="P24" s="234" t="str">
        <f>IF(G24="","",VLOOKUP(G24,判定式!E$3:$J$12,6,TRUE))</f>
        <v/>
      </c>
      <c r="Q24" s="234" t="str">
        <f>IF(H24="","",VLOOKUP(H24,判定式!F$3:$J$12,5,TRUE))</f>
        <v/>
      </c>
      <c r="R24" s="234" t="str">
        <f>IF(I24="","",VLOOKUP(I24,判定式!M$3:$N$12,2,TRUE))</f>
        <v/>
      </c>
      <c r="S24" s="234" t="str">
        <f>IF(J24="","",VLOOKUP(J24,判定式!I$3:$J$12,2,TRUE))</f>
        <v/>
      </c>
      <c r="T24" s="234" t="str">
        <f>IF(K24="","",VLOOKUP(K24,判定式!L$3:$N$12,3,TRUE))</f>
        <v/>
      </c>
      <c r="U24" s="234" t="str">
        <f>IF(L24="","",VLOOKUP(L24,判定式!G$3:$J$12,4,TRUE))</f>
        <v/>
      </c>
      <c r="V24" s="234" t="str">
        <f>IF(M24="","",VLOOKUP(M24,判定式!$H$3:J$12,3,TRUE))</f>
        <v/>
      </c>
      <c r="W24" s="69" t="str">
        <f t="shared" si="7"/>
        <v/>
      </c>
      <c r="X24" s="170" t="b">
        <f>IF(ISNUMBER(D24),"判定外",IF(C24=12,VLOOKUP(W24,判定式!$C$15:I$19,7,TRUE),IF(C24=13,VLOOKUP(W24,判定式!$D$15:I$19,6,TRUE),IF(C24=14,VLOOKUP(W24,判定式!$E$15:I$19,5,TRUE),IF(C24=15,VLOOKUP(W24,判定式!$F$15:I$19,4,TRUE),IF(C24=16,VLOOKUP(W24,判定式!$G$15:I$19,3,TRUE),IF(C24=17,VLOOKUP(W24,判定式!$H$15:I$19,2,TRUE))))))))</f>
        <v>0</v>
      </c>
    </row>
    <row r="25" spans="1:25" ht="14.25">
      <c r="A25" s="70">
        <v>5</v>
      </c>
      <c r="B25" s="134"/>
      <c r="C25" s="202"/>
      <c r="D25" s="209" t="str">
        <f t="shared" si="6"/>
        <v>-</v>
      </c>
      <c r="E25" s="226"/>
      <c r="F25" s="227"/>
      <c r="G25" s="227"/>
      <c r="H25" s="227"/>
      <c r="I25" s="227"/>
      <c r="J25" s="227"/>
      <c r="K25" s="71"/>
      <c r="L25" s="227"/>
      <c r="M25" s="227"/>
      <c r="N25" s="237" t="str">
        <f>IF(E25="","",VLOOKUP(E25,判定式!C$3:$J$12,8,TRUE))</f>
        <v/>
      </c>
      <c r="O25" s="237" t="str">
        <f>IF(F25="","",VLOOKUP(F25,判定式!D$3:$J$12,7,TRUE))</f>
        <v/>
      </c>
      <c r="P25" s="237" t="str">
        <f>IF(G25="","",VLOOKUP(G25,判定式!E$3:$J$12,6,TRUE))</f>
        <v/>
      </c>
      <c r="Q25" s="237" t="str">
        <f>IF(H25="","",VLOOKUP(H25,判定式!F$3:$J$12,5,TRUE))</f>
        <v/>
      </c>
      <c r="R25" s="237" t="str">
        <f>IF(I25="","",VLOOKUP(I25,判定式!M$3:$N$12,2,TRUE))</f>
        <v/>
      </c>
      <c r="S25" s="237" t="str">
        <f>IF(J25="","",VLOOKUP(J25,判定式!I$3:$J$12,2,TRUE))</f>
        <v/>
      </c>
      <c r="T25" s="237" t="str">
        <f>IF(K25="","",VLOOKUP(K25,判定式!L$3:$N$12,3,TRUE))</f>
        <v/>
      </c>
      <c r="U25" s="237" t="str">
        <f>IF(L25="","",VLOOKUP(L25,判定式!G$3:$J$12,4,TRUE))</f>
        <v/>
      </c>
      <c r="V25" s="237" t="str">
        <f>IF(M25="","",VLOOKUP(M25,判定式!$H$3:J$12,3,TRUE))</f>
        <v/>
      </c>
      <c r="W25" s="72" t="str">
        <f t="shared" si="7"/>
        <v/>
      </c>
      <c r="X25" s="171" t="b">
        <f>IF(ISNUMBER(D25),"判定外",IF(C25=12,VLOOKUP(W25,判定式!$C$15:I$19,7,TRUE),IF(C25=13,VLOOKUP(W25,判定式!$D$15:I$19,6,TRUE),IF(C25=14,VLOOKUP(W25,判定式!$E$15:I$19,5,TRUE),IF(C25=15,VLOOKUP(W25,判定式!$F$15:I$19,4,TRUE),IF(C25=16,VLOOKUP(W25,判定式!$G$15:I$19,3,TRUE),IF(C25=17,VLOOKUP(W25,判定式!$H$15:I$19,2,TRUE))))))))</f>
        <v>0</v>
      </c>
    </row>
    <row r="26" spans="1:25" ht="14.25">
      <c r="A26" s="73">
        <v>6</v>
      </c>
      <c r="B26" s="135"/>
      <c r="C26" s="203"/>
      <c r="D26" s="210" t="str">
        <f t="shared" si="6"/>
        <v>-</v>
      </c>
      <c r="E26" s="228"/>
      <c r="F26" s="229"/>
      <c r="G26" s="229"/>
      <c r="H26" s="229"/>
      <c r="I26" s="229"/>
      <c r="J26" s="229"/>
      <c r="K26" s="74"/>
      <c r="L26" s="229"/>
      <c r="M26" s="229"/>
      <c r="N26" s="234" t="str">
        <f>IF(E26="","",VLOOKUP(E26,判定式!C$3:$J$12,8,TRUE))</f>
        <v/>
      </c>
      <c r="O26" s="234" t="str">
        <f>IF(F26="","",VLOOKUP(F26,判定式!D$3:$J$12,7,TRUE))</f>
        <v/>
      </c>
      <c r="P26" s="234" t="str">
        <f>IF(G26="","",VLOOKUP(G26,判定式!E$3:$J$12,6,TRUE))</f>
        <v/>
      </c>
      <c r="Q26" s="234" t="str">
        <f>IF(H26="","",VLOOKUP(H26,判定式!F$3:$J$12,5,TRUE))</f>
        <v/>
      </c>
      <c r="R26" s="234" t="str">
        <f>IF(I26="","",VLOOKUP(I26,判定式!M$3:$N$12,2,TRUE))</f>
        <v/>
      </c>
      <c r="S26" s="234" t="str">
        <f>IF(J26="","",VLOOKUP(J26,判定式!I$3:$J$12,2,TRUE))</f>
        <v/>
      </c>
      <c r="T26" s="234" t="str">
        <f>IF(K26="","",VLOOKUP(K26,判定式!L$3:$N$12,3,TRUE))</f>
        <v/>
      </c>
      <c r="U26" s="234" t="str">
        <f>IF(L26="","",VLOOKUP(L26,判定式!G$3:$J$12,4,TRUE))</f>
        <v/>
      </c>
      <c r="V26" s="234" t="str">
        <f>IF(M26="","",VLOOKUP(M26,判定式!$H$3:J$12,3,TRUE))</f>
        <v/>
      </c>
      <c r="W26" s="75" t="str">
        <f t="shared" si="7"/>
        <v/>
      </c>
      <c r="X26" s="172" t="b">
        <f>IF(ISNUMBER(D26),"判定外",IF(C26=12,VLOOKUP(W26,判定式!$C$15:I$19,7,TRUE),IF(C26=13,VLOOKUP(W26,判定式!$D$15:I$19,6,TRUE),IF(C26=14,VLOOKUP(W26,判定式!$E$15:I$19,5,TRUE),IF(C26=15,VLOOKUP(W26,判定式!$F$15:I$19,4,TRUE),IF(C26=16,VLOOKUP(W26,判定式!$G$15:I$19,3,TRUE),IF(C26=17,VLOOKUP(W26,判定式!$H$15:I$19,2,TRUE))))))))</f>
        <v>0</v>
      </c>
    </row>
    <row r="27" spans="1:25" ht="14.25">
      <c r="A27" s="67">
        <v>7</v>
      </c>
      <c r="B27" s="133"/>
      <c r="C27" s="201"/>
      <c r="D27" s="208" t="str">
        <f t="shared" si="6"/>
        <v>-</v>
      </c>
      <c r="E27" s="224"/>
      <c r="F27" s="225"/>
      <c r="G27" s="225"/>
      <c r="H27" s="225"/>
      <c r="I27" s="225"/>
      <c r="J27" s="225"/>
      <c r="K27" s="68"/>
      <c r="L27" s="225"/>
      <c r="M27" s="225"/>
      <c r="N27" s="234" t="str">
        <f>IF(E27="","",VLOOKUP(E27,判定式!C$3:$J$12,8,TRUE))</f>
        <v/>
      </c>
      <c r="O27" s="234" t="str">
        <f>IF(F27="","",VLOOKUP(F27,判定式!D$3:$J$12,7,TRUE))</f>
        <v/>
      </c>
      <c r="P27" s="234" t="str">
        <f>IF(G27="","",VLOOKUP(G27,判定式!E$3:$J$12,6,TRUE))</f>
        <v/>
      </c>
      <c r="Q27" s="234" t="str">
        <f>IF(H27="","",VLOOKUP(H27,判定式!F$3:$J$12,5,TRUE))</f>
        <v/>
      </c>
      <c r="R27" s="234" t="str">
        <f>IF(I27="","",VLOOKUP(I27,判定式!M$3:$N$12,2,TRUE))</f>
        <v/>
      </c>
      <c r="S27" s="234" t="str">
        <f>IF(J27="","",VLOOKUP(J27,判定式!I$3:$J$12,2,TRUE))</f>
        <v/>
      </c>
      <c r="T27" s="234" t="str">
        <f>IF(K27="","",VLOOKUP(K27,判定式!L$3:$N$12,3,TRUE))</f>
        <v/>
      </c>
      <c r="U27" s="234" t="str">
        <f>IF(L27="","",VLOOKUP(L27,判定式!G$3:$J$12,4,TRUE))</f>
        <v/>
      </c>
      <c r="V27" s="234" t="str">
        <f>IF(M27="","",VLOOKUP(M27,判定式!$H$3:J$12,3,TRUE))</f>
        <v/>
      </c>
      <c r="W27" s="69" t="str">
        <f t="shared" si="7"/>
        <v/>
      </c>
      <c r="X27" s="170" t="b">
        <f>IF(ISNUMBER(D27),"判定外",IF(C27=12,VLOOKUP(W27,判定式!$C$15:I$19,7,TRUE),IF(C27=13,VLOOKUP(W27,判定式!$D$15:I$19,6,TRUE),IF(C27=14,VLOOKUP(W27,判定式!$E$15:I$19,5,TRUE),IF(C27=15,VLOOKUP(W27,判定式!$F$15:I$19,4,TRUE),IF(C27=16,VLOOKUP(W27,判定式!$G$15:I$19,3,TRUE),IF(C27=17,VLOOKUP(W27,判定式!$H$15:I$19,2,TRUE))))))))</f>
        <v>0</v>
      </c>
    </row>
    <row r="28" spans="1:25" ht="14.25">
      <c r="A28" s="67">
        <v>8</v>
      </c>
      <c r="B28" s="133"/>
      <c r="C28" s="201"/>
      <c r="D28" s="208" t="str">
        <f t="shared" si="6"/>
        <v>-</v>
      </c>
      <c r="E28" s="225"/>
      <c r="F28" s="225"/>
      <c r="G28" s="225"/>
      <c r="H28" s="225"/>
      <c r="I28" s="225"/>
      <c r="J28" s="225"/>
      <c r="K28" s="68"/>
      <c r="L28" s="225"/>
      <c r="M28" s="225"/>
      <c r="N28" s="234" t="str">
        <f>IF(E28="","",VLOOKUP(E28,判定式!C$3:$J$12,8,TRUE))</f>
        <v/>
      </c>
      <c r="O28" s="234" t="str">
        <f>IF(F28="","",VLOOKUP(F28,判定式!D$3:$J$12,7,TRUE))</f>
        <v/>
      </c>
      <c r="P28" s="234" t="str">
        <f>IF(G28="","",VLOOKUP(G28,判定式!E$3:$J$12,6,TRUE))</f>
        <v/>
      </c>
      <c r="Q28" s="234" t="str">
        <f>IF(H28="","",VLOOKUP(H28,判定式!F$3:$J$12,5,TRUE))</f>
        <v/>
      </c>
      <c r="R28" s="234" t="str">
        <f>IF(I28="","",VLOOKUP(I28,判定式!M$3:$N$12,2,TRUE))</f>
        <v/>
      </c>
      <c r="S28" s="234" t="str">
        <f>IF(J28="","",VLOOKUP(J28,判定式!I$3:$J$12,2,TRUE))</f>
        <v/>
      </c>
      <c r="T28" s="234" t="str">
        <f>IF(K28="","",VLOOKUP(K28,判定式!L$3:$N$12,3,TRUE))</f>
        <v/>
      </c>
      <c r="U28" s="234" t="str">
        <f>IF(L28="","",VLOOKUP(L28,判定式!G$3:$J$12,4,TRUE))</f>
        <v/>
      </c>
      <c r="V28" s="234" t="str">
        <f>IF(M28="","",VLOOKUP(M28,判定式!$H$3:J$12,3,TRUE))</f>
        <v/>
      </c>
      <c r="W28" s="69" t="str">
        <f t="shared" si="7"/>
        <v/>
      </c>
      <c r="X28" s="170" t="b">
        <f>IF(ISNUMBER(D28),"判定外",IF(C28=12,VLOOKUP(W28,判定式!$C$15:I$19,7,TRUE),IF(C28=13,VLOOKUP(W28,判定式!$D$15:I$19,6,TRUE),IF(C28=14,VLOOKUP(W28,判定式!$E$15:I$19,5,TRUE),IF(C28=15,VLOOKUP(W28,判定式!$F$15:I$19,4,TRUE),IF(C28=16,VLOOKUP(W28,判定式!$G$15:I$19,3,TRUE),IF(C28=17,VLOOKUP(W28,判定式!$H$15:I$19,2,TRUE))))))))</f>
        <v>0</v>
      </c>
    </row>
    <row r="29" spans="1:25" ht="14.25">
      <c r="A29" s="67">
        <v>9</v>
      </c>
      <c r="B29" s="133"/>
      <c r="C29" s="201"/>
      <c r="D29" s="208" t="str">
        <f t="shared" si="6"/>
        <v>-</v>
      </c>
      <c r="E29" s="225"/>
      <c r="F29" s="225"/>
      <c r="G29" s="225"/>
      <c r="H29" s="225"/>
      <c r="I29" s="225"/>
      <c r="J29" s="225"/>
      <c r="K29" s="68"/>
      <c r="L29" s="225"/>
      <c r="M29" s="225"/>
      <c r="N29" s="234" t="str">
        <f>IF(E29="","",VLOOKUP(E29,判定式!C$3:$J$12,8,TRUE))</f>
        <v/>
      </c>
      <c r="O29" s="234" t="str">
        <f>IF(F29="","",VLOOKUP(F29,判定式!D$3:$J$12,7,TRUE))</f>
        <v/>
      </c>
      <c r="P29" s="234" t="str">
        <f>IF(G29="","",VLOOKUP(G29,判定式!E$3:$J$12,6,TRUE))</f>
        <v/>
      </c>
      <c r="Q29" s="234" t="str">
        <f>IF(H29="","",VLOOKUP(H29,判定式!F$3:$J$12,5,TRUE))</f>
        <v/>
      </c>
      <c r="R29" s="234" t="str">
        <f>IF(I29="","",VLOOKUP(I29,判定式!M$3:$N$12,2,TRUE))</f>
        <v/>
      </c>
      <c r="S29" s="234" t="str">
        <f>IF(J29="","",VLOOKUP(J29,判定式!I$3:$J$12,2,TRUE))</f>
        <v/>
      </c>
      <c r="T29" s="234" t="str">
        <f>IF(K29="","",VLOOKUP(K29,判定式!L$3:$N$12,3,TRUE))</f>
        <v/>
      </c>
      <c r="U29" s="234" t="str">
        <f>IF(L29="","",VLOOKUP(L29,判定式!G$3:$J$12,4,TRUE))</f>
        <v/>
      </c>
      <c r="V29" s="234" t="str">
        <f>IF(M29="","",VLOOKUP(M29,判定式!$H$3:J$12,3,TRUE))</f>
        <v/>
      </c>
      <c r="W29" s="69" t="str">
        <f t="shared" si="7"/>
        <v/>
      </c>
      <c r="X29" s="170" t="b">
        <f>IF(ISNUMBER(D29),"判定外",IF(C29=12,VLOOKUP(W29,判定式!$C$15:I$19,7,TRUE),IF(C29=13,VLOOKUP(W29,判定式!$D$15:I$19,6,TRUE),IF(C29=14,VLOOKUP(W29,判定式!$E$15:I$19,5,TRUE),IF(C29=15,VLOOKUP(W29,判定式!$F$15:I$19,4,TRUE),IF(C29=16,VLOOKUP(W29,判定式!$G$15:I$19,3,TRUE),IF(C29=17,VLOOKUP(W29,判定式!$H$15:I$19,2,TRUE))))))))</f>
        <v>0</v>
      </c>
    </row>
    <row r="30" spans="1:25" ht="14.25">
      <c r="A30" s="76">
        <v>10</v>
      </c>
      <c r="B30" s="136"/>
      <c r="C30" s="204"/>
      <c r="D30" s="211" t="str">
        <f t="shared" si="6"/>
        <v>-</v>
      </c>
      <c r="E30" s="230"/>
      <c r="F30" s="230"/>
      <c r="G30" s="230"/>
      <c r="H30" s="230"/>
      <c r="I30" s="230"/>
      <c r="J30" s="230"/>
      <c r="K30" s="77"/>
      <c r="L30" s="230"/>
      <c r="M30" s="230"/>
      <c r="N30" s="237" t="str">
        <f>IF(E30="","",VLOOKUP(E30,判定式!C$3:$J$12,8,TRUE))</f>
        <v/>
      </c>
      <c r="O30" s="237" t="str">
        <f>IF(F30="","",VLOOKUP(F30,判定式!D$3:$J$12,7,TRUE))</f>
        <v/>
      </c>
      <c r="P30" s="237" t="str">
        <f>IF(G30="","",VLOOKUP(G30,判定式!E$3:$J$12,6,TRUE))</f>
        <v/>
      </c>
      <c r="Q30" s="237" t="str">
        <f>IF(H30="","",VLOOKUP(H30,判定式!F$3:$J$12,5,TRUE))</f>
        <v/>
      </c>
      <c r="R30" s="237" t="str">
        <f>IF(I30="","",VLOOKUP(I30,判定式!M$3:$N$12,2,TRUE))</f>
        <v/>
      </c>
      <c r="S30" s="237" t="str">
        <f>IF(J30="","",VLOOKUP(J30,判定式!I$3:$J$12,2,TRUE))</f>
        <v/>
      </c>
      <c r="T30" s="237" t="str">
        <f>IF(K30="","",VLOOKUP(K30,判定式!L$3:$N$12,3,TRUE))</f>
        <v/>
      </c>
      <c r="U30" s="237" t="str">
        <f>IF(L30="","",VLOOKUP(L30,判定式!G$3:$J$12,4,TRUE))</f>
        <v/>
      </c>
      <c r="V30" s="237" t="str">
        <f>IF(M30="","",VLOOKUP(M30,判定式!$H$3:J$12,3,TRUE))</f>
        <v/>
      </c>
      <c r="W30" s="78" t="str">
        <f t="shared" si="7"/>
        <v/>
      </c>
      <c r="X30" s="173" t="b">
        <f>IF(ISNUMBER(D30),"判定外",IF(C30=12,VLOOKUP(W30,判定式!$C$15:I$19,7,TRUE),IF(C30=13,VLOOKUP(W30,判定式!$D$15:I$19,6,TRUE),IF(C30=14,VLOOKUP(W30,判定式!$E$15:I$19,5,TRUE),IF(C30=15,VLOOKUP(W30,判定式!$F$15:I$19,4,TRUE),IF(C30=16,VLOOKUP(W30,判定式!$G$15:I$19,3,TRUE),IF(C30=17,VLOOKUP(W30,判定式!$H$15:I$19,2,TRUE))))))))</f>
        <v>0</v>
      </c>
    </row>
    <row r="31" spans="1:25" ht="14.25">
      <c r="A31" s="79">
        <v>11</v>
      </c>
      <c r="B31" s="137"/>
      <c r="C31" s="205"/>
      <c r="D31" s="212" t="str">
        <f t="shared" si="6"/>
        <v>-</v>
      </c>
      <c r="E31" s="231"/>
      <c r="F31" s="231"/>
      <c r="G31" s="231"/>
      <c r="H31" s="231"/>
      <c r="I31" s="231"/>
      <c r="J31" s="231"/>
      <c r="K31" s="80"/>
      <c r="L31" s="231"/>
      <c r="M31" s="231"/>
      <c r="N31" s="234" t="str">
        <f>IF(E31="","",VLOOKUP(E31,判定式!C$3:$J$12,8,TRUE))</f>
        <v/>
      </c>
      <c r="O31" s="234" t="str">
        <f>IF(F31="","",VLOOKUP(F31,判定式!D$3:$J$12,7,TRUE))</f>
        <v/>
      </c>
      <c r="P31" s="234" t="str">
        <f>IF(G31="","",VLOOKUP(G31,判定式!E$3:$J$12,6,TRUE))</f>
        <v/>
      </c>
      <c r="Q31" s="234" t="str">
        <f>IF(H31="","",VLOOKUP(H31,判定式!F$3:$J$12,5,TRUE))</f>
        <v/>
      </c>
      <c r="R31" s="234" t="str">
        <f>IF(I31="","",VLOOKUP(I31,判定式!M$3:$N$12,2,TRUE))</f>
        <v/>
      </c>
      <c r="S31" s="234" t="str">
        <f>IF(J31="","",VLOOKUP(J31,判定式!I$3:$J$12,2,TRUE))</f>
        <v/>
      </c>
      <c r="T31" s="234" t="str">
        <f>IF(K31="","",VLOOKUP(K31,判定式!L$3:$N$12,3,TRUE))</f>
        <v/>
      </c>
      <c r="U31" s="234" t="str">
        <f>IF(L31="","",VLOOKUP(L31,判定式!G$3:$J$12,4,TRUE))</f>
        <v/>
      </c>
      <c r="V31" s="234" t="str">
        <f>IF(M31="","",VLOOKUP(M31,判定式!$H$3:J$12,3,TRUE))</f>
        <v/>
      </c>
      <c r="W31" s="75" t="str">
        <f t="shared" si="7"/>
        <v/>
      </c>
      <c r="X31" s="174" t="b">
        <f>IF(ISNUMBER(D31),"判定外",IF(C31=12,VLOOKUP(W31,判定式!$C$15:I$19,7,TRUE),IF(C31=13,VLOOKUP(W31,判定式!$D$15:I$19,6,TRUE),IF(C31=14,VLOOKUP(W31,判定式!$E$15:I$19,5,TRUE),IF(C31=15,VLOOKUP(W31,判定式!$F$15:I$19,4,TRUE),IF(C31=16,VLOOKUP(W31,判定式!$G$15:I$19,3,TRUE),IF(C31=17,VLOOKUP(W31,判定式!$H$15:I$19,2,TRUE))))))))</f>
        <v>0</v>
      </c>
    </row>
    <row r="32" spans="1:25" ht="14.25">
      <c r="A32" s="67">
        <v>12</v>
      </c>
      <c r="B32" s="133"/>
      <c r="C32" s="201"/>
      <c r="D32" s="208" t="str">
        <f t="shared" si="6"/>
        <v>-</v>
      </c>
      <c r="E32" s="225"/>
      <c r="F32" s="225"/>
      <c r="G32" s="225"/>
      <c r="H32" s="225"/>
      <c r="I32" s="225"/>
      <c r="J32" s="225"/>
      <c r="K32" s="68"/>
      <c r="L32" s="225"/>
      <c r="M32" s="225"/>
      <c r="N32" s="234" t="str">
        <f>IF(E32="","",VLOOKUP(E32,判定式!C$3:$J$12,8,TRUE))</f>
        <v/>
      </c>
      <c r="O32" s="234" t="str">
        <f>IF(F32="","",VLOOKUP(F32,判定式!D$3:$J$12,7,TRUE))</f>
        <v/>
      </c>
      <c r="P32" s="234" t="str">
        <f>IF(G32="","",VLOOKUP(G32,判定式!E$3:$J$12,6,TRUE))</f>
        <v/>
      </c>
      <c r="Q32" s="234" t="str">
        <f>IF(H32="","",VLOOKUP(H32,判定式!F$3:$J$12,5,TRUE))</f>
        <v/>
      </c>
      <c r="R32" s="234" t="str">
        <f>IF(I32="","",VLOOKUP(I32,判定式!M$3:$N$12,2,TRUE))</f>
        <v/>
      </c>
      <c r="S32" s="234" t="str">
        <f>IF(J32="","",VLOOKUP(J32,判定式!I$3:$J$12,2,TRUE))</f>
        <v/>
      </c>
      <c r="T32" s="234" t="str">
        <f>IF(K32="","",VLOOKUP(K32,判定式!L$3:$N$12,3,TRUE))</f>
        <v/>
      </c>
      <c r="U32" s="234" t="str">
        <f>IF(L32="","",VLOOKUP(L32,判定式!G$3:$J$12,4,TRUE))</f>
        <v/>
      </c>
      <c r="V32" s="234" t="str">
        <f>IF(M32="","",VLOOKUP(M32,判定式!$H$3:J$12,3,TRUE))</f>
        <v/>
      </c>
      <c r="W32" s="69" t="str">
        <f t="shared" si="7"/>
        <v/>
      </c>
      <c r="X32" s="170" t="b">
        <f>IF(ISNUMBER(D32),"判定外",IF(C32=12,VLOOKUP(W32,判定式!$C$15:I$19,7,TRUE),IF(C32=13,VLOOKUP(W32,判定式!$D$15:I$19,6,TRUE),IF(C32=14,VLOOKUP(W32,判定式!$E$15:I$19,5,TRUE),IF(C32=15,VLOOKUP(W32,判定式!$F$15:I$19,4,TRUE),IF(C32=16,VLOOKUP(W32,判定式!$G$15:I$19,3,TRUE),IF(C32=17,VLOOKUP(W32,判定式!$H$15:I$19,2,TRUE))))))))</f>
        <v>0</v>
      </c>
    </row>
    <row r="33" spans="1:24" ht="14.25">
      <c r="A33" s="67">
        <v>13</v>
      </c>
      <c r="B33" s="133"/>
      <c r="C33" s="201"/>
      <c r="D33" s="208" t="str">
        <f t="shared" si="6"/>
        <v>-</v>
      </c>
      <c r="E33" s="225"/>
      <c r="F33" s="225"/>
      <c r="G33" s="225"/>
      <c r="H33" s="225"/>
      <c r="I33" s="225"/>
      <c r="J33" s="225"/>
      <c r="K33" s="68"/>
      <c r="L33" s="225"/>
      <c r="M33" s="225"/>
      <c r="N33" s="234" t="str">
        <f>IF(E33="","",VLOOKUP(E33,判定式!C$3:$J$12,8,TRUE))</f>
        <v/>
      </c>
      <c r="O33" s="234" t="str">
        <f>IF(F33="","",VLOOKUP(F33,判定式!D$3:$J$12,7,TRUE))</f>
        <v/>
      </c>
      <c r="P33" s="234" t="str">
        <f>IF(G33="","",VLOOKUP(G33,判定式!E$3:$J$12,6,TRUE))</f>
        <v/>
      </c>
      <c r="Q33" s="234" t="str">
        <f>IF(H33="","",VLOOKUP(H33,判定式!F$3:$J$12,5,TRUE))</f>
        <v/>
      </c>
      <c r="R33" s="234" t="str">
        <f>IF(I33="","",VLOOKUP(I33,判定式!M$3:$N$12,2,TRUE))</f>
        <v/>
      </c>
      <c r="S33" s="234" t="str">
        <f>IF(J33="","",VLOOKUP(J33,判定式!I$3:$J$12,2,TRUE))</f>
        <v/>
      </c>
      <c r="T33" s="234" t="str">
        <f>IF(K33="","",VLOOKUP(K33,判定式!L$3:$N$12,3,TRUE))</f>
        <v/>
      </c>
      <c r="U33" s="234" t="str">
        <f>IF(L33="","",VLOOKUP(L33,判定式!G$3:$J$12,4,TRUE))</f>
        <v/>
      </c>
      <c r="V33" s="234" t="str">
        <f>IF(M33="","",VLOOKUP(M33,判定式!$H$3:J$12,3,TRUE))</f>
        <v/>
      </c>
      <c r="W33" s="69" t="str">
        <f t="shared" si="7"/>
        <v/>
      </c>
      <c r="X33" s="170" t="b">
        <f>IF(ISNUMBER(D33),"判定外",IF(C33=12,VLOOKUP(W33,判定式!$C$15:I$19,7,TRUE),IF(C33=13,VLOOKUP(W33,判定式!$D$15:I$19,6,TRUE),IF(C33=14,VLOOKUP(W33,判定式!$E$15:I$19,5,TRUE),IF(C33=15,VLOOKUP(W33,判定式!$F$15:I$19,4,TRUE),IF(C33=16,VLOOKUP(W33,判定式!$G$15:I$19,3,TRUE),IF(C33=17,VLOOKUP(W33,判定式!$H$15:I$19,2,TRUE))))))))</f>
        <v>0</v>
      </c>
    </row>
    <row r="34" spans="1:24" ht="14.25">
      <c r="A34" s="67">
        <v>14</v>
      </c>
      <c r="B34" s="133"/>
      <c r="C34" s="201"/>
      <c r="D34" s="208" t="str">
        <f t="shared" si="6"/>
        <v>-</v>
      </c>
      <c r="E34" s="225"/>
      <c r="F34" s="225"/>
      <c r="G34" s="225"/>
      <c r="H34" s="225"/>
      <c r="I34" s="225"/>
      <c r="J34" s="225"/>
      <c r="K34" s="68"/>
      <c r="L34" s="225"/>
      <c r="M34" s="225"/>
      <c r="N34" s="234" t="str">
        <f>IF(E34="","",VLOOKUP(E34,判定式!C$3:$J$12,8,TRUE))</f>
        <v/>
      </c>
      <c r="O34" s="234" t="str">
        <f>IF(F34="","",VLOOKUP(F34,判定式!D$3:$J$12,7,TRUE))</f>
        <v/>
      </c>
      <c r="P34" s="234" t="str">
        <f>IF(G34="","",VLOOKUP(G34,判定式!E$3:$J$12,6,TRUE))</f>
        <v/>
      </c>
      <c r="Q34" s="234" t="str">
        <f>IF(H34="","",VLOOKUP(H34,判定式!F$3:$J$12,5,TRUE))</f>
        <v/>
      </c>
      <c r="R34" s="234" t="str">
        <f>IF(I34="","",VLOOKUP(I34,判定式!M$3:$N$12,2,TRUE))</f>
        <v/>
      </c>
      <c r="S34" s="234" t="str">
        <f>IF(J34="","",VLOOKUP(J34,判定式!I$3:$J$12,2,TRUE))</f>
        <v/>
      </c>
      <c r="T34" s="234" t="str">
        <f>IF(K34="","",VLOOKUP(K34,判定式!L$3:$N$12,3,TRUE))</f>
        <v/>
      </c>
      <c r="U34" s="234" t="str">
        <f>IF(L34="","",VLOOKUP(L34,判定式!G$3:$J$12,4,TRUE))</f>
        <v/>
      </c>
      <c r="V34" s="234" t="str">
        <f>IF(M34="","",VLOOKUP(M34,判定式!$H$3:J$12,3,TRUE))</f>
        <v/>
      </c>
      <c r="W34" s="69" t="str">
        <f t="shared" si="7"/>
        <v/>
      </c>
      <c r="X34" s="170" t="b">
        <f>IF(ISNUMBER(D34),"判定外",IF(C34=12,VLOOKUP(W34,判定式!$C$15:I$19,7,TRUE),IF(C34=13,VLOOKUP(W34,判定式!$D$15:I$19,6,TRUE),IF(C34=14,VLOOKUP(W34,判定式!$E$15:I$19,5,TRUE),IF(C34=15,VLOOKUP(W34,判定式!$F$15:I$19,4,TRUE),IF(C34=16,VLOOKUP(W34,判定式!$G$15:I$19,3,TRUE),IF(C34=17,VLOOKUP(W34,判定式!$H$15:I$19,2,TRUE))))))))</f>
        <v>0</v>
      </c>
    </row>
    <row r="35" spans="1:24" ht="14.25">
      <c r="A35" s="70">
        <v>15</v>
      </c>
      <c r="B35" s="134"/>
      <c r="C35" s="202"/>
      <c r="D35" s="209" t="str">
        <f t="shared" si="6"/>
        <v>-</v>
      </c>
      <c r="E35" s="227"/>
      <c r="F35" s="227"/>
      <c r="G35" s="227"/>
      <c r="H35" s="227"/>
      <c r="I35" s="227"/>
      <c r="J35" s="227"/>
      <c r="K35" s="71"/>
      <c r="L35" s="227"/>
      <c r="M35" s="227"/>
      <c r="N35" s="237" t="str">
        <f>IF(E35="","",VLOOKUP(E35,判定式!C$3:$J$12,8,TRUE))</f>
        <v/>
      </c>
      <c r="O35" s="237" t="str">
        <f>IF(F35="","",VLOOKUP(F35,判定式!D$3:$J$12,7,TRUE))</f>
        <v/>
      </c>
      <c r="P35" s="237" t="str">
        <f>IF(G35="","",VLOOKUP(G35,判定式!E$3:$J$12,6,TRUE))</f>
        <v/>
      </c>
      <c r="Q35" s="237" t="str">
        <f>IF(H35="","",VLOOKUP(H35,判定式!F$3:$J$12,5,TRUE))</f>
        <v/>
      </c>
      <c r="R35" s="237" t="str">
        <f>IF(I35="","",VLOOKUP(I35,判定式!M$3:$N$12,2,TRUE))</f>
        <v/>
      </c>
      <c r="S35" s="237" t="str">
        <f>IF(J35="","",VLOOKUP(J35,判定式!I$3:$J$12,2,TRUE))</f>
        <v/>
      </c>
      <c r="T35" s="237" t="str">
        <f>IF(K35="","",VLOOKUP(K35,判定式!L$3:$N$12,3,TRUE))</f>
        <v/>
      </c>
      <c r="U35" s="237" t="str">
        <f>IF(L35="","",VLOOKUP(L35,判定式!G$3:$J$12,4,TRUE))</f>
        <v/>
      </c>
      <c r="V35" s="237" t="str">
        <f>IF(M35="","",VLOOKUP(M35,判定式!$H$3:J$12,3,TRUE))</f>
        <v/>
      </c>
      <c r="W35" s="78" t="str">
        <f t="shared" si="7"/>
        <v/>
      </c>
      <c r="X35" s="171" t="b">
        <f>IF(ISNUMBER(D35),"判定外",IF(C35=12,VLOOKUP(W35,判定式!$C$15:I$19,7,TRUE),IF(C35=13,VLOOKUP(W35,判定式!$D$15:I$19,6,TRUE),IF(C35=14,VLOOKUP(W35,判定式!$E$15:I$19,5,TRUE),IF(C35=15,VLOOKUP(W35,判定式!$F$15:I$19,4,TRUE),IF(C35=16,VLOOKUP(W35,判定式!$G$15:I$19,3,TRUE),IF(C35=17,VLOOKUP(W35,判定式!$H$15:I$19,2,TRUE))))))))</f>
        <v>0</v>
      </c>
    </row>
    <row r="36" spans="1:24" ht="14.25">
      <c r="A36" s="73">
        <v>16</v>
      </c>
      <c r="B36" s="135"/>
      <c r="C36" s="203"/>
      <c r="D36" s="210" t="str">
        <f t="shared" si="6"/>
        <v>-</v>
      </c>
      <c r="E36" s="229"/>
      <c r="F36" s="229"/>
      <c r="G36" s="229"/>
      <c r="H36" s="229"/>
      <c r="I36" s="229"/>
      <c r="J36" s="229"/>
      <c r="K36" s="74"/>
      <c r="L36" s="229"/>
      <c r="M36" s="229"/>
      <c r="N36" s="234" t="str">
        <f>IF(E36="","",VLOOKUP(E36,判定式!C$3:$J$12,8,TRUE))</f>
        <v/>
      </c>
      <c r="O36" s="234" t="str">
        <f>IF(F36="","",VLOOKUP(F36,判定式!D$3:$J$12,7,TRUE))</f>
        <v/>
      </c>
      <c r="P36" s="234" t="str">
        <f>IF(G36="","",VLOOKUP(G36,判定式!E$3:$J$12,6,TRUE))</f>
        <v/>
      </c>
      <c r="Q36" s="234" t="str">
        <f>IF(H36="","",VLOOKUP(H36,判定式!F$3:$J$12,5,TRUE))</f>
        <v/>
      </c>
      <c r="R36" s="234" t="str">
        <f>IF(I36="","",VLOOKUP(I36,判定式!M$3:$N$12,2,TRUE))</f>
        <v/>
      </c>
      <c r="S36" s="234" t="str">
        <f>IF(J36="","",VLOOKUP(J36,判定式!I$3:$J$12,2,TRUE))</f>
        <v/>
      </c>
      <c r="T36" s="234" t="str">
        <f>IF(K36="","",VLOOKUP(K36,判定式!L$3:$N$12,3,TRUE))</f>
        <v/>
      </c>
      <c r="U36" s="234" t="str">
        <f>IF(L36="","",VLOOKUP(L36,判定式!G$3:$J$12,4,TRUE))</f>
        <v/>
      </c>
      <c r="V36" s="234" t="str">
        <f>IF(M36="","",VLOOKUP(M36,判定式!$H$3:J$12,3,TRUE))</f>
        <v/>
      </c>
      <c r="W36" s="75" t="str">
        <f t="shared" si="7"/>
        <v/>
      </c>
      <c r="X36" s="172" t="b">
        <f>IF(ISNUMBER(D36),"判定外",IF(C36=12,VLOOKUP(W36,判定式!$C$15:I$19,7,TRUE),IF(C36=13,VLOOKUP(W36,判定式!$D$15:I$19,6,TRUE),IF(C36=14,VLOOKUP(W36,判定式!$E$15:I$19,5,TRUE),IF(C36=15,VLOOKUP(W36,判定式!$F$15:I$19,4,TRUE),IF(C36=16,VLOOKUP(W36,判定式!$G$15:I$19,3,TRUE),IF(C36=17,VLOOKUP(W36,判定式!$H$15:I$19,2,TRUE))))))))</f>
        <v>0</v>
      </c>
    </row>
    <row r="37" spans="1:24" ht="14.25">
      <c r="A37" s="67">
        <v>17</v>
      </c>
      <c r="B37" s="133"/>
      <c r="C37" s="201"/>
      <c r="D37" s="208" t="str">
        <f t="shared" si="6"/>
        <v>-</v>
      </c>
      <c r="E37" s="225"/>
      <c r="F37" s="225"/>
      <c r="G37" s="225"/>
      <c r="H37" s="225"/>
      <c r="I37" s="225"/>
      <c r="J37" s="225"/>
      <c r="K37" s="68"/>
      <c r="L37" s="225"/>
      <c r="M37" s="225"/>
      <c r="N37" s="234" t="str">
        <f>IF(E37="","",VLOOKUP(E37,判定式!C$3:$J$12,8,TRUE))</f>
        <v/>
      </c>
      <c r="O37" s="234" t="str">
        <f>IF(F37="","",VLOOKUP(F37,判定式!D$3:$J$12,7,TRUE))</f>
        <v/>
      </c>
      <c r="P37" s="234" t="str">
        <f>IF(G37="","",VLOOKUP(G37,判定式!E$3:$J$12,6,TRUE))</f>
        <v/>
      </c>
      <c r="Q37" s="234" t="str">
        <f>IF(H37="","",VLOOKUP(H37,判定式!F$3:$J$12,5,TRUE))</f>
        <v/>
      </c>
      <c r="R37" s="234" t="str">
        <f>IF(I37="","",VLOOKUP(I37,判定式!M$3:$N$12,2,TRUE))</f>
        <v/>
      </c>
      <c r="S37" s="234" t="str">
        <f>IF(J37="","",VLOOKUP(J37,判定式!I$3:$J$12,2,TRUE))</f>
        <v/>
      </c>
      <c r="T37" s="234" t="str">
        <f>IF(K37="","",VLOOKUP(K37,判定式!L$3:$N$12,3,TRUE))</f>
        <v/>
      </c>
      <c r="U37" s="234" t="str">
        <f>IF(L37="","",VLOOKUP(L37,判定式!G$3:$J$12,4,TRUE))</f>
        <v/>
      </c>
      <c r="V37" s="234" t="str">
        <f>IF(M37="","",VLOOKUP(M37,判定式!$H$3:J$12,3,TRUE))</f>
        <v/>
      </c>
      <c r="W37" s="69" t="str">
        <f t="shared" si="7"/>
        <v/>
      </c>
      <c r="X37" s="170" t="b">
        <f>IF(ISNUMBER(D37),"判定外",IF(C37=12,VLOOKUP(W37,判定式!$C$15:I$19,7,TRUE),IF(C37=13,VLOOKUP(W37,判定式!$D$15:I$19,6,TRUE),IF(C37=14,VLOOKUP(W37,判定式!$E$15:I$19,5,TRUE),IF(C37=15,VLOOKUP(W37,判定式!$F$15:I$19,4,TRUE),IF(C37=16,VLOOKUP(W37,判定式!$G$15:I$19,3,TRUE),IF(C37=17,VLOOKUP(W37,判定式!$H$15:I$19,2,TRUE))))))))</f>
        <v>0</v>
      </c>
    </row>
    <row r="38" spans="1:24" ht="14.25">
      <c r="A38" s="67">
        <v>18</v>
      </c>
      <c r="B38" s="133"/>
      <c r="C38" s="201"/>
      <c r="D38" s="208" t="str">
        <f t="shared" si="6"/>
        <v>-</v>
      </c>
      <c r="E38" s="225"/>
      <c r="F38" s="225"/>
      <c r="G38" s="225"/>
      <c r="H38" s="225"/>
      <c r="I38" s="225"/>
      <c r="J38" s="225"/>
      <c r="K38" s="68"/>
      <c r="L38" s="225"/>
      <c r="M38" s="225"/>
      <c r="N38" s="241" t="str">
        <f>IF(E38="","",VLOOKUP(E38,判定式!C$3:$J$12,8,TRUE))</f>
        <v/>
      </c>
      <c r="O38" s="241" t="str">
        <f>IF(F38="","",VLOOKUP(F38,判定式!D$3:$J$12,7,TRUE))</f>
        <v/>
      </c>
      <c r="P38" s="241" t="str">
        <f>IF(G38="","",VLOOKUP(G38,判定式!E$3:$J$12,6,TRUE))</f>
        <v/>
      </c>
      <c r="Q38" s="241" t="str">
        <f>IF(H38="","",VLOOKUP(H38,判定式!F$3:$J$12,5,TRUE))</f>
        <v/>
      </c>
      <c r="R38" s="241" t="str">
        <f>IF(I38="","",VLOOKUP(I38,判定式!M$3:$N$12,2,TRUE))</f>
        <v/>
      </c>
      <c r="S38" s="241" t="str">
        <f>IF(J38="","",VLOOKUP(J38,判定式!I$3:$J$12,2,TRUE))</f>
        <v/>
      </c>
      <c r="T38" s="241" t="str">
        <f>IF(K38="","",VLOOKUP(K38,判定式!L$3:$N$12,3,TRUE))</f>
        <v/>
      </c>
      <c r="U38" s="241" t="str">
        <f>IF(L38="","",VLOOKUP(L38,判定式!G$3:$J$12,4,TRUE))</f>
        <v/>
      </c>
      <c r="V38" s="241" t="str">
        <f>IF(M38="","",VLOOKUP(M38,判定式!$H$3:J$12,3,TRUE))</f>
        <v/>
      </c>
      <c r="W38" s="69" t="str">
        <f t="shared" si="7"/>
        <v/>
      </c>
      <c r="X38" s="170" t="b">
        <f>IF(ISNUMBER(D38),"判定外",IF(C38=12,VLOOKUP(W38,判定式!$C$15:I$19,7,TRUE),IF(C38=13,VLOOKUP(W38,判定式!$D$15:I$19,6,TRUE),IF(C38=14,VLOOKUP(W38,判定式!$E$15:I$19,5,TRUE),IF(C38=15,VLOOKUP(W38,判定式!$F$15:I$19,4,TRUE),IF(C38=16,VLOOKUP(W38,判定式!$G$15:I$19,3,TRUE),IF(C38=17,VLOOKUP(W38,判定式!$H$15:I$19,2,TRUE))))))))</f>
        <v>0</v>
      </c>
    </row>
    <row r="39" spans="1:24" ht="14.25">
      <c r="A39" s="67">
        <v>19</v>
      </c>
      <c r="B39" s="133"/>
      <c r="C39" s="201"/>
      <c r="D39" s="208" t="str">
        <f t="shared" si="6"/>
        <v>-</v>
      </c>
      <c r="E39" s="225"/>
      <c r="F39" s="225"/>
      <c r="G39" s="225"/>
      <c r="H39" s="225"/>
      <c r="I39" s="225"/>
      <c r="J39" s="225"/>
      <c r="K39" s="68"/>
      <c r="L39" s="225"/>
      <c r="M39" s="225"/>
      <c r="N39" s="241" t="str">
        <f>IF(E39="","",VLOOKUP(E39,判定式!C$3:$J$12,8,TRUE))</f>
        <v/>
      </c>
      <c r="O39" s="241" t="str">
        <f>IF(F39="","",VLOOKUP(F39,判定式!D$3:$J$12,7,TRUE))</f>
        <v/>
      </c>
      <c r="P39" s="241" t="str">
        <f>IF(G39="","",VLOOKUP(G39,判定式!E$3:$J$12,6,TRUE))</f>
        <v/>
      </c>
      <c r="Q39" s="241" t="str">
        <f>IF(H39="","",VLOOKUP(H39,判定式!F$3:$J$12,5,TRUE))</f>
        <v/>
      </c>
      <c r="R39" s="241" t="str">
        <f>IF(I39="","",VLOOKUP(I39,判定式!M$3:$N$12,2,TRUE))</f>
        <v/>
      </c>
      <c r="S39" s="241" t="str">
        <f>IF(J39="","",VLOOKUP(J39,判定式!I$3:$J$12,2,TRUE))</f>
        <v/>
      </c>
      <c r="T39" s="241" t="str">
        <f>IF(K39="","",VLOOKUP(K39,判定式!L$3:$N$12,3,TRUE))</f>
        <v/>
      </c>
      <c r="U39" s="241" t="str">
        <f>IF(L39="","",VLOOKUP(L39,判定式!G$3:$J$12,4,TRUE))</f>
        <v/>
      </c>
      <c r="V39" s="241" t="str">
        <f>IF(M39="","",VLOOKUP(M39,判定式!$H$3:J$12,3,TRUE))</f>
        <v/>
      </c>
      <c r="W39" s="69" t="str">
        <f t="shared" si="7"/>
        <v/>
      </c>
      <c r="X39" s="170" t="b">
        <f>IF(ISNUMBER(D39),"判定外",IF(C39=12,VLOOKUP(W39,判定式!$C$15:I$19,7,TRUE),IF(C39=13,VLOOKUP(W39,判定式!$D$15:I$19,6,TRUE),IF(C39=14,VLOOKUP(W39,判定式!$E$15:I$19,5,TRUE),IF(C39=15,VLOOKUP(W39,判定式!$F$15:I$19,4,TRUE),IF(C39=16,VLOOKUP(W39,判定式!$G$15:I$19,3,TRUE),IF(C39=17,VLOOKUP(W39,判定式!$H$15:I$19,2,TRUE))))))))</f>
        <v>0</v>
      </c>
    </row>
    <row r="40" spans="1:24" ht="14.25">
      <c r="A40" s="76">
        <v>20</v>
      </c>
      <c r="B40" s="136"/>
      <c r="C40" s="204"/>
      <c r="D40" s="211" t="str">
        <f t="shared" si="6"/>
        <v>-</v>
      </c>
      <c r="E40" s="230"/>
      <c r="F40" s="230"/>
      <c r="G40" s="230"/>
      <c r="H40" s="230"/>
      <c r="I40" s="230"/>
      <c r="J40" s="230"/>
      <c r="K40" s="77"/>
      <c r="L40" s="230"/>
      <c r="M40" s="230"/>
      <c r="N40" s="242" t="str">
        <f>IF(E40="","",VLOOKUP(E40,判定式!C$3:$J$12,8,TRUE))</f>
        <v/>
      </c>
      <c r="O40" s="242" t="str">
        <f>IF(F40="","",VLOOKUP(F40,判定式!D$3:$J$12,7,TRUE))</f>
        <v/>
      </c>
      <c r="P40" s="242" t="str">
        <f>IF(G40="","",VLOOKUP(G40,判定式!E$3:$J$12,6,TRUE))</f>
        <v/>
      </c>
      <c r="Q40" s="242" t="str">
        <f>IF(H40="","",VLOOKUP(H40,判定式!F$3:$J$12,5,TRUE))</f>
        <v/>
      </c>
      <c r="R40" s="242" t="str">
        <f>IF(I40="","",VLOOKUP(I40,判定式!M$3:$N$12,2,TRUE))</f>
        <v/>
      </c>
      <c r="S40" s="242" t="str">
        <f>IF(J40="","",VLOOKUP(J40,判定式!I$3:$J$12,2,TRUE))</f>
        <v/>
      </c>
      <c r="T40" s="242" t="str">
        <f>IF(K40="","",VLOOKUP(K40,判定式!L$3:$N$12,3,TRUE))</f>
        <v/>
      </c>
      <c r="U40" s="242" t="str">
        <f>IF(L40="","",VLOOKUP(L40,判定式!G$3:$J$12,4,TRUE))</f>
        <v/>
      </c>
      <c r="V40" s="242" t="str">
        <f>IF(M40="","",VLOOKUP(M40,判定式!$H$3:J$12,3,TRUE))</f>
        <v/>
      </c>
      <c r="W40" s="78" t="str">
        <f t="shared" si="7"/>
        <v/>
      </c>
      <c r="X40" s="173" t="b">
        <f>IF(ISNUMBER(D40),"判定外",IF(C40=12,VLOOKUP(W40,判定式!$C$15:I$19,7,TRUE),IF(C40=13,VLOOKUP(W40,判定式!$D$15:I$19,6,TRUE),IF(C40=14,VLOOKUP(W40,判定式!$E$15:I$19,5,TRUE),IF(C40=15,VLOOKUP(W40,判定式!$F$15:I$19,4,TRUE),IF(C40=16,VLOOKUP(W40,判定式!$G$15:I$19,3,TRUE),IF(C40=17,VLOOKUP(W40,判定式!$H$15:I$19,2,TRUE))))))))</f>
        <v>0</v>
      </c>
    </row>
    <row r="41" spans="1:24" ht="14.25">
      <c r="A41" s="79">
        <v>21</v>
      </c>
      <c r="B41" s="137"/>
      <c r="C41" s="205"/>
      <c r="D41" s="212" t="str">
        <f t="shared" si="6"/>
        <v>-</v>
      </c>
      <c r="E41" s="231"/>
      <c r="F41" s="231"/>
      <c r="G41" s="231"/>
      <c r="H41" s="231"/>
      <c r="I41" s="231"/>
      <c r="J41" s="231"/>
      <c r="K41" s="80"/>
      <c r="L41" s="231"/>
      <c r="M41" s="231"/>
      <c r="N41" s="243" t="str">
        <f>IF(E41="","",VLOOKUP(E41,判定式!C$3:$J$12,8,TRUE))</f>
        <v/>
      </c>
      <c r="O41" s="243" t="str">
        <f>IF(F41="","",VLOOKUP(F41,判定式!D$3:$J$12,7,TRUE))</f>
        <v/>
      </c>
      <c r="P41" s="243" t="str">
        <f>IF(G41="","",VLOOKUP(G41,判定式!E$3:$J$12,6,TRUE))</f>
        <v/>
      </c>
      <c r="Q41" s="243" t="str">
        <f>IF(H41="","",VLOOKUP(H41,判定式!F$3:$J$12,5,TRUE))</f>
        <v/>
      </c>
      <c r="R41" s="243" t="str">
        <f>IF(I41="","",VLOOKUP(I41,判定式!M$3:$N$12,2,TRUE))</f>
        <v/>
      </c>
      <c r="S41" s="243" t="str">
        <f>IF(J41="","",VLOOKUP(J41,判定式!I$3:$J$12,2,TRUE))</f>
        <v/>
      </c>
      <c r="T41" s="243" t="str">
        <f>IF(K41="","",VLOOKUP(K41,判定式!L$3:$N$12,3,TRUE))</f>
        <v/>
      </c>
      <c r="U41" s="243" t="str">
        <f>IF(L41="","",VLOOKUP(L41,判定式!G$3:$J$12,4,TRUE))</f>
        <v/>
      </c>
      <c r="V41" s="243" t="str">
        <f>IF(M41="","",VLOOKUP(M41,判定式!$H$3:J$12,3,TRUE))</f>
        <v/>
      </c>
      <c r="W41" s="75" t="str">
        <f t="shared" si="7"/>
        <v/>
      </c>
      <c r="X41" s="174" t="b">
        <f>IF(ISNUMBER(D41),"判定外",IF(C41=12,VLOOKUP(W41,判定式!$C$15:I$19,7,TRUE),IF(C41=13,VLOOKUP(W41,判定式!$D$15:I$19,6,TRUE),IF(C41=14,VLOOKUP(W41,判定式!$E$15:I$19,5,TRUE),IF(C41=15,VLOOKUP(W41,判定式!$F$15:I$19,4,TRUE),IF(C41=16,VLOOKUP(W41,判定式!$G$15:I$19,3,TRUE),IF(C41=17,VLOOKUP(W41,判定式!$H$15:I$19,2,TRUE))))))))</f>
        <v>0</v>
      </c>
    </row>
    <row r="42" spans="1:24" ht="14.25">
      <c r="A42" s="67">
        <v>22</v>
      </c>
      <c r="B42" s="133"/>
      <c r="C42" s="201"/>
      <c r="D42" s="208" t="str">
        <f t="shared" si="6"/>
        <v>-</v>
      </c>
      <c r="E42" s="225"/>
      <c r="F42" s="225"/>
      <c r="G42" s="225"/>
      <c r="H42" s="225"/>
      <c r="I42" s="225"/>
      <c r="J42" s="225"/>
      <c r="K42" s="68"/>
      <c r="L42" s="225"/>
      <c r="M42" s="225"/>
      <c r="N42" s="241" t="str">
        <f>IF(E42="","",VLOOKUP(E42,判定式!C$3:$J$12,8,TRUE))</f>
        <v/>
      </c>
      <c r="O42" s="241" t="str">
        <f>IF(F42="","",VLOOKUP(F42,判定式!D$3:$J$12,7,TRUE))</f>
        <v/>
      </c>
      <c r="P42" s="241" t="str">
        <f>IF(G42="","",VLOOKUP(G42,判定式!E$3:$J$12,6,TRUE))</f>
        <v/>
      </c>
      <c r="Q42" s="241" t="str">
        <f>IF(H42="","",VLOOKUP(H42,判定式!F$3:$J$12,5,TRUE))</f>
        <v/>
      </c>
      <c r="R42" s="241" t="str">
        <f>IF(I42="","",VLOOKUP(I42,判定式!M$3:$N$12,2,TRUE))</f>
        <v/>
      </c>
      <c r="S42" s="241" t="str">
        <f>IF(J42="","",VLOOKUP(J42,判定式!I$3:$J$12,2,TRUE))</f>
        <v/>
      </c>
      <c r="T42" s="241" t="str">
        <f>IF(K42="","",VLOOKUP(K42,判定式!L$3:$N$12,3,TRUE))</f>
        <v/>
      </c>
      <c r="U42" s="241" t="str">
        <f>IF(L42="","",VLOOKUP(L42,判定式!G$3:$J$12,4,TRUE))</f>
        <v/>
      </c>
      <c r="V42" s="241" t="str">
        <f>IF(M42="","",VLOOKUP(M42,判定式!$H$3:J$12,3,TRUE))</f>
        <v/>
      </c>
      <c r="W42" s="69" t="str">
        <f t="shared" si="7"/>
        <v/>
      </c>
      <c r="X42" s="170" t="b">
        <f>IF(ISNUMBER(D42),"判定外",IF(C42=12,VLOOKUP(W42,判定式!$C$15:I$19,7,TRUE),IF(C42=13,VLOOKUP(W42,判定式!$D$15:I$19,6,TRUE),IF(C42=14,VLOOKUP(W42,判定式!$E$15:I$19,5,TRUE),IF(C42=15,VLOOKUP(W42,判定式!$F$15:I$19,4,TRUE),IF(C42=16,VLOOKUP(W42,判定式!$G$15:I$19,3,TRUE),IF(C42=17,VLOOKUP(W42,判定式!$H$15:I$19,2,TRUE))))))))</f>
        <v>0</v>
      </c>
    </row>
    <row r="43" spans="1:24" ht="14.25">
      <c r="A43" s="67">
        <v>23</v>
      </c>
      <c r="B43" s="133"/>
      <c r="C43" s="201"/>
      <c r="D43" s="208" t="str">
        <f t="shared" si="6"/>
        <v>-</v>
      </c>
      <c r="E43" s="225"/>
      <c r="F43" s="225"/>
      <c r="G43" s="225"/>
      <c r="H43" s="225"/>
      <c r="I43" s="225"/>
      <c r="J43" s="225"/>
      <c r="K43" s="68"/>
      <c r="L43" s="225"/>
      <c r="M43" s="225"/>
      <c r="N43" s="241" t="str">
        <f>IF(E43="","",VLOOKUP(E43,判定式!C$3:$J$12,8,TRUE))</f>
        <v/>
      </c>
      <c r="O43" s="241" t="str">
        <f>IF(F43="","",VLOOKUP(F43,判定式!D$3:$J$12,7,TRUE))</f>
        <v/>
      </c>
      <c r="P43" s="241" t="str">
        <f>IF(G43="","",VLOOKUP(G43,判定式!E$3:$J$12,6,TRUE))</f>
        <v/>
      </c>
      <c r="Q43" s="241" t="str">
        <f>IF(H43="","",VLOOKUP(H43,判定式!F$3:$J$12,5,TRUE))</f>
        <v/>
      </c>
      <c r="R43" s="241" t="str">
        <f>IF(I43="","",VLOOKUP(I43,判定式!M$3:$N$12,2,TRUE))</f>
        <v/>
      </c>
      <c r="S43" s="241" t="str">
        <f>IF(J43="","",VLOOKUP(J43,判定式!I$3:$J$12,2,TRUE))</f>
        <v/>
      </c>
      <c r="T43" s="241" t="str">
        <f>IF(K43="","",VLOOKUP(K43,判定式!L$3:$N$12,3,TRUE))</f>
        <v/>
      </c>
      <c r="U43" s="241" t="str">
        <f>IF(L43="","",VLOOKUP(L43,判定式!G$3:$J$12,4,TRUE))</f>
        <v/>
      </c>
      <c r="V43" s="241" t="str">
        <f>IF(M43="","",VLOOKUP(M43,判定式!$H$3:J$12,3,TRUE))</f>
        <v/>
      </c>
      <c r="W43" s="69" t="str">
        <f t="shared" si="7"/>
        <v/>
      </c>
      <c r="X43" s="170" t="b">
        <f>IF(ISNUMBER(D43),"判定外",IF(C43=12,VLOOKUP(W43,判定式!$C$15:I$19,7,TRUE),IF(C43=13,VLOOKUP(W43,判定式!$D$15:I$19,6,TRUE),IF(C43=14,VLOOKUP(W43,判定式!$E$15:I$19,5,TRUE),IF(C43=15,VLOOKUP(W43,判定式!$F$15:I$19,4,TRUE),IF(C43=16,VLOOKUP(W43,判定式!$G$15:I$19,3,TRUE),IF(C43=17,VLOOKUP(W43,判定式!$H$15:I$19,2,TRUE))))))))</f>
        <v>0</v>
      </c>
    </row>
    <row r="44" spans="1:24" ht="14.25">
      <c r="A44" s="67">
        <v>24</v>
      </c>
      <c r="B44" s="133"/>
      <c r="C44" s="201"/>
      <c r="D44" s="208" t="str">
        <f t="shared" si="6"/>
        <v>-</v>
      </c>
      <c r="E44" s="225"/>
      <c r="F44" s="225"/>
      <c r="G44" s="225"/>
      <c r="H44" s="225"/>
      <c r="I44" s="225"/>
      <c r="J44" s="225"/>
      <c r="K44" s="68"/>
      <c r="L44" s="225"/>
      <c r="M44" s="225"/>
      <c r="N44" s="241" t="str">
        <f>IF(E44="","",VLOOKUP(E44,判定式!C$3:$J$12,8,TRUE))</f>
        <v/>
      </c>
      <c r="O44" s="241" t="str">
        <f>IF(F44="","",VLOOKUP(F44,判定式!D$3:$J$12,7,TRUE))</f>
        <v/>
      </c>
      <c r="P44" s="241" t="str">
        <f>IF(G44="","",VLOOKUP(G44,判定式!E$3:$J$12,6,TRUE))</f>
        <v/>
      </c>
      <c r="Q44" s="241" t="str">
        <f>IF(H44="","",VLOOKUP(H44,判定式!F$3:$J$12,5,TRUE))</f>
        <v/>
      </c>
      <c r="R44" s="241" t="str">
        <f>IF(I44="","",VLOOKUP(I44,判定式!M$3:$N$12,2,TRUE))</f>
        <v/>
      </c>
      <c r="S44" s="241" t="str">
        <f>IF(J44="","",VLOOKUP(J44,判定式!I$3:$J$12,2,TRUE))</f>
        <v/>
      </c>
      <c r="T44" s="241" t="str">
        <f>IF(K44="","",VLOOKUP(K44,判定式!L$3:$N$12,3,TRUE))</f>
        <v/>
      </c>
      <c r="U44" s="241" t="str">
        <f>IF(L44="","",VLOOKUP(L44,判定式!G$3:$J$12,4,TRUE))</f>
        <v/>
      </c>
      <c r="V44" s="241" t="str">
        <f>IF(M44="","",VLOOKUP(M44,判定式!$H$3:J$12,3,TRUE))</f>
        <v/>
      </c>
      <c r="W44" s="69" t="str">
        <f t="shared" si="7"/>
        <v/>
      </c>
      <c r="X44" s="170" t="b">
        <f>IF(ISNUMBER(D44),"判定外",IF(C44=12,VLOOKUP(W44,判定式!$C$15:I$19,7,TRUE),IF(C44=13,VLOOKUP(W44,判定式!$D$15:I$19,6,TRUE),IF(C44=14,VLOOKUP(W44,判定式!$E$15:I$19,5,TRUE),IF(C44=15,VLOOKUP(W44,判定式!$F$15:I$19,4,TRUE),IF(C44=16,VLOOKUP(W44,判定式!$G$15:I$19,3,TRUE),IF(C44=17,VLOOKUP(W44,判定式!$H$15:I$19,2,TRUE))))))))</f>
        <v>0</v>
      </c>
    </row>
    <row r="45" spans="1:24" ht="14.25">
      <c r="A45" s="70">
        <v>25</v>
      </c>
      <c r="B45" s="134"/>
      <c r="C45" s="202"/>
      <c r="D45" s="209" t="str">
        <f t="shared" si="6"/>
        <v>-</v>
      </c>
      <c r="E45" s="227"/>
      <c r="F45" s="227"/>
      <c r="G45" s="227"/>
      <c r="H45" s="227"/>
      <c r="I45" s="227"/>
      <c r="J45" s="227"/>
      <c r="K45" s="71"/>
      <c r="L45" s="227"/>
      <c r="M45" s="227"/>
      <c r="N45" s="244" t="str">
        <f>IF(E45="","",VLOOKUP(E45,判定式!C$3:$J$12,8,TRUE))</f>
        <v/>
      </c>
      <c r="O45" s="244" t="str">
        <f>IF(F45="","",VLOOKUP(F45,判定式!D$3:$J$12,7,TRUE))</f>
        <v/>
      </c>
      <c r="P45" s="244" t="str">
        <f>IF(G45="","",VLOOKUP(G45,判定式!E$3:$J$12,6,TRUE))</f>
        <v/>
      </c>
      <c r="Q45" s="244" t="str">
        <f>IF(H45="","",VLOOKUP(H45,判定式!F$3:$J$12,5,TRUE))</f>
        <v/>
      </c>
      <c r="R45" s="244" t="str">
        <f>IF(I45="","",VLOOKUP(I45,判定式!M$3:$N$12,2,TRUE))</f>
        <v/>
      </c>
      <c r="S45" s="244" t="str">
        <f>IF(J45="","",VLOOKUP(J45,判定式!I$3:$J$12,2,TRUE))</f>
        <v/>
      </c>
      <c r="T45" s="244" t="str">
        <f>IF(K45="","",VLOOKUP(K45,判定式!L$3:$N$12,3,TRUE))</f>
        <v/>
      </c>
      <c r="U45" s="244" t="str">
        <f>IF(L45="","",VLOOKUP(L45,判定式!G$3:$J$12,4,TRUE))</f>
        <v/>
      </c>
      <c r="V45" s="244" t="str">
        <f>IF(M45="","",VLOOKUP(M45,判定式!$H$3:J$12,3,TRUE))</f>
        <v/>
      </c>
      <c r="W45" s="78" t="str">
        <f t="shared" si="7"/>
        <v/>
      </c>
      <c r="X45" s="171" t="b">
        <f>IF(ISNUMBER(D45),"判定外",IF(C45=12,VLOOKUP(W45,判定式!$C$15:I$19,7,TRUE),IF(C45=13,VLOOKUP(W45,判定式!$D$15:I$19,6,TRUE),IF(C45=14,VLOOKUP(W45,判定式!$E$15:I$19,5,TRUE),IF(C45=15,VLOOKUP(W45,判定式!$F$15:I$19,4,TRUE),IF(C45=16,VLOOKUP(W45,判定式!$G$15:I$19,3,TRUE),IF(C45=17,VLOOKUP(W45,判定式!$H$15:I$19,2,TRUE))))))))</f>
        <v>0</v>
      </c>
    </row>
    <row r="46" spans="1:24" ht="14.25">
      <c r="A46" s="73">
        <v>26</v>
      </c>
      <c r="B46" s="135"/>
      <c r="C46" s="203"/>
      <c r="D46" s="210" t="str">
        <f t="shared" si="6"/>
        <v>-</v>
      </c>
      <c r="E46" s="229"/>
      <c r="F46" s="229"/>
      <c r="G46" s="229"/>
      <c r="H46" s="229"/>
      <c r="I46" s="229"/>
      <c r="J46" s="229"/>
      <c r="K46" s="74"/>
      <c r="L46" s="229"/>
      <c r="M46" s="229"/>
      <c r="N46" s="245" t="str">
        <f>IF(E46="","",VLOOKUP(E46,判定式!C$3:$J$12,8,TRUE))</f>
        <v/>
      </c>
      <c r="O46" s="245" t="str">
        <f>IF(F46="","",VLOOKUP(F46,判定式!D$3:$J$12,7,TRUE))</f>
        <v/>
      </c>
      <c r="P46" s="245" t="str">
        <f>IF(G46="","",VLOOKUP(G46,判定式!E$3:$J$12,6,TRUE))</f>
        <v/>
      </c>
      <c r="Q46" s="245" t="str">
        <f>IF(H46="","",VLOOKUP(H46,判定式!F$3:$J$12,5,TRUE))</f>
        <v/>
      </c>
      <c r="R46" s="245" t="str">
        <f>IF(I46="","",VLOOKUP(I46,判定式!M$3:$N$12,2,TRUE))</f>
        <v/>
      </c>
      <c r="S46" s="245" t="str">
        <f>IF(J46="","",VLOOKUP(J46,判定式!I$3:$J$12,2,TRUE))</f>
        <v/>
      </c>
      <c r="T46" s="245" t="str">
        <f>IF(K46="","",VLOOKUP(K46,判定式!L$3:$N$12,3,TRUE))</f>
        <v/>
      </c>
      <c r="U46" s="245" t="str">
        <f>IF(L46="","",VLOOKUP(L46,判定式!G$3:$J$12,4,TRUE))</f>
        <v/>
      </c>
      <c r="V46" s="245" t="str">
        <f>IF(M46="","",VLOOKUP(M46,判定式!$H$3:J$12,3,TRUE))</f>
        <v/>
      </c>
      <c r="W46" s="75" t="str">
        <f t="shared" si="7"/>
        <v/>
      </c>
      <c r="X46" s="172" t="b">
        <f>IF(ISNUMBER(D46),"判定外",IF(C46=12,VLOOKUP(W46,判定式!$C$15:I$19,7,TRUE),IF(C46=13,VLOOKUP(W46,判定式!$D$15:I$19,6,TRUE),IF(C46=14,VLOOKUP(W46,判定式!$E$15:I$19,5,TRUE),IF(C46=15,VLOOKUP(W46,判定式!$F$15:I$19,4,TRUE),IF(C46=16,VLOOKUP(W46,判定式!$G$15:I$19,3,TRUE),IF(C46=17,VLOOKUP(W46,判定式!$H$15:I$19,2,TRUE))))))))</f>
        <v>0</v>
      </c>
    </row>
    <row r="47" spans="1:24" ht="14.25">
      <c r="A47" s="67">
        <v>27</v>
      </c>
      <c r="B47" s="133"/>
      <c r="C47" s="201"/>
      <c r="D47" s="208" t="str">
        <f t="shared" si="6"/>
        <v>-</v>
      </c>
      <c r="E47" s="225"/>
      <c r="F47" s="225"/>
      <c r="G47" s="225"/>
      <c r="H47" s="225"/>
      <c r="I47" s="225"/>
      <c r="J47" s="225"/>
      <c r="K47" s="68"/>
      <c r="L47" s="225"/>
      <c r="M47" s="225"/>
      <c r="N47" s="241" t="str">
        <f>IF(E47="","",VLOOKUP(E47,判定式!C$3:$J$12,8,TRUE))</f>
        <v/>
      </c>
      <c r="O47" s="241" t="str">
        <f>IF(F47="","",VLOOKUP(F47,判定式!D$3:$J$12,7,TRUE))</f>
        <v/>
      </c>
      <c r="P47" s="241" t="str">
        <f>IF(G47="","",VLOOKUP(G47,判定式!E$3:$J$12,6,TRUE))</f>
        <v/>
      </c>
      <c r="Q47" s="241" t="str">
        <f>IF(H47="","",VLOOKUP(H47,判定式!F$3:$J$12,5,TRUE))</f>
        <v/>
      </c>
      <c r="R47" s="241" t="str">
        <f>IF(I47="","",VLOOKUP(I47,判定式!M$3:$N$12,2,TRUE))</f>
        <v/>
      </c>
      <c r="S47" s="241" t="str">
        <f>IF(J47="","",VLOOKUP(J47,判定式!I$3:$J$12,2,TRUE))</f>
        <v/>
      </c>
      <c r="T47" s="241" t="str">
        <f>IF(K47="","",VLOOKUP(K47,判定式!L$3:$N$12,3,TRUE))</f>
        <v/>
      </c>
      <c r="U47" s="241" t="str">
        <f>IF(L47="","",VLOOKUP(L47,判定式!G$3:$J$12,4,TRUE))</f>
        <v/>
      </c>
      <c r="V47" s="241" t="str">
        <f>IF(M47="","",VLOOKUP(M47,判定式!$H$3:J$12,3,TRUE))</f>
        <v/>
      </c>
      <c r="W47" s="69" t="str">
        <f t="shared" si="7"/>
        <v/>
      </c>
      <c r="X47" s="170" t="b">
        <f>IF(ISNUMBER(D47),"判定外",IF(C47=12,VLOOKUP(W47,判定式!$C$15:I$19,7,TRUE),IF(C47=13,VLOOKUP(W47,判定式!$D$15:I$19,6,TRUE),IF(C47=14,VLOOKUP(W47,判定式!$E$15:I$19,5,TRUE),IF(C47=15,VLOOKUP(W47,判定式!$F$15:I$19,4,TRUE),IF(C47=16,VLOOKUP(W47,判定式!$G$15:I$19,3,TRUE),IF(C47=17,VLOOKUP(W47,判定式!$H$15:I$19,2,TRUE))))))))</f>
        <v>0</v>
      </c>
    </row>
    <row r="48" spans="1:24" ht="14.25">
      <c r="A48" s="67">
        <v>28</v>
      </c>
      <c r="B48" s="133"/>
      <c r="C48" s="201"/>
      <c r="D48" s="208" t="str">
        <f t="shared" si="6"/>
        <v>-</v>
      </c>
      <c r="E48" s="225"/>
      <c r="F48" s="225"/>
      <c r="G48" s="225"/>
      <c r="H48" s="225"/>
      <c r="I48" s="225"/>
      <c r="J48" s="225"/>
      <c r="K48" s="68"/>
      <c r="L48" s="225"/>
      <c r="M48" s="225"/>
      <c r="N48" s="241" t="str">
        <f>IF(E48="","",VLOOKUP(E48,判定式!C$3:$J$12,8,TRUE))</f>
        <v/>
      </c>
      <c r="O48" s="241" t="str">
        <f>IF(F48="","",VLOOKUP(F48,判定式!D$3:$J$12,7,TRUE))</f>
        <v/>
      </c>
      <c r="P48" s="241" t="str">
        <f>IF(G48="","",VLOOKUP(G48,判定式!E$3:$J$12,6,TRUE))</f>
        <v/>
      </c>
      <c r="Q48" s="241" t="str">
        <f>IF(H48="","",VLOOKUP(H48,判定式!F$3:$J$12,5,TRUE))</f>
        <v/>
      </c>
      <c r="R48" s="241" t="str">
        <f>IF(I48="","",VLOOKUP(I48,判定式!M$3:$N$12,2,TRUE))</f>
        <v/>
      </c>
      <c r="S48" s="241" t="str">
        <f>IF(J48="","",VLOOKUP(J48,判定式!I$3:$J$12,2,TRUE))</f>
        <v/>
      </c>
      <c r="T48" s="241" t="str">
        <f>IF(K48="","",VLOOKUP(K48,判定式!L$3:$N$12,3,TRUE))</f>
        <v/>
      </c>
      <c r="U48" s="241" t="str">
        <f>IF(L48="","",VLOOKUP(L48,判定式!G$3:$J$12,4,TRUE))</f>
        <v/>
      </c>
      <c r="V48" s="241" t="str">
        <f>IF(M48="","",VLOOKUP(M48,判定式!$H$3:J$12,3,TRUE))</f>
        <v/>
      </c>
      <c r="W48" s="69" t="str">
        <f t="shared" si="7"/>
        <v/>
      </c>
      <c r="X48" s="170" t="b">
        <f>IF(ISNUMBER(D48),"判定外",IF(C48=12,VLOOKUP(W48,判定式!$C$15:I$19,7,TRUE),IF(C48=13,VLOOKUP(W48,判定式!$D$15:I$19,6,TRUE),IF(C48=14,VLOOKUP(W48,判定式!$E$15:I$19,5,TRUE),IF(C48=15,VLOOKUP(W48,判定式!$F$15:I$19,4,TRUE),IF(C48=16,VLOOKUP(W48,判定式!$G$15:I$19,3,TRUE),IF(C48=17,VLOOKUP(W48,判定式!$H$15:I$19,2,TRUE))))))))</f>
        <v>0</v>
      </c>
    </row>
    <row r="49" spans="1:24" ht="14.25">
      <c r="A49" s="67">
        <v>29</v>
      </c>
      <c r="B49" s="133"/>
      <c r="C49" s="201"/>
      <c r="D49" s="208" t="str">
        <f t="shared" si="6"/>
        <v>-</v>
      </c>
      <c r="E49" s="225"/>
      <c r="F49" s="225"/>
      <c r="G49" s="225"/>
      <c r="H49" s="225"/>
      <c r="I49" s="225"/>
      <c r="J49" s="225"/>
      <c r="K49" s="68"/>
      <c r="L49" s="225"/>
      <c r="M49" s="225"/>
      <c r="N49" s="241" t="str">
        <f>IF(E49="","",VLOOKUP(E49,判定式!C$3:$J$12,8,TRUE))</f>
        <v/>
      </c>
      <c r="O49" s="241" t="str">
        <f>IF(F49="","",VLOOKUP(F49,判定式!D$3:$J$12,7,TRUE))</f>
        <v/>
      </c>
      <c r="P49" s="241" t="str">
        <f>IF(G49="","",VLOOKUP(G49,判定式!E$3:$J$12,6,TRUE))</f>
        <v/>
      </c>
      <c r="Q49" s="241" t="str">
        <f>IF(H49="","",VLOOKUP(H49,判定式!F$3:$J$12,5,TRUE))</f>
        <v/>
      </c>
      <c r="R49" s="241" t="str">
        <f>IF(I49="","",VLOOKUP(I49,判定式!M$3:$N$12,2,TRUE))</f>
        <v/>
      </c>
      <c r="S49" s="241" t="str">
        <f>IF(J49="","",VLOOKUP(J49,判定式!I$3:$J$12,2,TRUE))</f>
        <v/>
      </c>
      <c r="T49" s="241" t="str">
        <f>IF(K49="","",VLOOKUP(K49,判定式!L$3:$N$12,3,TRUE))</f>
        <v/>
      </c>
      <c r="U49" s="241" t="str">
        <f>IF(L49="","",VLOOKUP(L49,判定式!G$3:$J$12,4,TRUE))</f>
        <v/>
      </c>
      <c r="V49" s="241" t="str">
        <f>IF(M49="","",VLOOKUP(M49,判定式!$H$3:J$12,3,TRUE))</f>
        <v/>
      </c>
      <c r="W49" s="69" t="str">
        <f t="shared" si="7"/>
        <v/>
      </c>
      <c r="X49" s="170" t="b">
        <f>IF(ISNUMBER(D49),"判定外",IF(C49=12,VLOOKUP(W49,判定式!$C$15:I$19,7,TRUE),IF(C49=13,VLOOKUP(W49,判定式!$D$15:I$19,6,TRUE),IF(C49=14,VLOOKUP(W49,判定式!$E$15:I$19,5,TRUE),IF(C49=15,VLOOKUP(W49,判定式!$F$15:I$19,4,TRUE),IF(C49=16,VLOOKUP(W49,判定式!$G$15:I$19,3,TRUE),IF(C49=17,VLOOKUP(W49,判定式!$H$15:I$19,2,TRUE))))))))</f>
        <v>0</v>
      </c>
    </row>
    <row r="50" spans="1:24" ht="14.25">
      <c r="A50" s="76">
        <v>30</v>
      </c>
      <c r="B50" s="136"/>
      <c r="C50" s="204"/>
      <c r="D50" s="211" t="str">
        <f t="shared" si="6"/>
        <v>-</v>
      </c>
      <c r="E50" s="230"/>
      <c r="F50" s="230"/>
      <c r="G50" s="230"/>
      <c r="H50" s="230"/>
      <c r="I50" s="230"/>
      <c r="J50" s="230"/>
      <c r="K50" s="77"/>
      <c r="L50" s="230"/>
      <c r="M50" s="230"/>
      <c r="N50" s="242" t="str">
        <f>IF(E50="","",VLOOKUP(E50,判定式!C$3:$J$12,8,TRUE))</f>
        <v/>
      </c>
      <c r="O50" s="242" t="str">
        <f>IF(F50="","",VLOOKUP(F50,判定式!D$3:$J$12,7,TRUE))</f>
        <v/>
      </c>
      <c r="P50" s="242" t="str">
        <f>IF(G50="","",VLOOKUP(G50,判定式!E$3:$J$12,6,TRUE))</f>
        <v/>
      </c>
      <c r="Q50" s="242" t="str">
        <f>IF(H50="","",VLOOKUP(H50,判定式!F$3:$J$12,5,TRUE))</f>
        <v/>
      </c>
      <c r="R50" s="242" t="str">
        <f>IF(I50="","",VLOOKUP(I50,判定式!M$3:$N$12,2,TRUE))</f>
        <v/>
      </c>
      <c r="S50" s="242" t="str">
        <f>IF(J50="","",VLOOKUP(J50,判定式!I$3:$J$12,2,TRUE))</f>
        <v/>
      </c>
      <c r="T50" s="242" t="str">
        <f>IF(K50="","",VLOOKUP(K50,判定式!L$3:$N$12,3,TRUE))</f>
        <v/>
      </c>
      <c r="U50" s="242" t="str">
        <f>IF(L50="","",VLOOKUP(L50,判定式!G$3:$J$12,4,TRUE))</f>
        <v/>
      </c>
      <c r="V50" s="242" t="str">
        <f>IF(M50="","",VLOOKUP(M50,判定式!$H$3:J$12,3,TRUE))</f>
        <v/>
      </c>
      <c r="W50" s="78" t="str">
        <f t="shared" si="7"/>
        <v/>
      </c>
      <c r="X50" s="173" t="b">
        <f>IF(ISNUMBER(D50),"判定外",IF(C50=12,VLOOKUP(W50,判定式!$C$15:I$19,7,TRUE),IF(C50=13,VLOOKUP(W50,判定式!$D$15:I$19,6,TRUE),IF(C50=14,VLOOKUP(W50,判定式!$E$15:I$19,5,TRUE),IF(C50=15,VLOOKUP(W50,判定式!$F$15:I$19,4,TRUE),IF(C50=16,VLOOKUP(W50,判定式!$G$15:I$19,3,TRUE),IF(C50=17,VLOOKUP(W50,判定式!$H$15:I$19,2,TRUE))))))))</f>
        <v>0</v>
      </c>
    </row>
    <row r="51" spans="1:24" ht="14.25">
      <c r="A51" s="79">
        <v>31</v>
      </c>
      <c r="B51" s="137"/>
      <c r="C51" s="205"/>
      <c r="D51" s="212" t="str">
        <f t="shared" si="6"/>
        <v>-</v>
      </c>
      <c r="E51" s="231"/>
      <c r="F51" s="231"/>
      <c r="G51" s="231"/>
      <c r="H51" s="231"/>
      <c r="I51" s="231"/>
      <c r="J51" s="231"/>
      <c r="K51" s="80"/>
      <c r="L51" s="231"/>
      <c r="M51" s="231"/>
      <c r="N51" s="243" t="str">
        <f>IF(E51="","",VLOOKUP(E51,判定式!C$3:$J$12,8,TRUE))</f>
        <v/>
      </c>
      <c r="O51" s="243" t="str">
        <f>IF(F51="","",VLOOKUP(F51,判定式!D$3:$J$12,7,TRUE))</f>
        <v/>
      </c>
      <c r="P51" s="243" t="str">
        <f>IF(G51="","",VLOOKUP(G51,判定式!E$3:$J$12,6,TRUE))</f>
        <v/>
      </c>
      <c r="Q51" s="243" t="str">
        <f>IF(H51="","",VLOOKUP(H51,判定式!F$3:$J$12,5,TRUE))</f>
        <v/>
      </c>
      <c r="R51" s="243" t="str">
        <f>IF(I51="","",VLOOKUP(I51,判定式!M$3:$N$12,2,TRUE))</f>
        <v/>
      </c>
      <c r="S51" s="243" t="str">
        <f>IF(J51="","",VLOOKUP(J51,判定式!I$3:$J$12,2,TRUE))</f>
        <v/>
      </c>
      <c r="T51" s="243" t="str">
        <f>IF(K51="","",VLOOKUP(K51,判定式!L$3:$N$12,3,TRUE))</f>
        <v/>
      </c>
      <c r="U51" s="243" t="str">
        <f>IF(L51="","",VLOOKUP(L51,判定式!G$3:$J$12,4,TRUE))</f>
        <v/>
      </c>
      <c r="V51" s="243" t="str">
        <f>IF(M51="","",VLOOKUP(M51,判定式!$H$3:J$12,3,TRUE))</f>
        <v/>
      </c>
      <c r="W51" s="75" t="str">
        <f t="shared" si="7"/>
        <v/>
      </c>
      <c r="X51" s="174" t="b">
        <f>IF(ISNUMBER(D51),"判定外",IF(C51=12,VLOOKUP(W51,判定式!$C$15:I$19,7,TRUE),IF(C51=13,VLOOKUP(W51,判定式!$D$15:I$19,6,TRUE),IF(C51=14,VLOOKUP(W51,判定式!$E$15:I$19,5,TRUE),IF(C51=15,VLOOKUP(W51,判定式!$F$15:I$19,4,TRUE),IF(C51=16,VLOOKUP(W51,判定式!$G$15:I$19,3,TRUE),IF(C51=17,VLOOKUP(W51,判定式!$H$15:I$19,2,TRUE))))))))</f>
        <v>0</v>
      </c>
    </row>
    <row r="52" spans="1:24" ht="14.25">
      <c r="A52" s="67">
        <v>32</v>
      </c>
      <c r="B52" s="133"/>
      <c r="C52" s="201"/>
      <c r="D52" s="208" t="str">
        <f t="shared" si="6"/>
        <v>-</v>
      </c>
      <c r="E52" s="225"/>
      <c r="F52" s="225"/>
      <c r="G52" s="225"/>
      <c r="H52" s="225"/>
      <c r="I52" s="225"/>
      <c r="J52" s="225"/>
      <c r="K52" s="68"/>
      <c r="L52" s="225"/>
      <c r="M52" s="225"/>
      <c r="N52" s="241" t="str">
        <f>IF(E52="","",VLOOKUP(E52,判定式!C$3:$J$12,8,TRUE))</f>
        <v/>
      </c>
      <c r="O52" s="241" t="str">
        <f>IF(F52="","",VLOOKUP(F52,判定式!D$3:$J$12,7,TRUE))</f>
        <v/>
      </c>
      <c r="P52" s="241" t="str">
        <f>IF(G52="","",VLOOKUP(G52,判定式!E$3:$J$12,6,TRUE))</f>
        <v/>
      </c>
      <c r="Q52" s="241" t="str">
        <f>IF(H52="","",VLOOKUP(H52,判定式!F$3:$J$12,5,TRUE))</f>
        <v/>
      </c>
      <c r="R52" s="241" t="str">
        <f>IF(I52="","",VLOOKUP(I52,判定式!M$3:$N$12,2,TRUE))</f>
        <v/>
      </c>
      <c r="S52" s="241" t="str">
        <f>IF(J52="","",VLOOKUP(J52,判定式!I$3:$J$12,2,TRUE))</f>
        <v/>
      </c>
      <c r="T52" s="241" t="str">
        <f>IF(K52="","",VLOOKUP(K52,判定式!L$3:$N$12,3,TRUE))</f>
        <v/>
      </c>
      <c r="U52" s="241" t="str">
        <f>IF(L52="","",VLOOKUP(L52,判定式!G$3:$J$12,4,TRUE))</f>
        <v/>
      </c>
      <c r="V52" s="241" t="str">
        <f>IF(M52="","",VLOOKUP(M52,判定式!$H$3:J$12,3,TRUE))</f>
        <v/>
      </c>
      <c r="W52" s="69" t="str">
        <f t="shared" si="7"/>
        <v/>
      </c>
      <c r="X52" s="170" t="b">
        <f>IF(ISNUMBER(D52),"判定外",IF(C52=12,VLOOKUP(W52,判定式!$C$15:I$19,7,TRUE),IF(C52=13,VLOOKUP(W52,判定式!$D$15:I$19,6,TRUE),IF(C52=14,VLOOKUP(W52,判定式!$E$15:I$19,5,TRUE),IF(C52=15,VLOOKUP(W52,判定式!$F$15:I$19,4,TRUE),IF(C52=16,VLOOKUP(W52,判定式!$G$15:I$19,3,TRUE),IF(C52=17,VLOOKUP(W52,判定式!$H$15:I$19,2,TRUE))))))))</f>
        <v>0</v>
      </c>
    </row>
    <row r="53" spans="1:24" ht="14.25">
      <c r="A53" s="67">
        <v>33</v>
      </c>
      <c r="B53" s="133"/>
      <c r="C53" s="201"/>
      <c r="D53" s="208" t="str">
        <f t="shared" si="6"/>
        <v>-</v>
      </c>
      <c r="E53" s="225"/>
      <c r="F53" s="225"/>
      <c r="G53" s="225"/>
      <c r="H53" s="225"/>
      <c r="I53" s="225"/>
      <c r="J53" s="225"/>
      <c r="K53" s="68"/>
      <c r="L53" s="225"/>
      <c r="M53" s="225"/>
      <c r="N53" s="241" t="str">
        <f>IF(E53="","",VLOOKUP(E53,判定式!C$3:$J$12,8,TRUE))</f>
        <v/>
      </c>
      <c r="O53" s="241" t="str">
        <f>IF(F53="","",VLOOKUP(F53,判定式!D$3:$J$12,7,TRUE))</f>
        <v/>
      </c>
      <c r="P53" s="241" t="str">
        <f>IF(G53="","",VLOOKUP(G53,判定式!E$3:$J$12,6,TRUE))</f>
        <v/>
      </c>
      <c r="Q53" s="241" t="str">
        <f>IF(H53="","",VLOOKUP(H53,判定式!F$3:$J$12,5,TRUE))</f>
        <v/>
      </c>
      <c r="R53" s="241" t="str">
        <f>IF(I53="","",VLOOKUP(I53,判定式!M$3:$N$12,2,TRUE))</f>
        <v/>
      </c>
      <c r="S53" s="241" t="str">
        <f>IF(J53="","",VLOOKUP(J53,判定式!I$3:$J$12,2,TRUE))</f>
        <v/>
      </c>
      <c r="T53" s="241" t="str">
        <f>IF(K53="","",VLOOKUP(K53,判定式!L$3:$N$12,3,TRUE))</f>
        <v/>
      </c>
      <c r="U53" s="241" t="str">
        <f>IF(L53="","",VLOOKUP(L53,判定式!G$3:$J$12,4,TRUE))</f>
        <v/>
      </c>
      <c r="V53" s="241" t="str">
        <f>IF(M53="","",VLOOKUP(M53,判定式!$H$3:J$12,3,TRUE))</f>
        <v/>
      </c>
      <c r="W53" s="69" t="str">
        <f t="shared" si="7"/>
        <v/>
      </c>
      <c r="X53" s="170" t="b">
        <f>IF(ISNUMBER(D53),"判定外",IF(C53=12,VLOOKUP(W53,判定式!$C$15:I$19,7,TRUE),IF(C53=13,VLOOKUP(W53,判定式!$D$15:I$19,6,TRUE),IF(C53=14,VLOOKUP(W53,判定式!$E$15:I$19,5,TRUE),IF(C53=15,VLOOKUP(W53,判定式!$F$15:I$19,4,TRUE),IF(C53=16,VLOOKUP(W53,判定式!$G$15:I$19,3,TRUE),IF(C53=17,VLOOKUP(W53,判定式!$H$15:I$19,2,TRUE))))))))</f>
        <v>0</v>
      </c>
    </row>
    <row r="54" spans="1:24" ht="14.25">
      <c r="A54" s="67">
        <v>34</v>
      </c>
      <c r="B54" s="133"/>
      <c r="C54" s="201"/>
      <c r="D54" s="208" t="str">
        <f t="shared" si="6"/>
        <v>-</v>
      </c>
      <c r="E54" s="225"/>
      <c r="F54" s="225"/>
      <c r="G54" s="225"/>
      <c r="H54" s="225"/>
      <c r="I54" s="225"/>
      <c r="J54" s="225"/>
      <c r="K54" s="68"/>
      <c r="L54" s="225"/>
      <c r="M54" s="225"/>
      <c r="N54" s="241" t="str">
        <f>IF(E54="","",VLOOKUP(E54,判定式!C$3:$J$12,8,TRUE))</f>
        <v/>
      </c>
      <c r="O54" s="241" t="str">
        <f>IF(F54="","",VLOOKUP(F54,判定式!D$3:$J$12,7,TRUE))</f>
        <v/>
      </c>
      <c r="P54" s="241" t="str">
        <f>IF(G54="","",VLOOKUP(G54,判定式!E$3:$J$12,6,TRUE))</f>
        <v/>
      </c>
      <c r="Q54" s="241" t="str">
        <f>IF(H54="","",VLOOKUP(H54,判定式!F$3:$J$12,5,TRUE))</f>
        <v/>
      </c>
      <c r="R54" s="241" t="str">
        <f>IF(I54="","",VLOOKUP(I54,判定式!M$3:$N$12,2,TRUE))</f>
        <v/>
      </c>
      <c r="S54" s="241" t="str">
        <f>IF(J54="","",VLOOKUP(J54,判定式!I$3:$J$12,2,TRUE))</f>
        <v/>
      </c>
      <c r="T54" s="241" t="str">
        <f>IF(K54="","",VLOOKUP(K54,判定式!L$3:$N$12,3,TRUE))</f>
        <v/>
      </c>
      <c r="U54" s="241" t="str">
        <f>IF(L54="","",VLOOKUP(L54,判定式!G$3:$J$12,4,TRUE))</f>
        <v/>
      </c>
      <c r="V54" s="241" t="str">
        <f>IF(M54="","",VLOOKUP(M54,判定式!$H$3:J$12,3,TRUE))</f>
        <v/>
      </c>
      <c r="W54" s="69" t="str">
        <f t="shared" si="7"/>
        <v/>
      </c>
      <c r="X54" s="170" t="b">
        <f>IF(ISNUMBER(D54),"判定外",IF(C54=12,VLOOKUP(W54,判定式!$C$15:I$19,7,TRUE),IF(C54=13,VLOOKUP(W54,判定式!$D$15:I$19,6,TRUE),IF(C54=14,VLOOKUP(W54,判定式!$E$15:I$19,5,TRUE),IF(C54=15,VLOOKUP(W54,判定式!$F$15:I$19,4,TRUE),IF(C54=16,VLOOKUP(W54,判定式!$G$15:I$19,3,TRUE),IF(C54=17,VLOOKUP(W54,判定式!$H$15:I$19,2,TRUE))))))))</f>
        <v>0</v>
      </c>
    </row>
    <row r="55" spans="1:24" ht="14.25">
      <c r="A55" s="70">
        <v>35</v>
      </c>
      <c r="B55" s="134"/>
      <c r="C55" s="202"/>
      <c r="D55" s="209" t="str">
        <f t="shared" si="6"/>
        <v>-</v>
      </c>
      <c r="E55" s="227"/>
      <c r="F55" s="227"/>
      <c r="G55" s="227"/>
      <c r="H55" s="227"/>
      <c r="I55" s="227"/>
      <c r="J55" s="227"/>
      <c r="K55" s="71"/>
      <c r="L55" s="227"/>
      <c r="M55" s="227"/>
      <c r="N55" s="244" t="str">
        <f>IF(E55="","",VLOOKUP(E55,判定式!C$3:$J$12,8,TRUE))</f>
        <v/>
      </c>
      <c r="O55" s="244" t="str">
        <f>IF(F55="","",VLOOKUP(F55,判定式!D$3:$J$12,7,TRUE))</f>
        <v/>
      </c>
      <c r="P55" s="244" t="str">
        <f>IF(G55="","",VLOOKUP(G55,判定式!E$3:$J$12,6,TRUE))</f>
        <v/>
      </c>
      <c r="Q55" s="244" t="str">
        <f>IF(H55="","",VLOOKUP(H55,判定式!F$3:$J$12,5,TRUE))</f>
        <v/>
      </c>
      <c r="R55" s="244" t="str">
        <f>IF(I55="","",VLOOKUP(I55,判定式!M$3:$N$12,2,TRUE))</f>
        <v/>
      </c>
      <c r="S55" s="244" t="str">
        <f>IF(J55="","",VLOOKUP(J55,判定式!I$3:$J$12,2,TRUE))</f>
        <v/>
      </c>
      <c r="T55" s="244" t="str">
        <f>IF(K55="","",VLOOKUP(K55,判定式!L$3:$N$12,3,TRUE))</f>
        <v/>
      </c>
      <c r="U55" s="244" t="str">
        <f>IF(L55="","",VLOOKUP(L55,判定式!G$3:$J$12,4,TRUE))</f>
        <v/>
      </c>
      <c r="V55" s="244" t="str">
        <f>IF(M55="","",VLOOKUP(M55,判定式!$H$3:J$12,3,TRUE))</f>
        <v/>
      </c>
      <c r="W55" s="78" t="str">
        <f t="shared" si="7"/>
        <v/>
      </c>
      <c r="X55" s="171" t="b">
        <f>IF(ISNUMBER(D55),"判定外",IF(C55=12,VLOOKUP(W55,判定式!$C$15:I$19,7,TRUE),IF(C55=13,VLOOKUP(W55,判定式!$D$15:I$19,6,TRUE),IF(C55=14,VLOOKUP(W55,判定式!$E$15:I$19,5,TRUE),IF(C55=15,VLOOKUP(W55,判定式!$F$15:I$19,4,TRUE),IF(C55=16,VLOOKUP(W55,判定式!$G$15:I$19,3,TRUE),IF(C55=17,VLOOKUP(W55,判定式!$H$15:I$19,2,TRUE))))))))</f>
        <v>0</v>
      </c>
    </row>
    <row r="56" spans="1:24" ht="14.25">
      <c r="A56" s="73">
        <v>36</v>
      </c>
      <c r="B56" s="135"/>
      <c r="C56" s="203"/>
      <c r="D56" s="210" t="str">
        <f t="shared" si="6"/>
        <v>-</v>
      </c>
      <c r="E56" s="229"/>
      <c r="F56" s="229"/>
      <c r="G56" s="229"/>
      <c r="H56" s="229"/>
      <c r="I56" s="229"/>
      <c r="J56" s="229"/>
      <c r="K56" s="74"/>
      <c r="L56" s="229"/>
      <c r="M56" s="229"/>
      <c r="N56" s="245" t="str">
        <f>IF(E56="","",VLOOKUP(E56,判定式!C$3:$J$12,8,TRUE))</f>
        <v/>
      </c>
      <c r="O56" s="245" t="str">
        <f>IF(F56="","",VLOOKUP(F56,判定式!D$3:$J$12,7,TRUE))</f>
        <v/>
      </c>
      <c r="P56" s="245" t="str">
        <f>IF(G56="","",VLOOKUP(G56,判定式!E$3:$J$12,6,TRUE))</f>
        <v/>
      </c>
      <c r="Q56" s="245" t="str">
        <f>IF(H56="","",VLOOKUP(H56,判定式!F$3:$J$12,5,TRUE))</f>
        <v/>
      </c>
      <c r="R56" s="245" t="str">
        <f>IF(I56="","",VLOOKUP(I56,判定式!M$3:$N$12,2,TRUE))</f>
        <v/>
      </c>
      <c r="S56" s="245" t="str">
        <f>IF(J56="","",VLOOKUP(J56,判定式!I$3:$J$12,2,TRUE))</f>
        <v/>
      </c>
      <c r="T56" s="245" t="str">
        <f>IF(K56="","",VLOOKUP(K56,判定式!L$3:$N$12,3,TRUE))</f>
        <v/>
      </c>
      <c r="U56" s="245" t="str">
        <f>IF(L56="","",VLOOKUP(L56,判定式!G$3:$J$12,4,TRUE))</f>
        <v/>
      </c>
      <c r="V56" s="245" t="str">
        <f>IF(M56="","",VLOOKUP(M56,判定式!$H$3:J$12,3,TRUE))</f>
        <v/>
      </c>
      <c r="W56" s="75" t="str">
        <f t="shared" si="7"/>
        <v/>
      </c>
      <c r="X56" s="172" t="b">
        <f>IF(ISNUMBER(D56),"判定外",IF(C56=12,VLOOKUP(W56,判定式!$C$15:I$19,7,TRUE),IF(C56=13,VLOOKUP(W56,判定式!$D$15:I$19,6,TRUE),IF(C56=14,VLOOKUP(W56,判定式!$E$15:I$19,5,TRUE),IF(C56=15,VLOOKUP(W56,判定式!$F$15:I$19,4,TRUE),IF(C56=16,VLOOKUP(W56,判定式!$G$15:I$19,3,TRUE),IF(C56=17,VLOOKUP(W56,判定式!$H$15:I$19,2,TRUE))))))))</f>
        <v>0</v>
      </c>
    </row>
    <row r="57" spans="1:24" ht="14.25">
      <c r="A57" s="67">
        <v>37</v>
      </c>
      <c r="B57" s="133"/>
      <c r="C57" s="201"/>
      <c r="D57" s="208" t="str">
        <f t="shared" si="6"/>
        <v>-</v>
      </c>
      <c r="E57" s="225"/>
      <c r="F57" s="225"/>
      <c r="G57" s="225"/>
      <c r="H57" s="225"/>
      <c r="I57" s="225"/>
      <c r="J57" s="225"/>
      <c r="K57" s="68"/>
      <c r="L57" s="225"/>
      <c r="M57" s="225"/>
      <c r="N57" s="241" t="str">
        <f>IF(E57="","",VLOOKUP(E57,判定式!C$3:$J$12,8,TRUE))</f>
        <v/>
      </c>
      <c r="O57" s="241" t="str">
        <f>IF(F57="","",VLOOKUP(F57,判定式!D$3:$J$12,7,TRUE))</f>
        <v/>
      </c>
      <c r="P57" s="241" t="str">
        <f>IF(G57="","",VLOOKUP(G57,判定式!E$3:$J$12,6,TRUE))</f>
        <v/>
      </c>
      <c r="Q57" s="241" t="str">
        <f>IF(H57="","",VLOOKUP(H57,判定式!F$3:$J$12,5,TRUE))</f>
        <v/>
      </c>
      <c r="R57" s="241" t="str">
        <f>IF(I57="","",VLOOKUP(I57,判定式!M$3:$N$12,2,TRUE))</f>
        <v/>
      </c>
      <c r="S57" s="241" t="str">
        <f>IF(J57="","",VLOOKUP(J57,判定式!I$3:$J$12,2,TRUE))</f>
        <v/>
      </c>
      <c r="T57" s="241" t="str">
        <f>IF(K57="","",VLOOKUP(K57,判定式!L$3:$N$12,3,TRUE))</f>
        <v/>
      </c>
      <c r="U57" s="241" t="str">
        <f>IF(L57="","",VLOOKUP(L57,判定式!G$3:$J$12,4,TRUE))</f>
        <v/>
      </c>
      <c r="V57" s="241" t="str">
        <f>IF(M57="","",VLOOKUP(M57,判定式!$H$3:J$12,3,TRUE))</f>
        <v/>
      </c>
      <c r="W57" s="69" t="str">
        <f t="shared" si="7"/>
        <v/>
      </c>
      <c r="X57" s="170" t="b">
        <f>IF(ISNUMBER(D57),"判定外",IF(C57=12,VLOOKUP(W57,判定式!$C$15:I$19,7,TRUE),IF(C57=13,VLOOKUP(W57,判定式!$D$15:I$19,6,TRUE),IF(C57=14,VLOOKUP(W57,判定式!$E$15:I$19,5,TRUE),IF(C57=15,VLOOKUP(W57,判定式!$F$15:I$19,4,TRUE),IF(C57=16,VLOOKUP(W57,判定式!$G$15:I$19,3,TRUE),IF(C57=17,VLOOKUP(W57,判定式!$H$15:I$19,2,TRUE))))))))</f>
        <v>0</v>
      </c>
    </row>
    <row r="58" spans="1:24" ht="14.25">
      <c r="A58" s="67">
        <v>38</v>
      </c>
      <c r="B58" s="133"/>
      <c r="C58" s="201"/>
      <c r="D58" s="208" t="str">
        <f t="shared" si="6"/>
        <v>-</v>
      </c>
      <c r="E58" s="225"/>
      <c r="F58" s="225"/>
      <c r="G58" s="225"/>
      <c r="H58" s="225"/>
      <c r="I58" s="225"/>
      <c r="J58" s="225"/>
      <c r="K58" s="68"/>
      <c r="L58" s="225"/>
      <c r="M58" s="225"/>
      <c r="N58" s="241" t="str">
        <f>IF(E58="","",VLOOKUP(E58,判定式!C$3:$J$12,8,TRUE))</f>
        <v/>
      </c>
      <c r="O58" s="241" t="str">
        <f>IF(F58="","",VLOOKUP(F58,判定式!D$3:$J$12,7,TRUE))</f>
        <v/>
      </c>
      <c r="P58" s="241" t="str">
        <f>IF(G58="","",VLOOKUP(G58,判定式!E$3:$J$12,6,TRUE))</f>
        <v/>
      </c>
      <c r="Q58" s="241" t="str">
        <f>IF(H58="","",VLOOKUP(H58,判定式!F$3:$J$12,5,TRUE))</f>
        <v/>
      </c>
      <c r="R58" s="241" t="str">
        <f>IF(I58="","",VLOOKUP(I58,判定式!M$3:$N$12,2,TRUE))</f>
        <v/>
      </c>
      <c r="S58" s="241" t="str">
        <f>IF(J58="","",VLOOKUP(J58,判定式!I$3:$J$12,2,TRUE))</f>
        <v/>
      </c>
      <c r="T58" s="241" t="str">
        <f>IF(K58="","",VLOOKUP(K58,判定式!L$3:$N$12,3,TRUE))</f>
        <v/>
      </c>
      <c r="U58" s="241" t="str">
        <f>IF(L58="","",VLOOKUP(L58,判定式!G$3:$J$12,4,TRUE))</f>
        <v/>
      </c>
      <c r="V58" s="241" t="str">
        <f>IF(M58="","",VLOOKUP(M58,判定式!$H$3:J$12,3,TRUE))</f>
        <v/>
      </c>
      <c r="W58" s="69" t="str">
        <f t="shared" si="7"/>
        <v/>
      </c>
      <c r="X58" s="170" t="b">
        <f>IF(ISNUMBER(D58),"判定外",IF(C58=12,VLOOKUP(W58,判定式!$C$15:I$19,7,TRUE),IF(C58=13,VLOOKUP(W58,判定式!$D$15:I$19,6,TRUE),IF(C58=14,VLOOKUP(W58,判定式!$E$15:I$19,5,TRUE),IF(C58=15,VLOOKUP(W58,判定式!$F$15:I$19,4,TRUE),IF(C58=16,VLOOKUP(W58,判定式!$G$15:I$19,3,TRUE),IF(C58=17,VLOOKUP(W58,判定式!$H$15:I$19,2,TRUE))))))))</f>
        <v>0</v>
      </c>
    </row>
    <row r="59" spans="1:24" ht="14.25">
      <c r="A59" s="67">
        <v>39</v>
      </c>
      <c r="B59" s="133"/>
      <c r="C59" s="201"/>
      <c r="D59" s="208" t="str">
        <f t="shared" si="6"/>
        <v>-</v>
      </c>
      <c r="E59" s="225"/>
      <c r="F59" s="225"/>
      <c r="G59" s="225"/>
      <c r="H59" s="225"/>
      <c r="I59" s="225"/>
      <c r="J59" s="225"/>
      <c r="K59" s="68"/>
      <c r="L59" s="225"/>
      <c r="M59" s="225"/>
      <c r="N59" s="241" t="str">
        <f>IF(E59="","",VLOOKUP(E59,判定式!C$3:$J$12,8,TRUE))</f>
        <v/>
      </c>
      <c r="O59" s="241" t="str">
        <f>IF(F59="","",VLOOKUP(F59,判定式!D$3:$J$12,7,TRUE))</f>
        <v/>
      </c>
      <c r="P59" s="241" t="str">
        <f>IF(G59="","",VLOOKUP(G59,判定式!E$3:$J$12,6,TRUE))</f>
        <v/>
      </c>
      <c r="Q59" s="241" t="str">
        <f>IF(H59="","",VLOOKUP(H59,判定式!F$3:$J$12,5,TRUE))</f>
        <v/>
      </c>
      <c r="R59" s="241" t="str">
        <f>IF(I59="","",VLOOKUP(I59,判定式!M$3:$N$12,2,TRUE))</f>
        <v/>
      </c>
      <c r="S59" s="241" t="str">
        <f>IF(J59="","",VLOOKUP(J59,判定式!I$3:$J$12,2,TRUE))</f>
        <v/>
      </c>
      <c r="T59" s="241" t="str">
        <f>IF(K59="","",VLOOKUP(K59,判定式!L$3:$N$12,3,TRUE))</f>
        <v/>
      </c>
      <c r="U59" s="241" t="str">
        <f>IF(L59="","",VLOOKUP(L59,判定式!G$3:$J$12,4,TRUE))</f>
        <v/>
      </c>
      <c r="V59" s="241" t="str">
        <f>IF(M59="","",VLOOKUP(M59,判定式!$H$3:J$12,3,TRUE))</f>
        <v/>
      </c>
      <c r="W59" s="69" t="str">
        <f t="shared" si="7"/>
        <v/>
      </c>
      <c r="X59" s="170" t="b">
        <f>IF(ISNUMBER(D59),"判定外",IF(C59=12,VLOOKUP(W59,判定式!$C$15:I$19,7,TRUE),IF(C59=13,VLOOKUP(W59,判定式!$D$15:I$19,6,TRUE),IF(C59=14,VLOOKUP(W59,判定式!$E$15:I$19,5,TRUE),IF(C59=15,VLOOKUP(W59,判定式!$F$15:I$19,4,TRUE),IF(C59=16,VLOOKUP(W59,判定式!$G$15:I$19,3,TRUE),IF(C59=17,VLOOKUP(W59,判定式!$H$15:I$19,2,TRUE))))))))</f>
        <v>0</v>
      </c>
    </row>
    <row r="60" spans="1:24" ht="14.25">
      <c r="A60" s="76">
        <v>40</v>
      </c>
      <c r="B60" s="136"/>
      <c r="C60" s="204"/>
      <c r="D60" s="211" t="str">
        <f t="shared" si="6"/>
        <v>-</v>
      </c>
      <c r="E60" s="230"/>
      <c r="F60" s="230"/>
      <c r="G60" s="230"/>
      <c r="H60" s="230"/>
      <c r="I60" s="230"/>
      <c r="J60" s="230"/>
      <c r="K60" s="77"/>
      <c r="L60" s="230"/>
      <c r="M60" s="230"/>
      <c r="N60" s="242" t="str">
        <f>IF(E60="","",VLOOKUP(E60,判定式!C$3:$J$12,8,TRUE))</f>
        <v/>
      </c>
      <c r="O60" s="242" t="str">
        <f>IF(F60="","",VLOOKUP(F60,判定式!D$3:$J$12,7,TRUE))</f>
        <v/>
      </c>
      <c r="P60" s="242" t="str">
        <f>IF(G60="","",VLOOKUP(G60,判定式!E$3:$J$12,6,TRUE))</f>
        <v/>
      </c>
      <c r="Q60" s="242" t="str">
        <f>IF(H60="","",VLOOKUP(H60,判定式!F$3:$J$12,5,TRUE))</f>
        <v/>
      </c>
      <c r="R60" s="242" t="str">
        <f>IF(I60="","",VLOOKUP(I60,判定式!M$3:$N$12,2,TRUE))</f>
        <v/>
      </c>
      <c r="S60" s="242" t="str">
        <f>IF(J60="","",VLOOKUP(J60,判定式!I$3:$J$12,2,TRUE))</f>
        <v/>
      </c>
      <c r="T60" s="242" t="str">
        <f>IF(K60="","",VLOOKUP(K60,判定式!L$3:$N$12,3,TRUE))</f>
        <v/>
      </c>
      <c r="U60" s="242" t="str">
        <f>IF(L60="","",VLOOKUP(L60,判定式!G$3:$J$12,4,TRUE))</f>
        <v/>
      </c>
      <c r="V60" s="242" t="str">
        <f>IF(M60="","",VLOOKUP(M60,判定式!$H$3:J$12,3,TRUE))</f>
        <v/>
      </c>
      <c r="W60" s="78" t="str">
        <f t="shared" si="7"/>
        <v/>
      </c>
      <c r="X60" s="173" t="b">
        <f>IF(ISNUMBER(D60),"判定外",IF(C60=12,VLOOKUP(W60,判定式!$C$15:I$19,7,TRUE),IF(C60=13,VLOOKUP(W60,判定式!$D$15:I$19,6,TRUE),IF(C60=14,VLOOKUP(W60,判定式!$E$15:I$19,5,TRUE),IF(C60=15,VLOOKUP(W60,判定式!$F$15:I$19,4,TRUE),IF(C60=16,VLOOKUP(W60,判定式!$G$15:I$19,3,TRUE),IF(C60=17,VLOOKUP(W60,判定式!$H$15:I$19,2,TRUE))))))))</f>
        <v>0</v>
      </c>
    </row>
    <row r="61" spans="1:24" ht="14.25">
      <c r="A61" s="79">
        <v>41</v>
      </c>
      <c r="B61" s="137"/>
      <c r="C61" s="205"/>
      <c r="D61" s="212" t="str">
        <f t="shared" si="6"/>
        <v>-</v>
      </c>
      <c r="E61" s="231"/>
      <c r="F61" s="231"/>
      <c r="G61" s="231"/>
      <c r="H61" s="231"/>
      <c r="I61" s="231"/>
      <c r="J61" s="231"/>
      <c r="K61" s="80"/>
      <c r="L61" s="231"/>
      <c r="M61" s="231"/>
      <c r="N61" s="243" t="str">
        <f>IF(E61="","",VLOOKUP(E61,判定式!C$3:$J$12,8,TRUE))</f>
        <v/>
      </c>
      <c r="O61" s="243" t="str">
        <f>IF(F61="","",VLOOKUP(F61,判定式!D$3:$J$12,7,TRUE))</f>
        <v/>
      </c>
      <c r="P61" s="243" t="str">
        <f>IF(G61="","",VLOOKUP(G61,判定式!E$3:$J$12,6,TRUE))</f>
        <v/>
      </c>
      <c r="Q61" s="243" t="str">
        <f>IF(H61="","",VLOOKUP(H61,判定式!F$3:$J$12,5,TRUE))</f>
        <v/>
      </c>
      <c r="R61" s="243" t="str">
        <f>IF(I61="","",VLOOKUP(I61,判定式!M$3:$N$12,2,TRUE))</f>
        <v/>
      </c>
      <c r="S61" s="243" t="str">
        <f>IF(J61="","",VLOOKUP(J61,判定式!I$3:$J$12,2,TRUE))</f>
        <v/>
      </c>
      <c r="T61" s="243" t="str">
        <f>IF(K61="","",VLOOKUP(K61,判定式!L$3:$N$12,3,TRUE))</f>
        <v/>
      </c>
      <c r="U61" s="243" t="str">
        <f>IF(L61="","",VLOOKUP(L61,判定式!G$3:$J$12,4,TRUE))</f>
        <v/>
      </c>
      <c r="V61" s="243" t="str">
        <f>IF(M61="","",VLOOKUP(M61,判定式!$H$3:J$12,3,TRUE))</f>
        <v/>
      </c>
      <c r="W61" s="75" t="str">
        <f t="shared" si="7"/>
        <v/>
      </c>
      <c r="X61" s="174" t="b">
        <f>IF(ISNUMBER(D61),"判定外",IF(C61=12,VLOOKUP(W61,判定式!$C$15:I$19,7,TRUE),IF(C61=13,VLOOKUP(W61,判定式!$D$15:I$19,6,TRUE),IF(C61=14,VLOOKUP(W61,判定式!$E$15:I$19,5,TRUE),IF(C61=15,VLOOKUP(W61,判定式!$F$15:I$19,4,TRUE),IF(C61=16,VLOOKUP(W61,判定式!$G$15:I$19,3,TRUE),IF(C61=17,VLOOKUP(W61,判定式!$H$15:I$19,2,TRUE))))))))</f>
        <v>0</v>
      </c>
    </row>
    <row r="62" spans="1:24" ht="14.25">
      <c r="A62" s="67">
        <v>42</v>
      </c>
      <c r="B62" s="133"/>
      <c r="C62" s="201"/>
      <c r="D62" s="208" t="str">
        <f t="shared" si="6"/>
        <v>-</v>
      </c>
      <c r="E62" s="225"/>
      <c r="F62" s="225"/>
      <c r="G62" s="225"/>
      <c r="H62" s="225"/>
      <c r="I62" s="225"/>
      <c r="J62" s="225"/>
      <c r="K62" s="68"/>
      <c r="L62" s="225"/>
      <c r="M62" s="225"/>
      <c r="N62" s="241" t="str">
        <f>IF(E62="","",VLOOKUP(E62,判定式!C$3:$J$12,8,TRUE))</f>
        <v/>
      </c>
      <c r="O62" s="241" t="str">
        <f>IF(F62="","",VLOOKUP(F62,判定式!D$3:$J$12,7,TRUE))</f>
        <v/>
      </c>
      <c r="P62" s="241" t="str">
        <f>IF(G62="","",VLOOKUP(G62,判定式!E$3:$J$12,6,TRUE))</f>
        <v/>
      </c>
      <c r="Q62" s="241" t="str">
        <f>IF(H62="","",VLOOKUP(H62,判定式!F$3:$J$12,5,TRUE))</f>
        <v/>
      </c>
      <c r="R62" s="241" t="str">
        <f>IF(I62="","",VLOOKUP(I62,判定式!M$3:$N$12,2,TRUE))</f>
        <v/>
      </c>
      <c r="S62" s="241" t="str">
        <f>IF(J62="","",VLOOKUP(J62,判定式!I$3:$J$12,2,TRUE))</f>
        <v/>
      </c>
      <c r="T62" s="241" t="str">
        <f>IF(K62="","",VLOOKUP(K62,判定式!L$3:$N$12,3,TRUE))</f>
        <v/>
      </c>
      <c r="U62" s="241" t="str">
        <f>IF(L62="","",VLOOKUP(L62,判定式!G$3:$J$12,4,TRUE))</f>
        <v/>
      </c>
      <c r="V62" s="241" t="str">
        <f>IF(M62="","",VLOOKUP(M62,判定式!$H$3:J$12,3,TRUE))</f>
        <v/>
      </c>
      <c r="W62" s="69" t="str">
        <f t="shared" si="7"/>
        <v/>
      </c>
      <c r="X62" s="170" t="b">
        <f>IF(ISNUMBER(D62),"判定外",IF(C62=12,VLOOKUP(W62,判定式!$C$15:I$19,7,TRUE),IF(C62=13,VLOOKUP(W62,判定式!$D$15:I$19,6,TRUE),IF(C62=14,VLOOKUP(W62,判定式!$E$15:I$19,5,TRUE),IF(C62=15,VLOOKUP(W62,判定式!$F$15:I$19,4,TRUE),IF(C62=16,VLOOKUP(W62,判定式!$G$15:I$19,3,TRUE),IF(C62=17,VLOOKUP(W62,判定式!$H$15:I$19,2,TRUE))))))))</f>
        <v>0</v>
      </c>
    </row>
    <row r="63" spans="1:24" ht="14.25">
      <c r="A63" s="67">
        <v>43</v>
      </c>
      <c r="B63" s="133"/>
      <c r="C63" s="201"/>
      <c r="D63" s="208" t="str">
        <f t="shared" si="6"/>
        <v>-</v>
      </c>
      <c r="E63" s="225"/>
      <c r="F63" s="225"/>
      <c r="G63" s="225"/>
      <c r="H63" s="225"/>
      <c r="I63" s="225"/>
      <c r="J63" s="225"/>
      <c r="K63" s="68"/>
      <c r="L63" s="225"/>
      <c r="M63" s="225"/>
      <c r="N63" s="241" t="str">
        <f>IF(E63="","",VLOOKUP(E63,判定式!C$3:$J$12,8,TRUE))</f>
        <v/>
      </c>
      <c r="O63" s="241" t="str">
        <f>IF(F63="","",VLOOKUP(F63,判定式!D$3:$J$12,7,TRUE))</f>
        <v/>
      </c>
      <c r="P63" s="241" t="str">
        <f>IF(G63="","",VLOOKUP(G63,判定式!E$3:$J$12,6,TRUE))</f>
        <v/>
      </c>
      <c r="Q63" s="241" t="str">
        <f>IF(H63="","",VLOOKUP(H63,判定式!F$3:$J$12,5,TRUE))</f>
        <v/>
      </c>
      <c r="R63" s="241" t="str">
        <f>IF(I63="","",VLOOKUP(I63,判定式!M$3:$N$12,2,TRUE))</f>
        <v/>
      </c>
      <c r="S63" s="241" t="str">
        <f>IF(J63="","",VLOOKUP(J63,判定式!I$3:$J$12,2,TRUE))</f>
        <v/>
      </c>
      <c r="T63" s="241" t="str">
        <f>IF(K63="","",VLOOKUP(K63,判定式!L$3:$N$12,3,TRUE))</f>
        <v/>
      </c>
      <c r="U63" s="241" t="str">
        <f>IF(L63="","",VLOOKUP(L63,判定式!G$3:$J$12,4,TRUE))</f>
        <v/>
      </c>
      <c r="V63" s="241" t="str">
        <f>IF(M63="","",VLOOKUP(M63,判定式!$H$3:J$12,3,TRUE))</f>
        <v/>
      </c>
      <c r="W63" s="69" t="str">
        <f t="shared" si="7"/>
        <v/>
      </c>
      <c r="X63" s="170" t="b">
        <f>IF(ISNUMBER(D63),"判定外",IF(C63=12,VLOOKUP(W63,判定式!$C$15:I$19,7,TRUE),IF(C63=13,VLOOKUP(W63,判定式!$D$15:I$19,6,TRUE),IF(C63=14,VLOOKUP(W63,判定式!$E$15:I$19,5,TRUE),IF(C63=15,VLOOKUP(W63,判定式!$F$15:I$19,4,TRUE),IF(C63=16,VLOOKUP(W63,判定式!$G$15:I$19,3,TRUE),IF(C63=17,VLOOKUP(W63,判定式!$H$15:I$19,2,TRUE))))))))</f>
        <v>0</v>
      </c>
    </row>
    <row r="64" spans="1:24" ht="14.25">
      <c r="A64" s="67">
        <v>44</v>
      </c>
      <c r="B64" s="133"/>
      <c r="C64" s="201"/>
      <c r="D64" s="208" t="str">
        <f t="shared" si="6"/>
        <v>-</v>
      </c>
      <c r="E64" s="225"/>
      <c r="F64" s="225"/>
      <c r="G64" s="225"/>
      <c r="H64" s="225"/>
      <c r="I64" s="225"/>
      <c r="J64" s="225"/>
      <c r="K64" s="68"/>
      <c r="L64" s="225"/>
      <c r="M64" s="225"/>
      <c r="N64" s="241" t="str">
        <f>IF(E64="","",VLOOKUP(E64,判定式!C$3:$J$12,8,TRUE))</f>
        <v/>
      </c>
      <c r="O64" s="241" t="str">
        <f>IF(F64="","",VLOOKUP(F64,判定式!D$3:$J$12,7,TRUE))</f>
        <v/>
      </c>
      <c r="P64" s="241" t="str">
        <f>IF(G64="","",VLOOKUP(G64,判定式!E$3:$J$12,6,TRUE))</f>
        <v/>
      </c>
      <c r="Q64" s="241" t="str">
        <f>IF(H64="","",VLOOKUP(H64,判定式!F$3:$J$12,5,TRUE))</f>
        <v/>
      </c>
      <c r="R64" s="241" t="str">
        <f>IF(I64="","",VLOOKUP(I64,判定式!M$3:$N$12,2,TRUE))</f>
        <v/>
      </c>
      <c r="S64" s="241" t="str">
        <f>IF(J64="","",VLOOKUP(J64,判定式!I$3:$J$12,2,TRUE))</f>
        <v/>
      </c>
      <c r="T64" s="241" t="str">
        <f>IF(K64="","",VLOOKUP(K64,判定式!L$3:$N$12,3,TRUE))</f>
        <v/>
      </c>
      <c r="U64" s="241" t="str">
        <f>IF(L64="","",VLOOKUP(L64,判定式!G$3:$J$12,4,TRUE))</f>
        <v/>
      </c>
      <c r="V64" s="241" t="str">
        <f>IF(M64="","",VLOOKUP(M64,判定式!$H$3:J$12,3,TRUE))</f>
        <v/>
      </c>
      <c r="W64" s="69" t="str">
        <f t="shared" si="7"/>
        <v/>
      </c>
      <c r="X64" s="170" t="b">
        <f>IF(ISNUMBER(D64),"判定外",IF(C64=12,VLOOKUP(W64,判定式!$C$15:I$19,7,TRUE),IF(C64=13,VLOOKUP(W64,判定式!$D$15:I$19,6,TRUE),IF(C64=14,VLOOKUP(W64,判定式!$E$15:I$19,5,TRUE),IF(C64=15,VLOOKUP(W64,判定式!$F$15:I$19,4,TRUE),IF(C64=16,VLOOKUP(W64,判定式!$G$15:I$19,3,TRUE),IF(C64=17,VLOOKUP(W64,判定式!$H$15:I$19,2,TRUE))))))))</f>
        <v>0</v>
      </c>
    </row>
    <row r="65" spans="1:24" ht="14.25">
      <c r="A65" s="70">
        <v>45</v>
      </c>
      <c r="B65" s="134"/>
      <c r="C65" s="202"/>
      <c r="D65" s="209" t="str">
        <f t="shared" si="6"/>
        <v>-</v>
      </c>
      <c r="E65" s="227"/>
      <c r="F65" s="227"/>
      <c r="G65" s="227"/>
      <c r="H65" s="227"/>
      <c r="I65" s="227"/>
      <c r="J65" s="227"/>
      <c r="K65" s="71"/>
      <c r="L65" s="227"/>
      <c r="M65" s="227"/>
      <c r="N65" s="244" t="str">
        <f>IF(E65="","",VLOOKUP(E65,判定式!C$3:$J$12,8,TRUE))</f>
        <v/>
      </c>
      <c r="O65" s="244" t="str">
        <f>IF(F65="","",VLOOKUP(F65,判定式!D$3:$J$12,7,TRUE))</f>
        <v/>
      </c>
      <c r="P65" s="244" t="str">
        <f>IF(G65="","",VLOOKUP(G65,判定式!E$3:$J$12,6,TRUE))</f>
        <v/>
      </c>
      <c r="Q65" s="244" t="str">
        <f>IF(H65="","",VLOOKUP(H65,判定式!F$3:$J$12,5,TRUE))</f>
        <v/>
      </c>
      <c r="R65" s="244" t="str">
        <f>IF(I65="","",VLOOKUP(I65,判定式!M$3:$N$12,2,TRUE))</f>
        <v/>
      </c>
      <c r="S65" s="244" t="str">
        <f>IF(J65="","",VLOOKUP(J65,判定式!I$3:$J$12,2,TRUE))</f>
        <v/>
      </c>
      <c r="T65" s="244" t="str">
        <f>IF(K65="","",VLOOKUP(K65,判定式!L$3:$N$12,3,TRUE))</f>
        <v/>
      </c>
      <c r="U65" s="244" t="str">
        <f>IF(L65="","",VLOOKUP(L65,判定式!G$3:$J$12,4,TRUE))</f>
        <v/>
      </c>
      <c r="V65" s="244" t="str">
        <f>IF(M65="","",VLOOKUP(M65,判定式!$H$3:J$12,3,TRUE))</f>
        <v/>
      </c>
      <c r="W65" s="78" t="str">
        <f t="shared" si="7"/>
        <v/>
      </c>
      <c r="X65" s="171" t="b">
        <f>IF(ISNUMBER(D65),"判定外",IF(C65=12,VLOOKUP(W65,判定式!$C$15:I$19,7,TRUE),IF(C65=13,VLOOKUP(W65,判定式!$D$15:I$19,6,TRUE),IF(C65=14,VLOOKUP(W65,判定式!$E$15:I$19,5,TRUE),IF(C65=15,VLOOKUP(W65,判定式!$F$15:I$19,4,TRUE),IF(C65=16,VLOOKUP(W65,判定式!$G$15:I$19,3,TRUE),IF(C65=17,VLOOKUP(W65,判定式!$H$15:I$19,2,TRUE))))))))</f>
        <v>0</v>
      </c>
    </row>
    <row r="66" spans="1:24" ht="14.25">
      <c r="A66" s="73">
        <v>46</v>
      </c>
      <c r="B66" s="135"/>
      <c r="C66" s="203"/>
      <c r="D66" s="210" t="str">
        <f t="shared" si="6"/>
        <v>-</v>
      </c>
      <c r="E66" s="229"/>
      <c r="F66" s="229"/>
      <c r="G66" s="229"/>
      <c r="H66" s="229"/>
      <c r="I66" s="229"/>
      <c r="J66" s="229"/>
      <c r="K66" s="74"/>
      <c r="L66" s="229"/>
      <c r="M66" s="229"/>
      <c r="N66" s="245" t="str">
        <f>IF(E66="","",VLOOKUP(E66,判定式!C$3:$J$12,8,TRUE))</f>
        <v/>
      </c>
      <c r="O66" s="245" t="str">
        <f>IF(F66="","",VLOOKUP(F66,判定式!D$3:$J$12,7,TRUE))</f>
        <v/>
      </c>
      <c r="P66" s="245" t="str">
        <f>IF(G66="","",VLOOKUP(G66,判定式!E$3:$J$12,6,TRUE))</f>
        <v/>
      </c>
      <c r="Q66" s="245" t="str">
        <f>IF(H66="","",VLOOKUP(H66,判定式!F$3:$J$12,5,TRUE))</f>
        <v/>
      </c>
      <c r="R66" s="245" t="str">
        <f>IF(I66="","",VLOOKUP(I66,判定式!M$3:$N$12,2,TRUE))</f>
        <v/>
      </c>
      <c r="S66" s="245" t="str">
        <f>IF(J66="","",VLOOKUP(J66,判定式!I$3:$J$12,2,TRUE))</f>
        <v/>
      </c>
      <c r="T66" s="245" t="str">
        <f>IF(K66="","",VLOOKUP(K66,判定式!L$3:$N$12,3,TRUE))</f>
        <v/>
      </c>
      <c r="U66" s="245" t="str">
        <f>IF(L66="","",VLOOKUP(L66,判定式!G$3:$J$12,4,TRUE))</f>
        <v/>
      </c>
      <c r="V66" s="245" t="str">
        <f>IF(M66="","",VLOOKUP(M66,判定式!$H$3:J$12,3,TRUE))</f>
        <v/>
      </c>
      <c r="W66" s="75" t="str">
        <f t="shared" si="7"/>
        <v/>
      </c>
      <c r="X66" s="172" t="b">
        <f>IF(ISNUMBER(D66),"判定外",IF(C66=12,VLOOKUP(W66,判定式!$C$15:I$19,7,TRUE),IF(C66=13,VLOOKUP(W66,判定式!$D$15:I$19,6,TRUE),IF(C66=14,VLOOKUP(W66,判定式!$E$15:I$19,5,TRUE),IF(C66=15,VLOOKUP(W66,判定式!$F$15:I$19,4,TRUE),IF(C66=16,VLOOKUP(W66,判定式!$G$15:I$19,3,TRUE),IF(C66=17,VLOOKUP(W66,判定式!$H$15:I$19,2,TRUE))))))))</f>
        <v>0</v>
      </c>
    </row>
    <row r="67" spans="1:24" ht="14.25">
      <c r="A67" s="67">
        <v>47</v>
      </c>
      <c r="B67" s="133"/>
      <c r="C67" s="201"/>
      <c r="D67" s="208" t="str">
        <f t="shared" si="6"/>
        <v>-</v>
      </c>
      <c r="E67" s="225"/>
      <c r="F67" s="225"/>
      <c r="G67" s="225"/>
      <c r="H67" s="225"/>
      <c r="I67" s="225"/>
      <c r="J67" s="225"/>
      <c r="K67" s="68"/>
      <c r="L67" s="225"/>
      <c r="M67" s="225"/>
      <c r="N67" s="241" t="str">
        <f>IF(E67="","",VLOOKUP(E67,判定式!C$3:$J$12,8,TRUE))</f>
        <v/>
      </c>
      <c r="O67" s="241" t="str">
        <f>IF(F67="","",VLOOKUP(F67,判定式!D$3:$J$12,7,TRUE))</f>
        <v/>
      </c>
      <c r="P67" s="241" t="str">
        <f>IF(G67="","",VLOOKUP(G67,判定式!E$3:$J$12,6,TRUE))</f>
        <v/>
      </c>
      <c r="Q67" s="241" t="str">
        <f>IF(H67="","",VLOOKUP(H67,判定式!F$3:$J$12,5,TRUE))</f>
        <v/>
      </c>
      <c r="R67" s="241" t="str">
        <f>IF(I67="","",VLOOKUP(I67,判定式!M$3:$N$12,2,TRUE))</f>
        <v/>
      </c>
      <c r="S67" s="241" t="str">
        <f>IF(J67="","",VLOOKUP(J67,判定式!I$3:$J$12,2,TRUE))</f>
        <v/>
      </c>
      <c r="T67" s="241" t="str">
        <f>IF(K67="","",VLOOKUP(K67,判定式!L$3:$N$12,3,TRUE))</f>
        <v/>
      </c>
      <c r="U67" s="241" t="str">
        <f>IF(L67="","",VLOOKUP(L67,判定式!G$3:$J$12,4,TRUE))</f>
        <v/>
      </c>
      <c r="V67" s="241" t="str">
        <f>IF(M67="","",VLOOKUP(M67,判定式!$H$3:J$12,3,TRUE))</f>
        <v/>
      </c>
      <c r="W67" s="69" t="str">
        <f t="shared" si="7"/>
        <v/>
      </c>
      <c r="X67" s="170" t="b">
        <f>IF(ISNUMBER(D67),"判定外",IF(C67=12,VLOOKUP(W67,判定式!$C$15:I$19,7,TRUE),IF(C67=13,VLOOKUP(W67,判定式!$D$15:I$19,6,TRUE),IF(C67=14,VLOOKUP(W67,判定式!$E$15:I$19,5,TRUE),IF(C67=15,VLOOKUP(W67,判定式!$F$15:I$19,4,TRUE),IF(C67=16,VLOOKUP(W67,判定式!$G$15:I$19,3,TRUE),IF(C67=17,VLOOKUP(W67,判定式!$H$15:I$19,2,TRUE))))))))</f>
        <v>0</v>
      </c>
    </row>
    <row r="68" spans="1:24" ht="14.25">
      <c r="A68" s="67">
        <v>48</v>
      </c>
      <c r="B68" s="133"/>
      <c r="C68" s="201"/>
      <c r="D68" s="208" t="str">
        <f t="shared" si="6"/>
        <v>-</v>
      </c>
      <c r="E68" s="225"/>
      <c r="F68" s="225"/>
      <c r="G68" s="225"/>
      <c r="H68" s="225"/>
      <c r="I68" s="225"/>
      <c r="J68" s="225"/>
      <c r="K68" s="68"/>
      <c r="L68" s="225"/>
      <c r="M68" s="225"/>
      <c r="N68" s="241" t="str">
        <f>IF(E68="","",VLOOKUP(E68,判定式!C$3:$J$12,8,TRUE))</f>
        <v/>
      </c>
      <c r="O68" s="241" t="str">
        <f>IF(F68="","",VLOOKUP(F68,判定式!D$3:$J$12,7,TRUE))</f>
        <v/>
      </c>
      <c r="P68" s="241" t="str">
        <f>IF(G68="","",VLOOKUP(G68,判定式!E$3:$J$12,6,TRUE))</f>
        <v/>
      </c>
      <c r="Q68" s="241" t="str">
        <f>IF(H68="","",VLOOKUP(H68,判定式!F$3:$J$12,5,TRUE))</f>
        <v/>
      </c>
      <c r="R68" s="241" t="str">
        <f>IF(I68="","",VLOOKUP(I68,判定式!M$3:$N$12,2,TRUE))</f>
        <v/>
      </c>
      <c r="S68" s="241" t="str">
        <f>IF(J68="","",VLOOKUP(J68,判定式!I$3:$J$12,2,TRUE))</f>
        <v/>
      </c>
      <c r="T68" s="241" t="str">
        <f>IF(K68="","",VLOOKUP(K68,判定式!L$3:$N$12,3,TRUE))</f>
        <v/>
      </c>
      <c r="U68" s="241" t="str">
        <f>IF(L68="","",VLOOKUP(L68,判定式!G$3:$J$12,4,TRUE))</f>
        <v/>
      </c>
      <c r="V68" s="241" t="str">
        <f>IF(M68="","",VLOOKUP(M68,判定式!$H$3:J$12,3,TRUE))</f>
        <v/>
      </c>
      <c r="W68" s="69" t="str">
        <f t="shared" si="7"/>
        <v/>
      </c>
      <c r="X68" s="170" t="b">
        <f>IF(ISNUMBER(D68),"判定外",IF(C68=12,VLOOKUP(W68,判定式!$C$15:I$19,7,TRUE),IF(C68=13,VLOOKUP(W68,判定式!$D$15:I$19,6,TRUE),IF(C68=14,VLOOKUP(W68,判定式!$E$15:I$19,5,TRUE),IF(C68=15,VLOOKUP(W68,判定式!$F$15:I$19,4,TRUE),IF(C68=16,VLOOKUP(W68,判定式!$G$15:I$19,3,TRUE),IF(C68=17,VLOOKUP(W68,判定式!$H$15:I$19,2,TRUE))))))))</f>
        <v>0</v>
      </c>
    </row>
    <row r="69" spans="1:24" ht="14.25">
      <c r="A69" s="67">
        <v>49</v>
      </c>
      <c r="B69" s="133"/>
      <c r="C69" s="201"/>
      <c r="D69" s="208" t="str">
        <f t="shared" si="6"/>
        <v>-</v>
      </c>
      <c r="E69" s="225"/>
      <c r="F69" s="225"/>
      <c r="G69" s="225"/>
      <c r="H69" s="225"/>
      <c r="I69" s="225"/>
      <c r="J69" s="225"/>
      <c r="K69" s="68"/>
      <c r="L69" s="225"/>
      <c r="M69" s="225"/>
      <c r="N69" s="241" t="str">
        <f>IF(E69="","",VLOOKUP(E69,判定式!C$3:$J$12,8,TRUE))</f>
        <v/>
      </c>
      <c r="O69" s="241" t="str">
        <f>IF(F69="","",VLOOKUP(F69,判定式!D$3:$J$12,7,TRUE))</f>
        <v/>
      </c>
      <c r="P69" s="241" t="str">
        <f>IF(G69="","",VLOOKUP(G69,判定式!E$3:$J$12,6,TRUE))</f>
        <v/>
      </c>
      <c r="Q69" s="241" t="str">
        <f>IF(H69="","",VLOOKUP(H69,判定式!F$3:$J$12,5,TRUE))</f>
        <v/>
      </c>
      <c r="R69" s="241" t="str">
        <f>IF(I69="","",VLOOKUP(I69,判定式!M$3:$N$12,2,TRUE))</f>
        <v/>
      </c>
      <c r="S69" s="241" t="str">
        <f>IF(J69="","",VLOOKUP(J69,判定式!I$3:$J$12,2,TRUE))</f>
        <v/>
      </c>
      <c r="T69" s="241" t="str">
        <f>IF(K69="","",VLOOKUP(K69,判定式!L$3:$N$12,3,TRUE))</f>
        <v/>
      </c>
      <c r="U69" s="241" t="str">
        <f>IF(L69="","",VLOOKUP(L69,判定式!G$3:$J$12,4,TRUE))</f>
        <v/>
      </c>
      <c r="V69" s="241" t="str">
        <f>IF(M69="","",VLOOKUP(M69,判定式!$H$3:J$12,3,TRUE))</f>
        <v/>
      </c>
      <c r="W69" s="69" t="str">
        <f t="shared" si="7"/>
        <v/>
      </c>
      <c r="X69" s="170" t="b">
        <f>IF(ISNUMBER(D69),"判定外",IF(C69=12,VLOOKUP(W69,判定式!$C$15:I$19,7,TRUE),IF(C69=13,VLOOKUP(W69,判定式!$D$15:I$19,6,TRUE),IF(C69=14,VLOOKUP(W69,判定式!$E$15:I$19,5,TRUE),IF(C69=15,VLOOKUP(W69,判定式!$F$15:I$19,4,TRUE),IF(C69=16,VLOOKUP(W69,判定式!$G$15:I$19,3,TRUE),IF(C69=17,VLOOKUP(W69,判定式!$H$15:I$19,2,TRUE))))))))</f>
        <v>0</v>
      </c>
    </row>
    <row r="70" spans="1:24" ht="14.25">
      <c r="A70" s="76">
        <v>50</v>
      </c>
      <c r="B70" s="136"/>
      <c r="C70" s="204"/>
      <c r="D70" s="211" t="str">
        <f t="shared" si="6"/>
        <v>-</v>
      </c>
      <c r="E70" s="230"/>
      <c r="F70" s="230"/>
      <c r="G70" s="230"/>
      <c r="H70" s="230"/>
      <c r="I70" s="230"/>
      <c r="J70" s="230"/>
      <c r="K70" s="77"/>
      <c r="L70" s="230"/>
      <c r="M70" s="230"/>
      <c r="N70" s="242" t="str">
        <f>IF(E70="","",VLOOKUP(E70,判定式!C$3:$J$12,8,TRUE))</f>
        <v/>
      </c>
      <c r="O70" s="242" t="str">
        <f>IF(F70="","",VLOOKUP(F70,判定式!D$3:$J$12,7,TRUE))</f>
        <v/>
      </c>
      <c r="P70" s="242" t="str">
        <f>IF(G70="","",VLOOKUP(G70,判定式!E$3:$J$12,6,TRUE))</f>
        <v/>
      </c>
      <c r="Q70" s="242" t="str">
        <f>IF(H70="","",VLOOKUP(H70,判定式!F$3:$J$12,5,TRUE))</f>
        <v/>
      </c>
      <c r="R70" s="242" t="str">
        <f>IF(I70="","",VLOOKUP(I70,判定式!M$3:$N$12,2,TRUE))</f>
        <v/>
      </c>
      <c r="S70" s="242" t="str">
        <f>IF(J70="","",VLOOKUP(J70,判定式!I$3:$J$12,2,TRUE))</f>
        <v/>
      </c>
      <c r="T70" s="242" t="str">
        <f>IF(K70="","",VLOOKUP(K70,判定式!L$3:$N$12,3,TRUE))</f>
        <v/>
      </c>
      <c r="U70" s="242" t="str">
        <f>IF(L70="","",VLOOKUP(L70,判定式!G$3:$J$12,4,TRUE))</f>
        <v/>
      </c>
      <c r="V70" s="242" t="str">
        <f>IF(M70="","",VLOOKUP(M70,判定式!$H$3:J$12,3,TRUE))</f>
        <v/>
      </c>
      <c r="W70" s="78" t="str">
        <f t="shared" si="7"/>
        <v/>
      </c>
      <c r="X70" s="173" t="b">
        <f>IF(ISNUMBER(D70),"判定外",IF(C70=12,VLOOKUP(W70,判定式!$C$15:I$19,7,TRUE),IF(C70=13,VLOOKUP(W70,判定式!$D$15:I$19,6,TRUE),IF(C70=14,VLOOKUP(W70,判定式!$E$15:I$19,5,TRUE),IF(C70=15,VLOOKUP(W70,判定式!$F$15:I$19,4,TRUE),IF(C70=16,VLOOKUP(W70,判定式!$G$15:I$19,3,TRUE),IF(C70=17,VLOOKUP(W70,判定式!$H$15:I$19,2,TRUE))))))))</f>
        <v>0</v>
      </c>
    </row>
    <row r="71" spans="1:24" ht="14.25">
      <c r="A71" s="79">
        <v>51</v>
      </c>
      <c r="B71" s="137"/>
      <c r="C71" s="205"/>
      <c r="D71" s="212" t="str">
        <f t="shared" si="6"/>
        <v>-</v>
      </c>
      <c r="E71" s="231"/>
      <c r="F71" s="231"/>
      <c r="G71" s="231"/>
      <c r="H71" s="231"/>
      <c r="I71" s="231"/>
      <c r="J71" s="231"/>
      <c r="K71" s="80"/>
      <c r="L71" s="231"/>
      <c r="M71" s="231"/>
      <c r="N71" s="243" t="str">
        <f>IF(E71="","",VLOOKUP(E71,判定式!C$3:$J$12,8,TRUE))</f>
        <v/>
      </c>
      <c r="O71" s="243" t="str">
        <f>IF(F71="","",VLOOKUP(F71,判定式!D$3:$J$12,7,TRUE))</f>
        <v/>
      </c>
      <c r="P71" s="243" t="str">
        <f>IF(G71="","",VLOOKUP(G71,判定式!E$3:$J$12,6,TRUE))</f>
        <v/>
      </c>
      <c r="Q71" s="243" t="str">
        <f>IF(H71="","",VLOOKUP(H71,判定式!F$3:$J$12,5,TRUE))</f>
        <v/>
      </c>
      <c r="R71" s="243" t="str">
        <f>IF(I71="","",VLOOKUP(I71,判定式!M$3:$N$12,2,TRUE))</f>
        <v/>
      </c>
      <c r="S71" s="243" t="str">
        <f>IF(J71="","",VLOOKUP(J71,判定式!I$3:$J$12,2,TRUE))</f>
        <v/>
      </c>
      <c r="T71" s="243" t="str">
        <f>IF(K71="","",VLOOKUP(K71,判定式!L$3:$N$12,3,TRUE))</f>
        <v/>
      </c>
      <c r="U71" s="243" t="str">
        <f>IF(L71="","",VLOOKUP(L71,判定式!G$3:$J$12,4,TRUE))</f>
        <v/>
      </c>
      <c r="V71" s="243" t="str">
        <f>IF(M71="","",VLOOKUP(M71,判定式!$H$3:J$12,3,TRUE))</f>
        <v/>
      </c>
      <c r="W71" s="75" t="str">
        <f t="shared" si="7"/>
        <v/>
      </c>
      <c r="X71" s="174" t="b">
        <f>IF(ISNUMBER(D71),"判定外",IF(C71=12,VLOOKUP(W71,判定式!$C$15:I$19,7,TRUE),IF(C71=13,VLOOKUP(W71,判定式!$D$15:I$19,6,TRUE),IF(C71=14,VLOOKUP(W71,判定式!$E$15:I$19,5,TRUE),IF(C71=15,VLOOKUP(W71,判定式!$F$15:I$19,4,TRUE),IF(C71=16,VLOOKUP(W71,判定式!$G$15:I$19,3,TRUE),IF(C71=17,VLOOKUP(W71,判定式!$H$15:I$19,2,TRUE))))))))</f>
        <v>0</v>
      </c>
    </row>
    <row r="72" spans="1:24" ht="14.25">
      <c r="A72" s="67">
        <v>52</v>
      </c>
      <c r="B72" s="133"/>
      <c r="C72" s="201"/>
      <c r="D72" s="208" t="str">
        <f t="shared" si="6"/>
        <v>-</v>
      </c>
      <c r="E72" s="225"/>
      <c r="F72" s="225"/>
      <c r="G72" s="225"/>
      <c r="H72" s="225"/>
      <c r="I72" s="225"/>
      <c r="J72" s="225"/>
      <c r="K72" s="68"/>
      <c r="L72" s="225"/>
      <c r="M72" s="225"/>
      <c r="N72" s="241" t="str">
        <f>IF(E72="","",VLOOKUP(E72,判定式!C$3:$J$12,8,TRUE))</f>
        <v/>
      </c>
      <c r="O72" s="241" t="str">
        <f>IF(F72="","",VLOOKUP(F72,判定式!D$3:$J$12,7,TRUE))</f>
        <v/>
      </c>
      <c r="P72" s="241" t="str">
        <f>IF(G72="","",VLOOKUP(G72,判定式!E$3:$J$12,6,TRUE))</f>
        <v/>
      </c>
      <c r="Q72" s="241" t="str">
        <f>IF(H72="","",VLOOKUP(H72,判定式!F$3:$J$12,5,TRUE))</f>
        <v/>
      </c>
      <c r="R72" s="241" t="str">
        <f>IF(I72="","",VLOOKUP(I72,判定式!M$3:$N$12,2,TRUE))</f>
        <v/>
      </c>
      <c r="S72" s="241" t="str">
        <f>IF(J72="","",VLOOKUP(J72,判定式!I$3:$J$12,2,TRUE))</f>
        <v/>
      </c>
      <c r="T72" s="241" t="str">
        <f>IF(K72="","",VLOOKUP(K72,判定式!L$3:$N$12,3,TRUE))</f>
        <v/>
      </c>
      <c r="U72" s="241" t="str">
        <f>IF(L72="","",VLOOKUP(L72,判定式!G$3:$J$12,4,TRUE))</f>
        <v/>
      </c>
      <c r="V72" s="241" t="str">
        <f>IF(M72="","",VLOOKUP(M72,判定式!$H$3:J$12,3,TRUE))</f>
        <v/>
      </c>
      <c r="W72" s="69" t="str">
        <f t="shared" si="7"/>
        <v/>
      </c>
      <c r="X72" s="170" t="b">
        <f>IF(ISNUMBER(D72),"判定外",IF(C72=12,VLOOKUP(W72,判定式!$C$15:I$19,7,TRUE),IF(C72=13,VLOOKUP(W72,判定式!$D$15:I$19,6,TRUE),IF(C72=14,VLOOKUP(W72,判定式!$E$15:I$19,5,TRUE),IF(C72=15,VLOOKUP(W72,判定式!$F$15:I$19,4,TRUE),IF(C72=16,VLOOKUP(W72,判定式!$G$15:I$19,3,TRUE),IF(C72=17,VLOOKUP(W72,判定式!$H$15:I$19,2,TRUE))))))))</f>
        <v>0</v>
      </c>
    </row>
    <row r="73" spans="1:24" ht="14.25">
      <c r="A73" s="67">
        <v>53</v>
      </c>
      <c r="B73" s="133"/>
      <c r="C73" s="201"/>
      <c r="D73" s="208" t="str">
        <f t="shared" si="6"/>
        <v>-</v>
      </c>
      <c r="E73" s="225"/>
      <c r="F73" s="225"/>
      <c r="G73" s="225"/>
      <c r="H73" s="225"/>
      <c r="I73" s="225"/>
      <c r="J73" s="225"/>
      <c r="K73" s="68"/>
      <c r="L73" s="225"/>
      <c r="M73" s="225"/>
      <c r="N73" s="241" t="str">
        <f>IF(E73="","",VLOOKUP(E73,判定式!C$3:$J$12,8,TRUE))</f>
        <v/>
      </c>
      <c r="O73" s="241" t="str">
        <f>IF(F73="","",VLOOKUP(F73,判定式!D$3:$J$12,7,TRUE))</f>
        <v/>
      </c>
      <c r="P73" s="241" t="str">
        <f>IF(G73="","",VLOOKUP(G73,判定式!E$3:$J$12,6,TRUE))</f>
        <v/>
      </c>
      <c r="Q73" s="241" t="str">
        <f>IF(H73="","",VLOOKUP(H73,判定式!F$3:$J$12,5,TRUE))</f>
        <v/>
      </c>
      <c r="R73" s="241" t="str">
        <f>IF(I73="","",VLOOKUP(I73,判定式!M$3:$N$12,2,TRUE))</f>
        <v/>
      </c>
      <c r="S73" s="241" t="str">
        <f>IF(J73="","",VLOOKUP(J73,判定式!I$3:$J$12,2,TRUE))</f>
        <v/>
      </c>
      <c r="T73" s="241" t="str">
        <f>IF(K73="","",VLOOKUP(K73,判定式!L$3:$N$12,3,TRUE))</f>
        <v/>
      </c>
      <c r="U73" s="241" t="str">
        <f>IF(L73="","",VLOOKUP(L73,判定式!G$3:$J$12,4,TRUE))</f>
        <v/>
      </c>
      <c r="V73" s="241" t="str">
        <f>IF(M73="","",VLOOKUP(M73,判定式!$H$3:J$12,3,TRUE))</f>
        <v/>
      </c>
      <c r="W73" s="69" t="str">
        <f t="shared" si="7"/>
        <v/>
      </c>
      <c r="X73" s="170" t="b">
        <f>IF(ISNUMBER(D73),"判定外",IF(C73=12,VLOOKUP(W73,判定式!$C$15:I$19,7,TRUE),IF(C73=13,VLOOKUP(W73,判定式!$D$15:I$19,6,TRUE),IF(C73=14,VLOOKUP(W73,判定式!$E$15:I$19,5,TRUE),IF(C73=15,VLOOKUP(W73,判定式!$F$15:I$19,4,TRUE),IF(C73=16,VLOOKUP(W73,判定式!$G$15:I$19,3,TRUE),IF(C73=17,VLOOKUP(W73,判定式!$H$15:I$19,2,TRUE))))))))</f>
        <v>0</v>
      </c>
    </row>
    <row r="74" spans="1:24" ht="14.25">
      <c r="A74" s="67">
        <v>54</v>
      </c>
      <c r="B74" s="133"/>
      <c r="C74" s="201"/>
      <c r="D74" s="208" t="str">
        <f t="shared" si="6"/>
        <v>-</v>
      </c>
      <c r="E74" s="225"/>
      <c r="F74" s="225"/>
      <c r="G74" s="225"/>
      <c r="H74" s="225"/>
      <c r="I74" s="225"/>
      <c r="J74" s="225"/>
      <c r="K74" s="68"/>
      <c r="L74" s="225"/>
      <c r="M74" s="225"/>
      <c r="N74" s="241" t="str">
        <f>IF(E74="","",VLOOKUP(E74,判定式!C$3:$J$12,8,TRUE))</f>
        <v/>
      </c>
      <c r="O74" s="241" t="str">
        <f>IF(F74="","",VLOOKUP(F74,判定式!D$3:$J$12,7,TRUE))</f>
        <v/>
      </c>
      <c r="P74" s="241" t="str">
        <f>IF(G74="","",VLOOKUP(G74,判定式!E$3:$J$12,6,TRUE))</f>
        <v/>
      </c>
      <c r="Q74" s="241" t="str">
        <f>IF(H74="","",VLOOKUP(H74,判定式!F$3:$J$12,5,TRUE))</f>
        <v/>
      </c>
      <c r="R74" s="241" t="str">
        <f>IF(I74="","",VLOOKUP(I74,判定式!M$3:$N$12,2,TRUE))</f>
        <v/>
      </c>
      <c r="S74" s="241" t="str">
        <f>IF(J74="","",VLOOKUP(J74,判定式!I$3:$J$12,2,TRUE))</f>
        <v/>
      </c>
      <c r="T74" s="241" t="str">
        <f>IF(K74="","",VLOOKUP(K74,判定式!L$3:$N$12,3,TRUE))</f>
        <v/>
      </c>
      <c r="U74" s="241" t="str">
        <f>IF(L74="","",VLOOKUP(L74,判定式!G$3:$J$12,4,TRUE))</f>
        <v/>
      </c>
      <c r="V74" s="241" t="str">
        <f>IF(M74="","",VLOOKUP(M74,判定式!$H$3:J$12,3,TRUE))</f>
        <v/>
      </c>
      <c r="W74" s="69" t="str">
        <f t="shared" si="7"/>
        <v/>
      </c>
      <c r="X74" s="170" t="b">
        <f>IF(ISNUMBER(D74),"判定外",IF(C74=12,VLOOKUP(W74,判定式!$C$15:I$19,7,TRUE),IF(C74=13,VLOOKUP(W74,判定式!$D$15:I$19,6,TRUE),IF(C74=14,VLOOKUP(W74,判定式!$E$15:I$19,5,TRUE),IF(C74=15,VLOOKUP(W74,判定式!$F$15:I$19,4,TRUE),IF(C74=16,VLOOKUP(W74,判定式!$G$15:I$19,3,TRUE),IF(C74=17,VLOOKUP(W74,判定式!$H$15:I$19,2,TRUE))))))))</f>
        <v>0</v>
      </c>
    </row>
    <row r="75" spans="1:24" ht="14.25">
      <c r="A75" s="70">
        <v>55</v>
      </c>
      <c r="B75" s="134"/>
      <c r="C75" s="202"/>
      <c r="D75" s="211" t="str">
        <f t="shared" si="6"/>
        <v>-</v>
      </c>
      <c r="E75" s="227"/>
      <c r="F75" s="227"/>
      <c r="G75" s="227"/>
      <c r="H75" s="227"/>
      <c r="I75" s="227"/>
      <c r="J75" s="227"/>
      <c r="K75" s="71"/>
      <c r="L75" s="227"/>
      <c r="M75" s="227"/>
      <c r="N75" s="244" t="str">
        <f>IF(E75="","",VLOOKUP(E75,判定式!C$3:$J$12,8,TRUE))</f>
        <v/>
      </c>
      <c r="O75" s="244" t="str">
        <f>IF(F75="","",VLOOKUP(F75,判定式!D$3:$J$12,7,TRUE))</f>
        <v/>
      </c>
      <c r="P75" s="244" t="str">
        <f>IF(G75="","",VLOOKUP(G75,判定式!E$3:$J$12,6,TRUE))</f>
        <v/>
      </c>
      <c r="Q75" s="244" t="str">
        <f>IF(H75="","",VLOOKUP(H75,判定式!F$3:$J$12,5,TRUE))</f>
        <v/>
      </c>
      <c r="R75" s="244" t="str">
        <f>IF(I75="","",VLOOKUP(I75,判定式!M$3:$N$12,2,TRUE))</f>
        <v/>
      </c>
      <c r="S75" s="244" t="str">
        <f>IF(J75="","",VLOOKUP(J75,判定式!I$3:$J$12,2,TRUE))</f>
        <v/>
      </c>
      <c r="T75" s="244" t="str">
        <f>IF(K75="","",VLOOKUP(K75,判定式!L$3:$N$12,3,TRUE))</f>
        <v/>
      </c>
      <c r="U75" s="244" t="str">
        <f>IF(L75="","",VLOOKUP(L75,判定式!G$3:$J$12,4,TRUE))</f>
        <v/>
      </c>
      <c r="V75" s="244" t="str">
        <f>IF(M75="","",VLOOKUP(M75,判定式!$H$3:J$12,3,TRUE))</f>
        <v/>
      </c>
      <c r="W75" s="78" t="str">
        <f t="shared" si="7"/>
        <v/>
      </c>
      <c r="X75" s="171" t="b">
        <f>IF(ISNUMBER(D75),"判定外",IF(C75=12,VLOOKUP(W75,判定式!$C$15:I$19,7,TRUE),IF(C75=13,VLOOKUP(W75,判定式!$D$15:I$19,6,TRUE),IF(C75=14,VLOOKUP(W75,判定式!$E$15:I$19,5,TRUE),IF(C75=15,VLOOKUP(W75,判定式!$F$15:I$19,4,TRUE),IF(C75=16,VLOOKUP(W75,判定式!$G$15:I$19,3,TRUE),IF(C75=17,VLOOKUP(W75,判定式!$H$15:I$19,2,TRUE))))))))</f>
        <v>0</v>
      </c>
    </row>
    <row r="76" spans="1:24" ht="14.25">
      <c r="A76" s="73">
        <v>56</v>
      </c>
      <c r="B76" s="135"/>
      <c r="C76" s="203"/>
      <c r="D76" s="212" t="str">
        <f t="shared" si="6"/>
        <v>-</v>
      </c>
      <c r="E76" s="229"/>
      <c r="F76" s="229"/>
      <c r="G76" s="229"/>
      <c r="H76" s="229"/>
      <c r="I76" s="229"/>
      <c r="J76" s="229"/>
      <c r="K76" s="74"/>
      <c r="L76" s="229"/>
      <c r="M76" s="229"/>
      <c r="N76" s="245" t="str">
        <f>IF(E76="","",VLOOKUP(E76,判定式!C$3:$J$12,8,TRUE))</f>
        <v/>
      </c>
      <c r="O76" s="245" t="str">
        <f>IF(F76="","",VLOOKUP(F76,判定式!D$3:$J$12,7,TRUE))</f>
        <v/>
      </c>
      <c r="P76" s="245" t="str">
        <f>IF(G76="","",VLOOKUP(G76,判定式!E$3:$J$12,6,TRUE))</f>
        <v/>
      </c>
      <c r="Q76" s="245" t="str">
        <f>IF(H76="","",VLOOKUP(H76,判定式!F$3:$J$12,5,TRUE))</f>
        <v/>
      </c>
      <c r="R76" s="245" t="str">
        <f>IF(I76="","",VLOOKUP(I76,判定式!M$3:$N$12,2,TRUE))</f>
        <v/>
      </c>
      <c r="S76" s="245" t="str">
        <f>IF(J76="","",VLOOKUP(J76,判定式!I$3:$J$12,2,TRUE))</f>
        <v/>
      </c>
      <c r="T76" s="245" t="str">
        <f>IF(K76="","",VLOOKUP(K76,判定式!L$3:$N$12,3,TRUE))</f>
        <v/>
      </c>
      <c r="U76" s="245" t="str">
        <f>IF(L76="","",VLOOKUP(L76,判定式!G$3:$J$12,4,TRUE))</f>
        <v/>
      </c>
      <c r="V76" s="245" t="str">
        <f>IF(M76="","",VLOOKUP(M76,判定式!$H$3:J$12,3,TRUE))</f>
        <v/>
      </c>
      <c r="W76" s="75" t="str">
        <f t="shared" si="7"/>
        <v/>
      </c>
      <c r="X76" s="172" t="b">
        <f>IF(ISNUMBER(D76),"判定外",IF(C76=12,VLOOKUP(W76,判定式!$C$15:I$19,7,TRUE),IF(C76=13,VLOOKUP(W76,判定式!$D$15:I$19,6,TRUE),IF(C76=14,VLOOKUP(W76,判定式!$E$15:I$19,5,TRUE),IF(C76=15,VLOOKUP(W76,判定式!$F$15:I$19,4,TRUE),IF(C76=16,VLOOKUP(W76,判定式!$G$15:I$19,3,TRUE),IF(C76=17,VLOOKUP(W76,判定式!$H$15:I$19,2,TRUE))))))))</f>
        <v>0</v>
      </c>
    </row>
    <row r="77" spans="1:24" ht="14.25">
      <c r="A77" s="67">
        <v>57</v>
      </c>
      <c r="B77" s="133"/>
      <c r="C77" s="201"/>
      <c r="D77" s="208" t="str">
        <f t="shared" si="6"/>
        <v>-</v>
      </c>
      <c r="E77" s="225"/>
      <c r="F77" s="225"/>
      <c r="G77" s="225"/>
      <c r="H77" s="225"/>
      <c r="I77" s="225"/>
      <c r="J77" s="225"/>
      <c r="K77" s="68"/>
      <c r="L77" s="225"/>
      <c r="M77" s="225"/>
      <c r="N77" s="241" t="str">
        <f>IF(E77="","",VLOOKUP(E77,判定式!C$3:$J$12,8,TRUE))</f>
        <v/>
      </c>
      <c r="O77" s="241" t="str">
        <f>IF(F77="","",VLOOKUP(F77,判定式!D$3:$J$12,7,TRUE))</f>
        <v/>
      </c>
      <c r="P77" s="241" t="str">
        <f>IF(G77="","",VLOOKUP(G77,判定式!E$3:$J$12,6,TRUE))</f>
        <v/>
      </c>
      <c r="Q77" s="241" t="str">
        <f>IF(H77="","",VLOOKUP(H77,判定式!F$3:$J$12,5,TRUE))</f>
        <v/>
      </c>
      <c r="R77" s="241" t="str">
        <f>IF(I77="","",VLOOKUP(I77,判定式!M$3:$N$12,2,TRUE))</f>
        <v/>
      </c>
      <c r="S77" s="241" t="str">
        <f>IF(J77="","",VLOOKUP(J77,判定式!I$3:$J$12,2,TRUE))</f>
        <v/>
      </c>
      <c r="T77" s="241" t="str">
        <f>IF(K77="","",VLOOKUP(K77,判定式!L$3:$N$12,3,TRUE))</f>
        <v/>
      </c>
      <c r="U77" s="241" t="str">
        <f>IF(L77="","",VLOOKUP(L77,判定式!G$3:$J$12,4,TRUE))</f>
        <v/>
      </c>
      <c r="V77" s="241" t="str">
        <f>IF(M77="","",VLOOKUP(M77,判定式!$H$3:J$12,3,TRUE))</f>
        <v/>
      </c>
      <c r="W77" s="69" t="str">
        <f t="shared" si="7"/>
        <v/>
      </c>
      <c r="X77" s="170" t="b">
        <f>IF(ISNUMBER(D77),"判定外",IF(C77=12,VLOOKUP(W77,判定式!$C$15:I$19,7,TRUE),IF(C77=13,VLOOKUP(W77,判定式!$D$15:I$19,6,TRUE),IF(C77=14,VLOOKUP(W77,判定式!$E$15:I$19,5,TRUE),IF(C77=15,VLOOKUP(W77,判定式!$F$15:I$19,4,TRUE),IF(C77=16,VLOOKUP(W77,判定式!$G$15:I$19,3,TRUE),IF(C77=17,VLOOKUP(W77,判定式!$H$15:I$19,2,TRUE))))))))</f>
        <v>0</v>
      </c>
    </row>
    <row r="78" spans="1:24" ht="14.25">
      <c r="A78" s="67">
        <v>58</v>
      </c>
      <c r="B78" s="133"/>
      <c r="C78" s="201"/>
      <c r="D78" s="208" t="str">
        <f t="shared" si="6"/>
        <v>-</v>
      </c>
      <c r="E78" s="225"/>
      <c r="F78" s="225"/>
      <c r="G78" s="225"/>
      <c r="H78" s="225"/>
      <c r="I78" s="225"/>
      <c r="J78" s="225"/>
      <c r="K78" s="68"/>
      <c r="L78" s="225"/>
      <c r="M78" s="225"/>
      <c r="N78" s="241" t="str">
        <f>IF(E78="","",VLOOKUP(E78,判定式!C$3:$J$12,8,TRUE))</f>
        <v/>
      </c>
      <c r="O78" s="241" t="str">
        <f>IF(F78="","",VLOOKUP(F78,判定式!D$3:$J$12,7,TRUE))</f>
        <v/>
      </c>
      <c r="P78" s="241" t="str">
        <f>IF(G78="","",VLOOKUP(G78,判定式!E$3:$J$12,6,TRUE))</f>
        <v/>
      </c>
      <c r="Q78" s="241" t="str">
        <f>IF(H78="","",VLOOKUP(H78,判定式!F$3:$J$12,5,TRUE))</f>
        <v/>
      </c>
      <c r="R78" s="241" t="str">
        <f>IF(I78="","",VLOOKUP(I78,判定式!M$3:$N$12,2,TRUE))</f>
        <v/>
      </c>
      <c r="S78" s="241" t="str">
        <f>IF(J78="","",VLOOKUP(J78,判定式!I$3:$J$12,2,TRUE))</f>
        <v/>
      </c>
      <c r="T78" s="241" t="str">
        <f>IF(K78="","",VLOOKUP(K78,判定式!L$3:$N$12,3,TRUE))</f>
        <v/>
      </c>
      <c r="U78" s="241" t="str">
        <f>IF(L78="","",VLOOKUP(L78,判定式!G$3:$J$12,4,TRUE))</f>
        <v/>
      </c>
      <c r="V78" s="241" t="str">
        <f>IF(M78="","",VLOOKUP(M78,判定式!$H$3:J$12,3,TRUE))</f>
        <v/>
      </c>
      <c r="W78" s="69" t="str">
        <f t="shared" si="7"/>
        <v/>
      </c>
      <c r="X78" s="170" t="b">
        <f>IF(ISNUMBER(D78),"判定外",IF(C78=12,VLOOKUP(W78,判定式!$C$15:I$19,7,TRUE),IF(C78=13,VLOOKUP(W78,判定式!$D$15:I$19,6,TRUE),IF(C78=14,VLOOKUP(W78,判定式!$E$15:I$19,5,TRUE),IF(C78=15,VLOOKUP(W78,判定式!$F$15:I$19,4,TRUE),IF(C78=16,VLOOKUP(W78,判定式!$G$15:I$19,3,TRUE),IF(C78=17,VLOOKUP(W78,判定式!$H$15:I$19,2,TRUE))))))))</f>
        <v>0</v>
      </c>
    </row>
    <row r="79" spans="1:24" ht="14.25">
      <c r="A79" s="67">
        <v>59</v>
      </c>
      <c r="B79" s="133"/>
      <c r="C79" s="201"/>
      <c r="D79" s="208" t="str">
        <f t="shared" si="6"/>
        <v>-</v>
      </c>
      <c r="E79" s="225"/>
      <c r="F79" s="225"/>
      <c r="G79" s="225"/>
      <c r="H79" s="225"/>
      <c r="I79" s="225"/>
      <c r="J79" s="225"/>
      <c r="K79" s="68"/>
      <c r="L79" s="225"/>
      <c r="M79" s="225"/>
      <c r="N79" s="241" t="str">
        <f>IF(E79="","",VLOOKUP(E79,判定式!C$3:$J$12,8,TRUE))</f>
        <v/>
      </c>
      <c r="O79" s="241" t="str">
        <f>IF(F79="","",VLOOKUP(F79,判定式!D$3:$J$12,7,TRUE))</f>
        <v/>
      </c>
      <c r="P79" s="241" t="str">
        <f>IF(G79="","",VLOOKUP(G79,判定式!E$3:$J$12,6,TRUE))</f>
        <v/>
      </c>
      <c r="Q79" s="241" t="str">
        <f>IF(H79="","",VLOOKUP(H79,判定式!F$3:$J$12,5,TRUE))</f>
        <v/>
      </c>
      <c r="R79" s="241" t="str">
        <f>IF(I79="","",VLOOKUP(I79,判定式!M$3:$N$12,2,TRUE))</f>
        <v/>
      </c>
      <c r="S79" s="241" t="str">
        <f>IF(J79="","",VLOOKUP(J79,判定式!I$3:$J$12,2,TRUE))</f>
        <v/>
      </c>
      <c r="T79" s="241" t="str">
        <f>IF(K79="","",VLOOKUP(K79,判定式!L$3:$N$12,3,TRUE))</f>
        <v/>
      </c>
      <c r="U79" s="241" t="str">
        <f>IF(L79="","",VLOOKUP(L79,判定式!G$3:$J$12,4,TRUE))</f>
        <v/>
      </c>
      <c r="V79" s="241" t="str">
        <f>IF(M79="","",VLOOKUP(M79,判定式!$H$3:J$12,3,TRUE))</f>
        <v/>
      </c>
      <c r="W79" s="69" t="str">
        <f t="shared" si="7"/>
        <v/>
      </c>
      <c r="X79" s="170" t="b">
        <f>IF(ISNUMBER(D79),"判定外",IF(C79=12,VLOOKUP(W79,判定式!$C$15:I$19,7,TRUE),IF(C79=13,VLOOKUP(W79,判定式!$D$15:I$19,6,TRUE),IF(C79=14,VLOOKUP(W79,判定式!$E$15:I$19,5,TRUE),IF(C79=15,VLOOKUP(W79,判定式!$F$15:I$19,4,TRUE),IF(C79=16,VLOOKUP(W79,判定式!$G$15:I$19,3,TRUE),IF(C79=17,VLOOKUP(W79,判定式!$H$15:I$19,2,TRUE))))))))</f>
        <v>0</v>
      </c>
    </row>
    <row r="80" spans="1:24" ht="14.25">
      <c r="A80" s="76">
        <v>60</v>
      </c>
      <c r="B80" s="136"/>
      <c r="C80" s="204"/>
      <c r="D80" s="211" t="str">
        <f t="shared" si="6"/>
        <v>-</v>
      </c>
      <c r="E80" s="230"/>
      <c r="F80" s="230"/>
      <c r="G80" s="230"/>
      <c r="H80" s="230"/>
      <c r="I80" s="230"/>
      <c r="J80" s="230"/>
      <c r="K80" s="77"/>
      <c r="L80" s="230"/>
      <c r="M80" s="230"/>
      <c r="N80" s="242" t="str">
        <f>IF(E80="","",VLOOKUP(E80,判定式!C$3:$J$12,8,TRUE))</f>
        <v/>
      </c>
      <c r="O80" s="242" t="str">
        <f>IF(F80="","",VLOOKUP(F80,判定式!D$3:$J$12,7,TRUE))</f>
        <v/>
      </c>
      <c r="P80" s="242" t="str">
        <f>IF(G80="","",VLOOKUP(G80,判定式!E$3:$J$12,6,TRUE))</f>
        <v/>
      </c>
      <c r="Q80" s="242" t="str">
        <f>IF(H80="","",VLOOKUP(H80,判定式!F$3:$J$12,5,TRUE))</f>
        <v/>
      </c>
      <c r="R80" s="242" t="str">
        <f>IF(I80="","",VLOOKUP(I80,判定式!M$3:$N$12,2,TRUE))</f>
        <v/>
      </c>
      <c r="S80" s="242" t="str">
        <f>IF(J80="","",VLOOKUP(J80,判定式!I$3:$J$12,2,TRUE))</f>
        <v/>
      </c>
      <c r="T80" s="242" t="str">
        <f>IF(K80="","",VLOOKUP(K80,判定式!L$3:$N$12,3,TRUE))</f>
        <v/>
      </c>
      <c r="U80" s="242" t="str">
        <f>IF(L80="","",VLOOKUP(L80,判定式!G$3:$J$12,4,TRUE))</f>
        <v/>
      </c>
      <c r="V80" s="242" t="str">
        <f>IF(M80="","",VLOOKUP(M80,判定式!$H$3:J$12,3,TRUE))</f>
        <v/>
      </c>
      <c r="W80" s="78" t="str">
        <f t="shared" si="7"/>
        <v/>
      </c>
      <c r="X80" s="173" t="b">
        <f>IF(ISNUMBER(D80),"判定外",IF(C80=12,VLOOKUP(W80,判定式!$C$15:I$19,7,TRUE),IF(C80=13,VLOOKUP(W80,判定式!$D$15:I$19,6,TRUE),IF(C80=14,VLOOKUP(W80,判定式!$E$15:I$19,5,TRUE),IF(C80=15,VLOOKUP(W80,判定式!$F$15:I$19,4,TRUE),IF(C80=16,VLOOKUP(W80,判定式!$G$15:I$19,3,TRUE),IF(C80=17,VLOOKUP(W80,判定式!$H$15:I$19,2,TRUE))))))))</f>
        <v>0</v>
      </c>
    </row>
    <row r="81" spans="1:24" ht="14.25">
      <c r="A81" s="79">
        <v>61</v>
      </c>
      <c r="B81" s="137"/>
      <c r="C81" s="205"/>
      <c r="D81" s="212" t="str">
        <f t="shared" si="6"/>
        <v>-</v>
      </c>
      <c r="E81" s="231"/>
      <c r="F81" s="231"/>
      <c r="G81" s="231"/>
      <c r="H81" s="231"/>
      <c r="I81" s="231"/>
      <c r="J81" s="231"/>
      <c r="K81" s="80"/>
      <c r="L81" s="231"/>
      <c r="M81" s="231"/>
      <c r="N81" s="243" t="str">
        <f>IF(E81="","",VLOOKUP(E81,判定式!C$3:$J$12,8,TRUE))</f>
        <v/>
      </c>
      <c r="O81" s="243" t="str">
        <f>IF(F81="","",VLOOKUP(F81,判定式!D$3:$J$12,7,TRUE))</f>
        <v/>
      </c>
      <c r="P81" s="243" t="str">
        <f>IF(G81="","",VLOOKUP(G81,判定式!E$3:$J$12,6,TRUE))</f>
        <v/>
      </c>
      <c r="Q81" s="243" t="str">
        <f>IF(H81="","",VLOOKUP(H81,判定式!F$3:$J$12,5,TRUE))</f>
        <v/>
      </c>
      <c r="R81" s="243" t="str">
        <f>IF(I81="","",VLOOKUP(I81,判定式!M$3:$N$12,2,TRUE))</f>
        <v/>
      </c>
      <c r="S81" s="243" t="str">
        <f>IF(J81="","",VLOOKUP(J81,判定式!I$3:$J$12,2,TRUE))</f>
        <v/>
      </c>
      <c r="T81" s="243" t="str">
        <f>IF(K81="","",VLOOKUP(K81,判定式!L$3:$N$12,3,TRUE))</f>
        <v/>
      </c>
      <c r="U81" s="243" t="str">
        <f>IF(L81="","",VLOOKUP(L81,判定式!G$3:$J$12,4,TRUE))</f>
        <v/>
      </c>
      <c r="V81" s="243" t="str">
        <f>IF(M81="","",VLOOKUP(M81,判定式!$H$3:J$12,3,TRUE))</f>
        <v/>
      </c>
      <c r="W81" s="75" t="str">
        <f t="shared" si="7"/>
        <v/>
      </c>
      <c r="X81" s="174" t="b">
        <f>IF(ISNUMBER(D81),"判定外",IF(C81=12,VLOOKUP(W81,判定式!$C$15:I$19,7,TRUE),IF(C81=13,VLOOKUP(W81,判定式!$D$15:I$19,6,TRUE),IF(C81=14,VLOOKUP(W81,判定式!$E$15:I$19,5,TRUE),IF(C81=15,VLOOKUP(W81,判定式!$F$15:I$19,4,TRUE),IF(C81=16,VLOOKUP(W81,判定式!$G$15:I$19,3,TRUE),IF(C81=17,VLOOKUP(W81,判定式!$H$15:I$19,2,TRUE))))))))</f>
        <v>0</v>
      </c>
    </row>
    <row r="82" spans="1:24" ht="14.25">
      <c r="A82" s="67">
        <v>62</v>
      </c>
      <c r="B82" s="133"/>
      <c r="C82" s="201"/>
      <c r="D82" s="208" t="str">
        <f t="shared" si="6"/>
        <v>-</v>
      </c>
      <c r="E82" s="225"/>
      <c r="F82" s="225"/>
      <c r="G82" s="225"/>
      <c r="H82" s="225"/>
      <c r="I82" s="225"/>
      <c r="J82" s="225"/>
      <c r="K82" s="68"/>
      <c r="L82" s="225"/>
      <c r="M82" s="225"/>
      <c r="N82" s="241" t="str">
        <f>IF(E82="","",VLOOKUP(E82,判定式!C$3:$J$12,8,TRUE))</f>
        <v/>
      </c>
      <c r="O82" s="241" t="str">
        <f>IF(F82="","",VLOOKUP(F82,判定式!D$3:$J$12,7,TRUE))</f>
        <v/>
      </c>
      <c r="P82" s="241" t="str">
        <f>IF(G82="","",VLOOKUP(G82,判定式!E$3:$J$12,6,TRUE))</f>
        <v/>
      </c>
      <c r="Q82" s="241" t="str">
        <f>IF(H82="","",VLOOKUP(H82,判定式!F$3:$J$12,5,TRUE))</f>
        <v/>
      </c>
      <c r="R82" s="241" t="str">
        <f>IF(I82="","",VLOOKUP(I82,判定式!M$3:$N$12,2,TRUE))</f>
        <v/>
      </c>
      <c r="S82" s="241" t="str">
        <f>IF(J82="","",VLOOKUP(J82,判定式!I$3:$J$12,2,TRUE))</f>
        <v/>
      </c>
      <c r="T82" s="241" t="str">
        <f>IF(K82="","",VLOOKUP(K82,判定式!L$3:$N$12,3,TRUE))</f>
        <v/>
      </c>
      <c r="U82" s="241" t="str">
        <f>IF(L82="","",VLOOKUP(L82,判定式!G$3:$J$12,4,TRUE))</f>
        <v/>
      </c>
      <c r="V82" s="241" t="str">
        <f>IF(M82="","",VLOOKUP(M82,判定式!$H$3:J$12,3,TRUE))</f>
        <v/>
      </c>
      <c r="W82" s="69" t="str">
        <f t="shared" si="7"/>
        <v/>
      </c>
      <c r="X82" s="170" t="b">
        <f>IF(ISNUMBER(D82),"判定外",IF(C82=12,VLOOKUP(W82,判定式!$C$15:I$19,7,TRUE),IF(C82=13,VLOOKUP(W82,判定式!$D$15:I$19,6,TRUE),IF(C82=14,VLOOKUP(W82,判定式!$E$15:I$19,5,TRUE),IF(C82=15,VLOOKUP(W82,判定式!$F$15:I$19,4,TRUE),IF(C82=16,VLOOKUP(W82,判定式!$G$15:I$19,3,TRUE),IF(C82=17,VLOOKUP(W82,判定式!$H$15:I$19,2,TRUE))))))))</f>
        <v>0</v>
      </c>
    </row>
    <row r="83" spans="1:24" ht="14.25">
      <c r="A83" s="67">
        <v>63</v>
      </c>
      <c r="B83" s="133"/>
      <c r="C83" s="201"/>
      <c r="D83" s="208" t="str">
        <f t="shared" si="6"/>
        <v>-</v>
      </c>
      <c r="E83" s="225"/>
      <c r="F83" s="225"/>
      <c r="G83" s="225"/>
      <c r="H83" s="225"/>
      <c r="I83" s="225"/>
      <c r="J83" s="225"/>
      <c r="K83" s="68"/>
      <c r="L83" s="225"/>
      <c r="M83" s="225"/>
      <c r="N83" s="241" t="str">
        <f>IF(E83="","",VLOOKUP(E83,判定式!C$3:$J$12,8,TRUE))</f>
        <v/>
      </c>
      <c r="O83" s="241" t="str">
        <f>IF(F83="","",VLOOKUP(F83,判定式!D$3:$J$12,7,TRUE))</f>
        <v/>
      </c>
      <c r="P83" s="241" t="str">
        <f>IF(G83="","",VLOOKUP(G83,判定式!E$3:$J$12,6,TRUE))</f>
        <v/>
      </c>
      <c r="Q83" s="241" t="str">
        <f>IF(H83="","",VLOOKUP(H83,判定式!F$3:$J$12,5,TRUE))</f>
        <v/>
      </c>
      <c r="R83" s="241" t="str">
        <f>IF(I83="","",VLOOKUP(I83,判定式!M$3:$N$12,2,TRUE))</f>
        <v/>
      </c>
      <c r="S83" s="241" t="str">
        <f>IF(J83="","",VLOOKUP(J83,判定式!I$3:$J$12,2,TRUE))</f>
        <v/>
      </c>
      <c r="T83" s="241" t="str">
        <f>IF(K83="","",VLOOKUP(K83,判定式!L$3:$N$12,3,TRUE))</f>
        <v/>
      </c>
      <c r="U83" s="241" t="str">
        <f>IF(L83="","",VLOOKUP(L83,判定式!G$3:$J$12,4,TRUE))</f>
        <v/>
      </c>
      <c r="V83" s="241" t="str">
        <f>IF(M83="","",VLOOKUP(M83,判定式!$H$3:J$12,3,TRUE))</f>
        <v/>
      </c>
      <c r="W83" s="69" t="str">
        <f t="shared" si="7"/>
        <v/>
      </c>
      <c r="X83" s="170" t="b">
        <f>IF(ISNUMBER(D83),"判定外",IF(C83=12,VLOOKUP(W83,判定式!$C$15:I$19,7,TRUE),IF(C83=13,VLOOKUP(W83,判定式!$D$15:I$19,6,TRUE),IF(C83=14,VLOOKUP(W83,判定式!$E$15:I$19,5,TRUE),IF(C83=15,VLOOKUP(W83,判定式!$F$15:I$19,4,TRUE),IF(C83=16,VLOOKUP(W83,判定式!$G$15:I$19,3,TRUE),IF(C83=17,VLOOKUP(W83,判定式!$H$15:I$19,2,TRUE))))))))</f>
        <v>0</v>
      </c>
    </row>
    <row r="84" spans="1:24" ht="14.25">
      <c r="A84" s="67">
        <v>64</v>
      </c>
      <c r="B84" s="133"/>
      <c r="C84" s="201"/>
      <c r="D84" s="208" t="str">
        <f t="shared" si="6"/>
        <v>-</v>
      </c>
      <c r="E84" s="225"/>
      <c r="F84" s="225"/>
      <c r="G84" s="225"/>
      <c r="H84" s="225"/>
      <c r="I84" s="225"/>
      <c r="J84" s="225"/>
      <c r="K84" s="68"/>
      <c r="L84" s="225"/>
      <c r="M84" s="225"/>
      <c r="N84" s="241" t="str">
        <f>IF(E84="","",VLOOKUP(E84,判定式!C$3:$J$12,8,TRUE))</f>
        <v/>
      </c>
      <c r="O84" s="241" t="str">
        <f>IF(F84="","",VLOOKUP(F84,判定式!D$3:$J$12,7,TRUE))</f>
        <v/>
      </c>
      <c r="P84" s="241" t="str">
        <f>IF(G84="","",VLOOKUP(G84,判定式!E$3:$J$12,6,TRUE))</f>
        <v/>
      </c>
      <c r="Q84" s="241" t="str">
        <f>IF(H84="","",VLOOKUP(H84,判定式!F$3:$J$12,5,TRUE))</f>
        <v/>
      </c>
      <c r="R84" s="241" t="str">
        <f>IF(I84="","",VLOOKUP(I84,判定式!M$3:$N$12,2,TRUE))</f>
        <v/>
      </c>
      <c r="S84" s="241" t="str">
        <f>IF(J84="","",VLOOKUP(J84,判定式!I$3:$J$12,2,TRUE))</f>
        <v/>
      </c>
      <c r="T84" s="241" t="str">
        <f>IF(K84="","",VLOOKUP(K84,判定式!L$3:$N$12,3,TRUE))</f>
        <v/>
      </c>
      <c r="U84" s="241" t="str">
        <f>IF(L84="","",VLOOKUP(L84,判定式!G$3:$J$12,4,TRUE))</f>
        <v/>
      </c>
      <c r="V84" s="241" t="str">
        <f>IF(M84="","",VLOOKUP(M84,判定式!$H$3:J$12,3,TRUE))</f>
        <v/>
      </c>
      <c r="W84" s="69" t="str">
        <f t="shared" si="7"/>
        <v/>
      </c>
      <c r="X84" s="170" t="b">
        <f>IF(ISNUMBER(D84),"判定外",IF(C84=12,VLOOKUP(W84,判定式!$C$15:I$19,7,TRUE),IF(C84=13,VLOOKUP(W84,判定式!$D$15:I$19,6,TRUE),IF(C84=14,VLOOKUP(W84,判定式!$E$15:I$19,5,TRUE),IF(C84=15,VLOOKUP(W84,判定式!$F$15:I$19,4,TRUE),IF(C84=16,VLOOKUP(W84,判定式!$G$15:I$19,3,TRUE),IF(C84=17,VLOOKUP(W84,判定式!$H$15:I$19,2,TRUE))))))))</f>
        <v>0</v>
      </c>
    </row>
    <row r="85" spans="1:24" ht="14.25">
      <c r="A85" s="70">
        <v>65</v>
      </c>
      <c r="B85" s="134"/>
      <c r="C85" s="202"/>
      <c r="D85" s="211" t="str">
        <f t="shared" si="6"/>
        <v>-</v>
      </c>
      <c r="E85" s="227"/>
      <c r="F85" s="227"/>
      <c r="G85" s="227"/>
      <c r="H85" s="227"/>
      <c r="I85" s="227"/>
      <c r="J85" s="227"/>
      <c r="K85" s="71"/>
      <c r="L85" s="227"/>
      <c r="M85" s="227"/>
      <c r="N85" s="244" t="str">
        <f>IF(E85="","",VLOOKUP(E85,判定式!C$3:$J$12,8,TRUE))</f>
        <v/>
      </c>
      <c r="O85" s="244" t="str">
        <f>IF(F85="","",VLOOKUP(F85,判定式!D$3:$J$12,7,TRUE))</f>
        <v/>
      </c>
      <c r="P85" s="244" t="str">
        <f>IF(G85="","",VLOOKUP(G85,判定式!E$3:$J$12,6,TRUE))</f>
        <v/>
      </c>
      <c r="Q85" s="244" t="str">
        <f>IF(H85="","",VLOOKUP(H85,判定式!F$3:$J$12,5,TRUE))</f>
        <v/>
      </c>
      <c r="R85" s="244" t="str">
        <f>IF(I85="","",VLOOKUP(I85,判定式!M$3:$N$12,2,TRUE))</f>
        <v/>
      </c>
      <c r="S85" s="244" t="str">
        <f>IF(J85="","",VLOOKUP(J85,判定式!I$3:$J$12,2,TRUE))</f>
        <v/>
      </c>
      <c r="T85" s="244" t="str">
        <f>IF(K85="","",VLOOKUP(K85,判定式!L$3:$N$12,3,TRUE))</f>
        <v/>
      </c>
      <c r="U85" s="244" t="str">
        <f>IF(L85="","",VLOOKUP(L85,判定式!G$3:$J$12,4,TRUE))</f>
        <v/>
      </c>
      <c r="V85" s="244" t="str">
        <f>IF(M85="","",VLOOKUP(M85,判定式!$H$3:J$12,3,TRUE))</f>
        <v/>
      </c>
      <c r="W85" s="78" t="str">
        <f t="shared" si="7"/>
        <v/>
      </c>
      <c r="X85" s="171" t="b">
        <f>IF(ISNUMBER(D85),"判定外",IF(C85=12,VLOOKUP(W85,判定式!$C$15:I$19,7,TRUE),IF(C85=13,VLOOKUP(W85,判定式!$D$15:I$19,6,TRUE),IF(C85=14,VLOOKUP(W85,判定式!$E$15:I$19,5,TRUE),IF(C85=15,VLOOKUP(W85,判定式!$F$15:I$19,4,TRUE),IF(C85=16,VLOOKUP(W85,判定式!$G$15:I$19,3,TRUE),IF(C85=17,VLOOKUP(W85,判定式!$H$15:I$19,2,TRUE))))))))</f>
        <v>0</v>
      </c>
    </row>
    <row r="86" spans="1:24" ht="14.25">
      <c r="A86" s="73">
        <v>66</v>
      </c>
      <c r="B86" s="135"/>
      <c r="C86" s="203"/>
      <c r="D86" s="212" t="str">
        <f t="shared" ref="D86:D149" si="8">IF((COUNTBLANK(E86:H86)+COUNTBLANK(K86:M86)+IF(AND(I86="",J86=""),1,0))=0,"",IF((COUNTBLANK(E86:H86)+COUNTBLANK(K86:M86)+IF(AND(I86="",J86=""),1,0))=8,"-",(COUNTBLANK(E86:H86)+COUNTBLANK(K86:M86)+IF(AND(I86="",J86=""),1,0))))</f>
        <v>-</v>
      </c>
      <c r="E86" s="229"/>
      <c r="F86" s="229"/>
      <c r="G86" s="229"/>
      <c r="H86" s="229"/>
      <c r="I86" s="229"/>
      <c r="J86" s="229"/>
      <c r="K86" s="74"/>
      <c r="L86" s="229"/>
      <c r="M86" s="229"/>
      <c r="N86" s="245" t="str">
        <f>IF(E86="","",VLOOKUP(E86,判定式!C$3:$J$12,8,TRUE))</f>
        <v/>
      </c>
      <c r="O86" s="245" t="str">
        <f>IF(F86="","",VLOOKUP(F86,判定式!D$3:$J$12,7,TRUE))</f>
        <v/>
      </c>
      <c r="P86" s="245" t="str">
        <f>IF(G86="","",VLOOKUP(G86,判定式!E$3:$J$12,6,TRUE))</f>
        <v/>
      </c>
      <c r="Q86" s="245" t="str">
        <f>IF(H86="","",VLOOKUP(H86,判定式!F$3:$J$12,5,TRUE))</f>
        <v/>
      </c>
      <c r="R86" s="245" t="str">
        <f>IF(I86="","",VLOOKUP(I86,判定式!M$3:$N$12,2,TRUE))</f>
        <v/>
      </c>
      <c r="S86" s="245" t="str">
        <f>IF(J86="","",VLOOKUP(J86,判定式!I$3:$J$12,2,TRUE))</f>
        <v/>
      </c>
      <c r="T86" s="245" t="str">
        <f>IF(K86="","",VLOOKUP(K86,判定式!L$3:$N$12,3,TRUE))</f>
        <v/>
      </c>
      <c r="U86" s="245" t="str">
        <f>IF(L86="","",VLOOKUP(L86,判定式!G$3:$J$12,4,TRUE))</f>
        <v/>
      </c>
      <c r="V86" s="245" t="str">
        <f>IF(M86="","",VLOOKUP(M86,判定式!$H$3:J$12,3,TRUE))</f>
        <v/>
      </c>
      <c r="W86" s="75" t="str">
        <f t="shared" ref="W86:W149" si="9">IF(COUNTBLANK(N86:V86)=0,IF((SUM(N86:R86)+SUM(T86:V86))&gt;=(SUM(N86:Q86)+SUM(S86:V86)),SUM(N86:R86)+SUM(T86:V86),SUM(N86:Q86)+SUM(S86:V86)),IF(AND(R86="",S86=""),"",IF(AND(COUNTBLANK(N86:Q86)=0,COUNTBLANK(T86:V86)=0),IF((SUM(N86:R86)+SUM(T86:V86))&gt;=(SUM(N86:Q86)+SUM(S86:V86)),SUM(N86:R86)+SUM(T86:V86),SUM(N86:Q86)+SUM(S86:V86)),"")))</f>
        <v/>
      </c>
      <c r="X86" s="172" t="b">
        <f>IF(ISNUMBER(D86),"判定外",IF(C86=12,VLOOKUP(W86,判定式!$C$15:I$19,7,TRUE),IF(C86=13,VLOOKUP(W86,判定式!$D$15:I$19,6,TRUE),IF(C86=14,VLOOKUP(W86,判定式!$E$15:I$19,5,TRUE),IF(C86=15,VLOOKUP(W86,判定式!$F$15:I$19,4,TRUE),IF(C86=16,VLOOKUP(W86,判定式!$G$15:I$19,3,TRUE),IF(C86=17,VLOOKUP(W86,判定式!$H$15:I$19,2,TRUE))))))))</f>
        <v>0</v>
      </c>
    </row>
    <row r="87" spans="1:24" ht="14.25">
      <c r="A87" s="67">
        <v>67</v>
      </c>
      <c r="B87" s="133"/>
      <c r="C87" s="201"/>
      <c r="D87" s="208" t="str">
        <f t="shared" si="8"/>
        <v>-</v>
      </c>
      <c r="E87" s="225"/>
      <c r="F87" s="225"/>
      <c r="G87" s="225"/>
      <c r="H87" s="225"/>
      <c r="I87" s="225"/>
      <c r="J87" s="225"/>
      <c r="K87" s="68"/>
      <c r="L87" s="225"/>
      <c r="M87" s="225"/>
      <c r="N87" s="241" t="str">
        <f>IF(E87="","",VLOOKUP(E87,判定式!C$3:$J$12,8,TRUE))</f>
        <v/>
      </c>
      <c r="O87" s="241" t="str">
        <f>IF(F87="","",VLOOKUP(F87,判定式!D$3:$J$12,7,TRUE))</f>
        <v/>
      </c>
      <c r="P87" s="241" t="str">
        <f>IF(G87="","",VLOOKUP(G87,判定式!E$3:$J$12,6,TRUE))</f>
        <v/>
      </c>
      <c r="Q87" s="241" t="str">
        <f>IF(H87="","",VLOOKUP(H87,判定式!F$3:$J$12,5,TRUE))</f>
        <v/>
      </c>
      <c r="R87" s="241" t="str">
        <f>IF(I87="","",VLOOKUP(I87,判定式!M$3:$N$12,2,TRUE))</f>
        <v/>
      </c>
      <c r="S87" s="241" t="str">
        <f>IF(J87="","",VLOOKUP(J87,判定式!I$3:$J$12,2,TRUE))</f>
        <v/>
      </c>
      <c r="T87" s="241" t="str">
        <f>IF(K87="","",VLOOKUP(K87,判定式!L$3:$N$12,3,TRUE))</f>
        <v/>
      </c>
      <c r="U87" s="241" t="str">
        <f>IF(L87="","",VLOOKUP(L87,判定式!G$3:$J$12,4,TRUE))</f>
        <v/>
      </c>
      <c r="V87" s="241" t="str">
        <f>IF(M87="","",VLOOKUP(M87,判定式!$H$3:J$12,3,TRUE))</f>
        <v/>
      </c>
      <c r="W87" s="69" t="str">
        <f t="shared" si="9"/>
        <v/>
      </c>
      <c r="X87" s="170" t="b">
        <f>IF(ISNUMBER(D87),"判定外",IF(C87=12,VLOOKUP(W87,判定式!$C$15:I$19,7,TRUE),IF(C87=13,VLOOKUP(W87,判定式!$D$15:I$19,6,TRUE),IF(C87=14,VLOOKUP(W87,判定式!$E$15:I$19,5,TRUE),IF(C87=15,VLOOKUP(W87,判定式!$F$15:I$19,4,TRUE),IF(C87=16,VLOOKUP(W87,判定式!$G$15:I$19,3,TRUE),IF(C87=17,VLOOKUP(W87,判定式!$H$15:I$19,2,TRUE))))))))</f>
        <v>0</v>
      </c>
    </row>
    <row r="88" spans="1:24" ht="14.25">
      <c r="A88" s="67">
        <v>68</v>
      </c>
      <c r="B88" s="133"/>
      <c r="C88" s="201"/>
      <c r="D88" s="208" t="str">
        <f t="shared" si="8"/>
        <v>-</v>
      </c>
      <c r="E88" s="225"/>
      <c r="F88" s="225"/>
      <c r="G88" s="225"/>
      <c r="H88" s="225"/>
      <c r="I88" s="225"/>
      <c r="J88" s="225"/>
      <c r="K88" s="68"/>
      <c r="L88" s="225"/>
      <c r="M88" s="225"/>
      <c r="N88" s="241" t="str">
        <f>IF(E88="","",VLOOKUP(E88,判定式!C$3:$J$12,8,TRUE))</f>
        <v/>
      </c>
      <c r="O88" s="241" t="str">
        <f>IF(F88="","",VLOOKUP(F88,判定式!D$3:$J$12,7,TRUE))</f>
        <v/>
      </c>
      <c r="P88" s="241" t="str">
        <f>IF(G88="","",VLOOKUP(G88,判定式!E$3:$J$12,6,TRUE))</f>
        <v/>
      </c>
      <c r="Q88" s="241" t="str">
        <f>IF(H88="","",VLOOKUP(H88,判定式!F$3:$J$12,5,TRUE))</f>
        <v/>
      </c>
      <c r="R88" s="241" t="str">
        <f>IF(I88="","",VLOOKUP(I88,判定式!M$3:$N$12,2,TRUE))</f>
        <v/>
      </c>
      <c r="S88" s="241" t="str">
        <f>IF(J88="","",VLOOKUP(J88,判定式!I$3:$J$12,2,TRUE))</f>
        <v/>
      </c>
      <c r="T88" s="241" t="str">
        <f>IF(K88="","",VLOOKUP(K88,判定式!L$3:$N$12,3,TRUE))</f>
        <v/>
      </c>
      <c r="U88" s="241" t="str">
        <f>IF(L88="","",VLOOKUP(L88,判定式!G$3:$J$12,4,TRUE))</f>
        <v/>
      </c>
      <c r="V88" s="241" t="str">
        <f>IF(M88="","",VLOOKUP(M88,判定式!$H$3:J$12,3,TRUE))</f>
        <v/>
      </c>
      <c r="W88" s="69" t="str">
        <f t="shared" si="9"/>
        <v/>
      </c>
      <c r="X88" s="170" t="b">
        <f>IF(ISNUMBER(D88),"判定外",IF(C88=12,VLOOKUP(W88,判定式!$C$15:I$19,7,TRUE),IF(C88=13,VLOOKUP(W88,判定式!$D$15:I$19,6,TRUE),IF(C88=14,VLOOKUP(W88,判定式!$E$15:I$19,5,TRUE),IF(C88=15,VLOOKUP(W88,判定式!$F$15:I$19,4,TRUE),IF(C88=16,VLOOKUP(W88,判定式!$G$15:I$19,3,TRUE),IF(C88=17,VLOOKUP(W88,判定式!$H$15:I$19,2,TRUE))))))))</f>
        <v>0</v>
      </c>
    </row>
    <row r="89" spans="1:24" ht="14.25">
      <c r="A89" s="67">
        <v>69</v>
      </c>
      <c r="B89" s="133"/>
      <c r="C89" s="201"/>
      <c r="D89" s="208" t="str">
        <f t="shared" si="8"/>
        <v>-</v>
      </c>
      <c r="E89" s="225"/>
      <c r="F89" s="225"/>
      <c r="G89" s="225"/>
      <c r="H89" s="225"/>
      <c r="I89" s="225"/>
      <c r="J89" s="225"/>
      <c r="K89" s="68"/>
      <c r="L89" s="225"/>
      <c r="M89" s="225"/>
      <c r="N89" s="241" t="str">
        <f>IF(E89="","",VLOOKUP(E89,判定式!C$3:$J$12,8,TRUE))</f>
        <v/>
      </c>
      <c r="O89" s="241" t="str">
        <f>IF(F89="","",VLOOKUP(F89,判定式!D$3:$J$12,7,TRUE))</f>
        <v/>
      </c>
      <c r="P89" s="241" t="str">
        <f>IF(G89="","",VLOOKUP(G89,判定式!E$3:$J$12,6,TRUE))</f>
        <v/>
      </c>
      <c r="Q89" s="241" t="str">
        <f>IF(H89="","",VLOOKUP(H89,判定式!F$3:$J$12,5,TRUE))</f>
        <v/>
      </c>
      <c r="R89" s="241" t="str">
        <f>IF(I89="","",VLOOKUP(I89,判定式!M$3:$N$12,2,TRUE))</f>
        <v/>
      </c>
      <c r="S89" s="241" t="str">
        <f>IF(J89="","",VLOOKUP(J89,判定式!I$3:$J$12,2,TRUE))</f>
        <v/>
      </c>
      <c r="T89" s="241" t="str">
        <f>IF(K89="","",VLOOKUP(K89,判定式!L$3:$N$12,3,TRUE))</f>
        <v/>
      </c>
      <c r="U89" s="241" t="str">
        <f>IF(L89="","",VLOOKUP(L89,判定式!G$3:$J$12,4,TRUE))</f>
        <v/>
      </c>
      <c r="V89" s="241" t="str">
        <f>IF(M89="","",VLOOKUP(M89,判定式!$H$3:J$12,3,TRUE))</f>
        <v/>
      </c>
      <c r="W89" s="69" t="str">
        <f t="shared" si="9"/>
        <v/>
      </c>
      <c r="X89" s="170" t="b">
        <f>IF(ISNUMBER(D89),"判定外",IF(C89=12,VLOOKUP(W89,判定式!$C$15:I$19,7,TRUE),IF(C89=13,VLOOKUP(W89,判定式!$D$15:I$19,6,TRUE),IF(C89=14,VLOOKUP(W89,判定式!$E$15:I$19,5,TRUE),IF(C89=15,VLOOKUP(W89,判定式!$F$15:I$19,4,TRUE),IF(C89=16,VLOOKUP(W89,判定式!$G$15:I$19,3,TRUE),IF(C89=17,VLOOKUP(W89,判定式!$H$15:I$19,2,TRUE))))))))</f>
        <v>0</v>
      </c>
    </row>
    <row r="90" spans="1:24" ht="14.25">
      <c r="A90" s="76">
        <v>70</v>
      </c>
      <c r="B90" s="136"/>
      <c r="C90" s="204"/>
      <c r="D90" s="211" t="str">
        <f t="shared" si="8"/>
        <v>-</v>
      </c>
      <c r="E90" s="230"/>
      <c r="F90" s="230"/>
      <c r="G90" s="230"/>
      <c r="H90" s="230"/>
      <c r="I90" s="230"/>
      <c r="J90" s="230"/>
      <c r="K90" s="77"/>
      <c r="L90" s="230"/>
      <c r="M90" s="230"/>
      <c r="N90" s="242" t="str">
        <f>IF(E90="","",VLOOKUP(E90,判定式!C$3:$J$12,8,TRUE))</f>
        <v/>
      </c>
      <c r="O90" s="242" t="str">
        <f>IF(F90="","",VLOOKUP(F90,判定式!D$3:$J$12,7,TRUE))</f>
        <v/>
      </c>
      <c r="P90" s="242" t="str">
        <f>IF(G90="","",VLOOKUP(G90,判定式!E$3:$J$12,6,TRUE))</f>
        <v/>
      </c>
      <c r="Q90" s="242" t="str">
        <f>IF(H90="","",VLOOKUP(H90,判定式!F$3:$J$12,5,TRUE))</f>
        <v/>
      </c>
      <c r="R90" s="242" t="str">
        <f>IF(I90="","",VLOOKUP(I90,判定式!M$3:$N$12,2,TRUE))</f>
        <v/>
      </c>
      <c r="S90" s="242" t="str">
        <f>IF(J90="","",VLOOKUP(J90,判定式!I$3:$J$12,2,TRUE))</f>
        <v/>
      </c>
      <c r="T90" s="242" t="str">
        <f>IF(K90="","",VLOOKUP(K90,判定式!L$3:$N$12,3,TRUE))</f>
        <v/>
      </c>
      <c r="U90" s="242" t="str">
        <f>IF(L90="","",VLOOKUP(L90,判定式!G$3:$J$12,4,TRUE))</f>
        <v/>
      </c>
      <c r="V90" s="242" t="str">
        <f>IF(M90="","",VLOOKUP(M90,判定式!$H$3:J$12,3,TRUE))</f>
        <v/>
      </c>
      <c r="W90" s="78" t="str">
        <f t="shared" si="9"/>
        <v/>
      </c>
      <c r="X90" s="173" t="b">
        <f>IF(ISNUMBER(D90),"判定外",IF(C90=12,VLOOKUP(W90,判定式!$C$15:I$19,7,TRUE),IF(C90=13,VLOOKUP(W90,判定式!$D$15:I$19,6,TRUE),IF(C90=14,VLOOKUP(W90,判定式!$E$15:I$19,5,TRUE),IF(C90=15,VLOOKUP(W90,判定式!$F$15:I$19,4,TRUE),IF(C90=16,VLOOKUP(W90,判定式!$G$15:I$19,3,TRUE),IF(C90=17,VLOOKUP(W90,判定式!$H$15:I$19,2,TRUE))))))))</f>
        <v>0</v>
      </c>
    </row>
    <row r="91" spans="1:24" ht="14.25">
      <c r="A91" s="79">
        <v>71</v>
      </c>
      <c r="B91" s="137"/>
      <c r="C91" s="205"/>
      <c r="D91" s="212" t="str">
        <f t="shared" si="8"/>
        <v>-</v>
      </c>
      <c r="E91" s="231"/>
      <c r="F91" s="231"/>
      <c r="G91" s="231"/>
      <c r="H91" s="231"/>
      <c r="I91" s="231"/>
      <c r="J91" s="231"/>
      <c r="K91" s="80"/>
      <c r="L91" s="231"/>
      <c r="M91" s="231"/>
      <c r="N91" s="243" t="str">
        <f>IF(E91="","",VLOOKUP(E91,判定式!C$3:$J$12,8,TRUE))</f>
        <v/>
      </c>
      <c r="O91" s="243" t="str">
        <f>IF(F91="","",VLOOKUP(F91,判定式!D$3:$J$12,7,TRUE))</f>
        <v/>
      </c>
      <c r="P91" s="243" t="str">
        <f>IF(G91="","",VLOOKUP(G91,判定式!E$3:$J$12,6,TRUE))</f>
        <v/>
      </c>
      <c r="Q91" s="243" t="str">
        <f>IF(H91="","",VLOOKUP(H91,判定式!F$3:$J$12,5,TRUE))</f>
        <v/>
      </c>
      <c r="R91" s="243" t="str">
        <f>IF(I91="","",VLOOKUP(I91,判定式!M$3:$N$12,2,TRUE))</f>
        <v/>
      </c>
      <c r="S91" s="243" t="str">
        <f>IF(J91="","",VLOOKUP(J91,判定式!I$3:$J$12,2,TRUE))</f>
        <v/>
      </c>
      <c r="T91" s="243" t="str">
        <f>IF(K91="","",VLOOKUP(K91,判定式!L$3:$N$12,3,TRUE))</f>
        <v/>
      </c>
      <c r="U91" s="243" t="str">
        <f>IF(L91="","",VLOOKUP(L91,判定式!G$3:$J$12,4,TRUE))</f>
        <v/>
      </c>
      <c r="V91" s="243" t="str">
        <f>IF(M91="","",VLOOKUP(M91,判定式!$H$3:J$12,3,TRUE))</f>
        <v/>
      </c>
      <c r="W91" s="75" t="str">
        <f t="shared" si="9"/>
        <v/>
      </c>
      <c r="X91" s="174" t="b">
        <f>IF(ISNUMBER(D91),"判定外",IF(C91=12,VLOOKUP(W91,判定式!$C$15:I$19,7,TRUE),IF(C91=13,VLOOKUP(W91,判定式!$D$15:I$19,6,TRUE),IF(C91=14,VLOOKUP(W91,判定式!$E$15:I$19,5,TRUE),IF(C91=15,VLOOKUP(W91,判定式!$F$15:I$19,4,TRUE),IF(C91=16,VLOOKUP(W91,判定式!$G$15:I$19,3,TRUE),IF(C91=17,VLOOKUP(W91,判定式!$H$15:I$19,2,TRUE))))))))</f>
        <v>0</v>
      </c>
    </row>
    <row r="92" spans="1:24" ht="14.25">
      <c r="A92" s="67">
        <v>72</v>
      </c>
      <c r="B92" s="133"/>
      <c r="C92" s="201"/>
      <c r="D92" s="208" t="str">
        <f t="shared" si="8"/>
        <v>-</v>
      </c>
      <c r="E92" s="225"/>
      <c r="F92" s="225"/>
      <c r="G92" s="225"/>
      <c r="H92" s="225"/>
      <c r="I92" s="225"/>
      <c r="J92" s="225"/>
      <c r="K92" s="68"/>
      <c r="L92" s="225"/>
      <c r="M92" s="225"/>
      <c r="N92" s="241" t="str">
        <f>IF(E92="","",VLOOKUP(E92,判定式!C$3:$J$12,8,TRUE))</f>
        <v/>
      </c>
      <c r="O92" s="241" t="str">
        <f>IF(F92="","",VLOOKUP(F92,判定式!D$3:$J$12,7,TRUE))</f>
        <v/>
      </c>
      <c r="P92" s="241" t="str">
        <f>IF(G92="","",VLOOKUP(G92,判定式!E$3:$J$12,6,TRUE))</f>
        <v/>
      </c>
      <c r="Q92" s="241" t="str">
        <f>IF(H92="","",VLOOKUP(H92,判定式!F$3:$J$12,5,TRUE))</f>
        <v/>
      </c>
      <c r="R92" s="241" t="str">
        <f>IF(I92="","",VLOOKUP(I92,判定式!M$3:$N$12,2,TRUE))</f>
        <v/>
      </c>
      <c r="S92" s="241" t="str">
        <f>IF(J92="","",VLOOKUP(J92,判定式!I$3:$J$12,2,TRUE))</f>
        <v/>
      </c>
      <c r="T92" s="241" t="str">
        <f>IF(K92="","",VLOOKUP(K92,判定式!L$3:$N$12,3,TRUE))</f>
        <v/>
      </c>
      <c r="U92" s="241" t="str">
        <f>IF(L92="","",VLOOKUP(L92,判定式!G$3:$J$12,4,TRUE))</f>
        <v/>
      </c>
      <c r="V92" s="241" t="str">
        <f>IF(M92="","",VLOOKUP(M92,判定式!$H$3:J$12,3,TRUE))</f>
        <v/>
      </c>
      <c r="W92" s="69" t="str">
        <f t="shared" si="9"/>
        <v/>
      </c>
      <c r="X92" s="170" t="b">
        <f>IF(ISNUMBER(D92),"判定外",IF(C92=12,VLOOKUP(W92,判定式!$C$15:I$19,7,TRUE),IF(C92=13,VLOOKUP(W92,判定式!$D$15:I$19,6,TRUE),IF(C92=14,VLOOKUP(W92,判定式!$E$15:I$19,5,TRUE),IF(C92=15,VLOOKUP(W92,判定式!$F$15:I$19,4,TRUE),IF(C92=16,VLOOKUP(W92,判定式!$G$15:I$19,3,TRUE),IF(C92=17,VLOOKUP(W92,判定式!$H$15:I$19,2,TRUE))))))))</f>
        <v>0</v>
      </c>
    </row>
    <row r="93" spans="1:24" ht="14.25">
      <c r="A93" s="67">
        <v>73</v>
      </c>
      <c r="B93" s="133"/>
      <c r="C93" s="201"/>
      <c r="D93" s="208" t="str">
        <f t="shared" si="8"/>
        <v>-</v>
      </c>
      <c r="E93" s="225"/>
      <c r="F93" s="225"/>
      <c r="G93" s="225"/>
      <c r="H93" s="225"/>
      <c r="I93" s="225"/>
      <c r="J93" s="225"/>
      <c r="K93" s="68"/>
      <c r="L93" s="225"/>
      <c r="M93" s="225"/>
      <c r="N93" s="241" t="str">
        <f>IF(E93="","",VLOOKUP(E93,判定式!C$3:$J$12,8,TRUE))</f>
        <v/>
      </c>
      <c r="O93" s="241" t="str">
        <f>IF(F93="","",VLOOKUP(F93,判定式!D$3:$J$12,7,TRUE))</f>
        <v/>
      </c>
      <c r="P93" s="241" t="str">
        <f>IF(G93="","",VLOOKUP(G93,判定式!E$3:$J$12,6,TRUE))</f>
        <v/>
      </c>
      <c r="Q93" s="241" t="str">
        <f>IF(H93="","",VLOOKUP(H93,判定式!F$3:$J$12,5,TRUE))</f>
        <v/>
      </c>
      <c r="R93" s="241" t="str">
        <f>IF(I93="","",VLOOKUP(I93,判定式!M$3:$N$12,2,TRUE))</f>
        <v/>
      </c>
      <c r="S93" s="241" t="str">
        <f>IF(J93="","",VLOOKUP(J93,判定式!I$3:$J$12,2,TRUE))</f>
        <v/>
      </c>
      <c r="T93" s="241" t="str">
        <f>IF(K93="","",VLOOKUP(K93,判定式!L$3:$N$12,3,TRUE))</f>
        <v/>
      </c>
      <c r="U93" s="241" t="str">
        <f>IF(L93="","",VLOOKUP(L93,判定式!G$3:$J$12,4,TRUE))</f>
        <v/>
      </c>
      <c r="V93" s="241" t="str">
        <f>IF(M93="","",VLOOKUP(M93,判定式!$H$3:J$12,3,TRUE))</f>
        <v/>
      </c>
      <c r="W93" s="69" t="str">
        <f t="shared" si="9"/>
        <v/>
      </c>
      <c r="X93" s="170" t="b">
        <f>IF(ISNUMBER(D93),"判定外",IF(C93=12,VLOOKUP(W93,判定式!$C$15:I$19,7,TRUE),IF(C93=13,VLOOKUP(W93,判定式!$D$15:I$19,6,TRUE),IF(C93=14,VLOOKUP(W93,判定式!$E$15:I$19,5,TRUE),IF(C93=15,VLOOKUP(W93,判定式!$F$15:I$19,4,TRUE),IF(C93=16,VLOOKUP(W93,判定式!$G$15:I$19,3,TRUE),IF(C93=17,VLOOKUP(W93,判定式!$H$15:I$19,2,TRUE))))))))</f>
        <v>0</v>
      </c>
    </row>
    <row r="94" spans="1:24" ht="14.25">
      <c r="A94" s="67">
        <v>74</v>
      </c>
      <c r="B94" s="133"/>
      <c r="C94" s="201"/>
      <c r="D94" s="208" t="str">
        <f t="shared" si="8"/>
        <v>-</v>
      </c>
      <c r="E94" s="225"/>
      <c r="F94" s="225"/>
      <c r="G94" s="225"/>
      <c r="H94" s="225"/>
      <c r="I94" s="225"/>
      <c r="J94" s="225"/>
      <c r="K94" s="68"/>
      <c r="L94" s="225"/>
      <c r="M94" s="225"/>
      <c r="N94" s="241" t="str">
        <f>IF(E94="","",VLOOKUP(E94,判定式!C$3:$J$12,8,TRUE))</f>
        <v/>
      </c>
      <c r="O94" s="241" t="str">
        <f>IF(F94="","",VLOOKUP(F94,判定式!D$3:$J$12,7,TRUE))</f>
        <v/>
      </c>
      <c r="P94" s="241" t="str">
        <f>IF(G94="","",VLOOKUP(G94,判定式!E$3:$J$12,6,TRUE))</f>
        <v/>
      </c>
      <c r="Q94" s="241" t="str">
        <f>IF(H94="","",VLOOKUP(H94,判定式!F$3:$J$12,5,TRUE))</f>
        <v/>
      </c>
      <c r="R94" s="241" t="str">
        <f>IF(I94="","",VLOOKUP(I94,判定式!M$3:$N$12,2,TRUE))</f>
        <v/>
      </c>
      <c r="S94" s="241" t="str">
        <f>IF(J94="","",VLOOKUP(J94,判定式!I$3:$J$12,2,TRUE))</f>
        <v/>
      </c>
      <c r="T94" s="241" t="str">
        <f>IF(K94="","",VLOOKUP(K94,判定式!L$3:$N$12,3,TRUE))</f>
        <v/>
      </c>
      <c r="U94" s="241" t="str">
        <f>IF(L94="","",VLOOKUP(L94,判定式!G$3:$J$12,4,TRUE))</f>
        <v/>
      </c>
      <c r="V94" s="241" t="str">
        <f>IF(M94="","",VLOOKUP(M94,判定式!$H$3:J$12,3,TRUE))</f>
        <v/>
      </c>
      <c r="W94" s="69" t="str">
        <f t="shared" si="9"/>
        <v/>
      </c>
      <c r="X94" s="170" t="b">
        <f>IF(ISNUMBER(D94),"判定外",IF(C94=12,VLOOKUP(W94,判定式!$C$15:I$19,7,TRUE),IF(C94=13,VLOOKUP(W94,判定式!$D$15:I$19,6,TRUE),IF(C94=14,VLOOKUP(W94,判定式!$E$15:I$19,5,TRUE),IF(C94=15,VLOOKUP(W94,判定式!$F$15:I$19,4,TRUE),IF(C94=16,VLOOKUP(W94,判定式!$G$15:I$19,3,TRUE),IF(C94=17,VLOOKUP(W94,判定式!$H$15:I$19,2,TRUE))))))))</f>
        <v>0</v>
      </c>
    </row>
    <row r="95" spans="1:24" ht="14.25">
      <c r="A95" s="70">
        <v>75</v>
      </c>
      <c r="B95" s="134"/>
      <c r="C95" s="202"/>
      <c r="D95" s="211" t="str">
        <f t="shared" si="8"/>
        <v>-</v>
      </c>
      <c r="E95" s="227"/>
      <c r="F95" s="227"/>
      <c r="G95" s="227"/>
      <c r="H95" s="227"/>
      <c r="I95" s="227"/>
      <c r="J95" s="227"/>
      <c r="K95" s="71"/>
      <c r="L95" s="227"/>
      <c r="M95" s="227"/>
      <c r="N95" s="244" t="str">
        <f>IF(E95="","",VLOOKUP(E95,判定式!C$3:$J$12,8,TRUE))</f>
        <v/>
      </c>
      <c r="O95" s="244" t="str">
        <f>IF(F95="","",VLOOKUP(F95,判定式!D$3:$J$12,7,TRUE))</f>
        <v/>
      </c>
      <c r="P95" s="244" t="str">
        <f>IF(G95="","",VLOOKUP(G95,判定式!E$3:$J$12,6,TRUE))</f>
        <v/>
      </c>
      <c r="Q95" s="244" t="str">
        <f>IF(H95="","",VLOOKUP(H95,判定式!F$3:$J$12,5,TRUE))</f>
        <v/>
      </c>
      <c r="R95" s="244" t="str">
        <f>IF(I95="","",VLOOKUP(I95,判定式!M$3:$N$12,2,TRUE))</f>
        <v/>
      </c>
      <c r="S95" s="244" t="str">
        <f>IF(J95="","",VLOOKUP(J95,判定式!I$3:$J$12,2,TRUE))</f>
        <v/>
      </c>
      <c r="T95" s="244" t="str">
        <f>IF(K95="","",VLOOKUP(K95,判定式!L$3:$N$12,3,TRUE))</f>
        <v/>
      </c>
      <c r="U95" s="244" t="str">
        <f>IF(L95="","",VLOOKUP(L95,判定式!G$3:$J$12,4,TRUE))</f>
        <v/>
      </c>
      <c r="V95" s="244" t="str">
        <f>IF(M95="","",VLOOKUP(M95,判定式!$H$3:J$12,3,TRUE))</f>
        <v/>
      </c>
      <c r="W95" s="78" t="str">
        <f t="shared" si="9"/>
        <v/>
      </c>
      <c r="X95" s="171" t="b">
        <f>IF(ISNUMBER(D95),"判定外",IF(C95=12,VLOOKUP(W95,判定式!$C$15:I$19,7,TRUE),IF(C95=13,VLOOKUP(W95,判定式!$D$15:I$19,6,TRUE),IF(C95=14,VLOOKUP(W95,判定式!$E$15:I$19,5,TRUE),IF(C95=15,VLOOKUP(W95,判定式!$F$15:I$19,4,TRUE),IF(C95=16,VLOOKUP(W95,判定式!$G$15:I$19,3,TRUE),IF(C95=17,VLOOKUP(W95,判定式!$H$15:I$19,2,TRUE))))))))</f>
        <v>0</v>
      </c>
    </row>
    <row r="96" spans="1:24" ht="14.25">
      <c r="A96" s="73">
        <v>76</v>
      </c>
      <c r="B96" s="135"/>
      <c r="C96" s="203"/>
      <c r="D96" s="212" t="str">
        <f t="shared" si="8"/>
        <v>-</v>
      </c>
      <c r="E96" s="229"/>
      <c r="F96" s="229"/>
      <c r="G96" s="229"/>
      <c r="H96" s="229"/>
      <c r="I96" s="229"/>
      <c r="J96" s="229"/>
      <c r="K96" s="74"/>
      <c r="L96" s="229"/>
      <c r="M96" s="229"/>
      <c r="N96" s="245" t="str">
        <f>IF(E96="","",VLOOKUP(E96,判定式!C$3:$J$12,8,TRUE))</f>
        <v/>
      </c>
      <c r="O96" s="245" t="str">
        <f>IF(F96="","",VLOOKUP(F96,判定式!D$3:$J$12,7,TRUE))</f>
        <v/>
      </c>
      <c r="P96" s="245" t="str">
        <f>IF(G96="","",VLOOKUP(G96,判定式!E$3:$J$12,6,TRUE))</f>
        <v/>
      </c>
      <c r="Q96" s="245" t="str">
        <f>IF(H96="","",VLOOKUP(H96,判定式!F$3:$J$12,5,TRUE))</f>
        <v/>
      </c>
      <c r="R96" s="245" t="str">
        <f>IF(I96="","",VLOOKUP(I96,判定式!M$3:$N$12,2,TRUE))</f>
        <v/>
      </c>
      <c r="S96" s="245" t="str">
        <f>IF(J96="","",VLOOKUP(J96,判定式!I$3:$J$12,2,TRUE))</f>
        <v/>
      </c>
      <c r="T96" s="245" t="str">
        <f>IF(K96="","",VLOOKUP(K96,判定式!L$3:$N$12,3,TRUE))</f>
        <v/>
      </c>
      <c r="U96" s="245" t="str">
        <f>IF(L96="","",VLOOKUP(L96,判定式!G$3:$J$12,4,TRUE))</f>
        <v/>
      </c>
      <c r="V96" s="245" t="str">
        <f>IF(M96="","",VLOOKUP(M96,判定式!$H$3:J$12,3,TRUE))</f>
        <v/>
      </c>
      <c r="W96" s="75" t="str">
        <f t="shared" si="9"/>
        <v/>
      </c>
      <c r="X96" s="172" t="b">
        <f>IF(ISNUMBER(D96),"判定外",IF(C96=12,VLOOKUP(W96,判定式!$C$15:I$19,7,TRUE),IF(C96=13,VLOOKUP(W96,判定式!$D$15:I$19,6,TRUE),IF(C96=14,VLOOKUP(W96,判定式!$E$15:I$19,5,TRUE),IF(C96=15,VLOOKUP(W96,判定式!$F$15:I$19,4,TRUE),IF(C96=16,VLOOKUP(W96,判定式!$G$15:I$19,3,TRUE),IF(C96=17,VLOOKUP(W96,判定式!$H$15:I$19,2,TRUE))))))))</f>
        <v>0</v>
      </c>
    </row>
    <row r="97" spans="1:24" ht="14.25">
      <c r="A97" s="67">
        <v>77</v>
      </c>
      <c r="B97" s="133"/>
      <c r="C97" s="201"/>
      <c r="D97" s="208" t="str">
        <f t="shared" si="8"/>
        <v>-</v>
      </c>
      <c r="E97" s="225"/>
      <c r="F97" s="225"/>
      <c r="G97" s="225"/>
      <c r="H97" s="225"/>
      <c r="I97" s="225"/>
      <c r="J97" s="225"/>
      <c r="K97" s="68"/>
      <c r="L97" s="225"/>
      <c r="M97" s="225"/>
      <c r="N97" s="241" t="str">
        <f>IF(E97="","",VLOOKUP(E97,判定式!C$3:$J$12,8,TRUE))</f>
        <v/>
      </c>
      <c r="O97" s="241" t="str">
        <f>IF(F97="","",VLOOKUP(F97,判定式!D$3:$J$12,7,TRUE))</f>
        <v/>
      </c>
      <c r="P97" s="241" t="str">
        <f>IF(G97="","",VLOOKUP(G97,判定式!E$3:$J$12,6,TRUE))</f>
        <v/>
      </c>
      <c r="Q97" s="241" t="str">
        <f>IF(H97="","",VLOOKUP(H97,判定式!F$3:$J$12,5,TRUE))</f>
        <v/>
      </c>
      <c r="R97" s="241" t="str">
        <f>IF(I97="","",VLOOKUP(I97,判定式!M$3:$N$12,2,TRUE))</f>
        <v/>
      </c>
      <c r="S97" s="241" t="str">
        <f>IF(J97="","",VLOOKUP(J97,判定式!I$3:$J$12,2,TRUE))</f>
        <v/>
      </c>
      <c r="T97" s="241" t="str">
        <f>IF(K97="","",VLOOKUP(K97,判定式!L$3:$N$12,3,TRUE))</f>
        <v/>
      </c>
      <c r="U97" s="241" t="str">
        <f>IF(L97="","",VLOOKUP(L97,判定式!G$3:$J$12,4,TRUE))</f>
        <v/>
      </c>
      <c r="V97" s="241" t="str">
        <f>IF(M97="","",VLOOKUP(M97,判定式!$H$3:J$12,3,TRUE))</f>
        <v/>
      </c>
      <c r="W97" s="69" t="str">
        <f t="shared" si="9"/>
        <v/>
      </c>
      <c r="X97" s="170" t="b">
        <f>IF(ISNUMBER(D97),"判定外",IF(C97=12,VLOOKUP(W97,判定式!$C$15:I$19,7,TRUE),IF(C97=13,VLOOKUP(W97,判定式!$D$15:I$19,6,TRUE),IF(C97=14,VLOOKUP(W97,判定式!$E$15:I$19,5,TRUE),IF(C97=15,VLOOKUP(W97,判定式!$F$15:I$19,4,TRUE),IF(C97=16,VLOOKUP(W97,判定式!$G$15:I$19,3,TRUE),IF(C97=17,VLOOKUP(W97,判定式!$H$15:I$19,2,TRUE))))))))</f>
        <v>0</v>
      </c>
    </row>
    <row r="98" spans="1:24" ht="14.25">
      <c r="A98" s="67">
        <v>78</v>
      </c>
      <c r="B98" s="133"/>
      <c r="C98" s="201"/>
      <c r="D98" s="208" t="str">
        <f t="shared" si="8"/>
        <v>-</v>
      </c>
      <c r="E98" s="225"/>
      <c r="F98" s="225"/>
      <c r="G98" s="225"/>
      <c r="H98" s="225"/>
      <c r="I98" s="225"/>
      <c r="J98" s="225"/>
      <c r="K98" s="68"/>
      <c r="L98" s="225"/>
      <c r="M98" s="225"/>
      <c r="N98" s="241" t="str">
        <f>IF(E98="","",VLOOKUP(E98,判定式!C$3:$J$12,8,TRUE))</f>
        <v/>
      </c>
      <c r="O98" s="241" t="str">
        <f>IF(F98="","",VLOOKUP(F98,判定式!D$3:$J$12,7,TRUE))</f>
        <v/>
      </c>
      <c r="P98" s="241" t="str">
        <f>IF(G98="","",VLOOKUP(G98,判定式!E$3:$J$12,6,TRUE))</f>
        <v/>
      </c>
      <c r="Q98" s="241" t="str">
        <f>IF(H98="","",VLOOKUP(H98,判定式!F$3:$J$12,5,TRUE))</f>
        <v/>
      </c>
      <c r="R98" s="241" t="str">
        <f>IF(I98="","",VLOOKUP(I98,判定式!M$3:$N$12,2,TRUE))</f>
        <v/>
      </c>
      <c r="S98" s="241" t="str">
        <f>IF(J98="","",VLOOKUP(J98,判定式!I$3:$J$12,2,TRUE))</f>
        <v/>
      </c>
      <c r="T98" s="241" t="str">
        <f>IF(K98="","",VLOOKUP(K98,判定式!L$3:$N$12,3,TRUE))</f>
        <v/>
      </c>
      <c r="U98" s="241" t="str">
        <f>IF(L98="","",VLOOKUP(L98,判定式!G$3:$J$12,4,TRUE))</f>
        <v/>
      </c>
      <c r="V98" s="241" t="str">
        <f>IF(M98="","",VLOOKUP(M98,判定式!$H$3:J$12,3,TRUE))</f>
        <v/>
      </c>
      <c r="W98" s="69" t="str">
        <f t="shared" si="9"/>
        <v/>
      </c>
      <c r="X98" s="170" t="b">
        <f>IF(ISNUMBER(D98),"判定外",IF(C98=12,VLOOKUP(W98,判定式!$C$15:I$19,7,TRUE),IF(C98=13,VLOOKUP(W98,判定式!$D$15:I$19,6,TRUE),IF(C98=14,VLOOKUP(W98,判定式!$E$15:I$19,5,TRUE),IF(C98=15,VLOOKUP(W98,判定式!$F$15:I$19,4,TRUE),IF(C98=16,VLOOKUP(W98,判定式!$G$15:I$19,3,TRUE),IF(C98=17,VLOOKUP(W98,判定式!$H$15:I$19,2,TRUE))))))))</f>
        <v>0</v>
      </c>
    </row>
    <row r="99" spans="1:24" ht="14.25">
      <c r="A99" s="67">
        <v>79</v>
      </c>
      <c r="B99" s="133"/>
      <c r="C99" s="201"/>
      <c r="D99" s="208" t="str">
        <f t="shared" si="8"/>
        <v>-</v>
      </c>
      <c r="E99" s="225"/>
      <c r="F99" s="225"/>
      <c r="G99" s="225"/>
      <c r="H99" s="225"/>
      <c r="I99" s="225"/>
      <c r="J99" s="225"/>
      <c r="K99" s="68"/>
      <c r="L99" s="225"/>
      <c r="M99" s="225"/>
      <c r="N99" s="241" t="str">
        <f>IF(E99="","",VLOOKUP(E99,判定式!C$3:$J$12,8,TRUE))</f>
        <v/>
      </c>
      <c r="O99" s="241" t="str">
        <f>IF(F99="","",VLOOKUP(F99,判定式!D$3:$J$12,7,TRUE))</f>
        <v/>
      </c>
      <c r="P99" s="241" t="str">
        <f>IF(G99="","",VLOOKUP(G99,判定式!E$3:$J$12,6,TRUE))</f>
        <v/>
      </c>
      <c r="Q99" s="241" t="str">
        <f>IF(H99="","",VLOOKUP(H99,判定式!F$3:$J$12,5,TRUE))</f>
        <v/>
      </c>
      <c r="R99" s="241" t="str">
        <f>IF(I99="","",VLOOKUP(I99,判定式!M$3:$N$12,2,TRUE))</f>
        <v/>
      </c>
      <c r="S99" s="241" t="str">
        <f>IF(J99="","",VLOOKUP(J99,判定式!I$3:$J$12,2,TRUE))</f>
        <v/>
      </c>
      <c r="T99" s="241" t="str">
        <f>IF(K99="","",VLOOKUP(K99,判定式!L$3:$N$12,3,TRUE))</f>
        <v/>
      </c>
      <c r="U99" s="241" t="str">
        <f>IF(L99="","",VLOOKUP(L99,判定式!G$3:$J$12,4,TRUE))</f>
        <v/>
      </c>
      <c r="V99" s="241" t="str">
        <f>IF(M99="","",VLOOKUP(M99,判定式!$H$3:J$12,3,TRUE))</f>
        <v/>
      </c>
      <c r="W99" s="69" t="str">
        <f t="shared" si="9"/>
        <v/>
      </c>
      <c r="X99" s="170" t="b">
        <f>IF(ISNUMBER(D99),"判定外",IF(C99=12,VLOOKUP(W99,判定式!$C$15:I$19,7,TRUE),IF(C99=13,VLOOKUP(W99,判定式!$D$15:I$19,6,TRUE),IF(C99=14,VLOOKUP(W99,判定式!$E$15:I$19,5,TRUE),IF(C99=15,VLOOKUP(W99,判定式!$F$15:I$19,4,TRUE),IF(C99=16,VLOOKUP(W99,判定式!$G$15:I$19,3,TRUE),IF(C99=17,VLOOKUP(W99,判定式!$H$15:I$19,2,TRUE))))))))</f>
        <v>0</v>
      </c>
    </row>
    <row r="100" spans="1:24" ht="14.25">
      <c r="A100" s="76">
        <v>80</v>
      </c>
      <c r="B100" s="136"/>
      <c r="C100" s="204"/>
      <c r="D100" s="211" t="str">
        <f t="shared" si="8"/>
        <v>-</v>
      </c>
      <c r="E100" s="230"/>
      <c r="F100" s="230"/>
      <c r="G100" s="230"/>
      <c r="H100" s="230"/>
      <c r="I100" s="230"/>
      <c r="J100" s="230"/>
      <c r="K100" s="77"/>
      <c r="L100" s="230"/>
      <c r="M100" s="230"/>
      <c r="N100" s="242" t="str">
        <f>IF(E100="","",VLOOKUP(E100,判定式!C$3:$J$12,8,TRUE))</f>
        <v/>
      </c>
      <c r="O100" s="242" t="str">
        <f>IF(F100="","",VLOOKUP(F100,判定式!D$3:$J$12,7,TRUE))</f>
        <v/>
      </c>
      <c r="P100" s="242" t="str">
        <f>IF(G100="","",VLOOKUP(G100,判定式!E$3:$J$12,6,TRUE))</f>
        <v/>
      </c>
      <c r="Q100" s="242" t="str">
        <f>IF(H100="","",VLOOKUP(H100,判定式!F$3:$J$12,5,TRUE))</f>
        <v/>
      </c>
      <c r="R100" s="242" t="str">
        <f>IF(I100="","",VLOOKUP(I100,判定式!M$3:$N$12,2,TRUE))</f>
        <v/>
      </c>
      <c r="S100" s="242" t="str">
        <f>IF(J100="","",VLOOKUP(J100,判定式!I$3:$J$12,2,TRUE))</f>
        <v/>
      </c>
      <c r="T100" s="242" t="str">
        <f>IF(K100="","",VLOOKUP(K100,判定式!L$3:$N$12,3,TRUE))</f>
        <v/>
      </c>
      <c r="U100" s="242" t="str">
        <f>IF(L100="","",VLOOKUP(L100,判定式!G$3:$J$12,4,TRUE))</f>
        <v/>
      </c>
      <c r="V100" s="242" t="str">
        <f>IF(M100="","",VLOOKUP(M100,判定式!$H$3:J$12,3,TRUE))</f>
        <v/>
      </c>
      <c r="W100" s="78" t="str">
        <f t="shared" si="9"/>
        <v/>
      </c>
      <c r="X100" s="173" t="b">
        <f>IF(ISNUMBER(D100),"判定外",IF(C100=12,VLOOKUP(W100,判定式!$C$15:I$19,7,TRUE),IF(C100=13,VLOOKUP(W100,判定式!$D$15:I$19,6,TRUE),IF(C100=14,VLOOKUP(W100,判定式!$E$15:I$19,5,TRUE),IF(C100=15,VLOOKUP(W100,判定式!$F$15:I$19,4,TRUE),IF(C100=16,VLOOKUP(W100,判定式!$G$15:I$19,3,TRUE),IF(C100=17,VLOOKUP(W100,判定式!$H$15:I$19,2,TRUE))))))))</f>
        <v>0</v>
      </c>
    </row>
    <row r="101" spans="1:24" ht="14.25">
      <c r="A101" s="79">
        <v>81</v>
      </c>
      <c r="B101" s="137"/>
      <c r="C101" s="205"/>
      <c r="D101" s="212" t="str">
        <f t="shared" si="8"/>
        <v>-</v>
      </c>
      <c r="E101" s="231"/>
      <c r="F101" s="231"/>
      <c r="G101" s="231"/>
      <c r="H101" s="231"/>
      <c r="I101" s="231"/>
      <c r="J101" s="231"/>
      <c r="K101" s="80"/>
      <c r="L101" s="231"/>
      <c r="M101" s="231"/>
      <c r="N101" s="243" t="str">
        <f>IF(E101="","",VLOOKUP(E101,判定式!C$3:$J$12,8,TRUE))</f>
        <v/>
      </c>
      <c r="O101" s="243" t="str">
        <f>IF(F101="","",VLOOKUP(F101,判定式!D$3:$J$12,7,TRUE))</f>
        <v/>
      </c>
      <c r="P101" s="243" t="str">
        <f>IF(G101="","",VLOOKUP(G101,判定式!E$3:$J$12,6,TRUE))</f>
        <v/>
      </c>
      <c r="Q101" s="243" t="str">
        <f>IF(H101="","",VLOOKUP(H101,判定式!F$3:$J$12,5,TRUE))</f>
        <v/>
      </c>
      <c r="R101" s="243" t="str">
        <f>IF(I101="","",VLOOKUP(I101,判定式!M$3:$N$12,2,TRUE))</f>
        <v/>
      </c>
      <c r="S101" s="243" t="str">
        <f>IF(J101="","",VLOOKUP(J101,判定式!I$3:$J$12,2,TRUE))</f>
        <v/>
      </c>
      <c r="T101" s="243" t="str">
        <f>IF(K101="","",VLOOKUP(K101,判定式!L$3:$N$12,3,TRUE))</f>
        <v/>
      </c>
      <c r="U101" s="243" t="str">
        <f>IF(L101="","",VLOOKUP(L101,判定式!G$3:$J$12,4,TRUE))</f>
        <v/>
      </c>
      <c r="V101" s="243" t="str">
        <f>IF(M101="","",VLOOKUP(M101,判定式!$H$3:J$12,3,TRUE))</f>
        <v/>
      </c>
      <c r="W101" s="75" t="str">
        <f t="shared" si="9"/>
        <v/>
      </c>
      <c r="X101" s="174" t="b">
        <f>IF(ISNUMBER(D101),"判定外",IF(C101=12,VLOOKUP(W101,判定式!$C$15:I$19,7,TRUE),IF(C101=13,VLOOKUP(W101,判定式!$D$15:I$19,6,TRUE),IF(C101=14,VLOOKUP(W101,判定式!$E$15:I$19,5,TRUE),IF(C101=15,VLOOKUP(W101,判定式!$F$15:I$19,4,TRUE),IF(C101=16,VLOOKUP(W101,判定式!$G$15:I$19,3,TRUE),IF(C101=17,VLOOKUP(W101,判定式!$H$15:I$19,2,TRUE))))))))</f>
        <v>0</v>
      </c>
    </row>
    <row r="102" spans="1:24" ht="14.25">
      <c r="A102" s="67">
        <v>82</v>
      </c>
      <c r="B102" s="133"/>
      <c r="C102" s="201"/>
      <c r="D102" s="208" t="str">
        <f t="shared" si="8"/>
        <v>-</v>
      </c>
      <c r="E102" s="225"/>
      <c r="F102" s="225"/>
      <c r="G102" s="225"/>
      <c r="H102" s="225"/>
      <c r="I102" s="225"/>
      <c r="J102" s="225"/>
      <c r="K102" s="68"/>
      <c r="L102" s="225"/>
      <c r="M102" s="225"/>
      <c r="N102" s="241" t="str">
        <f>IF(E102="","",VLOOKUP(E102,判定式!C$3:$J$12,8,TRUE))</f>
        <v/>
      </c>
      <c r="O102" s="241" t="str">
        <f>IF(F102="","",VLOOKUP(F102,判定式!D$3:$J$12,7,TRUE))</f>
        <v/>
      </c>
      <c r="P102" s="241" t="str">
        <f>IF(G102="","",VLOOKUP(G102,判定式!E$3:$J$12,6,TRUE))</f>
        <v/>
      </c>
      <c r="Q102" s="241" t="str">
        <f>IF(H102="","",VLOOKUP(H102,判定式!F$3:$J$12,5,TRUE))</f>
        <v/>
      </c>
      <c r="R102" s="241" t="str">
        <f>IF(I102="","",VLOOKUP(I102,判定式!M$3:$N$12,2,TRUE))</f>
        <v/>
      </c>
      <c r="S102" s="241" t="str">
        <f>IF(J102="","",VLOOKUP(J102,判定式!I$3:$J$12,2,TRUE))</f>
        <v/>
      </c>
      <c r="T102" s="241" t="str">
        <f>IF(K102="","",VLOOKUP(K102,判定式!L$3:$N$12,3,TRUE))</f>
        <v/>
      </c>
      <c r="U102" s="241" t="str">
        <f>IF(L102="","",VLOOKUP(L102,判定式!G$3:$J$12,4,TRUE))</f>
        <v/>
      </c>
      <c r="V102" s="241" t="str">
        <f>IF(M102="","",VLOOKUP(M102,判定式!$H$3:J$12,3,TRUE))</f>
        <v/>
      </c>
      <c r="W102" s="69" t="str">
        <f t="shared" si="9"/>
        <v/>
      </c>
      <c r="X102" s="170" t="b">
        <f>IF(ISNUMBER(D102),"判定外",IF(C102=12,VLOOKUP(W102,判定式!$C$15:I$19,7,TRUE),IF(C102=13,VLOOKUP(W102,判定式!$D$15:I$19,6,TRUE),IF(C102=14,VLOOKUP(W102,判定式!$E$15:I$19,5,TRUE),IF(C102=15,VLOOKUP(W102,判定式!$F$15:I$19,4,TRUE),IF(C102=16,VLOOKUP(W102,判定式!$G$15:I$19,3,TRUE),IF(C102=17,VLOOKUP(W102,判定式!$H$15:I$19,2,TRUE))))))))</f>
        <v>0</v>
      </c>
    </row>
    <row r="103" spans="1:24" ht="14.25">
      <c r="A103" s="67">
        <v>83</v>
      </c>
      <c r="B103" s="133"/>
      <c r="C103" s="201"/>
      <c r="D103" s="208" t="str">
        <f t="shared" si="8"/>
        <v>-</v>
      </c>
      <c r="E103" s="225"/>
      <c r="F103" s="225"/>
      <c r="G103" s="225"/>
      <c r="H103" s="225"/>
      <c r="I103" s="225"/>
      <c r="J103" s="225"/>
      <c r="K103" s="68"/>
      <c r="L103" s="225"/>
      <c r="M103" s="225"/>
      <c r="N103" s="241" t="str">
        <f>IF(E103="","",VLOOKUP(E103,判定式!C$3:$J$12,8,TRUE))</f>
        <v/>
      </c>
      <c r="O103" s="241" t="str">
        <f>IF(F103="","",VLOOKUP(F103,判定式!D$3:$J$12,7,TRUE))</f>
        <v/>
      </c>
      <c r="P103" s="241" t="str">
        <f>IF(G103="","",VLOOKUP(G103,判定式!E$3:$J$12,6,TRUE))</f>
        <v/>
      </c>
      <c r="Q103" s="241" t="str">
        <f>IF(H103="","",VLOOKUP(H103,判定式!F$3:$J$12,5,TRUE))</f>
        <v/>
      </c>
      <c r="R103" s="241" t="str">
        <f>IF(I103="","",VLOOKUP(I103,判定式!M$3:$N$12,2,TRUE))</f>
        <v/>
      </c>
      <c r="S103" s="241" t="str">
        <f>IF(J103="","",VLOOKUP(J103,判定式!I$3:$J$12,2,TRUE))</f>
        <v/>
      </c>
      <c r="T103" s="241" t="str">
        <f>IF(K103="","",VLOOKUP(K103,判定式!L$3:$N$12,3,TRUE))</f>
        <v/>
      </c>
      <c r="U103" s="241" t="str">
        <f>IF(L103="","",VLOOKUP(L103,判定式!G$3:$J$12,4,TRUE))</f>
        <v/>
      </c>
      <c r="V103" s="241" t="str">
        <f>IF(M103="","",VLOOKUP(M103,判定式!$H$3:J$12,3,TRUE))</f>
        <v/>
      </c>
      <c r="W103" s="69" t="str">
        <f t="shared" si="9"/>
        <v/>
      </c>
      <c r="X103" s="170" t="b">
        <f>IF(ISNUMBER(D103),"判定外",IF(C103=12,VLOOKUP(W103,判定式!$C$15:I$19,7,TRUE),IF(C103=13,VLOOKUP(W103,判定式!$D$15:I$19,6,TRUE),IF(C103=14,VLOOKUP(W103,判定式!$E$15:I$19,5,TRUE),IF(C103=15,VLOOKUP(W103,判定式!$F$15:I$19,4,TRUE),IF(C103=16,VLOOKUP(W103,判定式!$G$15:I$19,3,TRUE),IF(C103=17,VLOOKUP(W103,判定式!$H$15:I$19,2,TRUE))))))))</f>
        <v>0</v>
      </c>
    </row>
    <row r="104" spans="1:24" ht="14.25">
      <c r="A104" s="67">
        <v>84</v>
      </c>
      <c r="B104" s="133"/>
      <c r="C104" s="201"/>
      <c r="D104" s="208" t="str">
        <f t="shared" si="8"/>
        <v>-</v>
      </c>
      <c r="E104" s="225"/>
      <c r="F104" s="225"/>
      <c r="G104" s="225"/>
      <c r="H104" s="225"/>
      <c r="I104" s="225"/>
      <c r="J104" s="225"/>
      <c r="K104" s="68"/>
      <c r="L104" s="225"/>
      <c r="M104" s="225"/>
      <c r="N104" s="241" t="str">
        <f>IF(E104="","",VLOOKUP(E104,判定式!C$3:$J$12,8,TRUE))</f>
        <v/>
      </c>
      <c r="O104" s="241" t="str">
        <f>IF(F104="","",VLOOKUP(F104,判定式!D$3:$J$12,7,TRUE))</f>
        <v/>
      </c>
      <c r="P104" s="241" t="str">
        <f>IF(G104="","",VLOOKUP(G104,判定式!E$3:$J$12,6,TRUE))</f>
        <v/>
      </c>
      <c r="Q104" s="241" t="str">
        <f>IF(H104="","",VLOOKUP(H104,判定式!F$3:$J$12,5,TRUE))</f>
        <v/>
      </c>
      <c r="R104" s="241" t="str">
        <f>IF(I104="","",VLOOKUP(I104,判定式!M$3:$N$12,2,TRUE))</f>
        <v/>
      </c>
      <c r="S104" s="241" t="str">
        <f>IF(J104="","",VLOOKUP(J104,判定式!I$3:$J$12,2,TRUE))</f>
        <v/>
      </c>
      <c r="T104" s="241" t="str">
        <f>IF(K104="","",VLOOKUP(K104,判定式!L$3:$N$12,3,TRUE))</f>
        <v/>
      </c>
      <c r="U104" s="241" t="str">
        <f>IF(L104="","",VLOOKUP(L104,判定式!G$3:$J$12,4,TRUE))</f>
        <v/>
      </c>
      <c r="V104" s="241" t="str">
        <f>IF(M104="","",VLOOKUP(M104,判定式!$H$3:J$12,3,TRUE))</f>
        <v/>
      </c>
      <c r="W104" s="69" t="str">
        <f t="shared" si="9"/>
        <v/>
      </c>
      <c r="X104" s="170" t="b">
        <f>IF(ISNUMBER(D104),"判定外",IF(C104=12,VLOOKUP(W104,判定式!$C$15:I$19,7,TRUE),IF(C104=13,VLOOKUP(W104,判定式!$D$15:I$19,6,TRUE),IF(C104=14,VLOOKUP(W104,判定式!$E$15:I$19,5,TRUE),IF(C104=15,VLOOKUP(W104,判定式!$F$15:I$19,4,TRUE),IF(C104=16,VLOOKUP(W104,判定式!$G$15:I$19,3,TRUE),IF(C104=17,VLOOKUP(W104,判定式!$H$15:I$19,2,TRUE))))))))</f>
        <v>0</v>
      </c>
    </row>
    <row r="105" spans="1:24" ht="14.25">
      <c r="A105" s="70">
        <v>85</v>
      </c>
      <c r="B105" s="134"/>
      <c r="C105" s="202"/>
      <c r="D105" s="211" t="str">
        <f t="shared" si="8"/>
        <v>-</v>
      </c>
      <c r="E105" s="227"/>
      <c r="F105" s="227"/>
      <c r="G105" s="227"/>
      <c r="H105" s="227"/>
      <c r="I105" s="227"/>
      <c r="J105" s="227"/>
      <c r="K105" s="71"/>
      <c r="L105" s="227"/>
      <c r="M105" s="227"/>
      <c r="N105" s="244" t="str">
        <f>IF(E105="","",VLOOKUP(E105,判定式!C$3:$J$12,8,TRUE))</f>
        <v/>
      </c>
      <c r="O105" s="244" t="str">
        <f>IF(F105="","",VLOOKUP(F105,判定式!D$3:$J$12,7,TRUE))</f>
        <v/>
      </c>
      <c r="P105" s="244" t="str">
        <f>IF(G105="","",VLOOKUP(G105,判定式!E$3:$J$12,6,TRUE))</f>
        <v/>
      </c>
      <c r="Q105" s="244" t="str">
        <f>IF(H105="","",VLOOKUP(H105,判定式!F$3:$J$12,5,TRUE))</f>
        <v/>
      </c>
      <c r="R105" s="244" t="str">
        <f>IF(I105="","",VLOOKUP(I105,判定式!M$3:$N$12,2,TRUE))</f>
        <v/>
      </c>
      <c r="S105" s="244" t="str">
        <f>IF(J105="","",VLOOKUP(J105,判定式!I$3:$J$12,2,TRUE))</f>
        <v/>
      </c>
      <c r="T105" s="244" t="str">
        <f>IF(K105="","",VLOOKUP(K105,判定式!L$3:$N$12,3,TRUE))</f>
        <v/>
      </c>
      <c r="U105" s="244" t="str">
        <f>IF(L105="","",VLOOKUP(L105,判定式!G$3:$J$12,4,TRUE))</f>
        <v/>
      </c>
      <c r="V105" s="244" t="str">
        <f>IF(M105="","",VLOOKUP(M105,判定式!$H$3:J$12,3,TRUE))</f>
        <v/>
      </c>
      <c r="W105" s="78" t="str">
        <f t="shared" si="9"/>
        <v/>
      </c>
      <c r="X105" s="171" t="b">
        <f>IF(ISNUMBER(D105),"判定外",IF(C105=12,VLOOKUP(W105,判定式!$C$15:I$19,7,TRUE),IF(C105=13,VLOOKUP(W105,判定式!$D$15:I$19,6,TRUE),IF(C105=14,VLOOKUP(W105,判定式!$E$15:I$19,5,TRUE),IF(C105=15,VLOOKUP(W105,判定式!$F$15:I$19,4,TRUE),IF(C105=16,VLOOKUP(W105,判定式!$G$15:I$19,3,TRUE),IF(C105=17,VLOOKUP(W105,判定式!$H$15:I$19,2,TRUE))))))))</f>
        <v>0</v>
      </c>
    </row>
    <row r="106" spans="1:24" ht="14.25">
      <c r="A106" s="73">
        <v>86</v>
      </c>
      <c r="B106" s="135"/>
      <c r="C106" s="203"/>
      <c r="D106" s="212" t="str">
        <f t="shared" si="8"/>
        <v>-</v>
      </c>
      <c r="E106" s="229"/>
      <c r="F106" s="229"/>
      <c r="G106" s="229"/>
      <c r="H106" s="229"/>
      <c r="I106" s="229"/>
      <c r="J106" s="229"/>
      <c r="K106" s="74"/>
      <c r="L106" s="229"/>
      <c r="M106" s="229"/>
      <c r="N106" s="245" t="str">
        <f>IF(E106="","",VLOOKUP(E106,判定式!C$3:$J$12,8,TRUE))</f>
        <v/>
      </c>
      <c r="O106" s="245" t="str">
        <f>IF(F106="","",VLOOKUP(F106,判定式!D$3:$J$12,7,TRUE))</f>
        <v/>
      </c>
      <c r="P106" s="245" t="str">
        <f>IF(G106="","",VLOOKUP(G106,判定式!E$3:$J$12,6,TRUE))</f>
        <v/>
      </c>
      <c r="Q106" s="245" t="str">
        <f>IF(H106="","",VLOOKUP(H106,判定式!F$3:$J$12,5,TRUE))</f>
        <v/>
      </c>
      <c r="R106" s="245" t="str">
        <f>IF(I106="","",VLOOKUP(I106,判定式!M$3:$N$12,2,TRUE))</f>
        <v/>
      </c>
      <c r="S106" s="245" t="str">
        <f>IF(J106="","",VLOOKUP(J106,判定式!I$3:$J$12,2,TRUE))</f>
        <v/>
      </c>
      <c r="T106" s="245" t="str">
        <f>IF(K106="","",VLOOKUP(K106,判定式!L$3:$N$12,3,TRUE))</f>
        <v/>
      </c>
      <c r="U106" s="245" t="str">
        <f>IF(L106="","",VLOOKUP(L106,判定式!G$3:$J$12,4,TRUE))</f>
        <v/>
      </c>
      <c r="V106" s="245" t="str">
        <f>IF(M106="","",VLOOKUP(M106,判定式!$H$3:J$12,3,TRUE))</f>
        <v/>
      </c>
      <c r="W106" s="75" t="str">
        <f t="shared" si="9"/>
        <v/>
      </c>
      <c r="X106" s="172" t="b">
        <f>IF(ISNUMBER(D106),"判定外",IF(C106=12,VLOOKUP(W106,判定式!$C$15:I$19,7,TRUE),IF(C106=13,VLOOKUP(W106,判定式!$D$15:I$19,6,TRUE),IF(C106=14,VLOOKUP(W106,判定式!$E$15:I$19,5,TRUE),IF(C106=15,VLOOKUP(W106,判定式!$F$15:I$19,4,TRUE),IF(C106=16,VLOOKUP(W106,判定式!$G$15:I$19,3,TRUE),IF(C106=17,VLOOKUP(W106,判定式!$H$15:I$19,2,TRUE))))))))</f>
        <v>0</v>
      </c>
    </row>
    <row r="107" spans="1:24" ht="14.25">
      <c r="A107" s="67">
        <v>87</v>
      </c>
      <c r="B107" s="133"/>
      <c r="C107" s="201"/>
      <c r="D107" s="208" t="str">
        <f t="shared" si="8"/>
        <v>-</v>
      </c>
      <c r="E107" s="225"/>
      <c r="F107" s="225"/>
      <c r="G107" s="225"/>
      <c r="H107" s="225"/>
      <c r="I107" s="225"/>
      <c r="J107" s="225"/>
      <c r="K107" s="68"/>
      <c r="L107" s="225"/>
      <c r="M107" s="225"/>
      <c r="N107" s="241" t="str">
        <f>IF(E107="","",VLOOKUP(E107,判定式!C$3:$J$12,8,TRUE))</f>
        <v/>
      </c>
      <c r="O107" s="241" t="str">
        <f>IF(F107="","",VLOOKUP(F107,判定式!D$3:$J$12,7,TRUE))</f>
        <v/>
      </c>
      <c r="P107" s="241" t="str">
        <f>IF(G107="","",VLOOKUP(G107,判定式!E$3:$J$12,6,TRUE))</f>
        <v/>
      </c>
      <c r="Q107" s="241" t="str">
        <f>IF(H107="","",VLOOKUP(H107,判定式!F$3:$J$12,5,TRUE))</f>
        <v/>
      </c>
      <c r="R107" s="241" t="str">
        <f>IF(I107="","",VLOOKUP(I107,判定式!M$3:$N$12,2,TRUE))</f>
        <v/>
      </c>
      <c r="S107" s="241" t="str">
        <f>IF(J107="","",VLOOKUP(J107,判定式!I$3:$J$12,2,TRUE))</f>
        <v/>
      </c>
      <c r="T107" s="241" t="str">
        <f>IF(K107="","",VLOOKUP(K107,判定式!L$3:$N$12,3,TRUE))</f>
        <v/>
      </c>
      <c r="U107" s="241" t="str">
        <f>IF(L107="","",VLOOKUP(L107,判定式!G$3:$J$12,4,TRUE))</f>
        <v/>
      </c>
      <c r="V107" s="241" t="str">
        <f>IF(M107="","",VLOOKUP(M107,判定式!$H$3:J$12,3,TRUE))</f>
        <v/>
      </c>
      <c r="W107" s="69" t="str">
        <f t="shared" si="9"/>
        <v/>
      </c>
      <c r="X107" s="170" t="b">
        <f>IF(ISNUMBER(D107),"判定外",IF(C107=12,VLOOKUP(W107,判定式!$C$15:I$19,7,TRUE),IF(C107=13,VLOOKUP(W107,判定式!$D$15:I$19,6,TRUE),IF(C107=14,VLOOKUP(W107,判定式!$E$15:I$19,5,TRUE),IF(C107=15,VLOOKUP(W107,判定式!$F$15:I$19,4,TRUE),IF(C107=16,VLOOKUP(W107,判定式!$G$15:I$19,3,TRUE),IF(C107=17,VLOOKUP(W107,判定式!$H$15:I$19,2,TRUE))))))))</f>
        <v>0</v>
      </c>
    </row>
    <row r="108" spans="1:24" ht="14.25">
      <c r="A108" s="67">
        <v>88</v>
      </c>
      <c r="B108" s="133"/>
      <c r="C108" s="201"/>
      <c r="D108" s="208" t="str">
        <f t="shared" si="8"/>
        <v>-</v>
      </c>
      <c r="E108" s="225"/>
      <c r="F108" s="225"/>
      <c r="G108" s="225"/>
      <c r="H108" s="225"/>
      <c r="I108" s="225"/>
      <c r="J108" s="225"/>
      <c r="K108" s="68"/>
      <c r="L108" s="225"/>
      <c r="M108" s="225"/>
      <c r="N108" s="241" t="str">
        <f>IF(E108="","",VLOOKUP(E108,判定式!C$3:$J$12,8,TRUE))</f>
        <v/>
      </c>
      <c r="O108" s="241" t="str">
        <f>IF(F108="","",VLOOKUP(F108,判定式!D$3:$J$12,7,TRUE))</f>
        <v/>
      </c>
      <c r="P108" s="241" t="str">
        <f>IF(G108="","",VLOOKUP(G108,判定式!E$3:$J$12,6,TRUE))</f>
        <v/>
      </c>
      <c r="Q108" s="241" t="str">
        <f>IF(H108="","",VLOOKUP(H108,判定式!F$3:$J$12,5,TRUE))</f>
        <v/>
      </c>
      <c r="R108" s="241" t="str">
        <f>IF(I108="","",VLOOKUP(I108,判定式!M$3:$N$12,2,TRUE))</f>
        <v/>
      </c>
      <c r="S108" s="241" t="str">
        <f>IF(J108="","",VLOOKUP(J108,判定式!I$3:$J$12,2,TRUE))</f>
        <v/>
      </c>
      <c r="T108" s="241" t="str">
        <f>IF(K108="","",VLOOKUP(K108,判定式!L$3:$N$12,3,TRUE))</f>
        <v/>
      </c>
      <c r="U108" s="241" t="str">
        <f>IF(L108="","",VLOOKUP(L108,判定式!G$3:$J$12,4,TRUE))</f>
        <v/>
      </c>
      <c r="V108" s="241" t="str">
        <f>IF(M108="","",VLOOKUP(M108,判定式!$H$3:J$12,3,TRUE))</f>
        <v/>
      </c>
      <c r="W108" s="69" t="str">
        <f t="shared" si="9"/>
        <v/>
      </c>
      <c r="X108" s="170" t="b">
        <f>IF(ISNUMBER(D108),"判定外",IF(C108=12,VLOOKUP(W108,判定式!$C$15:I$19,7,TRUE),IF(C108=13,VLOOKUP(W108,判定式!$D$15:I$19,6,TRUE),IF(C108=14,VLOOKUP(W108,判定式!$E$15:I$19,5,TRUE),IF(C108=15,VLOOKUP(W108,判定式!$F$15:I$19,4,TRUE),IF(C108=16,VLOOKUP(W108,判定式!$G$15:I$19,3,TRUE),IF(C108=17,VLOOKUP(W108,判定式!$H$15:I$19,2,TRUE))))))))</f>
        <v>0</v>
      </c>
    </row>
    <row r="109" spans="1:24" ht="14.25">
      <c r="A109" s="67">
        <v>89</v>
      </c>
      <c r="B109" s="133"/>
      <c r="C109" s="201"/>
      <c r="D109" s="208" t="str">
        <f t="shared" si="8"/>
        <v>-</v>
      </c>
      <c r="E109" s="225"/>
      <c r="F109" s="225"/>
      <c r="G109" s="225"/>
      <c r="H109" s="225"/>
      <c r="I109" s="225"/>
      <c r="J109" s="225"/>
      <c r="K109" s="68"/>
      <c r="L109" s="225"/>
      <c r="M109" s="225"/>
      <c r="N109" s="241" t="str">
        <f>IF(E109="","",VLOOKUP(E109,判定式!C$3:$J$12,8,TRUE))</f>
        <v/>
      </c>
      <c r="O109" s="241" t="str">
        <f>IF(F109="","",VLOOKUP(F109,判定式!D$3:$J$12,7,TRUE))</f>
        <v/>
      </c>
      <c r="P109" s="241" t="str">
        <f>IF(G109="","",VLOOKUP(G109,判定式!E$3:$J$12,6,TRUE))</f>
        <v/>
      </c>
      <c r="Q109" s="241" t="str">
        <f>IF(H109="","",VLOOKUP(H109,判定式!F$3:$J$12,5,TRUE))</f>
        <v/>
      </c>
      <c r="R109" s="241" t="str">
        <f>IF(I109="","",VLOOKUP(I109,判定式!M$3:$N$12,2,TRUE))</f>
        <v/>
      </c>
      <c r="S109" s="241" t="str">
        <f>IF(J109="","",VLOOKUP(J109,判定式!I$3:$J$12,2,TRUE))</f>
        <v/>
      </c>
      <c r="T109" s="241" t="str">
        <f>IF(K109="","",VLOOKUP(K109,判定式!L$3:$N$12,3,TRUE))</f>
        <v/>
      </c>
      <c r="U109" s="241" t="str">
        <f>IF(L109="","",VLOOKUP(L109,判定式!G$3:$J$12,4,TRUE))</f>
        <v/>
      </c>
      <c r="V109" s="241" t="str">
        <f>IF(M109="","",VLOOKUP(M109,判定式!$H$3:J$12,3,TRUE))</f>
        <v/>
      </c>
      <c r="W109" s="69" t="str">
        <f t="shared" si="9"/>
        <v/>
      </c>
      <c r="X109" s="170" t="b">
        <f>IF(ISNUMBER(D109),"判定外",IF(C109=12,VLOOKUP(W109,判定式!$C$15:I$19,7,TRUE),IF(C109=13,VLOOKUP(W109,判定式!$D$15:I$19,6,TRUE),IF(C109=14,VLOOKUP(W109,判定式!$E$15:I$19,5,TRUE),IF(C109=15,VLOOKUP(W109,判定式!$F$15:I$19,4,TRUE),IF(C109=16,VLOOKUP(W109,判定式!$G$15:I$19,3,TRUE),IF(C109=17,VLOOKUP(W109,判定式!$H$15:I$19,2,TRUE))))))))</f>
        <v>0</v>
      </c>
    </row>
    <row r="110" spans="1:24" ht="14.25">
      <c r="A110" s="76">
        <v>90</v>
      </c>
      <c r="B110" s="136"/>
      <c r="C110" s="204"/>
      <c r="D110" s="211" t="str">
        <f t="shared" si="8"/>
        <v>-</v>
      </c>
      <c r="E110" s="230"/>
      <c r="F110" s="230"/>
      <c r="G110" s="230"/>
      <c r="H110" s="230"/>
      <c r="I110" s="230"/>
      <c r="J110" s="230"/>
      <c r="K110" s="77"/>
      <c r="L110" s="230"/>
      <c r="M110" s="230"/>
      <c r="N110" s="242" t="str">
        <f>IF(E110="","",VLOOKUP(E110,判定式!C$3:$J$12,8,TRUE))</f>
        <v/>
      </c>
      <c r="O110" s="242" t="str">
        <f>IF(F110="","",VLOOKUP(F110,判定式!D$3:$J$12,7,TRUE))</f>
        <v/>
      </c>
      <c r="P110" s="242" t="str">
        <f>IF(G110="","",VLOOKUP(G110,判定式!E$3:$J$12,6,TRUE))</f>
        <v/>
      </c>
      <c r="Q110" s="242" t="str">
        <f>IF(H110="","",VLOOKUP(H110,判定式!F$3:$J$12,5,TRUE))</f>
        <v/>
      </c>
      <c r="R110" s="242" t="str">
        <f>IF(I110="","",VLOOKUP(I110,判定式!M$3:$N$12,2,TRUE))</f>
        <v/>
      </c>
      <c r="S110" s="242" t="str">
        <f>IF(J110="","",VLOOKUP(J110,判定式!I$3:$J$12,2,TRUE))</f>
        <v/>
      </c>
      <c r="T110" s="242" t="str">
        <f>IF(K110="","",VLOOKUP(K110,判定式!L$3:$N$12,3,TRUE))</f>
        <v/>
      </c>
      <c r="U110" s="242" t="str">
        <f>IF(L110="","",VLOOKUP(L110,判定式!G$3:$J$12,4,TRUE))</f>
        <v/>
      </c>
      <c r="V110" s="242" t="str">
        <f>IF(M110="","",VLOOKUP(M110,判定式!$H$3:J$12,3,TRUE))</f>
        <v/>
      </c>
      <c r="W110" s="78" t="str">
        <f t="shared" si="9"/>
        <v/>
      </c>
      <c r="X110" s="173" t="b">
        <f>IF(ISNUMBER(D110),"判定外",IF(C110=12,VLOOKUP(W110,判定式!$C$15:I$19,7,TRUE),IF(C110=13,VLOOKUP(W110,判定式!$D$15:I$19,6,TRUE),IF(C110=14,VLOOKUP(W110,判定式!$E$15:I$19,5,TRUE),IF(C110=15,VLOOKUP(W110,判定式!$F$15:I$19,4,TRUE),IF(C110=16,VLOOKUP(W110,判定式!$G$15:I$19,3,TRUE),IF(C110=17,VLOOKUP(W110,判定式!$H$15:I$19,2,TRUE))))))))</f>
        <v>0</v>
      </c>
    </row>
    <row r="111" spans="1:24" ht="14.25">
      <c r="A111" s="79">
        <v>91</v>
      </c>
      <c r="B111" s="137"/>
      <c r="C111" s="205"/>
      <c r="D111" s="212" t="str">
        <f t="shared" si="8"/>
        <v>-</v>
      </c>
      <c r="E111" s="231"/>
      <c r="F111" s="231"/>
      <c r="G111" s="231"/>
      <c r="H111" s="231"/>
      <c r="I111" s="231"/>
      <c r="J111" s="231"/>
      <c r="K111" s="80"/>
      <c r="L111" s="231"/>
      <c r="M111" s="231"/>
      <c r="N111" s="243" t="str">
        <f>IF(E111="","",VLOOKUP(E111,判定式!C$3:$J$12,8,TRUE))</f>
        <v/>
      </c>
      <c r="O111" s="243" t="str">
        <f>IF(F111="","",VLOOKUP(F111,判定式!D$3:$J$12,7,TRUE))</f>
        <v/>
      </c>
      <c r="P111" s="243" t="str">
        <f>IF(G111="","",VLOOKUP(G111,判定式!E$3:$J$12,6,TRUE))</f>
        <v/>
      </c>
      <c r="Q111" s="243" t="str">
        <f>IF(H111="","",VLOOKUP(H111,判定式!F$3:$J$12,5,TRUE))</f>
        <v/>
      </c>
      <c r="R111" s="243" t="str">
        <f>IF(I111="","",VLOOKUP(I111,判定式!M$3:$N$12,2,TRUE))</f>
        <v/>
      </c>
      <c r="S111" s="243" t="str">
        <f>IF(J111="","",VLOOKUP(J111,判定式!I$3:$J$12,2,TRUE))</f>
        <v/>
      </c>
      <c r="T111" s="243" t="str">
        <f>IF(K111="","",VLOOKUP(K111,判定式!L$3:$N$12,3,TRUE))</f>
        <v/>
      </c>
      <c r="U111" s="243" t="str">
        <f>IF(L111="","",VLOOKUP(L111,判定式!G$3:$J$12,4,TRUE))</f>
        <v/>
      </c>
      <c r="V111" s="243" t="str">
        <f>IF(M111="","",VLOOKUP(M111,判定式!$H$3:J$12,3,TRUE))</f>
        <v/>
      </c>
      <c r="W111" s="75" t="str">
        <f t="shared" si="9"/>
        <v/>
      </c>
      <c r="X111" s="174" t="b">
        <f>IF(ISNUMBER(D111),"判定外",IF(C111=12,VLOOKUP(W111,判定式!$C$15:I$19,7,TRUE),IF(C111=13,VLOOKUP(W111,判定式!$D$15:I$19,6,TRUE),IF(C111=14,VLOOKUP(W111,判定式!$E$15:I$19,5,TRUE),IF(C111=15,VLOOKUP(W111,判定式!$F$15:I$19,4,TRUE),IF(C111=16,VLOOKUP(W111,判定式!$G$15:I$19,3,TRUE),IF(C111=17,VLOOKUP(W111,判定式!$H$15:I$19,2,TRUE))))))))</f>
        <v>0</v>
      </c>
    </row>
    <row r="112" spans="1:24" ht="14.25">
      <c r="A112" s="67">
        <v>92</v>
      </c>
      <c r="B112" s="133"/>
      <c r="C112" s="201"/>
      <c r="D112" s="208" t="str">
        <f t="shared" si="8"/>
        <v>-</v>
      </c>
      <c r="E112" s="225"/>
      <c r="F112" s="225"/>
      <c r="G112" s="225"/>
      <c r="H112" s="225"/>
      <c r="I112" s="225"/>
      <c r="J112" s="225"/>
      <c r="K112" s="68"/>
      <c r="L112" s="225"/>
      <c r="M112" s="225"/>
      <c r="N112" s="241" t="str">
        <f>IF(E112="","",VLOOKUP(E112,判定式!C$3:$J$12,8,TRUE))</f>
        <v/>
      </c>
      <c r="O112" s="241" t="str">
        <f>IF(F112="","",VLOOKUP(F112,判定式!D$3:$J$12,7,TRUE))</f>
        <v/>
      </c>
      <c r="P112" s="241" t="str">
        <f>IF(G112="","",VLOOKUP(G112,判定式!E$3:$J$12,6,TRUE))</f>
        <v/>
      </c>
      <c r="Q112" s="241" t="str">
        <f>IF(H112="","",VLOOKUP(H112,判定式!F$3:$J$12,5,TRUE))</f>
        <v/>
      </c>
      <c r="R112" s="241" t="str">
        <f>IF(I112="","",VLOOKUP(I112,判定式!M$3:$N$12,2,TRUE))</f>
        <v/>
      </c>
      <c r="S112" s="241" t="str">
        <f>IF(J112="","",VLOOKUP(J112,判定式!I$3:$J$12,2,TRUE))</f>
        <v/>
      </c>
      <c r="T112" s="241" t="str">
        <f>IF(K112="","",VLOOKUP(K112,判定式!L$3:$N$12,3,TRUE))</f>
        <v/>
      </c>
      <c r="U112" s="241" t="str">
        <f>IF(L112="","",VLOOKUP(L112,判定式!G$3:$J$12,4,TRUE))</f>
        <v/>
      </c>
      <c r="V112" s="241" t="str">
        <f>IF(M112="","",VLOOKUP(M112,判定式!$H$3:J$12,3,TRUE))</f>
        <v/>
      </c>
      <c r="W112" s="69" t="str">
        <f t="shared" si="9"/>
        <v/>
      </c>
      <c r="X112" s="170" t="b">
        <f>IF(ISNUMBER(D112),"判定外",IF(C112=12,VLOOKUP(W112,判定式!$C$15:I$19,7,TRUE),IF(C112=13,VLOOKUP(W112,判定式!$D$15:I$19,6,TRUE),IF(C112=14,VLOOKUP(W112,判定式!$E$15:I$19,5,TRUE),IF(C112=15,VLOOKUP(W112,判定式!$F$15:I$19,4,TRUE),IF(C112=16,VLOOKUP(W112,判定式!$G$15:I$19,3,TRUE),IF(C112=17,VLOOKUP(W112,判定式!$H$15:I$19,2,TRUE))))))))</f>
        <v>0</v>
      </c>
    </row>
    <row r="113" spans="1:24" ht="14.25">
      <c r="A113" s="67">
        <v>93</v>
      </c>
      <c r="B113" s="133"/>
      <c r="C113" s="201"/>
      <c r="D113" s="208" t="str">
        <f t="shared" si="8"/>
        <v>-</v>
      </c>
      <c r="E113" s="225"/>
      <c r="F113" s="225"/>
      <c r="G113" s="225"/>
      <c r="H113" s="225"/>
      <c r="I113" s="225"/>
      <c r="J113" s="225"/>
      <c r="K113" s="68"/>
      <c r="L113" s="225"/>
      <c r="M113" s="225"/>
      <c r="N113" s="241" t="str">
        <f>IF(E113="","",VLOOKUP(E113,判定式!C$3:$J$12,8,TRUE))</f>
        <v/>
      </c>
      <c r="O113" s="241" t="str">
        <f>IF(F113="","",VLOOKUP(F113,判定式!D$3:$J$12,7,TRUE))</f>
        <v/>
      </c>
      <c r="P113" s="241" t="str">
        <f>IF(G113="","",VLOOKUP(G113,判定式!E$3:$J$12,6,TRUE))</f>
        <v/>
      </c>
      <c r="Q113" s="241" t="str">
        <f>IF(H113="","",VLOOKUP(H113,判定式!F$3:$J$12,5,TRUE))</f>
        <v/>
      </c>
      <c r="R113" s="241" t="str">
        <f>IF(I113="","",VLOOKUP(I113,判定式!M$3:$N$12,2,TRUE))</f>
        <v/>
      </c>
      <c r="S113" s="241" t="str">
        <f>IF(J113="","",VLOOKUP(J113,判定式!I$3:$J$12,2,TRUE))</f>
        <v/>
      </c>
      <c r="T113" s="241" t="str">
        <f>IF(K113="","",VLOOKUP(K113,判定式!L$3:$N$12,3,TRUE))</f>
        <v/>
      </c>
      <c r="U113" s="241" t="str">
        <f>IF(L113="","",VLOOKUP(L113,判定式!G$3:$J$12,4,TRUE))</f>
        <v/>
      </c>
      <c r="V113" s="241" t="str">
        <f>IF(M113="","",VLOOKUP(M113,判定式!$H$3:J$12,3,TRUE))</f>
        <v/>
      </c>
      <c r="W113" s="69" t="str">
        <f t="shared" si="9"/>
        <v/>
      </c>
      <c r="X113" s="170" t="b">
        <f>IF(ISNUMBER(D113),"判定外",IF(C113=12,VLOOKUP(W113,判定式!$C$15:I$19,7,TRUE),IF(C113=13,VLOOKUP(W113,判定式!$D$15:I$19,6,TRUE),IF(C113=14,VLOOKUP(W113,判定式!$E$15:I$19,5,TRUE),IF(C113=15,VLOOKUP(W113,判定式!$F$15:I$19,4,TRUE),IF(C113=16,VLOOKUP(W113,判定式!$G$15:I$19,3,TRUE),IF(C113=17,VLOOKUP(W113,判定式!$H$15:I$19,2,TRUE))))))))</f>
        <v>0</v>
      </c>
    </row>
    <row r="114" spans="1:24" ht="14.25">
      <c r="A114" s="67">
        <v>94</v>
      </c>
      <c r="B114" s="133"/>
      <c r="C114" s="201"/>
      <c r="D114" s="208" t="str">
        <f t="shared" si="8"/>
        <v>-</v>
      </c>
      <c r="E114" s="225"/>
      <c r="F114" s="225"/>
      <c r="G114" s="225"/>
      <c r="H114" s="225"/>
      <c r="I114" s="225"/>
      <c r="J114" s="225"/>
      <c r="K114" s="68"/>
      <c r="L114" s="225"/>
      <c r="M114" s="225"/>
      <c r="N114" s="241" t="str">
        <f>IF(E114="","",VLOOKUP(E114,判定式!C$3:$J$12,8,TRUE))</f>
        <v/>
      </c>
      <c r="O114" s="241" t="str">
        <f>IF(F114="","",VLOOKUP(F114,判定式!D$3:$J$12,7,TRUE))</f>
        <v/>
      </c>
      <c r="P114" s="241" t="str">
        <f>IF(G114="","",VLOOKUP(G114,判定式!E$3:$J$12,6,TRUE))</f>
        <v/>
      </c>
      <c r="Q114" s="241" t="str">
        <f>IF(H114="","",VLOOKUP(H114,判定式!F$3:$J$12,5,TRUE))</f>
        <v/>
      </c>
      <c r="R114" s="241" t="str">
        <f>IF(I114="","",VLOOKUP(I114,判定式!M$3:$N$12,2,TRUE))</f>
        <v/>
      </c>
      <c r="S114" s="241" t="str">
        <f>IF(J114="","",VLOOKUP(J114,判定式!I$3:$J$12,2,TRUE))</f>
        <v/>
      </c>
      <c r="T114" s="241" t="str">
        <f>IF(K114="","",VLOOKUP(K114,判定式!L$3:$N$12,3,TRUE))</f>
        <v/>
      </c>
      <c r="U114" s="241" t="str">
        <f>IF(L114="","",VLOOKUP(L114,判定式!G$3:$J$12,4,TRUE))</f>
        <v/>
      </c>
      <c r="V114" s="241" t="str">
        <f>IF(M114="","",VLOOKUP(M114,判定式!$H$3:J$12,3,TRUE))</f>
        <v/>
      </c>
      <c r="W114" s="69" t="str">
        <f t="shared" si="9"/>
        <v/>
      </c>
      <c r="X114" s="170" t="b">
        <f>IF(ISNUMBER(D114),"判定外",IF(C114=12,VLOOKUP(W114,判定式!$C$15:I$19,7,TRUE),IF(C114=13,VLOOKUP(W114,判定式!$D$15:I$19,6,TRUE),IF(C114=14,VLOOKUP(W114,判定式!$E$15:I$19,5,TRUE),IF(C114=15,VLOOKUP(W114,判定式!$F$15:I$19,4,TRUE),IF(C114=16,VLOOKUP(W114,判定式!$G$15:I$19,3,TRUE),IF(C114=17,VLOOKUP(W114,判定式!$H$15:I$19,2,TRUE))))))))</f>
        <v>0</v>
      </c>
    </row>
    <row r="115" spans="1:24" ht="14.25">
      <c r="A115" s="70">
        <v>95</v>
      </c>
      <c r="B115" s="134"/>
      <c r="C115" s="202"/>
      <c r="D115" s="211" t="str">
        <f t="shared" si="8"/>
        <v>-</v>
      </c>
      <c r="E115" s="227"/>
      <c r="F115" s="227"/>
      <c r="G115" s="227"/>
      <c r="H115" s="227"/>
      <c r="I115" s="227"/>
      <c r="J115" s="227"/>
      <c r="K115" s="71"/>
      <c r="L115" s="227"/>
      <c r="M115" s="227"/>
      <c r="N115" s="244" t="str">
        <f>IF(E115="","",VLOOKUP(E115,判定式!C$3:$J$12,8,TRUE))</f>
        <v/>
      </c>
      <c r="O115" s="244" t="str">
        <f>IF(F115="","",VLOOKUP(F115,判定式!D$3:$J$12,7,TRUE))</f>
        <v/>
      </c>
      <c r="P115" s="244" t="str">
        <f>IF(G115="","",VLOOKUP(G115,判定式!E$3:$J$12,6,TRUE))</f>
        <v/>
      </c>
      <c r="Q115" s="244" t="str">
        <f>IF(H115="","",VLOOKUP(H115,判定式!F$3:$J$12,5,TRUE))</f>
        <v/>
      </c>
      <c r="R115" s="244" t="str">
        <f>IF(I115="","",VLOOKUP(I115,判定式!M$3:$N$12,2,TRUE))</f>
        <v/>
      </c>
      <c r="S115" s="244" t="str">
        <f>IF(J115="","",VLOOKUP(J115,判定式!I$3:$J$12,2,TRUE))</f>
        <v/>
      </c>
      <c r="T115" s="244" t="str">
        <f>IF(K115="","",VLOOKUP(K115,判定式!L$3:$N$12,3,TRUE))</f>
        <v/>
      </c>
      <c r="U115" s="244" t="str">
        <f>IF(L115="","",VLOOKUP(L115,判定式!G$3:$J$12,4,TRUE))</f>
        <v/>
      </c>
      <c r="V115" s="244" t="str">
        <f>IF(M115="","",VLOOKUP(M115,判定式!$H$3:J$12,3,TRUE))</f>
        <v/>
      </c>
      <c r="W115" s="78" t="str">
        <f t="shared" si="9"/>
        <v/>
      </c>
      <c r="X115" s="171" t="b">
        <f>IF(ISNUMBER(D115),"判定外",IF(C115=12,VLOOKUP(W115,判定式!$C$15:I$19,7,TRUE),IF(C115=13,VLOOKUP(W115,判定式!$D$15:I$19,6,TRUE),IF(C115=14,VLOOKUP(W115,判定式!$E$15:I$19,5,TRUE),IF(C115=15,VLOOKUP(W115,判定式!$F$15:I$19,4,TRUE),IF(C115=16,VLOOKUP(W115,判定式!$G$15:I$19,3,TRUE),IF(C115=17,VLOOKUP(W115,判定式!$H$15:I$19,2,TRUE))))))))</f>
        <v>0</v>
      </c>
    </row>
    <row r="116" spans="1:24" ht="14.25">
      <c r="A116" s="73">
        <v>96</v>
      </c>
      <c r="B116" s="135"/>
      <c r="C116" s="203"/>
      <c r="D116" s="212" t="str">
        <f t="shared" si="8"/>
        <v>-</v>
      </c>
      <c r="E116" s="229"/>
      <c r="F116" s="229"/>
      <c r="G116" s="229"/>
      <c r="H116" s="229"/>
      <c r="I116" s="229"/>
      <c r="J116" s="229"/>
      <c r="K116" s="74"/>
      <c r="L116" s="229"/>
      <c r="M116" s="229"/>
      <c r="N116" s="245" t="str">
        <f>IF(E116="","",VLOOKUP(E116,判定式!C$3:$J$12,8,TRUE))</f>
        <v/>
      </c>
      <c r="O116" s="245" t="str">
        <f>IF(F116="","",VLOOKUP(F116,判定式!D$3:$J$12,7,TRUE))</f>
        <v/>
      </c>
      <c r="P116" s="245" t="str">
        <f>IF(G116="","",VLOOKUP(G116,判定式!E$3:$J$12,6,TRUE))</f>
        <v/>
      </c>
      <c r="Q116" s="245" t="str">
        <f>IF(H116="","",VLOOKUP(H116,判定式!F$3:$J$12,5,TRUE))</f>
        <v/>
      </c>
      <c r="R116" s="245" t="str">
        <f>IF(I116="","",VLOOKUP(I116,判定式!M$3:$N$12,2,TRUE))</f>
        <v/>
      </c>
      <c r="S116" s="245" t="str">
        <f>IF(J116="","",VLOOKUP(J116,判定式!I$3:$J$12,2,TRUE))</f>
        <v/>
      </c>
      <c r="T116" s="245" t="str">
        <f>IF(K116="","",VLOOKUP(K116,判定式!L$3:$N$12,3,TRUE))</f>
        <v/>
      </c>
      <c r="U116" s="245" t="str">
        <f>IF(L116="","",VLOOKUP(L116,判定式!G$3:$J$12,4,TRUE))</f>
        <v/>
      </c>
      <c r="V116" s="245" t="str">
        <f>IF(M116="","",VLOOKUP(M116,判定式!$H$3:J$12,3,TRUE))</f>
        <v/>
      </c>
      <c r="W116" s="75" t="str">
        <f t="shared" si="9"/>
        <v/>
      </c>
      <c r="X116" s="172" t="b">
        <f>IF(ISNUMBER(D116),"判定外",IF(C116=12,VLOOKUP(W116,判定式!$C$15:I$19,7,TRUE),IF(C116=13,VLOOKUP(W116,判定式!$D$15:I$19,6,TRUE),IF(C116=14,VLOOKUP(W116,判定式!$E$15:I$19,5,TRUE),IF(C116=15,VLOOKUP(W116,判定式!$F$15:I$19,4,TRUE),IF(C116=16,VLOOKUP(W116,判定式!$G$15:I$19,3,TRUE),IF(C116=17,VLOOKUP(W116,判定式!$H$15:I$19,2,TRUE))))))))</f>
        <v>0</v>
      </c>
    </row>
    <row r="117" spans="1:24" ht="14.25">
      <c r="A117" s="67">
        <v>97</v>
      </c>
      <c r="B117" s="133"/>
      <c r="C117" s="201"/>
      <c r="D117" s="208" t="str">
        <f t="shared" si="8"/>
        <v>-</v>
      </c>
      <c r="E117" s="225"/>
      <c r="F117" s="225"/>
      <c r="G117" s="225"/>
      <c r="H117" s="225"/>
      <c r="I117" s="225"/>
      <c r="J117" s="225"/>
      <c r="K117" s="68"/>
      <c r="L117" s="225"/>
      <c r="M117" s="225"/>
      <c r="N117" s="241" t="str">
        <f>IF(E117="","",VLOOKUP(E117,判定式!C$3:$J$12,8,TRUE))</f>
        <v/>
      </c>
      <c r="O117" s="241" t="str">
        <f>IF(F117="","",VLOOKUP(F117,判定式!D$3:$J$12,7,TRUE))</f>
        <v/>
      </c>
      <c r="P117" s="241" t="str">
        <f>IF(G117="","",VLOOKUP(G117,判定式!E$3:$J$12,6,TRUE))</f>
        <v/>
      </c>
      <c r="Q117" s="241" t="str">
        <f>IF(H117="","",VLOOKUP(H117,判定式!F$3:$J$12,5,TRUE))</f>
        <v/>
      </c>
      <c r="R117" s="241" t="str">
        <f>IF(I117="","",VLOOKUP(I117,判定式!M$3:$N$12,2,TRUE))</f>
        <v/>
      </c>
      <c r="S117" s="241" t="str">
        <f>IF(J117="","",VLOOKUP(J117,判定式!I$3:$J$12,2,TRUE))</f>
        <v/>
      </c>
      <c r="T117" s="241" t="str">
        <f>IF(K117="","",VLOOKUP(K117,判定式!L$3:$N$12,3,TRUE))</f>
        <v/>
      </c>
      <c r="U117" s="241" t="str">
        <f>IF(L117="","",VLOOKUP(L117,判定式!G$3:$J$12,4,TRUE))</f>
        <v/>
      </c>
      <c r="V117" s="241" t="str">
        <f>IF(M117="","",VLOOKUP(M117,判定式!$H$3:J$12,3,TRUE))</f>
        <v/>
      </c>
      <c r="W117" s="69" t="str">
        <f t="shared" si="9"/>
        <v/>
      </c>
      <c r="X117" s="170" t="b">
        <f>IF(ISNUMBER(D117),"判定外",IF(C117=12,VLOOKUP(W117,判定式!$C$15:I$19,7,TRUE),IF(C117=13,VLOOKUP(W117,判定式!$D$15:I$19,6,TRUE),IF(C117=14,VLOOKUP(W117,判定式!$E$15:I$19,5,TRUE),IF(C117=15,VLOOKUP(W117,判定式!$F$15:I$19,4,TRUE),IF(C117=16,VLOOKUP(W117,判定式!$G$15:I$19,3,TRUE),IF(C117=17,VLOOKUP(W117,判定式!$H$15:I$19,2,TRUE))))))))</f>
        <v>0</v>
      </c>
    </row>
    <row r="118" spans="1:24" ht="14.25">
      <c r="A118" s="67">
        <v>98</v>
      </c>
      <c r="B118" s="133"/>
      <c r="C118" s="201"/>
      <c r="D118" s="208" t="str">
        <f t="shared" si="8"/>
        <v>-</v>
      </c>
      <c r="E118" s="225"/>
      <c r="F118" s="225"/>
      <c r="G118" s="225"/>
      <c r="H118" s="225"/>
      <c r="I118" s="225"/>
      <c r="J118" s="225"/>
      <c r="K118" s="68"/>
      <c r="L118" s="225"/>
      <c r="M118" s="225"/>
      <c r="N118" s="241" t="str">
        <f>IF(E118="","",VLOOKUP(E118,判定式!C$3:$J$12,8,TRUE))</f>
        <v/>
      </c>
      <c r="O118" s="241" t="str">
        <f>IF(F118="","",VLOOKUP(F118,判定式!D$3:$J$12,7,TRUE))</f>
        <v/>
      </c>
      <c r="P118" s="241" t="str">
        <f>IF(G118="","",VLOOKUP(G118,判定式!E$3:$J$12,6,TRUE))</f>
        <v/>
      </c>
      <c r="Q118" s="241" t="str">
        <f>IF(H118="","",VLOOKUP(H118,判定式!F$3:$J$12,5,TRUE))</f>
        <v/>
      </c>
      <c r="R118" s="241" t="str">
        <f>IF(I118="","",VLOOKUP(I118,判定式!M$3:$N$12,2,TRUE))</f>
        <v/>
      </c>
      <c r="S118" s="241" t="str">
        <f>IF(J118="","",VLOOKUP(J118,判定式!I$3:$J$12,2,TRUE))</f>
        <v/>
      </c>
      <c r="T118" s="241" t="str">
        <f>IF(K118="","",VLOOKUP(K118,判定式!L$3:$N$12,3,TRUE))</f>
        <v/>
      </c>
      <c r="U118" s="241" t="str">
        <f>IF(L118="","",VLOOKUP(L118,判定式!G$3:$J$12,4,TRUE))</f>
        <v/>
      </c>
      <c r="V118" s="241" t="str">
        <f>IF(M118="","",VLOOKUP(M118,判定式!$H$3:J$12,3,TRUE))</f>
        <v/>
      </c>
      <c r="W118" s="69" t="str">
        <f t="shared" si="9"/>
        <v/>
      </c>
      <c r="X118" s="170" t="b">
        <f>IF(ISNUMBER(D118),"判定外",IF(C118=12,VLOOKUP(W118,判定式!$C$15:I$19,7,TRUE),IF(C118=13,VLOOKUP(W118,判定式!$D$15:I$19,6,TRUE),IF(C118=14,VLOOKUP(W118,判定式!$E$15:I$19,5,TRUE),IF(C118=15,VLOOKUP(W118,判定式!$F$15:I$19,4,TRUE),IF(C118=16,VLOOKUP(W118,判定式!$G$15:I$19,3,TRUE),IF(C118=17,VLOOKUP(W118,判定式!$H$15:I$19,2,TRUE))))))))</f>
        <v>0</v>
      </c>
    </row>
    <row r="119" spans="1:24" ht="14.25">
      <c r="A119" s="67">
        <v>99</v>
      </c>
      <c r="B119" s="133"/>
      <c r="C119" s="201"/>
      <c r="D119" s="208" t="str">
        <f t="shared" si="8"/>
        <v>-</v>
      </c>
      <c r="E119" s="225"/>
      <c r="F119" s="225"/>
      <c r="G119" s="225"/>
      <c r="H119" s="225"/>
      <c r="I119" s="225"/>
      <c r="J119" s="225"/>
      <c r="K119" s="68"/>
      <c r="L119" s="225"/>
      <c r="M119" s="225"/>
      <c r="N119" s="241" t="str">
        <f>IF(E119="","",VLOOKUP(E119,判定式!C$3:$J$12,8,TRUE))</f>
        <v/>
      </c>
      <c r="O119" s="241" t="str">
        <f>IF(F119="","",VLOOKUP(F119,判定式!D$3:$J$12,7,TRUE))</f>
        <v/>
      </c>
      <c r="P119" s="241" t="str">
        <f>IF(G119="","",VLOOKUP(G119,判定式!E$3:$J$12,6,TRUE))</f>
        <v/>
      </c>
      <c r="Q119" s="241" t="str">
        <f>IF(H119="","",VLOOKUP(H119,判定式!F$3:$J$12,5,TRUE))</f>
        <v/>
      </c>
      <c r="R119" s="241" t="str">
        <f>IF(I119="","",VLOOKUP(I119,判定式!M$3:$N$12,2,TRUE))</f>
        <v/>
      </c>
      <c r="S119" s="241" t="str">
        <f>IF(J119="","",VLOOKUP(J119,判定式!I$3:$J$12,2,TRUE))</f>
        <v/>
      </c>
      <c r="T119" s="241" t="str">
        <f>IF(K119="","",VLOOKUP(K119,判定式!L$3:$N$12,3,TRUE))</f>
        <v/>
      </c>
      <c r="U119" s="241" t="str">
        <f>IF(L119="","",VLOOKUP(L119,判定式!G$3:$J$12,4,TRUE))</f>
        <v/>
      </c>
      <c r="V119" s="241" t="str">
        <f>IF(M119="","",VLOOKUP(M119,判定式!$H$3:J$12,3,TRUE))</f>
        <v/>
      </c>
      <c r="W119" s="69" t="str">
        <f t="shared" si="9"/>
        <v/>
      </c>
      <c r="X119" s="170" t="b">
        <f>IF(ISNUMBER(D119),"判定外",IF(C119=12,VLOOKUP(W119,判定式!$C$15:I$19,7,TRUE),IF(C119=13,VLOOKUP(W119,判定式!$D$15:I$19,6,TRUE),IF(C119=14,VLOOKUP(W119,判定式!$E$15:I$19,5,TRUE),IF(C119=15,VLOOKUP(W119,判定式!$F$15:I$19,4,TRUE),IF(C119=16,VLOOKUP(W119,判定式!$G$15:I$19,3,TRUE),IF(C119=17,VLOOKUP(W119,判定式!$H$15:I$19,2,TRUE))))))))</f>
        <v>0</v>
      </c>
    </row>
    <row r="120" spans="1:24" ht="14.25">
      <c r="A120" s="76">
        <v>100</v>
      </c>
      <c r="B120" s="136"/>
      <c r="C120" s="204"/>
      <c r="D120" s="211" t="str">
        <f t="shared" si="8"/>
        <v>-</v>
      </c>
      <c r="E120" s="230"/>
      <c r="F120" s="230"/>
      <c r="G120" s="230"/>
      <c r="H120" s="230"/>
      <c r="I120" s="230"/>
      <c r="J120" s="230"/>
      <c r="K120" s="77"/>
      <c r="L120" s="230"/>
      <c r="M120" s="230"/>
      <c r="N120" s="242" t="str">
        <f>IF(E120="","",VLOOKUP(E120,判定式!C$3:$J$12,8,TRUE))</f>
        <v/>
      </c>
      <c r="O120" s="242" t="str">
        <f>IF(F120="","",VLOOKUP(F120,判定式!D$3:$J$12,7,TRUE))</f>
        <v/>
      </c>
      <c r="P120" s="242" t="str">
        <f>IF(G120="","",VLOOKUP(G120,判定式!E$3:$J$12,6,TRUE))</f>
        <v/>
      </c>
      <c r="Q120" s="242" t="str">
        <f>IF(H120="","",VLOOKUP(H120,判定式!F$3:$J$12,5,TRUE))</f>
        <v/>
      </c>
      <c r="R120" s="242" t="str">
        <f>IF(I120="","",VLOOKUP(I120,判定式!M$3:$N$12,2,TRUE))</f>
        <v/>
      </c>
      <c r="S120" s="242" t="str">
        <f>IF(J120="","",VLOOKUP(J120,判定式!I$3:$J$12,2,TRUE))</f>
        <v/>
      </c>
      <c r="T120" s="242" t="str">
        <f>IF(K120="","",VLOOKUP(K120,判定式!L$3:$N$12,3,TRUE))</f>
        <v/>
      </c>
      <c r="U120" s="242" t="str">
        <f>IF(L120="","",VLOOKUP(L120,判定式!G$3:$J$12,4,TRUE))</f>
        <v/>
      </c>
      <c r="V120" s="242" t="str">
        <f>IF(M120="","",VLOOKUP(M120,判定式!$H$3:J$12,3,TRUE))</f>
        <v/>
      </c>
      <c r="W120" s="78" t="str">
        <f t="shared" si="9"/>
        <v/>
      </c>
      <c r="X120" s="173" t="b">
        <f>IF(ISNUMBER(D120),"判定外",IF(C120=12,VLOOKUP(W120,判定式!$C$15:I$19,7,TRUE),IF(C120=13,VLOOKUP(W120,判定式!$D$15:I$19,6,TRUE),IF(C120=14,VLOOKUP(W120,判定式!$E$15:I$19,5,TRUE),IF(C120=15,VLOOKUP(W120,判定式!$F$15:I$19,4,TRUE),IF(C120=16,VLOOKUP(W120,判定式!$G$15:I$19,3,TRUE),IF(C120=17,VLOOKUP(W120,判定式!$H$15:I$19,2,TRUE))))))))</f>
        <v>0</v>
      </c>
    </row>
    <row r="121" spans="1:24" ht="14.25">
      <c r="A121" s="79">
        <v>101</v>
      </c>
      <c r="B121" s="137"/>
      <c r="C121" s="205"/>
      <c r="D121" s="212" t="str">
        <f t="shared" si="8"/>
        <v>-</v>
      </c>
      <c r="E121" s="231"/>
      <c r="F121" s="231"/>
      <c r="G121" s="231"/>
      <c r="H121" s="231"/>
      <c r="I121" s="231"/>
      <c r="J121" s="231"/>
      <c r="K121" s="80"/>
      <c r="L121" s="231"/>
      <c r="M121" s="231"/>
      <c r="N121" s="243" t="str">
        <f>IF(E121="","",VLOOKUP(E121,判定式!C$3:$J$12,8,TRUE))</f>
        <v/>
      </c>
      <c r="O121" s="243" t="str">
        <f>IF(F121="","",VLOOKUP(F121,判定式!D$3:$J$12,7,TRUE))</f>
        <v/>
      </c>
      <c r="P121" s="243" t="str">
        <f>IF(G121="","",VLOOKUP(G121,判定式!E$3:$J$12,6,TRUE))</f>
        <v/>
      </c>
      <c r="Q121" s="243" t="str">
        <f>IF(H121="","",VLOOKUP(H121,判定式!F$3:$J$12,5,TRUE))</f>
        <v/>
      </c>
      <c r="R121" s="243" t="str">
        <f>IF(I121="","",VLOOKUP(I121,判定式!M$3:$N$12,2,TRUE))</f>
        <v/>
      </c>
      <c r="S121" s="243" t="str">
        <f>IF(J121="","",VLOOKUP(J121,判定式!I$3:$J$12,2,TRUE))</f>
        <v/>
      </c>
      <c r="T121" s="243" t="str">
        <f>IF(K121="","",VLOOKUP(K121,判定式!L$3:$N$12,3,TRUE))</f>
        <v/>
      </c>
      <c r="U121" s="243" t="str">
        <f>IF(L121="","",VLOOKUP(L121,判定式!G$3:$J$12,4,TRUE))</f>
        <v/>
      </c>
      <c r="V121" s="243" t="str">
        <f>IF(M121="","",VLOOKUP(M121,判定式!$H$3:J$12,3,TRUE))</f>
        <v/>
      </c>
      <c r="W121" s="75" t="str">
        <f t="shared" si="9"/>
        <v/>
      </c>
      <c r="X121" s="174" t="b">
        <f>IF(ISNUMBER(D121),"判定外",IF(C121=12,VLOOKUP(W121,判定式!$C$15:I$19,7,TRUE),IF(C121=13,VLOOKUP(W121,判定式!$D$15:I$19,6,TRUE),IF(C121=14,VLOOKUP(W121,判定式!$E$15:I$19,5,TRUE),IF(C121=15,VLOOKUP(W121,判定式!$F$15:I$19,4,TRUE),IF(C121=16,VLOOKUP(W121,判定式!$G$15:I$19,3,TRUE),IF(C121=17,VLOOKUP(W121,判定式!$H$15:I$19,2,TRUE))))))))</f>
        <v>0</v>
      </c>
    </row>
    <row r="122" spans="1:24" ht="14.25">
      <c r="A122" s="67">
        <v>102</v>
      </c>
      <c r="B122" s="133"/>
      <c r="C122" s="201"/>
      <c r="D122" s="208" t="str">
        <f t="shared" si="8"/>
        <v>-</v>
      </c>
      <c r="E122" s="225"/>
      <c r="F122" s="225"/>
      <c r="G122" s="225"/>
      <c r="H122" s="225"/>
      <c r="I122" s="225"/>
      <c r="J122" s="225"/>
      <c r="K122" s="68"/>
      <c r="L122" s="225"/>
      <c r="M122" s="225"/>
      <c r="N122" s="241" t="str">
        <f>IF(E122="","",VLOOKUP(E122,判定式!C$3:$J$12,8,TRUE))</f>
        <v/>
      </c>
      <c r="O122" s="241" t="str">
        <f>IF(F122="","",VLOOKUP(F122,判定式!D$3:$J$12,7,TRUE))</f>
        <v/>
      </c>
      <c r="P122" s="241" t="str">
        <f>IF(G122="","",VLOOKUP(G122,判定式!E$3:$J$12,6,TRUE))</f>
        <v/>
      </c>
      <c r="Q122" s="241" t="str">
        <f>IF(H122="","",VLOOKUP(H122,判定式!F$3:$J$12,5,TRUE))</f>
        <v/>
      </c>
      <c r="R122" s="241" t="str">
        <f>IF(I122="","",VLOOKUP(I122,判定式!M$3:$N$12,2,TRUE))</f>
        <v/>
      </c>
      <c r="S122" s="241" t="str">
        <f>IF(J122="","",VLOOKUP(J122,判定式!I$3:$J$12,2,TRUE))</f>
        <v/>
      </c>
      <c r="T122" s="241" t="str">
        <f>IF(K122="","",VLOOKUP(K122,判定式!L$3:$N$12,3,TRUE))</f>
        <v/>
      </c>
      <c r="U122" s="241" t="str">
        <f>IF(L122="","",VLOOKUP(L122,判定式!G$3:$J$12,4,TRUE))</f>
        <v/>
      </c>
      <c r="V122" s="241" t="str">
        <f>IF(M122="","",VLOOKUP(M122,判定式!$H$3:J$12,3,TRUE))</f>
        <v/>
      </c>
      <c r="W122" s="69" t="str">
        <f t="shared" si="9"/>
        <v/>
      </c>
      <c r="X122" s="170" t="b">
        <f>IF(ISNUMBER(D122),"判定外",IF(C122=12,VLOOKUP(W122,判定式!$C$15:I$19,7,TRUE),IF(C122=13,VLOOKUP(W122,判定式!$D$15:I$19,6,TRUE),IF(C122=14,VLOOKUP(W122,判定式!$E$15:I$19,5,TRUE),IF(C122=15,VLOOKUP(W122,判定式!$F$15:I$19,4,TRUE),IF(C122=16,VLOOKUP(W122,判定式!$G$15:I$19,3,TRUE),IF(C122=17,VLOOKUP(W122,判定式!$H$15:I$19,2,TRUE))))))))</f>
        <v>0</v>
      </c>
    </row>
    <row r="123" spans="1:24" ht="14.25">
      <c r="A123" s="67">
        <v>103</v>
      </c>
      <c r="B123" s="133"/>
      <c r="C123" s="201"/>
      <c r="D123" s="208" t="str">
        <f t="shared" si="8"/>
        <v>-</v>
      </c>
      <c r="E123" s="225"/>
      <c r="F123" s="225"/>
      <c r="G123" s="225"/>
      <c r="H123" s="225"/>
      <c r="I123" s="225"/>
      <c r="J123" s="225"/>
      <c r="K123" s="68"/>
      <c r="L123" s="225"/>
      <c r="M123" s="225"/>
      <c r="N123" s="241" t="str">
        <f>IF(E123="","",VLOOKUP(E123,判定式!C$3:$J$12,8,TRUE))</f>
        <v/>
      </c>
      <c r="O123" s="241" t="str">
        <f>IF(F123="","",VLOOKUP(F123,判定式!D$3:$J$12,7,TRUE))</f>
        <v/>
      </c>
      <c r="P123" s="241" t="str">
        <f>IF(G123="","",VLOOKUP(G123,判定式!E$3:$J$12,6,TRUE))</f>
        <v/>
      </c>
      <c r="Q123" s="241" t="str">
        <f>IF(H123="","",VLOOKUP(H123,判定式!F$3:$J$12,5,TRUE))</f>
        <v/>
      </c>
      <c r="R123" s="241" t="str">
        <f>IF(I123="","",VLOOKUP(I123,判定式!M$3:$N$12,2,TRUE))</f>
        <v/>
      </c>
      <c r="S123" s="241" t="str">
        <f>IF(J123="","",VLOOKUP(J123,判定式!I$3:$J$12,2,TRUE))</f>
        <v/>
      </c>
      <c r="T123" s="241" t="str">
        <f>IF(K123="","",VLOOKUP(K123,判定式!L$3:$N$12,3,TRUE))</f>
        <v/>
      </c>
      <c r="U123" s="241" t="str">
        <f>IF(L123="","",VLOOKUP(L123,判定式!G$3:$J$12,4,TRUE))</f>
        <v/>
      </c>
      <c r="V123" s="241" t="str">
        <f>IF(M123="","",VLOOKUP(M123,判定式!$H$3:J$12,3,TRUE))</f>
        <v/>
      </c>
      <c r="W123" s="69" t="str">
        <f t="shared" si="9"/>
        <v/>
      </c>
      <c r="X123" s="170" t="b">
        <f>IF(ISNUMBER(D123),"判定外",IF(C123=12,VLOOKUP(W123,判定式!$C$15:I$19,7,TRUE),IF(C123=13,VLOOKUP(W123,判定式!$D$15:I$19,6,TRUE),IF(C123=14,VLOOKUP(W123,判定式!$E$15:I$19,5,TRUE),IF(C123=15,VLOOKUP(W123,判定式!$F$15:I$19,4,TRUE),IF(C123=16,VLOOKUP(W123,判定式!$G$15:I$19,3,TRUE),IF(C123=17,VLOOKUP(W123,判定式!$H$15:I$19,2,TRUE))))))))</f>
        <v>0</v>
      </c>
    </row>
    <row r="124" spans="1:24" ht="14.25">
      <c r="A124" s="67">
        <v>104</v>
      </c>
      <c r="B124" s="133"/>
      <c r="C124" s="201"/>
      <c r="D124" s="208" t="str">
        <f t="shared" si="8"/>
        <v>-</v>
      </c>
      <c r="E124" s="225"/>
      <c r="F124" s="225"/>
      <c r="G124" s="225"/>
      <c r="H124" s="225"/>
      <c r="I124" s="225"/>
      <c r="J124" s="225"/>
      <c r="K124" s="68"/>
      <c r="L124" s="225"/>
      <c r="M124" s="225"/>
      <c r="N124" s="241" t="str">
        <f>IF(E124="","",VLOOKUP(E124,判定式!C$3:$J$12,8,TRUE))</f>
        <v/>
      </c>
      <c r="O124" s="241" t="str">
        <f>IF(F124="","",VLOOKUP(F124,判定式!D$3:$J$12,7,TRUE))</f>
        <v/>
      </c>
      <c r="P124" s="241" t="str">
        <f>IF(G124="","",VLOOKUP(G124,判定式!E$3:$J$12,6,TRUE))</f>
        <v/>
      </c>
      <c r="Q124" s="241" t="str">
        <f>IF(H124="","",VLOOKUP(H124,判定式!F$3:$J$12,5,TRUE))</f>
        <v/>
      </c>
      <c r="R124" s="241" t="str">
        <f>IF(I124="","",VLOOKUP(I124,判定式!M$3:$N$12,2,TRUE))</f>
        <v/>
      </c>
      <c r="S124" s="241" t="str">
        <f>IF(J124="","",VLOOKUP(J124,判定式!I$3:$J$12,2,TRUE))</f>
        <v/>
      </c>
      <c r="T124" s="241" t="str">
        <f>IF(K124="","",VLOOKUP(K124,判定式!L$3:$N$12,3,TRUE))</f>
        <v/>
      </c>
      <c r="U124" s="241" t="str">
        <f>IF(L124="","",VLOOKUP(L124,判定式!G$3:$J$12,4,TRUE))</f>
        <v/>
      </c>
      <c r="V124" s="241" t="str">
        <f>IF(M124="","",VLOOKUP(M124,判定式!$H$3:J$12,3,TRUE))</f>
        <v/>
      </c>
      <c r="W124" s="69" t="str">
        <f t="shared" si="9"/>
        <v/>
      </c>
      <c r="X124" s="170" t="b">
        <f>IF(ISNUMBER(D124),"判定外",IF(C124=12,VLOOKUP(W124,判定式!$C$15:I$19,7,TRUE),IF(C124=13,VLOOKUP(W124,判定式!$D$15:I$19,6,TRUE),IF(C124=14,VLOOKUP(W124,判定式!$E$15:I$19,5,TRUE),IF(C124=15,VLOOKUP(W124,判定式!$F$15:I$19,4,TRUE),IF(C124=16,VLOOKUP(W124,判定式!$G$15:I$19,3,TRUE),IF(C124=17,VLOOKUP(W124,判定式!$H$15:I$19,2,TRUE))))))))</f>
        <v>0</v>
      </c>
    </row>
    <row r="125" spans="1:24" ht="14.25">
      <c r="A125" s="70">
        <v>105</v>
      </c>
      <c r="B125" s="134"/>
      <c r="C125" s="202"/>
      <c r="D125" s="211" t="str">
        <f t="shared" si="8"/>
        <v>-</v>
      </c>
      <c r="E125" s="227"/>
      <c r="F125" s="227"/>
      <c r="G125" s="227"/>
      <c r="H125" s="227"/>
      <c r="I125" s="227"/>
      <c r="J125" s="227"/>
      <c r="K125" s="71"/>
      <c r="L125" s="227"/>
      <c r="M125" s="227"/>
      <c r="N125" s="244" t="str">
        <f>IF(E125="","",VLOOKUP(E125,判定式!C$3:$J$12,8,TRUE))</f>
        <v/>
      </c>
      <c r="O125" s="244" t="str">
        <f>IF(F125="","",VLOOKUP(F125,判定式!D$3:$J$12,7,TRUE))</f>
        <v/>
      </c>
      <c r="P125" s="244" t="str">
        <f>IF(G125="","",VLOOKUP(G125,判定式!E$3:$J$12,6,TRUE))</f>
        <v/>
      </c>
      <c r="Q125" s="244" t="str">
        <f>IF(H125="","",VLOOKUP(H125,判定式!F$3:$J$12,5,TRUE))</f>
        <v/>
      </c>
      <c r="R125" s="244" t="str">
        <f>IF(I125="","",VLOOKUP(I125,判定式!M$3:$N$12,2,TRUE))</f>
        <v/>
      </c>
      <c r="S125" s="244" t="str">
        <f>IF(J125="","",VLOOKUP(J125,判定式!I$3:$J$12,2,TRUE))</f>
        <v/>
      </c>
      <c r="T125" s="244" t="str">
        <f>IF(K125="","",VLOOKUP(K125,判定式!L$3:$N$12,3,TRUE))</f>
        <v/>
      </c>
      <c r="U125" s="244" t="str">
        <f>IF(L125="","",VLOOKUP(L125,判定式!G$3:$J$12,4,TRUE))</f>
        <v/>
      </c>
      <c r="V125" s="244" t="str">
        <f>IF(M125="","",VLOOKUP(M125,判定式!$H$3:J$12,3,TRUE))</f>
        <v/>
      </c>
      <c r="W125" s="78" t="str">
        <f t="shared" si="9"/>
        <v/>
      </c>
      <c r="X125" s="171" t="b">
        <f>IF(ISNUMBER(D125),"判定外",IF(C125=12,VLOOKUP(W125,判定式!$C$15:I$19,7,TRUE),IF(C125=13,VLOOKUP(W125,判定式!$D$15:I$19,6,TRUE),IF(C125=14,VLOOKUP(W125,判定式!$E$15:I$19,5,TRUE),IF(C125=15,VLOOKUP(W125,判定式!$F$15:I$19,4,TRUE),IF(C125=16,VLOOKUP(W125,判定式!$G$15:I$19,3,TRUE),IF(C125=17,VLOOKUP(W125,判定式!$H$15:I$19,2,TRUE))))))))</f>
        <v>0</v>
      </c>
    </row>
    <row r="126" spans="1:24" ht="14.25">
      <c r="A126" s="73">
        <v>106</v>
      </c>
      <c r="B126" s="135"/>
      <c r="C126" s="203"/>
      <c r="D126" s="212" t="str">
        <f t="shared" si="8"/>
        <v>-</v>
      </c>
      <c r="E126" s="229"/>
      <c r="F126" s="229"/>
      <c r="G126" s="229"/>
      <c r="H126" s="229"/>
      <c r="I126" s="229"/>
      <c r="J126" s="229"/>
      <c r="K126" s="74"/>
      <c r="L126" s="229"/>
      <c r="M126" s="229"/>
      <c r="N126" s="245" t="str">
        <f>IF(E126="","",VLOOKUP(E126,判定式!C$3:$J$12,8,TRUE))</f>
        <v/>
      </c>
      <c r="O126" s="245" t="str">
        <f>IF(F126="","",VLOOKUP(F126,判定式!D$3:$J$12,7,TRUE))</f>
        <v/>
      </c>
      <c r="P126" s="245" t="str">
        <f>IF(G126="","",VLOOKUP(G126,判定式!E$3:$J$12,6,TRUE))</f>
        <v/>
      </c>
      <c r="Q126" s="245" t="str">
        <f>IF(H126="","",VLOOKUP(H126,判定式!F$3:$J$12,5,TRUE))</f>
        <v/>
      </c>
      <c r="R126" s="245" t="str">
        <f>IF(I126="","",VLOOKUP(I126,判定式!M$3:$N$12,2,TRUE))</f>
        <v/>
      </c>
      <c r="S126" s="245" t="str">
        <f>IF(J126="","",VLOOKUP(J126,判定式!I$3:$J$12,2,TRUE))</f>
        <v/>
      </c>
      <c r="T126" s="245" t="str">
        <f>IF(K126="","",VLOOKUP(K126,判定式!L$3:$N$12,3,TRUE))</f>
        <v/>
      </c>
      <c r="U126" s="245" t="str">
        <f>IF(L126="","",VLOOKUP(L126,判定式!G$3:$J$12,4,TRUE))</f>
        <v/>
      </c>
      <c r="V126" s="245" t="str">
        <f>IF(M126="","",VLOOKUP(M126,判定式!$H$3:J$12,3,TRUE))</f>
        <v/>
      </c>
      <c r="W126" s="75" t="str">
        <f t="shared" si="9"/>
        <v/>
      </c>
      <c r="X126" s="172" t="b">
        <f>IF(ISNUMBER(D126),"判定外",IF(C126=12,VLOOKUP(W126,判定式!$C$15:I$19,7,TRUE),IF(C126=13,VLOOKUP(W126,判定式!$D$15:I$19,6,TRUE),IF(C126=14,VLOOKUP(W126,判定式!$E$15:I$19,5,TRUE),IF(C126=15,VLOOKUP(W126,判定式!$F$15:I$19,4,TRUE),IF(C126=16,VLOOKUP(W126,判定式!$G$15:I$19,3,TRUE),IF(C126=17,VLOOKUP(W126,判定式!$H$15:I$19,2,TRUE))))))))</f>
        <v>0</v>
      </c>
    </row>
    <row r="127" spans="1:24" ht="14.25">
      <c r="A127" s="67">
        <v>107</v>
      </c>
      <c r="B127" s="133"/>
      <c r="C127" s="201"/>
      <c r="D127" s="208" t="str">
        <f t="shared" si="8"/>
        <v>-</v>
      </c>
      <c r="E127" s="225"/>
      <c r="F127" s="225"/>
      <c r="G127" s="225"/>
      <c r="H127" s="225"/>
      <c r="I127" s="225"/>
      <c r="J127" s="225"/>
      <c r="K127" s="68"/>
      <c r="L127" s="225"/>
      <c r="M127" s="225"/>
      <c r="N127" s="241" t="str">
        <f>IF(E127="","",VLOOKUP(E127,判定式!C$3:$J$12,8,TRUE))</f>
        <v/>
      </c>
      <c r="O127" s="241" t="str">
        <f>IF(F127="","",VLOOKUP(F127,判定式!D$3:$J$12,7,TRUE))</f>
        <v/>
      </c>
      <c r="P127" s="241" t="str">
        <f>IF(G127="","",VLOOKUP(G127,判定式!E$3:$J$12,6,TRUE))</f>
        <v/>
      </c>
      <c r="Q127" s="241" t="str">
        <f>IF(H127="","",VLOOKUP(H127,判定式!F$3:$J$12,5,TRUE))</f>
        <v/>
      </c>
      <c r="R127" s="241" t="str">
        <f>IF(I127="","",VLOOKUP(I127,判定式!M$3:$N$12,2,TRUE))</f>
        <v/>
      </c>
      <c r="S127" s="241" t="str">
        <f>IF(J127="","",VLOOKUP(J127,判定式!I$3:$J$12,2,TRUE))</f>
        <v/>
      </c>
      <c r="T127" s="241" t="str">
        <f>IF(K127="","",VLOOKUP(K127,判定式!L$3:$N$12,3,TRUE))</f>
        <v/>
      </c>
      <c r="U127" s="241" t="str">
        <f>IF(L127="","",VLOOKUP(L127,判定式!G$3:$J$12,4,TRUE))</f>
        <v/>
      </c>
      <c r="V127" s="241" t="str">
        <f>IF(M127="","",VLOOKUP(M127,判定式!$H$3:J$12,3,TRUE))</f>
        <v/>
      </c>
      <c r="W127" s="69" t="str">
        <f t="shared" si="9"/>
        <v/>
      </c>
      <c r="X127" s="170" t="b">
        <f>IF(ISNUMBER(D127),"判定外",IF(C127=12,VLOOKUP(W127,判定式!$C$15:I$19,7,TRUE),IF(C127=13,VLOOKUP(W127,判定式!$D$15:I$19,6,TRUE),IF(C127=14,VLOOKUP(W127,判定式!$E$15:I$19,5,TRUE),IF(C127=15,VLOOKUP(W127,判定式!$F$15:I$19,4,TRUE),IF(C127=16,VLOOKUP(W127,判定式!$G$15:I$19,3,TRUE),IF(C127=17,VLOOKUP(W127,判定式!$H$15:I$19,2,TRUE))))))))</f>
        <v>0</v>
      </c>
    </row>
    <row r="128" spans="1:24" ht="14.25">
      <c r="A128" s="67">
        <v>108</v>
      </c>
      <c r="B128" s="133"/>
      <c r="C128" s="201"/>
      <c r="D128" s="208" t="str">
        <f t="shared" si="8"/>
        <v>-</v>
      </c>
      <c r="E128" s="225"/>
      <c r="F128" s="225"/>
      <c r="G128" s="225"/>
      <c r="H128" s="225"/>
      <c r="I128" s="225"/>
      <c r="J128" s="225"/>
      <c r="K128" s="68"/>
      <c r="L128" s="225"/>
      <c r="M128" s="225"/>
      <c r="N128" s="241" t="str">
        <f>IF(E128="","",VLOOKUP(E128,判定式!C$3:$J$12,8,TRUE))</f>
        <v/>
      </c>
      <c r="O128" s="241" t="str">
        <f>IF(F128="","",VLOOKUP(F128,判定式!D$3:$J$12,7,TRUE))</f>
        <v/>
      </c>
      <c r="P128" s="241" t="str">
        <f>IF(G128="","",VLOOKUP(G128,判定式!E$3:$J$12,6,TRUE))</f>
        <v/>
      </c>
      <c r="Q128" s="241" t="str">
        <f>IF(H128="","",VLOOKUP(H128,判定式!F$3:$J$12,5,TRUE))</f>
        <v/>
      </c>
      <c r="R128" s="241" t="str">
        <f>IF(I128="","",VLOOKUP(I128,判定式!M$3:$N$12,2,TRUE))</f>
        <v/>
      </c>
      <c r="S128" s="241" t="str">
        <f>IF(J128="","",VLOOKUP(J128,判定式!I$3:$J$12,2,TRUE))</f>
        <v/>
      </c>
      <c r="T128" s="241" t="str">
        <f>IF(K128="","",VLOOKUP(K128,判定式!L$3:$N$12,3,TRUE))</f>
        <v/>
      </c>
      <c r="U128" s="241" t="str">
        <f>IF(L128="","",VLOOKUP(L128,判定式!G$3:$J$12,4,TRUE))</f>
        <v/>
      </c>
      <c r="V128" s="241" t="str">
        <f>IF(M128="","",VLOOKUP(M128,判定式!$H$3:J$12,3,TRUE))</f>
        <v/>
      </c>
      <c r="W128" s="69" t="str">
        <f t="shared" si="9"/>
        <v/>
      </c>
      <c r="X128" s="170" t="b">
        <f>IF(ISNUMBER(D128),"判定外",IF(C128=12,VLOOKUP(W128,判定式!$C$15:I$19,7,TRUE),IF(C128=13,VLOOKUP(W128,判定式!$D$15:I$19,6,TRUE),IF(C128=14,VLOOKUP(W128,判定式!$E$15:I$19,5,TRUE),IF(C128=15,VLOOKUP(W128,判定式!$F$15:I$19,4,TRUE),IF(C128=16,VLOOKUP(W128,判定式!$G$15:I$19,3,TRUE),IF(C128=17,VLOOKUP(W128,判定式!$H$15:I$19,2,TRUE))))))))</f>
        <v>0</v>
      </c>
    </row>
    <row r="129" spans="1:24" ht="14.25">
      <c r="A129" s="67">
        <v>109</v>
      </c>
      <c r="B129" s="133"/>
      <c r="C129" s="201"/>
      <c r="D129" s="208" t="str">
        <f t="shared" si="8"/>
        <v>-</v>
      </c>
      <c r="E129" s="225"/>
      <c r="F129" s="225"/>
      <c r="G129" s="225"/>
      <c r="H129" s="225"/>
      <c r="I129" s="225"/>
      <c r="J129" s="225"/>
      <c r="K129" s="68"/>
      <c r="L129" s="225"/>
      <c r="M129" s="225"/>
      <c r="N129" s="241" t="str">
        <f>IF(E129="","",VLOOKUP(E129,判定式!C$3:$J$12,8,TRUE))</f>
        <v/>
      </c>
      <c r="O129" s="241" t="str">
        <f>IF(F129="","",VLOOKUP(F129,判定式!D$3:$J$12,7,TRUE))</f>
        <v/>
      </c>
      <c r="P129" s="241" t="str">
        <f>IF(G129="","",VLOOKUP(G129,判定式!E$3:$J$12,6,TRUE))</f>
        <v/>
      </c>
      <c r="Q129" s="241" t="str">
        <f>IF(H129="","",VLOOKUP(H129,判定式!F$3:$J$12,5,TRUE))</f>
        <v/>
      </c>
      <c r="R129" s="241" t="str">
        <f>IF(I129="","",VLOOKUP(I129,判定式!M$3:$N$12,2,TRUE))</f>
        <v/>
      </c>
      <c r="S129" s="241" t="str">
        <f>IF(J129="","",VLOOKUP(J129,判定式!I$3:$J$12,2,TRUE))</f>
        <v/>
      </c>
      <c r="T129" s="241" t="str">
        <f>IF(K129="","",VLOOKUP(K129,判定式!L$3:$N$12,3,TRUE))</f>
        <v/>
      </c>
      <c r="U129" s="241" t="str">
        <f>IF(L129="","",VLOOKUP(L129,判定式!G$3:$J$12,4,TRUE))</f>
        <v/>
      </c>
      <c r="V129" s="241" t="str">
        <f>IF(M129="","",VLOOKUP(M129,判定式!$H$3:J$12,3,TRUE))</f>
        <v/>
      </c>
      <c r="W129" s="69" t="str">
        <f t="shared" si="9"/>
        <v/>
      </c>
      <c r="X129" s="170" t="b">
        <f>IF(ISNUMBER(D129),"判定外",IF(C129=12,VLOOKUP(W129,判定式!$C$15:I$19,7,TRUE),IF(C129=13,VLOOKUP(W129,判定式!$D$15:I$19,6,TRUE),IF(C129=14,VLOOKUP(W129,判定式!$E$15:I$19,5,TRUE),IF(C129=15,VLOOKUP(W129,判定式!$F$15:I$19,4,TRUE),IF(C129=16,VLOOKUP(W129,判定式!$G$15:I$19,3,TRUE),IF(C129=17,VLOOKUP(W129,判定式!$H$15:I$19,2,TRUE))))))))</f>
        <v>0</v>
      </c>
    </row>
    <row r="130" spans="1:24" ht="14.25">
      <c r="A130" s="76">
        <v>110</v>
      </c>
      <c r="B130" s="136"/>
      <c r="C130" s="204"/>
      <c r="D130" s="211" t="str">
        <f t="shared" si="8"/>
        <v>-</v>
      </c>
      <c r="E130" s="230"/>
      <c r="F130" s="230"/>
      <c r="G130" s="230"/>
      <c r="H130" s="230"/>
      <c r="I130" s="230"/>
      <c r="J130" s="230"/>
      <c r="K130" s="77"/>
      <c r="L130" s="230"/>
      <c r="M130" s="230"/>
      <c r="N130" s="242" t="str">
        <f>IF(E130="","",VLOOKUP(E130,判定式!C$3:$J$12,8,TRUE))</f>
        <v/>
      </c>
      <c r="O130" s="242" t="str">
        <f>IF(F130="","",VLOOKUP(F130,判定式!D$3:$J$12,7,TRUE))</f>
        <v/>
      </c>
      <c r="P130" s="242" t="str">
        <f>IF(G130="","",VLOOKUP(G130,判定式!E$3:$J$12,6,TRUE))</f>
        <v/>
      </c>
      <c r="Q130" s="242" t="str">
        <f>IF(H130="","",VLOOKUP(H130,判定式!F$3:$J$12,5,TRUE))</f>
        <v/>
      </c>
      <c r="R130" s="242" t="str">
        <f>IF(I130="","",VLOOKUP(I130,判定式!M$3:$N$12,2,TRUE))</f>
        <v/>
      </c>
      <c r="S130" s="242" t="str">
        <f>IF(J130="","",VLOOKUP(J130,判定式!I$3:$J$12,2,TRUE))</f>
        <v/>
      </c>
      <c r="T130" s="242" t="str">
        <f>IF(K130="","",VLOOKUP(K130,判定式!L$3:$N$12,3,TRUE))</f>
        <v/>
      </c>
      <c r="U130" s="242" t="str">
        <f>IF(L130="","",VLOOKUP(L130,判定式!G$3:$J$12,4,TRUE))</f>
        <v/>
      </c>
      <c r="V130" s="242" t="str">
        <f>IF(M130="","",VLOOKUP(M130,判定式!$H$3:J$12,3,TRUE))</f>
        <v/>
      </c>
      <c r="W130" s="78" t="str">
        <f t="shared" si="9"/>
        <v/>
      </c>
      <c r="X130" s="173" t="b">
        <f>IF(ISNUMBER(D130),"判定外",IF(C130=12,VLOOKUP(W130,判定式!$C$15:I$19,7,TRUE),IF(C130=13,VLOOKUP(W130,判定式!$D$15:I$19,6,TRUE),IF(C130=14,VLOOKUP(W130,判定式!$E$15:I$19,5,TRUE),IF(C130=15,VLOOKUP(W130,判定式!$F$15:I$19,4,TRUE),IF(C130=16,VLOOKUP(W130,判定式!$G$15:I$19,3,TRUE),IF(C130=17,VLOOKUP(W130,判定式!$H$15:I$19,2,TRUE))))))))</f>
        <v>0</v>
      </c>
    </row>
    <row r="131" spans="1:24" ht="14.25">
      <c r="A131" s="79">
        <v>111</v>
      </c>
      <c r="B131" s="137"/>
      <c r="C131" s="205"/>
      <c r="D131" s="212" t="str">
        <f t="shared" si="8"/>
        <v>-</v>
      </c>
      <c r="E131" s="231"/>
      <c r="F131" s="231"/>
      <c r="G131" s="231"/>
      <c r="H131" s="231"/>
      <c r="I131" s="231"/>
      <c r="J131" s="231"/>
      <c r="K131" s="80"/>
      <c r="L131" s="231"/>
      <c r="M131" s="231"/>
      <c r="N131" s="243" t="str">
        <f>IF(E131="","",VLOOKUP(E131,判定式!C$3:$J$12,8,TRUE))</f>
        <v/>
      </c>
      <c r="O131" s="243" t="str">
        <f>IF(F131="","",VLOOKUP(F131,判定式!D$3:$J$12,7,TRUE))</f>
        <v/>
      </c>
      <c r="P131" s="243" t="str">
        <f>IF(G131="","",VLOOKUP(G131,判定式!E$3:$J$12,6,TRUE))</f>
        <v/>
      </c>
      <c r="Q131" s="243" t="str">
        <f>IF(H131="","",VLOOKUP(H131,判定式!F$3:$J$12,5,TRUE))</f>
        <v/>
      </c>
      <c r="R131" s="243" t="str">
        <f>IF(I131="","",VLOOKUP(I131,判定式!M$3:$N$12,2,TRUE))</f>
        <v/>
      </c>
      <c r="S131" s="243" t="str">
        <f>IF(J131="","",VLOOKUP(J131,判定式!I$3:$J$12,2,TRUE))</f>
        <v/>
      </c>
      <c r="T131" s="243" t="str">
        <f>IF(K131="","",VLOOKUP(K131,判定式!L$3:$N$12,3,TRUE))</f>
        <v/>
      </c>
      <c r="U131" s="243" t="str">
        <f>IF(L131="","",VLOOKUP(L131,判定式!G$3:$J$12,4,TRUE))</f>
        <v/>
      </c>
      <c r="V131" s="243" t="str">
        <f>IF(M131="","",VLOOKUP(M131,判定式!$H$3:J$12,3,TRUE))</f>
        <v/>
      </c>
      <c r="W131" s="75" t="str">
        <f t="shared" si="9"/>
        <v/>
      </c>
      <c r="X131" s="174" t="b">
        <f>IF(ISNUMBER(D131),"判定外",IF(C131=12,VLOOKUP(W131,判定式!$C$15:I$19,7,TRUE),IF(C131=13,VLOOKUP(W131,判定式!$D$15:I$19,6,TRUE),IF(C131=14,VLOOKUP(W131,判定式!$E$15:I$19,5,TRUE),IF(C131=15,VLOOKUP(W131,判定式!$F$15:I$19,4,TRUE),IF(C131=16,VLOOKUP(W131,判定式!$G$15:I$19,3,TRUE),IF(C131=17,VLOOKUP(W131,判定式!$H$15:I$19,2,TRUE))))))))</f>
        <v>0</v>
      </c>
    </row>
    <row r="132" spans="1:24" ht="14.25">
      <c r="A132" s="67">
        <v>112</v>
      </c>
      <c r="B132" s="133"/>
      <c r="C132" s="201"/>
      <c r="D132" s="208" t="str">
        <f t="shared" si="8"/>
        <v>-</v>
      </c>
      <c r="E132" s="225"/>
      <c r="F132" s="225"/>
      <c r="G132" s="225"/>
      <c r="H132" s="225"/>
      <c r="I132" s="225"/>
      <c r="J132" s="225"/>
      <c r="K132" s="68"/>
      <c r="L132" s="225"/>
      <c r="M132" s="225"/>
      <c r="N132" s="241" t="str">
        <f>IF(E132="","",VLOOKUP(E132,判定式!C$3:$J$12,8,TRUE))</f>
        <v/>
      </c>
      <c r="O132" s="241" t="str">
        <f>IF(F132="","",VLOOKUP(F132,判定式!D$3:$J$12,7,TRUE))</f>
        <v/>
      </c>
      <c r="P132" s="241" t="str">
        <f>IF(G132="","",VLOOKUP(G132,判定式!E$3:$J$12,6,TRUE))</f>
        <v/>
      </c>
      <c r="Q132" s="241" t="str">
        <f>IF(H132="","",VLOOKUP(H132,判定式!F$3:$J$12,5,TRUE))</f>
        <v/>
      </c>
      <c r="R132" s="241" t="str">
        <f>IF(I132="","",VLOOKUP(I132,判定式!M$3:$N$12,2,TRUE))</f>
        <v/>
      </c>
      <c r="S132" s="241" t="str">
        <f>IF(J132="","",VLOOKUP(J132,判定式!I$3:$J$12,2,TRUE))</f>
        <v/>
      </c>
      <c r="T132" s="241" t="str">
        <f>IF(K132="","",VLOOKUP(K132,判定式!L$3:$N$12,3,TRUE))</f>
        <v/>
      </c>
      <c r="U132" s="241" t="str">
        <f>IF(L132="","",VLOOKUP(L132,判定式!G$3:$J$12,4,TRUE))</f>
        <v/>
      </c>
      <c r="V132" s="241" t="str">
        <f>IF(M132="","",VLOOKUP(M132,判定式!$H$3:J$12,3,TRUE))</f>
        <v/>
      </c>
      <c r="W132" s="69" t="str">
        <f t="shared" si="9"/>
        <v/>
      </c>
      <c r="X132" s="170" t="b">
        <f>IF(ISNUMBER(D132),"判定外",IF(C132=12,VLOOKUP(W132,判定式!$C$15:I$19,7,TRUE),IF(C132=13,VLOOKUP(W132,判定式!$D$15:I$19,6,TRUE),IF(C132=14,VLOOKUP(W132,判定式!$E$15:I$19,5,TRUE),IF(C132=15,VLOOKUP(W132,判定式!$F$15:I$19,4,TRUE),IF(C132=16,VLOOKUP(W132,判定式!$G$15:I$19,3,TRUE),IF(C132=17,VLOOKUP(W132,判定式!$H$15:I$19,2,TRUE))))))))</f>
        <v>0</v>
      </c>
    </row>
    <row r="133" spans="1:24" ht="14.25">
      <c r="A133" s="67">
        <v>113</v>
      </c>
      <c r="B133" s="133"/>
      <c r="C133" s="201"/>
      <c r="D133" s="208" t="str">
        <f t="shared" si="8"/>
        <v>-</v>
      </c>
      <c r="E133" s="225"/>
      <c r="F133" s="225"/>
      <c r="G133" s="225"/>
      <c r="H133" s="225"/>
      <c r="I133" s="225"/>
      <c r="J133" s="225"/>
      <c r="K133" s="68"/>
      <c r="L133" s="225"/>
      <c r="M133" s="225"/>
      <c r="N133" s="241" t="str">
        <f>IF(E133="","",VLOOKUP(E133,判定式!C$3:$J$12,8,TRUE))</f>
        <v/>
      </c>
      <c r="O133" s="241" t="str">
        <f>IF(F133="","",VLOOKUP(F133,判定式!D$3:$J$12,7,TRUE))</f>
        <v/>
      </c>
      <c r="P133" s="241" t="str">
        <f>IF(G133="","",VLOOKUP(G133,判定式!E$3:$J$12,6,TRUE))</f>
        <v/>
      </c>
      <c r="Q133" s="241" t="str">
        <f>IF(H133="","",VLOOKUP(H133,判定式!F$3:$J$12,5,TRUE))</f>
        <v/>
      </c>
      <c r="R133" s="241" t="str">
        <f>IF(I133="","",VLOOKUP(I133,判定式!M$3:$N$12,2,TRUE))</f>
        <v/>
      </c>
      <c r="S133" s="241" t="str">
        <f>IF(J133="","",VLOOKUP(J133,判定式!I$3:$J$12,2,TRUE))</f>
        <v/>
      </c>
      <c r="T133" s="241" t="str">
        <f>IF(K133="","",VLOOKUP(K133,判定式!L$3:$N$12,3,TRUE))</f>
        <v/>
      </c>
      <c r="U133" s="241" t="str">
        <f>IF(L133="","",VLOOKUP(L133,判定式!G$3:$J$12,4,TRUE))</f>
        <v/>
      </c>
      <c r="V133" s="241" t="str">
        <f>IF(M133="","",VLOOKUP(M133,判定式!$H$3:J$12,3,TRUE))</f>
        <v/>
      </c>
      <c r="W133" s="69" t="str">
        <f t="shared" si="9"/>
        <v/>
      </c>
      <c r="X133" s="170" t="b">
        <f>IF(ISNUMBER(D133),"判定外",IF(C133=12,VLOOKUP(W133,判定式!$C$15:I$19,7,TRUE),IF(C133=13,VLOOKUP(W133,判定式!$D$15:I$19,6,TRUE),IF(C133=14,VLOOKUP(W133,判定式!$E$15:I$19,5,TRUE),IF(C133=15,VLOOKUP(W133,判定式!$F$15:I$19,4,TRUE),IF(C133=16,VLOOKUP(W133,判定式!$G$15:I$19,3,TRUE),IF(C133=17,VLOOKUP(W133,判定式!$H$15:I$19,2,TRUE))))))))</f>
        <v>0</v>
      </c>
    </row>
    <row r="134" spans="1:24" ht="14.25">
      <c r="A134" s="70">
        <v>114</v>
      </c>
      <c r="B134" s="134"/>
      <c r="C134" s="202"/>
      <c r="D134" s="208" t="str">
        <f t="shared" si="8"/>
        <v>-</v>
      </c>
      <c r="E134" s="227"/>
      <c r="F134" s="227"/>
      <c r="G134" s="227"/>
      <c r="H134" s="227"/>
      <c r="I134" s="227"/>
      <c r="J134" s="227"/>
      <c r="K134" s="71"/>
      <c r="L134" s="227"/>
      <c r="M134" s="227"/>
      <c r="N134" s="244" t="str">
        <f>IF(E134="","",VLOOKUP(E134,判定式!C$3:$J$12,8,TRUE))</f>
        <v/>
      </c>
      <c r="O134" s="244" t="str">
        <f>IF(F134="","",VLOOKUP(F134,判定式!D$3:$J$12,7,TRUE))</f>
        <v/>
      </c>
      <c r="P134" s="244" t="str">
        <f>IF(G134="","",VLOOKUP(G134,判定式!E$3:$J$12,6,TRUE))</f>
        <v/>
      </c>
      <c r="Q134" s="244" t="str">
        <f>IF(H134="","",VLOOKUP(H134,判定式!F$3:$J$12,5,TRUE))</f>
        <v/>
      </c>
      <c r="R134" s="244" t="str">
        <f>IF(I134="","",VLOOKUP(I134,判定式!M$3:$N$12,2,TRUE))</f>
        <v/>
      </c>
      <c r="S134" s="244" t="str">
        <f>IF(J134="","",VLOOKUP(J134,判定式!I$3:$J$12,2,TRUE))</f>
        <v/>
      </c>
      <c r="T134" s="244" t="str">
        <f>IF(K134="","",VLOOKUP(K134,判定式!L$3:$N$12,3,TRUE))</f>
        <v/>
      </c>
      <c r="U134" s="244" t="str">
        <f>IF(L134="","",VLOOKUP(L134,判定式!G$3:$J$12,4,TRUE))</f>
        <v/>
      </c>
      <c r="V134" s="244" t="str">
        <f>IF(M134="","",VLOOKUP(M134,判定式!$H$3:J$12,3,TRUE))</f>
        <v/>
      </c>
      <c r="W134" s="69" t="str">
        <f t="shared" si="9"/>
        <v/>
      </c>
      <c r="X134" s="171" t="b">
        <f>IF(ISNUMBER(D134),"判定外",IF(C134=12,VLOOKUP(W134,判定式!$C$15:I$19,7,TRUE),IF(C134=13,VLOOKUP(W134,判定式!$D$15:I$19,6,TRUE),IF(C134=14,VLOOKUP(W134,判定式!$E$15:I$19,5,TRUE),IF(C134=15,VLOOKUP(W134,判定式!$F$15:I$19,4,TRUE),IF(C134=16,VLOOKUP(W134,判定式!$G$15:I$19,3,TRUE),IF(C134=17,VLOOKUP(W134,判定式!$H$15:I$19,2,TRUE))))))))</f>
        <v>0</v>
      </c>
    </row>
    <row r="135" spans="1:24" ht="14.25">
      <c r="A135" s="76">
        <v>115</v>
      </c>
      <c r="B135" s="136"/>
      <c r="C135" s="204"/>
      <c r="D135" s="211" t="str">
        <f t="shared" si="8"/>
        <v>-</v>
      </c>
      <c r="E135" s="230"/>
      <c r="F135" s="230"/>
      <c r="G135" s="230"/>
      <c r="H135" s="230"/>
      <c r="I135" s="230"/>
      <c r="J135" s="230"/>
      <c r="K135" s="77"/>
      <c r="L135" s="230"/>
      <c r="M135" s="230"/>
      <c r="N135" s="242" t="str">
        <f>IF(E135="","",VLOOKUP(E135,判定式!C$3:$J$12,8,TRUE))</f>
        <v/>
      </c>
      <c r="O135" s="242" t="str">
        <f>IF(F135="","",VLOOKUP(F135,判定式!D$3:$J$12,7,TRUE))</f>
        <v/>
      </c>
      <c r="P135" s="242" t="str">
        <f>IF(G135="","",VLOOKUP(G135,判定式!E$3:$J$12,6,TRUE))</f>
        <v/>
      </c>
      <c r="Q135" s="242" t="str">
        <f>IF(H135="","",VLOOKUP(H135,判定式!F$3:$J$12,5,TRUE))</f>
        <v/>
      </c>
      <c r="R135" s="242" t="str">
        <f>IF(I135="","",VLOOKUP(I135,判定式!M$3:$N$12,2,TRUE))</f>
        <v/>
      </c>
      <c r="S135" s="242" t="str">
        <f>IF(J135="","",VLOOKUP(J135,判定式!I$3:$J$12,2,TRUE))</f>
        <v/>
      </c>
      <c r="T135" s="242" t="str">
        <f>IF(K135="","",VLOOKUP(K135,判定式!L$3:$N$12,3,TRUE))</f>
        <v/>
      </c>
      <c r="U135" s="242" t="str">
        <f>IF(L135="","",VLOOKUP(L135,判定式!G$3:$J$12,4,TRUE))</f>
        <v/>
      </c>
      <c r="V135" s="242" t="str">
        <f>IF(M135="","",VLOOKUP(M135,判定式!$H$3:J$12,3,TRUE))</f>
        <v/>
      </c>
      <c r="W135" s="78" t="str">
        <f t="shared" si="9"/>
        <v/>
      </c>
      <c r="X135" s="173" t="b">
        <f>IF(ISNUMBER(D135),"判定外",IF(C135=12,VLOOKUP(W135,判定式!$C$15:I$19,7,TRUE),IF(C135=13,VLOOKUP(W135,判定式!$D$15:I$19,6,TRUE),IF(C135=14,VLOOKUP(W135,判定式!$E$15:I$19,5,TRUE),IF(C135=15,VLOOKUP(W135,判定式!$F$15:I$19,4,TRUE),IF(C135=16,VLOOKUP(W135,判定式!$G$15:I$19,3,TRUE),IF(C135=17,VLOOKUP(W135,判定式!$H$15:I$19,2,TRUE))))))))</f>
        <v>0</v>
      </c>
    </row>
    <row r="136" spans="1:24" ht="14.25">
      <c r="A136" s="73">
        <v>116</v>
      </c>
      <c r="B136" s="135"/>
      <c r="C136" s="203"/>
      <c r="D136" s="210" t="str">
        <f t="shared" si="8"/>
        <v>-</v>
      </c>
      <c r="E136" s="228"/>
      <c r="F136" s="229"/>
      <c r="G136" s="229"/>
      <c r="H136" s="229"/>
      <c r="I136" s="229"/>
      <c r="J136" s="229"/>
      <c r="K136" s="74"/>
      <c r="L136" s="229"/>
      <c r="M136" s="229"/>
      <c r="N136" s="245" t="str">
        <f>IF(E136="","",VLOOKUP(E136,判定式!C$3:$J$12,8,TRUE))</f>
        <v/>
      </c>
      <c r="O136" s="245" t="str">
        <f>IF(F136="","",VLOOKUP(F136,判定式!D$3:$J$12,7,TRUE))</f>
        <v/>
      </c>
      <c r="P136" s="245" t="str">
        <f>IF(G136="","",VLOOKUP(G136,判定式!E$3:$J$12,6,TRUE))</f>
        <v/>
      </c>
      <c r="Q136" s="245" t="str">
        <f>IF(H136="","",VLOOKUP(H136,判定式!F$3:$J$12,5,TRUE))</f>
        <v/>
      </c>
      <c r="R136" s="245" t="str">
        <f>IF(I136="","",VLOOKUP(I136,判定式!M$3:$N$12,2,TRUE))</f>
        <v/>
      </c>
      <c r="S136" s="245" t="str">
        <f>IF(J136="","",VLOOKUP(J136,判定式!I$3:$J$12,2,TRUE))</f>
        <v/>
      </c>
      <c r="T136" s="245" t="str">
        <f>IF(K136="","",VLOOKUP(K136,判定式!L$3:$N$12,3,TRUE))</f>
        <v/>
      </c>
      <c r="U136" s="245" t="str">
        <f>IF(L136="","",VLOOKUP(L136,判定式!G$3:$J$12,4,TRUE))</f>
        <v/>
      </c>
      <c r="V136" s="245" t="str">
        <f>IF(M136="","",VLOOKUP(M136,判定式!$H$3:J$12,3,TRUE))</f>
        <v/>
      </c>
      <c r="W136" s="75" t="str">
        <f t="shared" si="9"/>
        <v/>
      </c>
      <c r="X136" s="172" t="b">
        <f>IF(ISNUMBER(D136),"判定外",IF(C136=12,VLOOKUP(W136,判定式!$C$15:I$19,7,TRUE),IF(C136=13,VLOOKUP(W136,判定式!$D$15:I$19,6,TRUE),IF(C136=14,VLOOKUP(W136,判定式!$E$15:I$19,5,TRUE),IF(C136=15,VLOOKUP(W136,判定式!$F$15:I$19,4,TRUE),IF(C136=16,VLOOKUP(W136,判定式!$G$15:I$19,3,TRUE),IF(C136=17,VLOOKUP(W136,判定式!$H$15:I$19,2,TRUE))))))))</f>
        <v>0</v>
      </c>
    </row>
    <row r="137" spans="1:24" ht="14.25">
      <c r="A137" s="67">
        <v>117</v>
      </c>
      <c r="B137" s="133"/>
      <c r="C137" s="201"/>
      <c r="D137" s="208" t="str">
        <f t="shared" si="8"/>
        <v>-</v>
      </c>
      <c r="E137" s="224"/>
      <c r="F137" s="225"/>
      <c r="G137" s="225"/>
      <c r="H137" s="225"/>
      <c r="I137" s="225"/>
      <c r="J137" s="225"/>
      <c r="K137" s="68"/>
      <c r="L137" s="225"/>
      <c r="M137" s="225"/>
      <c r="N137" s="241" t="str">
        <f>IF(E137="","",VLOOKUP(E137,判定式!C$3:$J$12,8,TRUE))</f>
        <v/>
      </c>
      <c r="O137" s="241" t="str">
        <f>IF(F137="","",VLOOKUP(F137,判定式!D$3:$J$12,7,TRUE))</f>
        <v/>
      </c>
      <c r="P137" s="241" t="str">
        <f>IF(G137="","",VLOOKUP(G137,判定式!E$3:$J$12,6,TRUE))</f>
        <v/>
      </c>
      <c r="Q137" s="241" t="str">
        <f>IF(H137="","",VLOOKUP(H137,判定式!F$3:$J$12,5,TRUE))</f>
        <v/>
      </c>
      <c r="R137" s="241" t="str">
        <f>IF(I137="","",VLOOKUP(I137,判定式!M$3:$N$12,2,TRUE))</f>
        <v/>
      </c>
      <c r="S137" s="241" t="str">
        <f>IF(J137="","",VLOOKUP(J137,判定式!I$3:$J$12,2,TRUE))</f>
        <v/>
      </c>
      <c r="T137" s="241" t="str">
        <f>IF(K137="","",VLOOKUP(K137,判定式!L$3:$N$12,3,TRUE))</f>
        <v/>
      </c>
      <c r="U137" s="241" t="str">
        <f>IF(L137="","",VLOOKUP(L137,判定式!G$3:$J$12,4,TRUE))</f>
        <v/>
      </c>
      <c r="V137" s="241" t="str">
        <f>IF(M137="","",VLOOKUP(M137,判定式!$H$3:J$12,3,TRUE))</f>
        <v/>
      </c>
      <c r="W137" s="69" t="str">
        <f t="shared" si="9"/>
        <v/>
      </c>
      <c r="X137" s="170" t="b">
        <f>IF(ISNUMBER(D137),"判定外",IF(C137=12,VLOOKUP(W137,判定式!$C$15:I$19,7,TRUE),IF(C137=13,VLOOKUP(W137,判定式!$D$15:I$19,6,TRUE),IF(C137=14,VLOOKUP(W137,判定式!$E$15:I$19,5,TRUE),IF(C137=15,VLOOKUP(W137,判定式!$F$15:I$19,4,TRUE),IF(C137=16,VLOOKUP(W137,判定式!$G$15:I$19,3,TRUE),IF(C137=17,VLOOKUP(W137,判定式!$H$15:I$19,2,TRUE))))))))</f>
        <v>0</v>
      </c>
    </row>
    <row r="138" spans="1:24" ht="14.25">
      <c r="A138" s="67">
        <v>118</v>
      </c>
      <c r="B138" s="133"/>
      <c r="C138" s="201"/>
      <c r="D138" s="208" t="str">
        <f t="shared" si="8"/>
        <v>-</v>
      </c>
      <c r="E138" s="225"/>
      <c r="F138" s="225"/>
      <c r="G138" s="225"/>
      <c r="H138" s="225"/>
      <c r="I138" s="225"/>
      <c r="J138" s="225"/>
      <c r="K138" s="68"/>
      <c r="L138" s="225"/>
      <c r="M138" s="225"/>
      <c r="N138" s="241" t="str">
        <f>IF(E138="","",VLOOKUP(E138,判定式!C$3:$J$12,8,TRUE))</f>
        <v/>
      </c>
      <c r="O138" s="241" t="str">
        <f>IF(F138="","",VLOOKUP(F138,判定式!D$3:$J$12,7,TRUE))</f>
        <v/>
      </c>
      <c r="P138" s="241" t="str">
        <f>IF(G138="","",VLOOKUP(G138,判定式!E$3:$J$12,6,TRUE))</f>
        <v/>
      </c>
      <c r="Q138" s="241" t="str">
        <f>IF(H138="","",VLOOKUP(H138,判定式!F$3:$J$12,5,TRUE))</f>
        <v/>
      </c>
      <c r="R138" s="241" t="str">
        <f>IF(I138="","",VLOOKUP(I138,判定式!M$3:$N$12,2,TRUE))</f>
        <v/>
      </c>
      <c r="S138" s="241" t="str">
        <f>IF(J138="","",VLOOKUP(J138,判定式!I$3:$J$12,2,TRUE))</f>
        <v/>
      </c>
      <c r="T138" s="241" t="str">
        <f>IF(K138="","",VLOOKUP(K138,判定式!L$3:$N$12,3,TRUE))</f>
        <v/>
      </c>
      <c r="U138" s="241" t="str">
        <f>IF(L138="","",VLOOKUP(L138,判定式!G$3:$J$12,4,TRUE))</f>
        <v/>
      </c>
      <c r="V138" s="241" t="str">
        <f>IF(M138="","",VLOOKUP(M138,判定式!$H$3:J$12,3,TRUE))</f>
        <v/>
      </c>
      <c r="W138" s="69" t="str">
        <f t="shared" si="9"/>
        <v/>
      </c>
      <c r="X138" s="170" t="b">
        <f>IF(ISNUMBER(D138),"判定外",IF(C138=12,VLOOKUP(W138,判定式!$C$15:I$19,7,TRUE),IF(C138=13,VLOOKUP(W138,判定式!$D$15:I$19,6,TRUE),IF(C138=14,VLOOKUP(W138,判定式!$E$15:I$19,5,TRUE),IF(C138=15,VLOOKUP(W138,判定式!$F$15:I$19,4,TRUE),IF(C138=16,VLOOKUP(W138,判定式!$G$15:I$19,3,TRUE),IF(C138=17,VLOOKUP(W138,判定式!$H$15:I$19,2,TRUE))))))))</f>
        <v>0</v>
      </c>
    </row>
    <row r="139" spans="1:24" ht="14.25">
      <c r="A139" s="67">
        <v>119</v>
      </c>
      <c r="B139" s="133"/>
      <c r="C139" s="201"/>
      <c r="D139" s="208" t="str">
        <f t="shared" si="8"/>
        <v>-</v>
      </c>
      <c r="E139" s="225"/>
      <c r="F139" s="225"/>
      <c r="G139" s="225"/>
      <c r="H139" s="225"/>
      <c r="I139" s="225"/>
      <c r="J139" s="225"/>
      <c r="K139" s="68"/>
      <c r="L139" s="225"/>
      <c r="M139" s="225"/>
      <c r="N139" s="241" t="str">
        <f>IF(E139="","",VLOOKUP(E139,判定式!C$3:$J$12,8,TRUE))</f>
        <v/>
      </c>
      <c r="O139" s="241" t="str">
        <f>IF(F139="","",VLOOKUP(F139,判定式!D$3:$J$12,7,TRUE))</f>
        <v/>
      </c>
      <c r="P139" s="241" t="str">
        <f>IF(G139="","",VLOOKUP(G139,判定式!E$3:$J$12,6,TRUE))</f>
        <v/>
      </c>
      <c r="Q139" s="241" t="str">
        <f>IF(H139="","",VLOOKUP(H139,判定式!F$3:$J$12,5,TRUE))</f>
        <v/>
      </c>
      <c r="R139" s="241" t="str">
        <f>IF(I139="","",VLOOKUP(I139,判定式!M$3:$N$12,2,TRUE))</f>
        <v/>
      </c>
      <c r="S139" s="241" t="str">
        <f>IF(J139="","",VLOOKUP(J139,判定式!I$3:$J$12,2,TRUE))</f>
        <v/>
      </c>
      <c r="T139" s="241" t="str">
        <f>IF(K139="","",VLOOKUP(K139,判定式!L$3:$N$12,3,TRUE))</f>
        <v/>
      </c>
      <c r="U139" s="241" t="str">
        <f>IF(L139="","",VLOOKUP(L139,判定式!G$3:$J$12,4,TRUE))</f>
        <v/>
      </c>
      <c r="V139" s="241" t="str">
        <f>IF(M139="","",VLOOKUP(M139,判定式!$H$3:J$12,3,TRUE))</f>
        <v/>
      </c>
      <c r="W139" s="69" t="str">
        <f t="shared" si="9"/>
        <v/>
      </c>
      <c r="X139" s="170" t="b">
        <f>IF(ISNUMBER(D139),"判定外",IF(C139=12,VLOOKUP(W139,判定式!$C$15:I$19,7,TRUE),IF(C139=13,VLOOKUP(W139,判定式!$D$15:I$19,6,TRUE),IF(C139=14,VLOOKUP(W139,判定式!$E$15:I$19,5,TRUE),IF(C139=15,VLOOKUP(W139,判定式!$F$15:I$19,4,TRUE),IF(C139=16,VLOOKUP(W139,判定式!$G$15:I$19,3,TRUE),IF(C139=17,VLOOKUP(W139,判定式!$H$15:I$19,2,TRUE))))))))</f>
        <v>0</v>
      </c>
    </row>
    <row r="140" spans="1:24" ht="14.25">
      <c r="A140" s="76">
        <v>120</v>
      </c>
      <c r="B140" s="136"/>
      <c r="C140" s="204"/>
      <c r="D140" s="211" t="str">
        <f t="shared" si="8"/>
        <v>-</v>
      </c>
      <c r="E140" s="230"/>
      <c r="F140" s="230"/>
      <c r="G140" s="230"/>
      <c r="H140" s="230"/>
      <c r="I140" s="230"/>
      <c r="J140" s="230"/>
      <c r="K140" s="77"/>
      <c r="L140" s="230"/>
      <c r="M140" s="230"/>
      <c r="N140" s="242" t="str">
        <f>IF(E140="","",VLOOKUP(E140,判定式!C$3:$J$12,8,TRUE))</f>
        <v/>
      </c>
      <c r="O140" s="242" t="str">
        <f>IF(F140="","",VLOOKUP(F140,判定式!D$3:$J$12,7,TRUE))</f>
        <v/>
      </c>
      <c r="P140" s="242" t="str">
        <f>IF(G140="","",VLOOKUP(G140,判定式!E$3:$J$12,6,TRUE))</f>
        <v/>
      </c>
      <c r="Q140" s="242" t="str">
        <f>IF(H140="","",VLOOKUP(H140,判定式!F$3:$J$12,5,TRUE))</f>
        <v/>
      </c>
      <c r="R140" s="242" t="str">
        <f>IF(I140="","",VLOOKUP(I140,判定式!M$3:$N$12,2,TRUE))</f>
        <v/>
      </c>
      <c r="S140" s="242" t="str">
        <f>IF(J140="","",VLOOKUP(J140,判定式!I$3:$J$12,2,TRUE))</f>
        <v/>
      </c>
      <c r="T140" s="242" t="str">
        <f>IF(K140="","",VLOOKUP(K140,判定式!L$3:$N$12,3,TRUE))</f>
        <v/>
      </c>
      <c r="U140" s="242" t="str">
        <f>IF(L140="","",VLOOKUP(L140,判定式!G$3:$J$12,4,TRUE))</f>
        <v/>
      </c>
      <c r="V140" s="242" t="str">
        <f>IF(M140="","",VLOOKUP(M140,判定式!$H$3:J$12,3,TRUE))</f>
        <v/>
      </c>
      <c r="W140" s="78" t="str">
        <f t="shared" si="9"/>
        <v/>
      </c>
      <c r="X140" s="173" t="b">
        <f>IF(ISNUMBER(D140),"判定外",IF(C140=12,VLOOKUP(W140,判定式!$C$15:I$19,7,TRUE),IF(C140=13,VLOOKUP(W140,判定式!$D$15:I$19,6,TRUE),IF(C140=14,VLOOKUP(W140,判定式!$E$15:I$19,5,TRUE),IF(C140=15,VLOOKUP(W140,判定式!$F$15:I$19,4,TRUE),IF(C140=16,VLOOKUP(W140,判定式!$G$15:I$19,3,TRUE),IF(C140=17,VLOOKUP(W140,判定式!$H$15:I$19,2,TRUE))))))))</f>
        <v>0</v>
      </c>
    </row>
    <row r="141" spans="1:24" ht="14.25">
      <c r="A141" s="73">
        <v>121</v>
      </c>
      <c r="B141" s="137"/>
      <c r="C141" s="205"/>
      <c r="D141" s="212" t="str">
        <f t="shared" si="8"/>
        <v>-</v>
      </c>
      <c r="E141" s="231"/>
      <c r="F141" s="231"/>
      <c r="G141" s="231"/>
      <c r="H141" s="231"/>
      <c r="I141" s="231"/>
      <c r="J141" s="231"/>
      <c r="K141" s="80"/>
      <c r="L141" s="231"/>
      <c r="M141" s="231"/>
      <c r="N141" s="243" t="str">
        <f>IF(E141="","",VLOOKUP(E141,判定式!C$3:$J$12,8,TRUE))</f>
        <v/>
      </c>
      <c r="O141" s="243" t="str">
        <f>IF(F141="","",VLOOKUP(F141,判定式!D$3:$J$12,7,TRUE))</f>
        <v/>
      </c>
      <c r="P141" s="243" t="str">
        <f>IF(G141="","",VLOOKUP(G141,判定式!E$3:$J$12,6,TRUE))</f>
        <v/>
      </c>
      <c r="Q141" s="243" t="str">
        <f>IF(H141="","",VLOOKUP(H141,判定式!F$3:$J$12,5,TRUE))</f>
        <v/>
      </c>
      <c r="R141" s="243" t="str">
        <f>IF(I141="","",VLOOKUP(I141,判定式!M$3:$N$12,2,TRUE))</f>
        <v/>
      </c>
      <c r="S141" s="243" t="str">
        <f>IF(J141="","",VLOOKUP(J141,判定式!I$3:$J$12,2,TRUE))</f>
        <v/>
      </c>
      <c r="T141" s="243" t="str">
        <f>IF(K141="","",VLOOKUP(K141,判定式!L$3:$N$12,3,TRUE))</f>
        <v/>
      </c>
      <c r="U141" s="243" t="str">
        <f>IF(L141="","",VLOOKUP(L141,判定式!G$3:$J$12,4,TRUE))</f>
        <v/>
      </c>
      <c r="V141" s="243" t="str">
        <f>IF(M141="","",VLOOKUP(M141,判定式!$H$3:J$12,3,TRUE))</f>
        <v/>
      </c>
      <c r="W141" s="75" t="str">
        <f t="shared" si="9"/>
        <v/>
      </c>
      <c r="X141" s="174" t="b">
        <f>IF(ISNUMBER(D141),"判定外",IF(C141=12,VLOOKUP(W141,判定式!$C$15:I$19,7,TRUE),IF(C141=13,VLOOKUP(W141,判定式!$D$15:I$19,6,TRUE),IF(C141=14,VLOOKUP(W141,判定式!$E$15:I$19,5,TRUE),IF(C141=15,VLOOKUP(W141,判定式!$F$15:I$19,4,TRUE),IF(C141=16,VLOOKUP(W141,判定式!$G$15:I$19,3,TRUE),IF(C141=17,VLOOKUP(W141,判定式!$H$15:I$19,2,TRUE))))))))</f>
        <v>0</v>
      </c>
    </row>
    <row r="142" spans="1:24" ht="14.25">
      <c r="A142" s="67">
        <v>122</v>
      </c>
      <c r="B142" s="133"/>
      <c r="C142" s="201"/>
      <c r="D142" s="208" t="str">
        <f t="shared" si="8"/>
        <v>-</v>
      </c>
      <c r="E142" s="225"/>
      <c r="F142" s="225"/>
      <c r="G142" s="225"/>
      <c r="H142" s="225"/>
      <c r="I142" s="225"/>
      <c r="J142" s="225"/>
      <c r="K142" s="68"/>
      <c r="L142" s="225"/>
      <c r="M142" s="225"/>
      <c r="N142" s="241" t="str">
        <f>IF(E142="","",VLOOKUP(E142,判定式!C$3:$J$12,8,TRUE))</f>
        <v/>
      </c>
      <c r="O142" s="241" t="str">
        <f>IF(F142="","",VLOOKUP(F142,判定式!D$3:$J$12,7,TRUE))</f>
        <v/>
      </c>
      <c r="P142" s="241" t="str">
        <f>IF(G142="","",VLOOKUP(G142,判定式!E$3:$J$12,6,TRUE))</f>
        <v/>
      </c>
      <c r="Q142" s="241" t="str">
        <f>IF(H142="","",VLOOKUP(H142,判定式!F$3:$J$12,5,TRUE))</f>
        <v/>
      </c>
      <c r="R142" s="241" t="str">
        <f>IF(I142="","",VLOOKUP(I142,判定式!M$3:$N$12,2,TRUE))</f>
        <v/>
      </c>
      <c r="S142" s="241" t="str">
        <f>IF(J142="","",VLOOKUP(J142,判定式!I$3:$J$12,2,TRUE))</f>
        <v/>
      </c>
      <c r="T142" s="241" t="str">
        <f>IF(K142="","",VLOOKUP(K142,判定式!L$3:$N$12,3,TRUE))</f>
        <v/>
      </c>
      <c r="U142" s="241" t="str">
        <f>IF(L142="","",VLOOKUP(L142,判定式!G$3:$J$12,4,TRUE))</f>
        <v/>
      </c>
      <c r="V142" s="241" t="str">
        <f>IF(M142="","",VLOOKUP(M142,判定式!$H$3:J$12,3,TRUE))</f>
        <v/>
      </c>
      <c r="W142" s="69" t="str">
        <f t="shared" si="9"/>
        <v/>
      </c>
      <c r="X142" s="170" t="b">
        <f>IF(ISNUMBER(D142),"判定外",IF(C142=12,VLOOKUP(W142,判定式!$C$15:I$19,7,TRUE),IF(C142=13,VLOOKUP(W142,判定式!$D$15:I$19,6,TRUE),IF(C142=14,VLOOKUP(W142,判定式!$E$15:I$19,5,TRUE),IF(C142=15,VLOOKUP(W142,判定式!$F$15:I$19,4,TRUE),IF(C142=16,VLOOKUP(W142,判定式!$G$15:I$19,3,TRUE),IF(C142=17,VLOOKUP(W142,判定式!$H$15:I$19,2,TRUE))))))))</f>
        <v>0</v>
      </c>
    </row>
    <row r="143" spans="1:24" ht="14.25">
      <c r="A143" s="67">
        <v>123</v>
      </c>
      <c r="B143" s="133"/>
      <c r="C143" s="201"/>
      <c r="D143" s="208" t="str">
        <f t="shared" si="8"/>
        <v>-</v>
      </c>
      <c r="E143" s="225"/>
      <c r="F143" s="225"/>
      <c r="G143" s="225"/>
      <c r="H143" s="225"/>
      <c r="I143" s="225"/>
      <c r="J143" s="225"/>
      <c r="K143" s="68"/>
      <c r="L143" s="225"/>
      <c r="M143" s="225"/>
      <c r="N143" s="241" t="str">
        <f>IF(E143="","",VLOOKUP(E143,判定式!C$3:$J$12,8,TRUE))</f>
        <v/>
      </c>
      <c r="O143" s="241" t="str">
        <f>IF(F143="","",VLOOKUP(F143,判定式!D$3:$J$12,7,TRUE))</f>
        <v/>
      </c>
      <c r="P143" s="241" t="str">
        <f>IF(G143="","",VLOOKUP(G143,判定式!E$3:$J$12,6,TRUE))</f>
        <v/>
      </c>
      <c r="Q143" s="241" t="str">
        <f>IF(H143="","",VLOOKUP(H143,判定式!F$3:$J$12,5,TRUE))</f>
        <v/>
      </c>
      <c r="R143" s="241" t="str">
        <f>IF(I143="","",VLOOKUP(I143,判定式!M$3:$N$12,2,TRUE))</f>
        <v/>
      </c>
      <c r="S143" s="241" t="str">
        <f>IF(J143="","",VLOOKUP(J143,判定式!I$3:$J$12,2,TRUE))</f>
        <v/>
      </c>
      <c r="T143" s="241" t="str">
        <f>IF(K143="","",VLOOKUP(K143,判定式!L$3:$N$12,3,TRUE))</f>
        <v/>
      </c>
      <c r="U143" s="241" t="str">
        <f>IF(L143="","",VLOOKUP(L143,判定式!G$3:$J$12,4,TRUE))</f>
        <v/>
      </c>
      <c r="V143" s="241" t="str">
        <f>IF(M143="","",VLOOKUP(M143,判定式!$H$3:J$12,3,TRUE))</f>
        <v/>
      </c>
      <c r="W143" s="69" t="str">
        <f t="shared" si="9"/>
        <v/>
      </c>
      <c r="X143" s="170" t="b">
        <f>IF(ISNUMBER(D143),"判定外",IF(C143=12,VLOOKUP(W143,判定式!$C$15:I$19,7,TRUE),IF(C143=13,VLOOKUP(W143,判定式!$D$15:I$19,6,TRUE),IF(C143=14,VLOOKUP(W143,判定式!$E$15:I$19,5,TRUE),IF(C143=15,VLOOKUP(W143,判定式!$F$15:I$19,4,TRUE),IF(C143=16,VLOOKUP(W143,判定式!$G$15:I$19,3,TRUE),IF(C143=17,VLOOKUP(W143,判定式!$H$15:I$19,2,TRUE))))))))</f>
        <v>0</v>
      </c>
    </row>
    <row r="144" spans="1:24" ht="14.25">
      <c r="A144" s="67">
        <v>124</v>
      </c>
      <c r="B144" s="133"/>
      <c r="C144" s="201"/>
      <c r="D144" s="208" t="str">
        <f t="shared" si="8"/>
        <v>-</v>
      </c>
      <c r="E144" s="225"/>
      <c r="F144" s="225"/>
      <c r="G144" s="225"/>
      <c r="H144" s="225"/>
      <c r="I144" s="225"/>
      <c r="J144" s="225"/>
      <c r="K144" s="68"/>
      <c r="L144" s="225"/>
      <c r="M144" s="225"/>
      <c r="N144" s="241" t="str">
        <f>IF(E144="","",VLOOKUP(E144,判定式!C$3:$J$12,8,TRUE))</f>
        <v/>
      </c>
      <c r="O144" s="241" t="str">
        <f>IF(F144="","",VLOOKUP(F144,判定式!D$3:$J$12,7,TRUE))</f>
        <v/>
      </c>
      <c r="P144" s="241" t="str">
        <f>IF(G144="","",VLOOKUP(G144,判定式!E$3:$J$12,6,TRUE))</f>
        <v/>
      </c>
      <c r="Q144" s="241" t="str">
        <f>IF(H144="","",VLOOKUP(H144,判定式!F$3:$J$12,5,TRUE))</f>
        <v/>
      </c>
      <c r="R144" s="241" t="str">
        <f>IF(I144="","",VLOOKUP(I144,判定式!M$3:$N$12,2,TRUE))</f>
        <v/>
      </c>
      <c r="S144" s="241" t="str">
        <f>IF(J144="","",VLOOKUP(J144,判定式!I$3:$J$12,2,TRUE))</f>
        <v/>
      </c>
      <c r="T144" s="241" t="str">
        <f>IF(K144="","",VLOOKUP(K144,判定式!L$3:$N$12,3,TRUE))</f>
        <v/>
      </c>
      <c r="U144" s="241" t="str">
        <f>IF(L144="","",VLOOKUP(L144,判定式!G$3:$J$12,4,TRUE))</f>
        <v/>
      </c>
      <c r="V144" s="241" t="str">
        <f>IF(M144="","",VLOOKUP(M144,判定式!$H$3:J$12,3,TRUE))</f>
        <v/>
      </c>
      <c r="W144" s="69" t="str">
        <f t="shared" si="9"/>
        <v/>
      </c>
      <c r="X144" s="170" t="b">
        <f>IF(ISNUMBER(D144),"判定外",IF(C144=12,VLOOKUP(W144,判定式!$C$15:I$19,7,TRUE),IF(C144=13,VLOOKUP(W144,判定式!$D$15:I$19,6,TRUE),IF(C144=14,VLOOKUP(W144,判定式!$E$15:I$19,5,TRUE),IF(C144=15,VLOOKUP(W144,判定式!$F$15:I$19,4,TRUE),IF(C144=16,VLOOKUP(W144,判定式!$G$15:I$19,3,TRUE),IF(C144=17,VLOOKUP(W144,判定式!$H$15:I$19,2,TRUE))))))))</f>
        <v>0</v>
      </c>
    </row>
    <row r="145" spans="1:24" ht="14.25">
      <c r="A145" s="76">
        <v>125</v>
      </c>
      <c r="B145" s="134"/>
      <c r="C145" s="202"/>
      <c r="D145" s="209" t="str">
        <f t="shared" si="8"/>
        <v>-</v>
      </c>
      <c r="E145" s="227"/>
      <c r="F145" s="227"/>
      <c r="G145" s="227"/>
      <c r="H145" s="227"/>
      <c r="I145" s="227"/>
      <c r="J145" s="227"/>
      <c r="K145" s="71"/>
      <c r="L145" s="227"/>
      <c r="M145" s="227"/>
      <c r="N145" s="244" t="str">
        <f>IF(E145="","",VLOOKUP(E145,判定式!C$3:$J$12,8,TRUE))</f>
        <v/>
      </c>
      <c r="O145" s="244" t="str">
        <f>IF(F145="","",VLOOKUP(F145,判定式!D$3:$J$12,7,TRUE))</f>
        <v/>
      </c>
      <c r="P145" s="244" t="str">
        <f>IF(G145="","",VLOOKUP(G145,判定式!E$3:$J$12,6,TRUE))</f>
        <v/>
      </c>
      <c r="Q145" s="244" t="str">
        <f>IF(H145="","",VLOOKUP(H145,判定式!F$3:$J$12,5,TRUE))</f>
        <v/>
      </c>
      <c r="R145" s="244" t="str">
        <f>IF(I145="","",VLOOKUP(I145,判定式!M$3:$N$12,2,TRUE))</f>
        <v/>
      </c>
      <c r="S145" s="244" t="str">
        <f>IF(J145="","",VLOOKUP(J145,判定式!I$3:$J$12,2,TRUE))</f>
        <v/>
      </c>
      <c r="T145" s="244" t="str">
        <f>IF(K145="","",VLOOKUP(K145,判定式!L$3:$N$12,3,TRUE))</f>
        <v/>
      </c>
      <c r="U145" s="244" t="str">
        <f>IF(L145="","",VLOOKUP(L145,判定式!G$3:$J$12,4,TRUE))</f>
        <v/>
      </c>
      <c r="V145" s="244" t="str">
        <f>IF(M145="","",VLOOKUP(M145,判定式!$H$3:J$12,3,TRUE))</f>
        <v/>
      </c>
      <c r="W145" s="78" t="str">
        <f t="shared" si="9"/>
        <v/>
      </c>
      <c r="X145" s="171" t="b">
        <f>IF(ISNUMBER(D145),"判定外",IF(C145=12,VLOOKUP(W145,判定式!$C$15:I$19,7,TRUE),IF(C145=13,VLOOKUP(W145,判定式!$D$15:I$19,6,TRUE),IF(C145=14,VLOOKUP(W145,判定式!$E$15:I$19,5,TRUE),IF(C145=15,VLOOKUP(W145,判定式!$F$15:I$19,4,TRUE),IF(C145=16,VLOOKUP(W145,判定式!$G$15:I$19,3,TRUE),IF(C145=17,VLOOKUP(W145,判定式!$H$15:I$19,2,TRUE))))))))</f>
        <v>0</v>
      </c>
    </row>
    <row r="146" spans="1:24" ht="14.25">
      <c r="A146" s="73">
        <v>126</v>
      </c>
      <c r="B146" s="135"/>
      <c r="C146" s="203"/>
      <c r="D146" s="210" t="str">
        <f t="shared" si="8"/>
        <v>-</v>
      </c>
      <c r="E146" s="229"/>
      <c r="F146" s="229"/>
      <c r="G146" s="229"/>
      <c r="H146" s="229"/>
      <c r="I146" s="229"/>
      <c r="J146" s="229"/>
      <c r="K146" s="74"/>
      <c r="L146" s="229"/>
      <c r="M146" s="229"/>
      <c r="N146" s="245" t="str">
        <f>IF(E146="","",VLOOKUP(E146,判定式!C$3:$J$12,8,TRUE))</f>
        <v/>
      </c>
      <c r="O146" s="245" t="str">
        <f>IF(F146="","",VLOOKUP(F146,判定式!D$3:$J$12,7,TRUE))</f>
        <v/>
      </c>
      <c r="P146" s="245" t="str">
        <f>IF(G146="","",VLOOKUP(G146,判定式!E$3:$J$12,6,TRUE))</f>
        <v/>
      </c>
      <c r="Q146" s="245" t="str">
        <f>IF(H146="","",VLOOKUP(H146,判定式!F$3:$J$12,5,TRUE))</f>
        <v/>
      </c>
      <c r="R146" s="245" t="str">
        <f>IF(I146="","",VLOOKUP(I146,判定式!M$3:$N$12,2,TRUE))</f>
        <v/>
      </c>
      <c r="S146" s="245" t="str">
        <f>IF(J146="","",VLOOKUP(J146,判定式!I$3:$J$12,2,TRUE))</f>
        <v/>
      </c>
      <c r="T146" s="245" t="str">
        <f>IF(K146="","",VLOOKUP(K146,判定式!L$3:$N$12,3,TRUE))</f>
        <v/>
      </c>
      <c r="U146" s="245" t="str">
        <f>IF(L146="","",VLOOKUP(L146,判定式!G$3:$J$12,4,TRUE))</f>
        <v/>
      </c>
      <c r="V146" s="245" t="str">
        <f>IF(M146="","",VLOOKUP(M146,判定式!$H$3:J$12,3,TRUE))</f>
        <v/>
      </c>
      <c r="W146" s="75" t="str">
        <f t="shared" si="9"/>
        <v/>
      </c>
      <c r="X146" s="172" t="b">
        <f>IF(ISNUMBER(D146),"判定外",IF(C146=12,VLOOKUP(W146,判定式!$C$15:I$19,7,TRUE),IF(C146=13,VLOOKUP(W146,判定式!$D$15:I$19,6,TRUE),IF(C146=14,VLOOKUP(W146,判定式!$E$15:I$19,5,TRUE),IF(C146=15,VLOOKUP(W146,判定式!$F$15:I$19,4,TRUE),IF(C146=16,VLOOKUP(W146,判定式!$G$15:I$19,3,TRUE),IF(C146=17,VLOOKUP(W146,判定式!$H$15:I$19,2,TRUE))))))))</f>
        <v>0</v>
      </c>
    </row>
    <row r="147" spans="1:24" ht="14.25">
      <c r="A147" s="67">
        <v>127</v>
      </c>
      <c r="B147" s="133"/>
      <c r="C147" s="201"/>
      <c r="D147" s="208" t="str">
        <f t="shared" si="8"/>
        <v>-</v>
      </c>
      <c r="E147" s="225"/>
      <c r="F147" s="225"/>
      <c r="G147" s="225"/>
      <c r="H147" s="225"/>
      <c r="I147" s="225"/>
      <c r="J147" s="225"/>
      <c r="K147" s="68"/>
      <c r="L147" s="225"/>
      <c r="M147" s="225"/>
      <c r="N147" s="241" t="str">
        <f>IF(E147="","",VLOOKUP(E147,判定式!C$3:$J$12,8,TRUE))</f>
        <v/>
      </c>
      <c r="O147" s="241" t="str">
        <f>IF(F147="","",VLOOKUP(F147,判定式!D$3:$J$12,7,TRUE))</f>
        <v/>
      </c>
      <c r="P147" s="241" t="str">
        <f>IF(G147="","",VLOOKUP(G147,判定式!E$3:$J$12,6,TRUE))</f>
        <v/>
      </c>
      <c r="Q147" s="241" t="str">
        <f>IF(H147="","",VLOOKUP(H147,判定式!F$3:$J$12,5,TRUE))</f>
        <v/>
      </c>
      <c r="R147" s="241" t="str">
        <f>IF(I147="","",VLOOKUP(I147,判定式!M$3:$N$12,2,TRUE))</f>
        <v/>
      </c>
      <c r="S147" s="241" t="str">
        <f>IF(J147="","",VLOOKUP(J147,判定式!I$3:$J$12,2,TRUE))</f>
        <v/>
      </c>
      <c r="T147" s="241" t="str">
        <f>IF(K147="","",VLOOKUP(K147,判定式!L$3:$N$12,3,TRUE))</f>
        <v/>
      </c>
      <c r="U147" s="241" t="str">
        <f>IF(L147="","",VLOOKUP(L147,判定式!G$3:$J$12,4,TRUE))</f>
        <v/>
      </c>
      <c r="V147" s="241" t="str">
        <f>IF(M147="","",VLOOKUP(M147,判定式!$H$3:J$12,3,TRUE))</f>
        <v/>
      </c>
      <c r="W147" s="69" t="str">
        <f t="shared" si="9"/>
        <v/>
      </c>
      <c r="X147" s="170" t="b">
        <f>IF(ISNUMBER(D147),"判定外",IF(C147=12,VLOOKUP(W147,判定式!$C$15:I$19,7,TRUE),IF(C147=13,VLOOKUP(W147,判定式!$D$15:I$19,6,TRUE),IF(C147=14,VLOOKUP(W147,判定式!$E$15:I$19,5,TRUE),IF(C147=15,VLOOKUP(W147,判定式!$F$15:I$19,4,TRUE),IF(C147=16,VLOOKUP(W147,判定式!$G$15:I$19,3,TRUE),IF(C147=17,VLOOKUP(W147,判定式!$H$15:I$19,2,TRUE))))))))</f>
        <v>0</v>
      </c>
    </row>
    <row r="148" spans="1:24" ht="14.25">
      <c r="A148" s="67">
        <v>128</v>
      </c>
      <c r="B148" s="133"/>
      <c r="C148" s="201"/>
      <c r="D148" s="208" t="str">
        <f t="shared" si="8"/>
        <v>-</v>
      </c>
      <c r="E148" s="225"/>
      <c r="F148" s="225"/>
      <c r="G148" s="225"/>
      <c r="H148" s="225"/>
      <c r="I148" s="225"/>
      <c r="J148" s="225"/>
      <c r="K148" s="68"/>
      <c r="L148" s="225"/>
      <c r="M148" s="225"/>
      <c r="N148" s="241" t="str">
        <f>IF(E148="","",VLOOKUP(E148,判定式!C$3:$J$12,8,TRUE))</f>
        <v/>
      </c>
      <c r="O148" s="241" t="str">
        <f>IF(F148="","",VLOOKUP(F148,判定式!D$3:$J$12,7,TRUE))</f>
        <v/>
      </c>
      <c r="P148" s="241" t="str">
        <f>IF(G148="","",VLOOKUP(G148,判定式!E$3:$J$12,6,TRUE))</f>
        <v/>
      </c>
      <c r="Q148" s="241" t="str">
        <f>IF(H148="","",VLOOKUP(H148,判定式!F$3:$J$12,5,TRUE))</f>
        <v/>
      </c>
      <c r="R148" s="241" t="str">
        <f>IF(I148="","",VLOOKUP(I148,判定式!M$3:$N$12,2,TRUE))</f>
        <v/>
      </c>
      <c r="S148" s="241" t="str">
        <f>IF(J148="","",VLOOKUP(J148,判定式!I$3:$J$12,2,TRUE))</f>
        <v/>
      </c>
      <c r="T148" s="241" t="str">
        <f>IF(K148="","",VLOOKUP(K148,判定式!L$3:$N$12,3,TRUE))</f>
        <v/>
      </c>
      <c r="U148" s="241" t="str">
        <f>IF(L148="","",VLOOKUP(L148,判定式!G$3:$J$12,4,TRUE))</f>
        <v/>
      </c>
      <c r="V148" s="241" t="str">
        <f>IF(M148="","",VLOOKUP(M148,判定式!$H$3:J$12,3,TRUE))</f>
        <v/>
      </c>
      <c r="W148" s="69" t="str">
        <f t="shared" si="9"/>
        <v/>
      </c>
      <c r="X148" s="170" t="b">
        <f>IF(ISNUMBER(D148),"判定外",IF(C148=12,VLOOKUP(W148,判定式!$C$15:I$19,7,TRUE),IF(C148=13,VLOOKUP(W148,判定式!$D$15:I$19,6,TRUE),IF(C148=14,VLOOKUP(W148,判定式!$E$15:I$19,5,TRUE),IF(C148=15,VLOOKUP(W148,判定式!$F$15:I$19,4,TRUE),IF(C148=16,VLOOKUP(W148,判定式!$G$15:I$19,3,TRUE),IF(C148=17,VLOOKUP(W148,判定式!$H$15:I$19,2,TRUE))))))))</f>
        <v>0</v>
      </c>
    </row>
    <row r="149" spans="1:24" ht="14.25">
      <c r="A149" s="67">
        <v>129</v>
      </c>
      <c r="B149" s="133"/>
      <c r="C149" s="201"/>
      <c r="D149" s="208" t="str">
        <f t="shared" si="8"/>
        <v>-</v>
      </c>
      <c r="E149" s="225"/>
      <c r="F149" s="225"/>
      <c r="G149" s="225"/>
      <c r="H149" s="225"/>
      <c r="I149" s="225"/>
      <c r="J149" s="225"/>
      <c r="K149" s="68"/>
      <c r="L149" s="225"/>
      <c r="M149" s="225"/>
      <c r="N149" s="241" t="str">
        <f>IF(E149="","",VLOOKUP(E149,判定式!C$3:$J$12,8,TRUE))</f>
        <v/>
      </c>
      <c r="O149" s="241" t="str">
        <f>IF(F149="","",VLOOKUP(F149,判定式!D$3:$J$12,7,TRUE))</f>
        <v/>
      </c>
      <c r="P149" s="241" t="str">
        <f>IF(G149="","",VLOOKUP(G149,判定式!E$3:$J$12,6,TRUE))</f>
        <v/>
      </c>
      <c r="Q149" s="241" t="str">
        <f>IF(H149="","",VLOOKUP(H149,判定式!F$3:$J$12,5,TRUE))</f>
        <v/>
      </c>
      <c r="R149" s="241" t="str">
        <f>IF(I149="","",VLOOKUP(I149,判定式!M$3:$N$12,2,TRUE))</f>
        <v/>
      </c>
      <c r="S149" s="241" t="str">
        <f>IF(J149="","",VLOOKUP(J149,判定式!I$3:$J$12,2,TRUE))</f>
        <v/>
      </c>
      <c r="T149" s="241" t="str">
        <f>IF(K149="","",VLOOKUP(K149,判定式!L$3:$N$12,3,TRUE))</f>
        <v/>
      </c>
      <c r="U149" s="241" t="str">
        <f>IF(L149="","",VLOOKUP(L149,判定式!G$3:$J$12,4,TRUE))</f>
        <v/>
      </c>
      <c r="V149" s="241" t="str">
        <f>IF(M149="","",VLOOKUP(M149,判定式!$H$3:J$12,3,TRUE))</f>
        <v/>
      </c>
      <c r="W149" s="69" t="str">
        <f t="shared" si="9"/>
        <v/>
      </c>
      <c r="X149" s="170" t="b">
        <f>IF(ISNUMBER(D149),"判定外",IF(C149=12,VLOOKUP(W149,判定式!$C$15:I$19,7,TRUE),IF(C149=13,VLOOKUP(W149,判定式!$D$15:I$19,6,TRUE),IF(C149=14,VLOOKUP(W149,判定式!$E$15:I$19,5,TRUE),IF(C149=15,VLOOKUP(W149,判定式!$F$15:I$19,4,TRUE),IF(C149=16,VLOOKUP(W149,判定式!$G$15:I$19,3,TRUE),IF(C149=17,VLOOKUP(W149,判定式!$H$15:I$19,2,TRUE))))))))</f>
        <v>0</v>
      </c>
    </row>
    <row r="150" spans="1:24" ht="14.25">
      <c r="A150" s="76">
        <v>130</v>
      </c>
      <c r="B150" s="136"/>
      <c r="C150" s="204"/>
      <c r="D150" s="211" t="str">
        <f t="shared" ref="D150:D213" si="10">IF((COUNTBLANK(E150:H150)+COUNTBLANK(K150:M150)+IF(AND(I150="",J150=""),1,0))=0,"",IF((COUNTBLANK(E150:H150)+COUNTBLANK(K150:M150)+IF(AND(I150="",J150=""),1,0))=8,"-",(COUNTBLANK(E150:H150)+COUNTBLANK(K150:M150)+IF(AND(I150="",J150=""),1,0))))</f>
        <v>-</v>
      </c>
      <c r="E150" s="230"/>
      <c r="F150" s="230"/>
      <c r="G150" s="230"/>
      <c r="H150" s="230"/>
      <c r="I150" s="230"/>
      <c r="J150" s="230"/>
      <c r="K150" s="77"/>
      <c r="L150" s="230"/>
      <c r="M150" s="230"/>
      <c r="N150" s="242" t="str">
        <f>IF(E150="","",VLOOKUP(E150,判定式!C$3:$J$12,8,TRUE))</f>
        <v/>
      </c>
      <c r="O150" s="242" t="str">
        <f>IF(F150="","",VLOOKUP(F150,判定式!D$3:$J$12,7,TRUE))</f>
        <v/>
      </c>
      <c r="P150" s="242" t="str">
        <f>IF(G150="","",VLOOKUP(G150,判定式!E$3:$J$12,6,TRUE))</f>
        <v/>
      </c>
      <c r="Q150" s="242" t="str">
        <f>IF(H150="","",VLOOKUP(H150,判定式!F$3:$J$12,5,TRUE))</f>
        <v/>
      </c>
      <c r="R150" s="242" t="str">
        <f>IF(I150="","",VLOOKUP(I150,判定式!M$3:$N$12,2,TRUE))</f>
        <v/>
      </c>
      <c r="S150" s="242" t="str">
        <f>IF(J150="","",VLOOKUP(J150,判定式!I$3:$J$12,2,TRUE))</f>
        <v/>
      </c>
      <c r="T150" s="242" t="str">
        <f>IF(K150="","",VLOOKUP(K150,判定式!L$3:$N$12,3,TRUE))</f>
        <v/>
      </c>
      <c r="U150" s="242" t="str">
        <f>IF(L150="","",VLOOKUP(L150,判定式!G$3:$J$12,4,TRUE))</f>
        <v/>
      </c>
      <c r="V150" s="242" t="str">
        <f>IF(M150="","",VLOOKUP(M150,判定式!$H$3:J$12,3,TRUE))</f>
        <v/>
      </c>
      <c r="W150" s="78" t="str">
        <f t="shared" ref="W150:W213" si="11">IF(COUNTBLANK(N150:V150)=0,IF((SUM(N150:R150)+SUM(T150:V150))&gt;=(SUM(N150:Q150)+SUM(S150:V150)),SUM(N150:R150)+SUM(T150:V150),SUM(N150:Q150)+SUM(S150:V150)),IF(AND(R150="",S150=""),"",IF(AND(COUNTBLANK(N150:Q150)=0,COUNTBLANK(T150:V150)=0),IF((SUM(N150:R150)+SUM(T150:V150))&gt;=(SUM(N150:Q150)+SUM(S150:V150)),SUM(N150:R150)+SUM(T150:V150),SUM(N150:Q150)+SUM(S150:V150)),"")))</f>
        <v/>
      </c>
      <c r="X150" s="173" t="b">
        <f>IF(ISNUMBER(D150),"判定外",IF(C150=12,VLOOKUP(W150,判定式!$C$15:I$19,7,TRUE),IF(C150=13,VLOOKUP(W150,判定式!$D$15:I$19,6,TRUE),IF(C150=14,VLOOKUP(W150,判定式!$E$15:I$19,5,TRUE),IF(C150=15,VLOOKUP(W150,判定式!$F$15:I$19,4,TRUE),IF(C150=16,VLOOKUP(W150,判定式!$G$15:I$19,3,TRUE),IF(C150=17,VLOOKUP(W150,判定式!$H$15:I$19,2,TRUE))))))))</f>
        <v>0</v>
      </c>
    </row>
    <row r="151" spans="1:24" ht="14.25">
      <c r="A151" s="73">
        <v>131</v>
      </c>
      <c r="B151" s="137"/>
      <c r="C151" s="205"/>
      <c r="D151" s="212" t="str">
        <f t="shared" si="10"/>
        <v>-</v>
      </c>
      <c r="E151" s="231"/>
      <c r="F151" s="231"/>
      <c r="G151" s="231"/>
      <c r="H151" s="231"/>
      <c r="I151" s="231"/>
      <c r="J151" s="231"/>
      <c r="K151" s="80"/>
      <c r="L151" s="231"/>
      <c r="M151" s="231"/>
      <c r="N151" s="243" t="str">
        <f>IF(E151="","",VLOOKUP(E151,判定式!C$3:$J$12,8,TRUE))</f>
        <v/>
      </c>
      <c r="O151" s="243" t="str">
        <f>IF(F151="","",VLOOKUP(F151,判定式!D$3:$J$12,7,TRUE))</f>
        <v/>
      </c>
      <c r="P151" s="243" t="str">
        <f>IF(G151="","",VLOOKUP(G151,判定式!E$3:$J$12,6,TRUE))</f>
        <v/>
      </c>
      <c r="Q151" s="243" t="str">
        <f>IF(H151="","",VLOOKUP(H151,判定式!F$3:$J$12,5,TRUE))</f>
        <v/>
      </c>
      <c r="R151" s="243" t="str">
        <f>IF(I151="","",VLOOKUP(I151,判定式!M$3:$N$12,2,TRUE))</f>
        <v/>
      </c>
      <c r="S151" s="243" t="str">
        <f>IF(J151="","",VLOOKUP(J151,判定式!I$3:$J$12,2,TRUE))</f>
        <v/>
      </c>
      <c r="T151" s="243" t="str">
        <f>IF(K151="","",VLOOKUP(K151,判定式!L$3:$N$12,3,TRUE))</f>
        <v/>
      </c>
      <c r="U151" s="243" t="str">
        <f>IF(L151="","",VLOOKUP(L151,判定式!G$3:$J$12,4,TRUE))</f>
        <v/>
      </c>
      <c r="V151" s="243" t="str">
        <f>IF(M151="","",VLOOKUP(M151,判定式!$H$3:J$12,3,TRUE))</f>
        <v/>
      </c>
      <c r="W151" s="75" t="str">
        <f t="shared" si="11"/>
        <v/>
      </c>
      <c r="X151" s="174" t="b">
        <f>IF(ISNUMBER(D151),"判定外",IF(C151=12,VLOOKUP(W151,判定式!$C$15:I$19,7,TRUE),IF(C151=13,VLOOKUP(W151,判定式!$D$15:I$19,6,TRUE),IF(C151=14,VLOOKUP(W151,判定式!$E$15:I$19,5,TRUE),IF(C151=15,VLOOKUP(W151,判定式!$F$15:I$19,4,TRUE),IF(C151=16,VLOOKUP(W151,判定式!$G$15:I$19,3,TRUE),IF(C151=17,VLOOKUP(W151,判定式!$H$15:I$19,2,TRUE))))))))</f>
        <v>0</v>
      </c>
    </row>
    <row r="152" spans="1:24" ht="14.25">
      <c r="A152" s="67">
        <v>132</v>
      </c>
      <c r="B152" s="133"/>
      <c r="C152" s="201"/>
      <c r="D152" s="208" t="str">
        <f t="shared" si="10"/>
        <v>-</v>
      </c>
      <c r="E152" s="225"/>
      <c r="F152" s="225"/>
      <c r="G152" s="225"/>
      <c r="H152" s="225"/>
      <c r="I152" s="225"/>
      <c r="J152" s="225"/>
      <c r="K152" s="68"/>
      <c r="L152" s="225"/>
      <c r="M152" s="225"/>
      <c r="N152" s="241" t="str">
        <f>IF(E152="","",VLOOKUP(E152,判定式!C$3:$J$12,8,TRUE))</f>
        <v/>
      </c>
      <c r="O152" s="241" t="str">
        <f>IF(F152="","",VLOOKUP(F152,判定式!D$3:$J$12,7,TRUE))</f>
        <v/>
      </c>
      <c r="P152" s="241" t="str">
        <f>IF(G152="","",VLOOKUP(G152,判定式!E$3:$J$12,6,TRUE))</f>
        <v/>
      </c>
      <c r="Q152" s="241" t="str">
        <f>IF(H152="","",VLOOKUP(H152,判定式!F$3:$J$12,5,TRUE))</f>
        <v/>
      </c>
      <c r="R152" s="241" t="str">
        <f>IF(I152="","",VLOOKUP(I152,判定式!M$3:$N$12,2,TRUE))</f>
        <v/>
      </c>
      <c r="S152" s="241" t="str">
        <f>IF(J152="","",VLOOKUP(J152,判定式!I$3:$J$12,2,TRUE))</f>
        <v/>
      </c>
      <c r="T152" s="241" t="str">
        <f>IF(K152="","",VLOOKUP(K152,判定式!L$3:$N$12,3,TRUE))</f>
        <v/>
      </c>
      <c r="U152" s="241" t="str">
        <f>IF(L152="","",VLOOKUP(L152,判定式!G$3:$J$12,4,TRUE))</f>
        <v/>
      </c>
      <c r="V152" s="241" t="str">
        <f>IF(M152="","",VLOOKUP(M152,判定式!$H$3:J$12,3,TRUE))</f>
        <v/>
      </c>
      <c r="W152" s="69" t="str">
        <f t="shared" si="11"/>
        <v/>
      </c>
      <c r="X152" s="170" t="b">
        <f>IF(ISNUMBER(D152),"判定外",IF(C152=12,VLOOKUP(W152,判定式!$C$15:I$19,7,TRUE),IF(C152=13,VLOOKUP(W152,判定式!$D$15:I$19,6,TRUE),IF(C152=14,VLOOKUP(W152,判定式!$E$15:I$19,5,TRUE),IF(C152=15,VLOOKUP(W152,判定式!$F$15:I$19,4,TRUE),IF(C152=16,VLOOKUP(W152,判定式!$G$15:I$19,3,TRUE),IF(C152=17,VLOOKUP(W152,判定式!$H$15:I$19,2,TRUE))))))))</f>
        <v>0</v>
      </c>
    </row>
    <row r="153" spans="1:24" ht="14.25">
      <c r="A153" s="67">
        <v>133</v>
      </c>
      <c r="B153" s="133"/>
      <c r="C153" s="201"/>
      <c r="D153" s="208" t="str">
        <f t="shared" si="10"/>
        <v>-</v>
      </c>
      <c r="E153" s="225"/>
      <c r="F153" s="225"/>
      <c r="G153" s="225"/>
      <c r="H153" s="225"/>
      <c r="I153" s="225"/>
      <c r="J153" s="225"/>
      <c r="K153" s="68"/>
      <c r="L153" s="225"/>
      <c r="M153" s="225"/>
      <c r="N153" s="241" t="str">
        <f>IF(E153="","",VLOOKUP(E153,判定式!C$3:$J$12,8,TRUE))</f>
        <v/>
      </c>
      <c r="O153" s="241" t="str">
        <f>IF(F153="","",VLOOKUP(F153,判定式!D$3:$J$12,7,TRUE))</f>
        <v/>
      </c>
      <c r="P153" s="241" t="str">
        <f>IF(G153="","",VLOOKUP(G153,判定式!E$3:$J$12,6,TRUE))</f>
        <v/>
      </c>
      <c r="Q153" s="241" t="str">
        <f>IF(H153="","",VLOOKUP(H153,判定式!F$3:$J$12,5,TRUE))</f>
        <v/>
      </c>
      <c r="R153" s="241" t="str">
        <f>IF(I153="","",VLOOKUP(I153,判定式!M$3:$N$12,2,TRUE))</f>
        <v/>
      </c>
      <c r="S153" s="241" t="str">
        <f>IF(J153="","",VLOOKUP(J153,判定式!I$3:$J$12,2,TRUE))</f>
        <v/>
      </c>
      <c r="T153" s="241" t="str">
        <f>IF(K153="","",VLOOKUP(K153,判定式!L$3:$N$12,3,TRUE))</f>
        <v/>
      </c>
      <c r="U153" s="241" t="str">
        <f>IF(L153="","",VLOOKUP(L153,判定式!G$3:$J$12,4,TRUE))</f>
        <v/>
      </c>
      <c r="V153" s="241" t="str">
        <f>IF(M153="","",VLOOKUP(M153,判定式!$H$3:J$12,3,TRUE))</f>
        <v/>
      </c>
      <c r="W153" s="69" t="str">
        <f t="shared" si="11"/>
        <v/>
      </c>
      <c r="X153" s="170" t="b">
        <f>IF(ISNUMBER(D153),"判定外",IF(C153=12,VLOOKUP(W153,判定式!$C$15:I$19,7,TRUE),IF(C153=13,VLOOKUP(W153,判定式!$D$15:I$19,6,TRUE),IF(C153=14,VLOOKUP(W153,判定式!$E$15:I$19,5,TRUE),IF(C153=15,VLOOKUP(W153,判定式!$F$15:I$19,4,TRUE),IF(C153=16,VLOOKUP(W153,判定式!$G$15:I$19,3,TRUE),IF(C153=17,VLOOKUP(W153,判定式!$H$15:I$19,2,TRUE))))))))</f>
        <v>0</v>
      </c>
    </row>
    <row r="154" spans="1:24" ht="14.25">
      <c r="A154" s="67">
        <v>134</v>
      </c>
      <c r="B154" s="133"/>
      <c r="C154" s="201"/>
      <c r="D154" s="208" t="str">
        <f t="shared" si="10"/>
        <v>-</v>
      </c>
      <c r="E154" s="225"/>
      <c r="F154" s="225"/>
      <c r="G154" s="225"/>
      <c r="H154" s="225"/>
      <c r="I154" s="225"/>
      <c r="J154" s="225"/>
      <c r="K154" s="68"/>
      <c r="L154" s="225"/>
      <c r="M154" s="225"/>
      <c r="N154" s="241" t="str">
        <f>IF(E154="","",VLOOKUP(E154,判定式!C$3:$J$12,8,TRUE))</f>
        <v/>
      </c>
      <c r="O154" s="241" t="str">
        <f>IF(F154="","",VLOOKUP(F154,判定式!D$3:$J$12,7,TRUE))</f>
        <v/>
      </c>
      <c r="P154" s="241" t="str">
        <f>IF(G154="","",VLOOKUP(G154,判定式!E$3:$J$12,6,TRUE))</f>
        <v/>
      </c>
      <c r="Q154" s="241" t="str">
        <f>IF(H154="","",VLOOKUP(H154,判定式!F$3:$J$12,5,TRUE))</f>
        <v/>
      </c>
      <c r="R154" s="241" t="str">
        <f>IF(I154="","",VLOOKUP(I154,判定式!M$3:$N$12,2,TRUE))</f>
        <v/>
      </c>
      <c r="S154" s="241" t="str">
        <f>IF(J154="","",VLOOKUP(J154,判定式!I$3:$J$12,2,TRUE))</f>
        <v/>
      </c>
      <c r="T154" s="241" t="str">
        <f>IF(K154="","",VLOOKUP(K154,判定式!L$3:$N$12,3,TRUE))</f>
        <v/>
      </c>
      <c r="U154" s="241" t="str">
        <f>IF(L154="","",VLOOKUP(L154,判定式!G$3:$J$12,4,TRUE))</f>
        <v/>
      </c>
      <c r="V154" s="241" t="str">
        <f>IF(M154="","",VLOOKUP(M154,判定式!$H$3:J$12,3,TRUE))</f>
        <v/>
      </c>
      <c r="W154" s="69" t="str">
        <f t="shared" si="11"/>
        <v/>
      </c>
      <c r="X154" s="170" t="b">
        <f>IF(ISNUMBER(D154),"判定外",IF(C154=12,VLOOKUP(W154,判定式!$C$15:I$19,7,TRUE),IF(C154=13,VLOOKUP(W154,判定式!$D$15:I$19,6,TRUE),IF(C154=14,VLOOKUP(W154,判定式!$E$15:I$19,5,TRUE),IF(C154=15,VLOOKUP(W154,判定式!$F$15:I$19,4,TRUE),IF(C154=16,VLOOKUP(W154,判定式!$G$15:I$19,3,TRUE),IF(C154=17,VLOOKUP(W154,判定式!$H$15:I$19,2,TRUE))))))))</f>
        <v>0</v>
      </c>
    </row>
    <row r="155" spans="1:24" ht="14.25">
      <c r="A155" s="76">
        <v>135</v>
      </c>
      <c r="B155" s="134"/>
      <c r="C155" s="202"/>
      <c r="D155" s="209" t="str">
        <f t="shared" si="10"/>
        <v>-</v>
      </c>
      <c r="E155" s="227"/>
      <c r="F155" s="227"/>
      <c r="G155" s="227"/>
      <c r="H155" s="227"/>
      <c r="I155" s="227"/>
      <c r="J155" s="227"/>
      <c r="K155" s="71"/>
      <c r="L155" s="227"/>
      <c r="M155" s="227"/>
      <c r="N155" s="244" t="str">
        <f>IF(E155="","",VLOOKUP(E155,判定式!C$3:$J$12,8,TRUE))</f>
        <v/>
      </c>
      <c r="O155" s="244" t="str">
        <f>IF(F155="","",VLOOKUP(F155,判定式!D$3:$J$12,7,TRUE))</f>
        <v/>
      </c>
      <c r="P155" s="244" t="str">
        <f>IF(G155="","",VLOOKUP(G155,判定式!E$3:$J$12,6,TRUE))</f>
        <v/>
      </c>
      <c r="Q155" s="244" t="str">
        <f>IF(H155="","",VLOOKUP(H155,判定式!F$3:$J$12,5,TRUE))</f>
        <v/>
      </c>
      <c r="R155" s="244" t="str">
        <f>IF(I155="","",VLOOKUP(I155,判定式!M$3:$N$12,2,TRUE))</f>
        <v/>
      </c>
      <c r="S155" s="244" t="str">
        <f>IF(J155="","",VLOOKUP(J155,判定式!I$3:$J$12,2,TRUE))</f>
        <v/>
      </c>
      <c r="T155" s="244" t="str">
        <f>IF(K155="","",VLOOKUP(K155,判定式!L$3:$N$12,3,TRUE))</f>
        <v/>
      </c>
      <c r="U155" s="244" t="str">
        <f>IF(L155="","",VLOOKUP(L155,判定式!G$3:$J$12,4,TRUE))</f>
        <v/>
      </c>
      <c r="V155" s="244" t="str">
        <f>IF(M155="","",VLOOKUP(M155,判定式!$H$3:J$12,3,TRUE))</f>
        <v/>
      </c>
      <c r="W155" s="78" t="str">
        <f t="shared" si="11"/>
        <v/>
      </c>
      <c r="X155" s="171" t="b">
        <f>IF(ISNUMBER(D155),"判定外",IF(C155=12,VLOOKUP(W155,判定式!$C$15:I$19,7,TRUE),IF(C155=13,VLOOKUP(W155,判定式!$D$15:I$19,6,TRUE),IF(C155=14,VLOOKUP(W155,判定式!$E$15:I$19,5,TRUE),IF(C155=15,VLOOKUP(W155,判定式!$F$15:I$19,4,TRUE),IF(C155=16,VLOOKUP(W155,判定式!$G$15:I$19,3,TRUE),IF(C155=17,VLOOKUP(W155,判定式!$H$15:I$19,2,TRUE))))))))</f>
        <v>0</v>
      </c>
    </row>
    <row r="156" spans="1:24" ht="14.25">
      <c r="A156" s="73">
        <v>136</v>
      </c>
      <c r="B156" s="135"/>
      <c r="C156" s="203"/>
      <c r="D156" s="210" t="str">
        <f t="shared" si="10"/>
        <v>-</v>
      </c>
      <c r="E156" s="229"/>
      <c r="F156" s="229"/>
      <c r="G156" s="229"/>
      <c r="H156" s="229"/>
      <c r="I156" s="229"/>
      <c r="J156" s="229"/>
      <c r="K156" s="74"/>
      <c r="L156" s="229"/>
      <c r="M156" s="229"/>
      <c r="N156" s="245" t="str">
        <f>IF(E156="","",VLOOKUP(E156,判定式!C$3:$J$12,8,TRUE))</f>
        <v/>
      </c>
      <c r="O156" s="245" t="str">
        <f>IF(F156="","",VLOOKUP(F156,判定式!D$3:$J$12,7,TRUE))</f>
        <v/>
      </c>
      <c r="P156" s="245" t="str">
        <f>IF(G156="","",VLOOKUP(G156,判定式!E$3:$J$12,6,TRUE))</f>
        <v/>
      </c>
      <c r="Q156" s="245" t="str">
        <f>IF(H156="","",VLOOKUP(H156,判定式!F$3:$J$12,5,TRUE))</f>
        <v/>
      </c>
      <c r="R156" s="245" t="str">
        <f>IF(I156="","",VLOOKUP(I156,判定式!M$3:$N$12,2,TRUE))</f>
        <v/>
      </c>
      <c r="S156" s="245" t="str">
        <f>IF(J156="","",VLOOKUP(J156,判定式!I$3:$J$12,2,TRUE))</f>
        <v/>
      </c>
      <c r="T156" s="245" t="str">
        <f>IF(K156="","",VLOOKUP(K156,判定式!L$3:$N$12,3,TRUE))</f>
        <v/>
      </c>
      <c r="U156" s="245" t="str">
        <f>IF(L156="","",VLOOKUP(L156,判定式!G$3:$J$12,4,TRUE))</f>
        <v/>
      </c>
      <c r="V156" s="245" t="str">
        <f>IF(M156="","",VLOOKUP(M156,判定式!$H$3:J$12,3,TRUE))</f>
        <v/>
      </c>
      <c r="W156" s="75" t="str">
        <f t="shared" si="11"/>
        <v/>
      </c>
      <c r="X156" s="172" t="b">
        <f>IF(ISNUMBER(D156),"判定外",IF(C156=12,VLOOKUP(W156,判定式!$C$15:I$19,7,TRUE),IF(C156=13,VLOOKUP(W156,判定式!$D$15:I$19,6,TRUE),IF(C156=14,VLOOKUP(W156,判定式!$E$15:I$19,5,TRUE),IF(C156=15,VLOOKUP(W156,判定式!$F$15:I$19,4,TRUE),IF(C156=16,VLOOKUP(W156,判定式!$G$15:I$19,3,TRUE),IF(C156=17,VLOOKUP(W156,判定式!$H$15:I$19,2,TRUE))))))))</f>
        <v>0</v>
      </c>
    </row>
    <row r="157" spans="1:24" ht="14.25">
      <c r="A157" s="67">
        <v>137</v>
      </c>
      <c r="B157" s="133"/>
      <c r="C157" s="201"/>
      <c r="D157" s="208" t="str">
        <f t="shared" si="10"/>
        <v>-</v>
      </c>
      <c r="E157" s="225"/>
      <c r="F157" s="225"/>
      <c r="G157" s="225"/>
      <c r="H157" s="225"/>
      <c r="I157" s="225"/>
      <c r="J157" s="225"/>
      <c r="K157" s="68"/>
      <c r="L157" s="225"/>
      <c r="M157" s="225"/>
      <c r="N157" s="241" t="str">
        <f>IF(E157="","",VLOOKUP(E157,判定式!C$3:$J$12,8,TRUE))</f>
        <v/>
      </c>
      <c r="O157" s="241" t="str">
        <f>IF(F157="","",VLOOKUP(F157,判定式!D$3:$J$12,7,TRUE))</f>
        <v/>
      </c>
      <c r="P157" s="241" t="str">
        <f>IF(G157="","",VLOOKUP(G157,判定式!E$3:$J$12,6,TRUE))</f>
        <v/>
      </c>
      <c r="Q157" s="241" t="str">
        <f>IF(H157="","",VLOOKUP(H157,判定式!F$3:$J$12,5,TRUE))</f>
        <v/>
      </c>
      <c r="R157" s="241" t="str">
        <f>IF(I157="","",VLOOKUP(I157,判定式!M$3:$N$12,2,TRUE))</f>
        <v/>
      </c>
      <c r="S157" s="241" t="str">
        <f>IF(J157="","",VLOOKUP(J157,判定式!I$3:$J$12,2,TRUE))</f>
        <v/>
      </c>
      <c r="T157" s="241" t="str">
        <f>IF(K157="","",VLOOKUP(K157,判定式!L$3:$N$12,3,TRUE))</f>
        <v/>
      </c>
      <c r="U157" s="241" t="str">
        <f>IF(L157="","",VLOOKUP(L157,判定式!G$3:$J$12,4,TRUE))</f>
        <v/>
      </c>
      <c r="V157" s="241" t="str">
        <f>IF(M157="","",VLOOKUP(M157,判定式!$H$3:J$12,3,TRUE))</f>
        <v/>
      </c>
      <c r="W157" s="69" t="str">
        <f t="shared" si="11"/>
        <v/>
      </c>
      <c r="X157" s="170" t="b">
        <f>IF(ISNUMBER(D157),"判定外",IF(C157=12,VLOOKUP(W157,判定式!$C$15:I$19,7,TRUE),IF(C157=13,VLOOKUP(W157,判定式!$D$15:I$19,6,TRUE),IF(C157=14,VLOOKUP(W157,判定式!$E$15:I$19,5,TRUE),IF(C157=15,VLOOKUP(W157,判定式!$F$15:I$19,4,TRUE),IF(C157=16,VLOOKUP(W157,判定式!$G$15:I$19,3,TRUE),IF(C157=17,VLOOKUP(W157,判定式!$H$15:I$19,2,TRUE))))))))</f>
        <v>0</v>
      </c>
    </row>
    <row r="158" spans="1:24" ht="14.25">
      <c r="A158" s="67">
        <v>138</v>
      </c>
      <c r="B158" s="133"/>
      <c r="C158" s="201"/>
      <c r="D158" s="208" t="str">
        <f t="shared" si="10"/>
        <v>-</v>
      </c>
      <c r="E158" s="225"/>
      <c r="F158" s="225"/>
      <c r="G158" s="225"/>
      <c r="H158" s="225"/>
      <c r="I158" s="225"/>
      <c r="J158" s="225"/>
      <c r="K158" s="68"/>
      <c r="L158" s="225"/>
      <c r="M158" s="225"/>
      <c r="N158" s="241" t="str">
        <f>IF(E158="","",VLOOKUP(E158,判定式!C$3:$J$12,8,TRUE))</f>
        <v/>
      </c>
      <c r="O158" s="241" t="str">
        <f>IF(F158="","",VLOOKUP(F158,判定式!D$3:$J$12,7,TRUE))</f>
        <v/>
      </c>
      <c r="P158" s="241" t="str">
        <f>IF(G158="","",VLOOKUP(G158,判定式!E$3:$J$12,6,TRUE))</f>
        <v/>
      </c>
      <c r="Q158" s="241" t="str">
        <f>IF(H158="","",VLOOKUP(H158,判定式!F$3:$J$12,5,TRUE))</f>
        <v/>
      </c>
      <c r="R158" s="241" t="str">
        <f>IF(I158="","",VLOOKUP(I158,判定式!M$3:$N$12,2,TRUE))</f>
        <v/>
      </c>
      <c r="S158" s="241" t="str">
        <f>IF(J158="","",VLOOKUP(J158,判定式!I$3:$J$12,2,TRUE))</f>
        <v/>
      </c>
      <c r="T158" s="241" t="str">
        <f>IF(K158="","",VLOOKUP(K158,判定式!L$3:$N$12,3,TRUE))</f>
        <v/>
      </c>
      <c r="U158" s="241" t="str">
        <f>IF(L158="","",VLOOKUP(L158,判定式!G$3:$J$12,4,TRUE))</f>
        <v/>
      </c>
      <c r="V158" s="241" t="str">
        <f>IF(M158="","",VLOOKUP(M158,判定式!$H$3:J$12,3,TRUE))</f>
        <v/>
      </c>
      <c r="W158" s="69" t="str">
        <f t="shared" si="11"/>
        <v/>
      </c>
      <c r="X158" s="170" t="b">
        <f>IF(ISNUMBER(D158),"判定外",IF(C158=12,VLOOKUP(W158,判定式!$C$15:I$19,7,TRUE),IF(C158=13,VLOOKUP(W158,判定式!$D$15:I$19,6,TRUE),IF(C158=14,VLOOKUP(W158,判定式!$E$15:I$19,5,TRUE),IF(C158=15,VLOOKUP(W158,判定式!$F$15:I$19,4,TRUE),IF(C158=16,VLOOKUP(W158,判定式!$G$15:I$19,3,TRUE),IF(C158=17,VLOOKUP(W158,判定式!$H$15:I$19,2,TRUE))))))))</f>
        <v>0</v>
      </c>
    </row>
    <row r="159" spans="1:24" ht="14.25">
      <c r="A159" s="67">
        <v>139</v>
      </c>
      <c r="B159" s="133"/>
      <c r="C159" s="201"/>
      <c r="D159" s="208" t="str">
        <f t="shared" si="10"/>
        <v>-</v>
      </c>
      <c r="E159" s="225"/>
      <c r="F159" s="225"/>
      <c r="G159" s="225"/>
      <c r="H159" s="225"/>
      <c r="I159" s="225"/>
      <c r="J159" s="225"/>
      <c r="K159" s="68"/>
      <c r="L159" s="225"/>
      <c r="M159" s="225"/>
      <c r="N159" s="241" t="str">
        <f>IF(E159="","",VLOOKUP(E159,判定式!C$3:$J$12,8,TRUE))</f>
        <v/>
      </c>
      <c r="O159" s="241" t="str">
        <f>IF(F159="","",VLOOKUP(F159,判定式!D$3:$J$12,7,TRUE))</f>
        <v/>
      </c>
      <c r="P159" s="241" t="str">
        <f>IF(G159="","",VLOOKUP(G159,判定式!E$3:$J$12,6,TRUE))</f>
        <v/>
      </c>
      <c r="Q159" s="241" t="str">
        <f>IF(H159="","",VLOOKUP(H159,判定式!F$3:$J$12,5,TRUE))</f>
        <v/>
      </c>
      <c r="R159" s="241" t="str">
        <f>IF(I159="","",VLOOKUP(I159,判定式!M$3:$N$12,2,TRUE))</f>
        <v/>
      </c>
      <c r="S159" s="241" t="str">
        <f>IF(J159="","",VLOOKUP(J159,判定式!I$3:$J$12,2,TRUE))</f>
        <v/>
      </c>
      <c r="T159" s="241" t="str">
        <f>IF(K159="","",VLOOKUP(K159,判定式!L$3:$N$12,3,TRUE))</f>
        <v/>
      </c>
      <c r="U159" s="241" t="str">
        <f>IF(L159="","",VLOOKUP(L159,判定式!G$3:$J$12,4,TRUE))</f>
        <v/>
      </c>
      <c r="V159" s="241" t="str">
        <f>IF(M159="","",VLOOKUP(M159,判定式!$H$3:J$12,3,TRUE))</f>
        <v/>
      </c>
      <c r="W159" s="69" t="str">
        <f t="shared" si="11"/>
        <v/>
      </c>
      <c r="X159" s="170" t="b">
        <f>IF(ISNUMBER(D159),"判定外",IF(C159=12,VLOOKUP(W159,判定式!$C$15:I$19,7,TRUE),IF(C159=13,VLOOKUP(W159,判定式!$D$15:I$19,6,TRUE),IF(C159=14,VLOOKUP(W159,判定式!$E$15:I$19,5,TRUE),IF(C159=15,VLOOKUP(W159,判定式!$F$15:I$19,4,TRUE),IF(C159=16,VLOOKUP(W159,判定式!$G$15:I$19,3,TRUE),IF(C159=17,VLOOKUP(W159,判定式!$H$15:I$19,2,TRUE))))))))</f>
        <v>0</v>
      </c>
    </row>
    <row r="160" spans="1:24" ht="14.25">
      <c r="A160" s="76">
        <v>140</v>
      </c>
      <c r="B160" s="136"/>
      <c r="C160" s="204"/>
      <c r="D160" s="211" t="str">
        <f t="shared" si="10"/>
        <v>-</v>
      </c>
      <c r="E160" s="230"/>
      <c r="F160" s="230"/>
      <c r="G160" s="230"/>
      <c r="H160" s="230"/>
      <c r="I160" s="230"/>
      <c r="J160" s="230"/>
      <c r="K160" s="77"/>
      <c r="L160" s="230"/>
      <c r="M160" s="230"/>
      <c r="N160" s="242" t="str">
        <f>IF(E160="","",VLOOKUP(E160,判定式!C$3:$J$12,8,TRUE))</f>
        <v/>
      </c>
      <c r="O160" s="242" t="str">
        <f>IF(F160="","",VLOOKUP(F160,判定式!D$3:$J$12,7,TRUE))</f>
        <v/>
      </c>
      <c r="P160" s="242" t="str">
        <f>IF(G160="","",VLOOKUP(G160,判定式!E$3:$J$12,6,TRUE))</f>
        <v/>
      </c>
      <c r="Q160" s="242" t="str">
        <f>IF(H160="","",VLOOKUP(H160,判定式!F$3:$J$12,5,TRUE))</f>
        <v/>
      </c>
      <c r="R160" s="242" t="str">
        <f>IF(I160="","",VLOOKUP(I160,判定式!M$3:$N$12,2,TRUE))</f>
        <v/>
      </c>
      <c r="S160" s="242" t="str">
        <f>IF(J160="","",VLOOKUP(J160,判定式!I$3:$J$12,2,TRUE))</f>
        <v/>
      </c>
      <c r="T160" s="242" t="str">
        <f>IF(K160="","",VLOOKUP(K160,判定式!L$3:$N$12,3,TRUE))</f>
        <v/>
      </c>
      <c r="U160" s="242" t="str">
        <f>IF(L160="","",VLOOKUP(L160,判定式!G$3:$J$12,4,TRUE))</f>
        <v/>
      </c>
      <c r="V160" s="242" t="str">
        <f>IF(M160="","",VLOOKUP(M160,判定式!$H$3:J$12,3,TRUE))</f>
        <v/>
      </c>
      <c r="W160" s="78" t="str">
        <f t="shared" si="11"/>
        <v/>
      </c>
      <c r="X160" s="173" t="b">
        <f>IF(ISNUMBER(D160),"判定外",IF(C160=12,VLOOKUP(W160,判定式!$C$15:I$19,7,TRUE),IF(C160=13,VLOOKUP(W160,判定式!$D$15:I$19,6,TRUE),IF(C160=14,VLOOKUP(W160,判定式!$E$15:I$19,5,TRUE),IF(C160=15,VLOOKUP(W160,判定式!$F$15:I$19,4,TRUE),IF(C160=16,VLOOKUP(W160,判定式!$G$15:I$19,3,TRUE),IF(C160=17,VLOOKUP(W160,判定式!$H$15:I$19,2,TRUE))))))))</f>
        <v>0</v>
      </c>
    </row>
    <row r="161" spans="1:24" ht="14.25">
      <c r="A161" s="73">
        <v>141</v>
      </c>
      <c r="B161" s="137"/>
      <c r="C161" s="205"/>
      <c r="D161" s="212" t="str">
        <f t="shared" si="10"/>
        <v>-</v>
      </c>
      <c r="E161" s="231"/>
      <c r="F161" s="231"/>
      <c r="G161" s="231"/>
      <c r="H161" s="231"/>
      <c r="I161" s="231"/>
      <c r="J161" s="231"/>
      <c r="K161" s="80"/>
      <c r="L161" s="231"/>
      <c r="M161" s="231"/>
      <c r="N161" s="243" t="str">
        <f>IF(E161="","",VLOOKUP(E161,判定式!C$3:$J$12,8,TRUE))</f>
        <v/>
      </c>
      <c r="O161" s="243" t="str">
        <f>IF(F161="","",VLOOKUP(F161,判定式!D$3:$J$12,7,TRUE))</f>
        <v/>
      </c>
      <c r="P161" s="243" t="str">
        <f>IF(G161="","",VLOOKUP(G161,判定式!E$3:$J$12,6,TRUE))</f>
        <v/>
      </c>
      <c r="Q161" s="243" t="str">
        <f>IF(H161="","",VLOOKUP(H161,判定式!F$3:$J$12,5,TRUE))</f>
        <v/>
      </c>
      <c r="R161" s="243" t="str">
        <f>IF(I161="","",VLOOKUP(I161,判定式!M$3:$N$12,2,TRUE))</f>
        <v/>
      </c>
      <c r="S161" s="243" t="str">
        <f>IF(J161="","",VLOOKUP(J161,判定式!I$3:$J$12,2,TRUE))</f>
        <v/>
      </c>
      <c r="T161" s="243" t="str">
        <f>IF(K161="","",VLOOKUP(K161,判定式!L$3:$N$12,3,TRUE))</f>
        <v/>
      </c>
      <c r="U161" s="243" t="str">
        <f>IF(L161="","",VLOOKUP(L161,判定式!G$3:$J$12,4,TRUE))</f>
        <v/>
      </c>
      <c r="V161" s="243" t="str">
        <f>IF(M161="","",VLOOKUP(M161,判定式!$H$3:J$12,3,TRUE))</f>
        <v/>
      </c>
      <c r="W161" s="75" t="str">
        <f t="shared" si="11"/>
        <v/>
      </c>
      <c r="X161" s="174" t="b">
        <f>IF(ISNUMBER(D161),"判定外",IF(C161=12,VLOOKUP(W161,判定式!$C$15:I$19,7,TRUE),IF(C161=13,VLOOKUP(W161,判定式!$D$15:I$19,6,TRUE),IF(C161=14,VLOOKUP(W161,判定式!$E$15:I$19,5,TRUE),IF(C161=15,VLOOKUP(W161,判定式!$F$15:I$19,4,TRUE),IF(C161=16,VLOOKUP(W161,判定式!$G$15:I$19,3,TRUE),IF(C161=17,VLOOKUP(W161,判定式!$H$15:I$19,2,TRUE))))))))</f>
        <v>0</v>
      </c>
    </row>
    <row r="162" spans="1:24" ht="14.25">
      <c r="A162" s="67">
        <v>142</v>
      </c>
      <c r="B162" s="133"/>
      <c r="C162" s="201"/>
      <c r="D162" s="208" t="str">
        <f t="shared" si="10"/>
        <v>-</v>
      </c>
      <c r="E162" s="225"/>
      <c r="F162" s="225"/>
      <c r="G162" s="225"/>
      <c r="H162" s="225"/>
      <c r="I162" s="225"/>
      <c r="J162" s="225"/>
      <c r="K162" s="68"/>
      <c r="L162" s="225"/>
      <c r="M162" s="225"/>
      <c r="N162" s="241" t="str">
        <f>IF(E162="","",VLOOKUP(E162,判定式!C$3:$J$12,8,TRUE))</f>
        <v/>
      </c>
      <c r="O162" s="241" t="str">
        <f>IF(F162="","",VLOOKUP(F162,判定式!D$3:$J$12,7,TRUE))</f>
        <v/>
      </c>
      <c r="P162" s="241" t="str">
        <f>IF(G162="","",VLOOKUP(G162,判定式!E$3:$J$12,6,TRUE))</f>
        <v/>
      </c>
      <c r="Q162" s="241" t="str">
        <f>IF(H162="","",VLOOKUP(H162,判定式!F$3:$J$12,5,TRUE))</f>
        <v/>
      </c>
      <c r="R162" s="241" t="str">
        <f>IF(I162="","",VLOOKUP(I162,判定式!M$3:$N$12,2,TRUE))</f>
        <v/>
      </c>
      <c r="S162" s="241" t="str">
        <f>IF(J162="","",VLOOKUP(J162,判定式!I$3:$J$12,2,TRUE))</f>
        <v/>
      </c>
      <c r="T162" s="241" t="str">
        <f>IF(K162="","",VLOOKUP(K162,判定式!L$3:$N$12,3,TRUE))</f>
        <v/>
      </c>
      <c r="U162" s="241" t="str">
        <f>IF(L162="","",VLOOKUP(L162,判定式!G$3:$J$12,4,TRUE))</f>
        <v/>
      </c>
      <c r="V162" s="241" t="str">
        <f>IF(M162="","",VLOOKUP(M162,判定式!$H$3:J$12,3,TRUE))</f>
        <v/>
      </c>
      <c r="W162" s="69" t="str">
        <f t="shared" si="11"/>
        <v/>
      </c>
      <c r="X162" s="170" t="b">
        <f>IF(ISNUMBER(D162),"判定外",IF(C162=12,VLOOKUP(W162,判定式!$C$15:I$19,7,TRUE),IF(C162=13,VLOOKUP(W162,判定式!$D$15:I$19,6,TRUE),IF(C162=14,VLOOKUP(W162,判定式!$E$15:I$19,5,TRUE),IF(C162=15,VLOOKUP(W162,判定式!$F$15:I$19,4,TRUE),IF(C162=16,VLOOKUP(W162,判定式!$G$15:I$19,3,TRUE),IF(C162=17,VLOOKUP(W162,判定式!$H$15:I$19,2,TRUE))))))))</f>
        <v>0</v>
      </c>
    </row>
    <row r="163" spans="1:24" ht="14.25">
      <c r="A163" s="67">
        <v>143</v>
      </c>
      <c r="B163" s="133"/>
      <c r="C163" s="201"/>
      <c r="D163" s="208" t="str">
        <f t="shared" si="10"/>
        <v>-</v>
      </c>
      <c r="E163" s="225"/>
      <c r="F163" s="225"/>
      <c r="G163" s="225"/>
      <c r="H163" s="225"/>
      <c r="I163" s="225"/>
      <c r="J163" s="225"/>
      <c r="K163" s="68"/>
      <c r="L163" s="225"/>
      <c r="M163" s="225"/>
      <c r="N163" s="241" t="str">
        <f>IF(E163="","",VLOOKUP(E163,判定式!C$3:$J$12,8,TRUE))</f>
        <v/>
      </c>
      <c r="O163" s="241" t="str">
        <f>IF(F163="","",VLOOKUP(F163,判定式!D$3:$J$12,7,TRUE))</f>
        <v/>
      </c>
      <c r="P163" s="241" t="str">
        <f>IF(G163="","",VLOOKUP(G163,判定式!E$3:$J$12,6,TRUE))</f>
        <v/>
      </c>
      <c r="Q163" s="241" t="str">
        <f>IF(H163="","",VLOOKUP(H163,判定式!F$3:$J$12,5,TRUE))</f>
        <v/>
      </c>
      <c r="R163" s="241" t="str">
        <f>IF(I163="","",VLOOKUP(I163,判定式!M$3:$N$12,2,TRUE))</f>
        <v/>
      </c>
      <c r="S163" s="241" t="str">
        <f>IF(J163="","",VLOOKUP(J163,判定式!I$3:$J$12,2,TRUE))</f>
        <v/>
      </c>
      <c r="T163" s="241" t="str">
        <f>IF(K163="","",VLOOKUP(K163,判定式!L$3:$N$12,3,TRUE))</f>
        <v/>
      </c>
      <c r="U163" s="241" t="str">
        <f>IF(L163="","",VLOOKUP(L163,判定式!G$3:$J$12,4,TRUE))</f>
        <v/>
      </c>
      <c r="V163" s="241" t="str">
        <f>IF(M163="","",VLOOKUP(M163,判定式!$H$3:J$12,3,TRUE))</f>
        <v/>
      </c>
      <c r="W163" s="69" t="str">
        <f t="shared" si="11"/>
        <v/>
      </c>
      <c r="X163" s="170" t="b">
        <f>IF(ISNUMBER(D163),"判定外",IF(C163=12,VLOOKUP(W163,判定式!$C$15:I$19,7,TRUE),IF(C163=13,VLOOKUP(W163,判定式!$D$15:I$19,6,TRUE),IF(C163=14,VLOOKUP(W163,判定式!$E$15:I$19,5,TRUE),IF(C163=15,VLOOKUP(W163,判定式!$F$15:I$19,4,TRUE),IF(C163=16,VLOOKUP(W163,判定式!$G$15:I$19,3,TRUE),IF(C163=17,VLOOKUP(W163,判定式!$H$15:I$19,2,TRUE))))))))</f>
        <v>0</v>
      </c>
    </row>
    <row r="164" spans="1:24" ht="14.25">
      <c r="A164" s="67">
        <v>144</v>
      </c>
      <c r="B164" s="133"/>
      <c r="C164" s="201"/>
      <c r="D164" s="208" t="str">
        <f t="shared" si="10"/>
        <v>-</v>
      </c>
      <c r="E164" s="225"/>
      <c r="F164" s="225"/>
      <c r="G164" s="225"/>
      <c r="H164" s="225"/>
      <c r="I164" s="225"/>
      <c r="J164" s="225"/>
      <c r="K164" s="68"/>
      <c r="L164" s="225"/>
      <c r="M164" s="225"/>
      <c r="N164" s="241" t="str">
        <f>IF(E164="","",VLOOKUP(E164,判定式!C$3:$J$12,8,TRUE))</f>
        <v/>
      </c>
      <c r="O164" s="241" t="str">
        <f>IF(F164="","",VLOOKUP(F164,判定式!D$3:$J$12,7,TRUE))</f>
        <v/>
      </c>
      <c r="P164" s="241" t="str">
        <f>IF(G164="","",VLOOKUP(G164,判定式!E$3:$J$12,6,TRUE))</f>
        <v/>
      </c>
      <c r="Q164" s="241" t="str">
        <f>IF(H164="","",VLOOKUP(H164,判定式!F$3:$J$12,5,TRUE))</f>
        <v/>
      </c>
      <c r="R164" s="241" t="str">
        <f>IF(I164="","",VLOOKUP(I164,判定式!M$3:$N$12,2,TRUE))</f>
        <v/>
      </c>
      <c r="S164" s="241" t="str">
        <f>IF(J164="","",VLOOKUP(J164,判定式!I$3:$J$12,2,TRUE))</f>
        <v/>
      </c>
      <c r="T164" s="241" t="str">
        <f>IF(K164="","",VLOOKUP(K164,判定式!L$3:$N$12,3,TRUE))</f>
        <v/>
      </c>
      <c r="U164" s="241" t="str">
        <f>IF(L164="","",VLOOKUP(L164,判定式!G$3:$J$12,4,TRUE))</f>
        <v/>
      </c>
      <c r="V164" s="241" t="str">
        <f>IF(M164="","",VLOOKUP(M164,判定式!$H$3:J$12,3,TRUE))</f>
        <v/>
      </c>
      <c r="W164" s="69" t="str">
        <f t="shared" si="11"/>
        <v/>
      </c>
      <c r="X164" s="170" t="b">
        <f>IF(ISNUMBER(D164),"判定外",IF(C164=12,VLOOKUP(W164,判定式!$C$15:I$19,7,TRUE),IF(C164=13,VLOOKUP(W164,判定式!$D$15:I$19,6,TRUE),IF(C164=14,VLOOKUP(W164,判定式!$E$15:I$19,5,TRUE),IF(C164=15,VLOOKUP(W164,判定式!$F$15:I$19,4,TRUE),IF(C164=16,VLOOKUP(W164,判定式!$G$15:I$19,3,TRUE),IF(C164=17,VLOOKUP(W164,判定式!$H$15:I$19,2,TRUE))))))))</f>
        <v>0</v>
      </c>
    </row>
    <row r="165" spans="1:24" ht="14.25">
      <c r="A165" s="76">
        <v>145</v>
      </c>
      <c r="B165" s="134"/>
      <c r="C165" s="202"/>
      <c r="D165" s="209" t="str">
        <f t="shared" si="10"/>
        <v>-</v>
      </c>
      <c r="E165" s="227"/>
      <c r="F165" s="227"/>
      <c r="G165" s="227"/>
      <c r="H165" s="227"/>
      <c r="I165" s="227"/>
      <c r="J165" s="227"/>
      <c r="K165" s="71"/>
      <c r="L165" s="227"/>
      <c r="M165" s="227"/>
      <c r="N165" s="244" t="str">
        <f>IF(E165="","",VLOOKUP(E165,判定式!C$3:$J$12,8,TRUE))</f>
        <v/>
      </c>
      <c r="O165" s="244" t="str">
        <f>IF(F165="","",VLOOKUP(F165,判定式!D$3:$J$12,7,TRUE))</f>
        <v/>
      </c>
      <c r="P165" s="244" t="str">
        <f>IF(G165="","",VLOOKUP(G165,判定式!E$3:$J$12,6,TRUE))</f>
        <v/>
      </c>
      <c r="Q165" s="244" t="str">
        <f>IF(H165="","",VLOOKUP(H165,判定式!F$3:$J$12,5,TRUE))</f>
        <v/>
      </c>
      <c r="R165" s="244" t="str">
        <f>IF(I165="","",VLOOKUP(I165,判定式!M$3:$N$12,2,TRUE))</f>
        <v/>
      </c>
      <c r="S165" s="244" t="str">
        <f>IF(J165="","",VLOOKUP(J165,判定式!I$3:$J$12,2,TRUE))</f>
        <v/>
      </c>
      <c r="T165" s="244" t="str">
        <f>IF(K165="","",VLOOKUP(K165,判定式!L$3:$N$12,3,TRUE))</f>
        <v/>
      </c>
      <c r="U165" s="244" t="str">
        <f>IF(L165="","",VLOOKUP(L165,判定式!G$3:$J$12,4,TRUE))</f>
        <v/>
      </c>
      <c r="V165" s="244" t="str">
        <f>IF(M165="","",VLOOKUP(M165,判定式!$H$3:J$12,3,TRUE))</f>
        <v/>
      </c>
      <c r="W165" s="78" t="str">
        <f t="shared" si="11"/>
        <v/>
      </c>
      <c r="X165" s="171" t="b">
        <f>IF(ISNUMBER(D165),"判定外",IF(C165=12,VLOOKUP(W165,判定式!$C$15:I$19,7,TRUE),IF(C165=13,VLOOKUP(W165,判定式!$D$15:I$19,6,TRUE),IF(C165=14,VLOOKUP(W165,判定式!$E$15:I$19,5,TRUE),IF(C165=15,VLOOKUP(W165,判定式!$F$15:I$19,4,TRUE),IF(C165=16,VLOOKUP(W165,判定式!$G$15:I$19,3,TRUE),IF(C165=17,VLOOKUP(W165,判定式!$H$15:I$19,2,TRUE))))))))</f>
        <v>0</v>
      </c>
    </row>
    <row r="166" spans="1:24" ht="14.25">
      <c r="A166" s="73">
        <v>146</v>
      </c>
      <c r="B166" s="135"/>
      <c r="C166" s="203"/>
      <c r="D166" s="210" t="str">
        <f t="shared" si="10"/>
        <v>-</v>
      </c>
      <c r="E166" s="229"/>
      <c r="F166" s="229"/>
      <c r="G166" s="229"/>
      <c r="H166" s="229"/>
      <c r="I166" s="229"/>
      <c r="J166" s="229"/>
      <c r="K166" s="74"/>
      <c r="L166" s="229"/>
      <c r="M166" s="229"/>
      <c r="N166" s="245" t="str">
        <f>IF(E166="","",VLOOKUP(E166,判定式!C$3:$J$12,8,TRUE))</f>
        <v/>
      </c>
      <c r="O166" s="245" t="str">
        <f>IF(F166="","",VLOOKUP(F166,判定式!D$3:$J$12,7,TRUE))</f>
        <v/>
      </c>
      <c r="P166" s="245" t="str">
        <f>IF(G166="","",VLOOKUP(G166,判定式!E$3:$J$12,6,TRUE))</f>
        <v/>
      </c>
      <c r="Q166" s="245" t="str">
        <f>IF(H166="","",VLOOKUP(H166,判定式!F$3:$J$12,5,TRUE))</f>
        <v/>
      </c>
      <c r="R166" s="245" t="str">
        <f>IF(I166="","",VLOOKUP(I166,判定式!M$3:$N$12,2,TRUE))</f>
        <v/>
      </c>
      <c r="S166" s="245" t="str">
        <f>IF(J166="","",VLOOKUP(J166,判定式!I$3:$J$12,2,TRUE))</f>
        <v/>
      </c>
      <c r="T166" s="245" t="str">
        <f>IF(K166="","",VLOOKUP(K166,判定式!L$3:$N$12,3,TRUE))</f>
        <v/>
      </c>
      <c r="U166" s="245" t="str">
        <f>IF(L166="","",VLOOKUP(L166,判定式!G$3:$J$12,4,TRUE))</f>
        <v/>
      </c>
      <c r="V166" s="245" t="str">
        <f>IF(M166="","",VLOOKUP(M166,判定式!$H$3:J$12,3,TRUE))</f>
        <v/>
      </c>
      <c r="W166" s="75" t="str">
        <f t="shared" si="11"/>
        <v/>
      </c>
      <c r="X166" s="172" t="b">
        <f>IF(ISNUMBER(D166),"判定外",IF(C166=12,VLOOKUP(W166,判定式!$C$15:I$19,7,TRUE),IF(C166=13,VLOOKUP(W166,判定式!$D$15:I$19,6,TRUE),IF(C166=14,VLOOKUP(W166,判定式!$E$15:I$19,5,TRUE),IF(C166=15,VLOOKUP(W166,判定式!$F$15:I$19,4,TRUE),IF(C166=16,VLOOKUP(W166,判定式!$G$15:I$19,3,TRUE),IF(C166=17,VLOOKUP(W166,判定式!$H$15:I$19,2,TRUE))))))))</f>
        <v>0</v>
      </c>
    </row>
    <row r="167" spans="1:24" ht="14.25">
      <c r="A167" s="67">
        <v>147</v>
      </c>
      <c r="B167" s="133"/>
      <c r="C167" s="201"/>
      <c r="D167" s="208" t="str">
        <f t="shared" si="10"/>
        <v>-</v>
      </c>
      <c r="E167" s="225"/>
      <c r="F167" s="225"/>
      <c r="G167" s="225"/>
      <c r="H167" s="225"/>
      <c r="I167" s="225"/>
      <c r="J167" s="225"/>
      <c r="K167" s="68"/>
      <c r="L167" s="225"/>
      <c r="M167" s="225"/>
      <c r="N167" s="241" t="str">
        <f>IF(E167="","",VLOOKUP(E167,判定式!C$3:$J$12,8,TRUE))</f>
        <v/>
      </c>
      <c r="O167" s="241" t="str">
        <f>IF(F167="","",VLOOKUP(F167,判定式!D$3:$J$12,7,TRUE))</f>
        <v/>
      </c>
      <c r="P167" s="241" t="str">
        <f>IF(G167="","",VLOOKUP(G167,判定式!E$3:$J$12,6,TRUE))</f>
        <v/>
      </c>
      <c r="Q167" s="241" t="str">
        <f>IF(H167="","",VLOOKUP(H167,判定式!F$3:$J$12,5,TRUE))</f>
        <v/>
      </c>
      <c r="R167" s="241" t="str">
        <f>IF(I167="","",VLOOKUP(I167,判定式!M$3:$N$12,2,TRUE))</f>
        <v/>
      </c>
      <c r="S167" s="241" t="str">
        <f>IF(J167="","",VLOOKUP(J167,判定式!I$3:$J$12,2,TRUE))</f>
        <v/>
      </c>
      <c r="T167" s="241" t="str">
        <f>IF(K167="","",VLOOKUP(K167,判定式!L$3:$N$12,3,TRUE))</f>
        <v/>
      </c>
      <c r="U167" s="241" t="str">
        <f>IF(L167="","",VLOOKUP(L167,判定式!G$3:$J$12,4,TRUE))</f>
        <v/>
      </c>
      <c r="V167" s="241" t="str">
        <f>IF(M167="","",VLOOKUP(M167,判定式!$H$3:J$12,3,TRUE))</f>
        <v/>
      </c>
      <c r="W167" s="69" t="str">
        <f t="shared" si="11"/>
        <v/>
      </c>
      <c r="X167" s="170" t="b">
        <f>IF(ISNUMBER(D167),"判定外",IF(C167=12,VLOOKUP(W167,判定式!$C$15:I$19,7,TRUE),IF(C167=13,VLOOKUP(W167,判定式!$D$15:I$19,6,TRUE),IF(C167=14,VLOOKUP(W167,判定式!$E$15:I$19,5,TRUE),IF(C167=15,VLOOKUP(W167,判定式!$F$15:I$19,4,TRUE),IF(C167=16,VLOOKUP(W167,判定式!$G$15:I$19,3,TRUE),IF(C167=17,VLOOKUP(W167,判定式!$H$15:I$19,2,TRUE))))))))</f>
        <v>0</v>
      </c>
    </row>
    <row r="168" spans="1:24" ht="14.25">
      <c r="A168" s="67">
        <v>148</v>
      </c>
      <c r="B168" s="133"/>
      <c r="C168" s="201"/>
      <c r="D168" s="208" t="str">
        <f t="shared" si="10"/>
        <v>-</v>
      </c>
      <c r="E168" s="225"/>
      <c r="F168" s="225"/>
      <c r="G168" s="225"/>
      <c r="H168" s="225"/>
      <c r="I168" s="225"/>
      <c r="J168" s="225"/>
      <c r="K168" s="68"/>
      <c r="L168" s="225"/>
      <c r="M168" s="225"/>
      <c r="N168" s="241" t="str">
        <f>IF(E168="","",VLOOKUP(E168,判定式!C$3:$J$12,8,TRUE))</f>
        <v/>
      </c>
      <c r="O168" s="241" t="str">
        <f>IF(F168="","",VLOOKUP(F168,判定式!D$3:$J$12,7,TRUE))</f>
        <v/>
      </c>
      <c r="P168" s="241" t="str">
        <f>IF(G168="","",VLOOKUP(G168,判定式!E$3:$J$12,6,TRUE))</f>
        <v/>
      </c>
      <c r="Q168" s="241" t="str">
        <f>IF(H168="","",VLOOKUP(H168,判定式!F$3:$J$12,5,TRUE))</f>
        <v/>
      </c>
      <c r="R168" s="241" t="str">
        <f>IF(I168="","",VLOOKUP(I168,判定式!M$3:$N$12,2,TRUE))</f>
        <v/>
      </c>
      <c r="S168" s="241" t="str">
        <f>IF(J168="","",VLOOKUP(J168,判定式!I$3:$J$12,2,TRUE))</f>
        <v/>
      </c>
      <c r="T168" s="241" t="str">
        <f>IF(K168="","",VLOOKUP(K168,判定式!L$3:$N$12,3,TRUE))</f>
        <v/>
      </c>
      <c r="U168" s="241" t="str">
        <f>IF(L168="","",VLOOKUP(L168,判定式!G$3:$J$12,4,TRUE))</f>
        <v/>
      </c>
      <c r="V168" s="241" t="str">
        <f>IF(M168="","",VLOOKUP(M168,判定式!$H$3:J$12,3,TRUE))</f>
        <v/>
      </c>
      <c r="W168" s="69" t="str">
        <f t="shared" si="11"/>
        <v/>
      </c>
      <c r="X168" s="170" t="b">
        <f>IF(ISNUMBER(D168),"判定外",IF(C168=12,VLOOKUP(W168,判定式!$C$15:I$19,7,TRUE),IF(C168=13,VLOOKUP(W168,判定式!$D$15:I$19,6,TRUE),IF(C168=14,VLOOKUP(W168,判定式!$E$15:I$19,5,TRUE),IF(C168=15,VLOOKUP(W168,判定式!$F$15:I$19,4,TRUE),IF(C168=16,VLOOKUP(W168,判定式!$G$15:I$19,3,TRUE),IF(C168=17,VLOOKUP(W168,判定式!$H$15:I$19,2,TRUE))))))))</f>
        <v>0</v>
      </c>
    </row>
    <row r="169" spans="1:24" ht="14.25">
      <c r="A169" s="67">
        <v>149</v>
      </c>
      <c r="B169" s="133"/>
      <c r="C169" s="201"/>
      <c r="D169" s="208" t="str">
        <f t="shared" si="10"/>
        <v>-</v>
      </c>
      <c r="E169" s="225"/>
      <c r="F169" s="225"/>
      <c r="G169" s="225"/>
      <c r="H169" s="225"/>
      <c r="I169" s="225"/>
      <c r="J169" s="225"/>
      <c r="K169" s="68"/>
      <c r="L169" s="225"/>
      <c r="M169" s="225"/>
      <c r="N169" s="241" t="str">
        <f>IF(E169="","",VLOOKUP(E169,判定式!C$3:$J$12,8,TRUE))</f>
        <v/>
      </c>
      <c r="O169" s="241" t="str">
        <f>IF(F169="","",VLOOKUP(F169,判定式!D$3:$J$12,7,TRUE))</f>
        <v/>
      </c>
      <c r="P169" s="241" t="str">
        <f>IF(G169="","",VLOOKUP(G169,判定式!E$3:$J$12,6,TRUE))</f>
        <v/>
      </c>
      <c r="Q169" s="241" t="str">
        <f>IF(H169="","",VLOOKUP(H169,判定式!F$3:$J$12,5,TRUE))</f>
        <v/>
      </c>
      <c r="R169" s="241" t="str">
        <f>IF(I169="","",VLOOKUP(I169,判定式!M$3:$N$12,2,TRUE))</f>
        <v/>
      </c>
      <c r="S169" s="241" t="str">
        <f>IF(J169="","",VLOOKUP(J169,判定式!I$3:$J$12,2,TRUE))</f>
        <v/>
      </c>
      <c r="T169" s="241" t="str">
        <f>IF(K169="","",VLOOKUP(K169,判定式!L$3:$N$12,3,TRUE))</f>
        <v/>
      </c>
      <c r="U169" s="241" t="str">
        <f>IF(L169="","",VLOOKUP(L169,判定式!G$3:$J$12,4,TRUE))</f>
        <v/>
      </c>
      <c r="V169" s="241" t="str">
        <f>IF(M169="","",VLOOKUP(M169,判定式!$H$3:J$12,3,TRUE))</f>
        <v/>
      </c>
      <c r="W169" s="69" t="str">
        <f t="shared" si="11"/>
        <v/>
      </c>
      <c r="X169" s="170" t="b">
        <f>IF(ISNUMBER(D169),"判定外",IF(C169=12,VLOOKUP(W169,判定式!$C$15:I$19,7,TRUE),IF(C169=13,VLOOKUP(W169,判定式!$D$15:I$19,6,TRUE),IF(C169=14,VLOOKUP(W169,判定式!$E$15:I$19,5,TRUE),IF(C169=15,VLOOKUP(W169,判定式!$F$15:I$19,4,TRUE),IF(C169=16,VLOOKUP(W169,判定式!$G$15:I$19,3,TRUE),IF(C169=17,VLOOKUP(W169,判定式!$H$15:I$19,2,TRUE))))))))</f>
        <v>0</v>
      </c>
    </row>
    <row r="170" spans="1:24" ht="14.25">
      <c r="A170" s="76">
        <v>150</v>
      </c>
      <c r="B170" s="136"/>
      <c r="C170" s="204"/>
      <c r="D170" s="211" t="str">
        <f t="shared" si="10"/>
        <v>-</v>
      </c>
      <c r="E170" s="230"/>
      <c r="F170" s="230"/>
      <c r="G170" s="230"/>
      <c r="H170" s="230"/>
      <c r="I170" s="230"/>
      <c r="J170" s="230"/>
      <c r="K170" s="77"/>
      <c r="L170" s="230"/>
      <c r="M170" s="230"/>
      <c r="N170" s="242" t="str">
        <f>IF(E170="","",VLOOKUP(E170,判定式!C$3:$J$12,8,TRUE))</f>
        <v/>
      </c>
      <c r="O170" s="242" t="str">
        <f>IF(F170="","",VLOOKUP(F170,判定式!D$3:$J$12,7,TRUE))</f>
        <v/>
      </c>
      <c r="P170" s="242" t="str">
        <f>IF(G170="","",VLOOKUP(G170,判定式!E$3:$J$12,6,TRUE))</f>
        <v/>
      </c>
      <c r="Q170" s="242" t="str">
        <f>IF(H170="","",VLOOKUP(H170,判定式!F$3:$J$12,5,TRUE))</f>
        <v/>
      </c>
      <c r="R170" s="242" t="str">
        <f>IF(I170="","",VLOOKUP(I170,判定式!M$3:$N$12,2,TRUE))</f>
        <v/>
      </c>
      <c r="S170" s="242" t="str">
        <f>IF(J170="","",VLOOKUP(J170,判定式!I$3:$J$12,2,TRUE))</f>
        <v/>
      </c>
      <c r="T170" s="242" t="str">
        <f>IF(K170="","",VLOOKUP(K170,判定式!L$3:$N$12,3,TRUE))</f>
        <v/>
      </c>
      <c r="U170" s="242" t="str">
        <f>IF(L170="","",VLOOKUP(L170,判定式!G$3:$J$12,4,TRUE))</f>
        <v/>
      </c>
      <c r="V170" s="242" t="str">
        <f>IF(M170="","",VLOOKUP(M170,判定式!$H$3:J$12,3,TRUE))</f>
        <v/>
      </c>
      <c r="W170" s="78" t="str">
        <f t="shared" si="11"/>
        <v/>
      </c>
      <c r="X170" s="173" t="b">
        <f>IF(ISNUMBER(D170),"判定外",IF(C170=12,VLOOKUP(W170,判定式!$C$15:I$19,7,TRUE),IF(C170=13,VLOOKUP(W170,判定式!$D$15:I$19,6,TRUE),IF(C170=14,VLOOKUP(W170,判定式!$E$15:I$19,5,TRUE),IF(C170=15,VLOOKUP(W170,判定式!$F$15:I$19,4,TRUE),IF(C170=16,VLOOKUP(W170,判定式!$G$15:I$19,3,TRUE),IF(C170=17,VLOOKUP(W170,判定式!$H$15:I$19,2,TRUE))))))))</f>
        <v>0</v>
      </c>
    </row>
    <row r="171" spans="1:24" ht="14.25">
      <c r="A171" s="73">
        <v>151</v>
      </c>
      <c r="B171" s="137"/>
      <c r="C171" s="205"/>
      <c r="D171" s="212" t="str">
        <f t="shared" si="10"/>
        <v>-</v>
      </c>
      <c r="E171" s="231"/>
      <c r="F171" s="231"/>
      <c r="G171" s="231"/>
      <c r="H171" s="231"/>
      <c r="I171" s="231"/>
      <c r="J171" s="231"/>
      <c r="K171" s="80"/>
      <c r="L171" s="231"/>
      <c r="M171" s="231"/>
      <c r="N171" s="243" t="str">
        <f>IF(E171="","",VLOOKUP(E171,判定式!C$3:$J$12,8,TRUE))</f>
        <v/>
      </c>
      <c r="O171" s="243" t="str">
        <f>IF(F171="","",VLOOKUP(F171,判定式!D$3:$J$12,7,TRUE))</f>
        <v/>
      </c>
      <c r="P171" s="243" t="str">
        <f>IF(G171="","",VLOOKUP(G171,判定式!E$3:$J$12,6,TRUE))</f>
        <v/>
      </c>
      <c r="Q171" s="243" t="str">
        <f>IF(H171="","",VLOOKUP(H171,判定式!F$3:$J$12,5,TRUE))</f>
        <v/>
      </c>
      <c r="R171" s="243" t="str">
        <f>IF(I171="","",VLOOKUP(I171,判定式!M$3:$N$12,2,TRUE))</f>
        <v/>
      </c>
      <c r="S171" s="243" t="str">
        <f>IF(J171="","",VLOOKUP(J171,判定式!I$3:$J$12,2,TRUE))</f>
        <v/>
      </c>
      <c r="T171" s="243" t="str">
        <f>IF(K171="","",VLOOKUP(K171,判定式!L$3:$N$12,3,TRUE))</f>
        <v/>
      </c>
      <c r="U171" s="243" t="str">
        <f>IF(L171="","",VLOOKUP(L171,判定式!G$3:$J$12,4,TRUE))</f>
        <v/>
      </c>
      <c r="V171" s="243" t="str">
        <f>IF(M171="","",VLOOKUP(M171,判定式!$H$3:J$12,3,TRUE))</f>
        <v/>
      </c>
      <c r="W171" s="75" t="str">
        <f t="shared" si="11"/>
        <v/>
      </c>
      <c r="X171" s="174" t="b">
        <f>IF(ISNUMBER(D171),"判定外",IF(C171=12,VLOOKUP(W171,判定式!$C$15:I$19,7,TRUE),IF(C171=13,VLOOKUP(W171,判定式!$D$15:I$19,6,TRUE),IF(C171=14,VLOOKUP(W171,判定式!$E$15:I$19,5,TRUE),IF(C171=15,VLOOKUP(W171,判定式!$F$15:I$19,4,TRUE),IF(C171=16,VLOOKUP(W171,判定式!$G$15:I$19,3,TRUE),IF(C171=17,VLOOKUP(W171,判定式!$H$15:I$19,2,TRUE))))))))</f>
        <v>0</v>
      </c>
    </row>
    <row r="172" spans="1:24" ht="14.25">
      <c r="A172" s="67">
        <v>152</v>
      </c>
      <c r="B172" s="133"/>
      <c r="C172" s="201"/>
      <c r="D172" s="208" t="str">
        <f t="shared" si="10"/>
        <v>-</v>
      </c>
      <c r="E172" s="225"/>
      <c r="F172" s="225"/>
      <c r="G172" s="225"/>
      <c r="H172" s="225"/>
      <c r="I172" s="225"/>
      <c r="J172" s="225"/>
      <c r="K172" s="68"/>
      <c r="L172" s="225"/>
      <c r="M172" s="225"/>
      <c r="N172" s="241" t="str">
        <f>IF(E172="","",VLOOKUP(E172,判定式!C$3:$J$12,8,TRUE))</f>
        <v/>
      </c>
      <c r="O172" s="241" t="str">
        <f>IF(F172="","",VLOOKUP(F172,判定式!D$3:$J$12,7,TRUE))</f>
        <v/>
      </c>
      <c r="P172" s="241" t="str">
        <f>IF(G172="","",VLOOKUP(G172,判定式!E$3:$J$12,6,TRUE))</f>
        <v/>
      </c>
      <c r="Q172" s="241" t="str">
        <f>IF(H172="","",VLOOKUP(H172,判定式!F$3:$J$12,5,TRUE))</f>
        <v/>
      </c>
      <c r="R172" s="241" t="str">
        <f>IF(I172="","",VLOOKUP(I172,判定式!M$3:$N$12,2,TRUE))</f>
        <v/>
      </c>
      <c r="S172" s="241" t="str">
        <f>IF(J172="","",VLOOKUP(J172,判定式!I$3:$J$12,2,TRUE))</f>
        <v/>
      </c>
      <c r="T172" s="241" t="str">
        <f>IF(K172="","",VLOOKUP(K172,判定式!L$3:$N$12,3,TRUE))</f>
        <v/>
      </c>
      <c r="U172" s="241" t="str">
        <f>IF(L172="","",VLOOKUP(L172,判定式!G$3:$J$12,4,TRUE))</f>
        <v/>
      </c>
      <c r="V172" s="241" t="str">
        <f>IF(M172="","",VLOOKUP(M172,判定式!$H$3:J$12,3,TRUE))</f>
        <v/>
      </c>
      <c r="W172" s="69" t="str">
        <f t="shared" si="11"/>
        <v/>
      </c>
      <c r="X172" s="170" t="b">
        <f>IF(ISNUMBER(D172),"判定外",IF(C172=12,VLOOKUP(W172,判定式!$C$15:I$19,7,TRUE),IF(C172=13,VLOOKUP(W172,判定式!$D$15:I$19,6,TRUE),IF(C172=14,VLOOKUP(W172,判定式!$E$15:I$19,5,TRUE),IF(C172=15,VLOOKUP(W172,判定式!$F$15:I$19,4,TRUE),IF(C172=16,VLOOKUP(W172,判定式!$G$15:I$19,3,TRUE),IF(C172=17,VLOOKUP(W172,判定式!$H$15:I$19,2,TRUE))))))))</f>
        <v>0</v>
      </c>
    </row>
    <row r="173" spans="1:24" ht="14.25">
      <c r="A173" s="67">
        <v>153</v>
      </c>
      <c r="B173" s="133"/>
      <c r="C173" s="201"/>
      <c r="D173" s="208" t="str">
        <f t="shared" si="10"/>
        <v>-</v>
      </c>
      <c r="E173" s="225"/>
      <c r="F173" s="225"/>
      <c r="G173" s="225"/>
      <c r="H173" s="225"/>
      <c r="I173" s="225"/>
      <c r="J173" s="225"/>
      <c r="K173" s="68"/>
      <c r="L173" s="225"/>
      <c r="M173" s="225"/>
      <c r="N173" s="241" t="str">
        <f>IF(E173="","",VLOOKUP(E173,判定式!C$3:$J$12,8,TRUE))</f>
        <v/>
      </c>
      <c r="O173" s="241" t="str">
        <f>IF(F173="","",VLOOKUP(F173,判定式!D$3:$J$12,7,TRUE))</f>
        <v/>
      </c>
      <c r="P173" s="241" t="str">
        <f>IF(G173="","",VLOOKUP(G173,判定式!E$3:$J$12,6,TRUE))</f>
        <v/>
      </c>
      <c r="Q173" s="241" t="str">
        <f>IF(H173="","",VLOOKUP(H173,判定式!F$3:$J$12,5,TRUE))</f>
        <v/>
      </c>
      <c r="R173" s="241" t="str">
        <f>IF(I173="","",VLOOKUP(I173,判定式!M$3:$N$12,2,TRUE))</f>
        <v/>
      </c>
      <c r="S173" s="241" t="str">
        <f>IF(J173="","",VLOOKUP(J173,判定式!I$3:$J$12,2,TRUE))</f>
        <v/>
      </c>
      <c r="T173" s="241" t="str">
        <f>IF(K173="","",VLOOKUP(K173,判定式!L$3:$N$12,3,TRUE))</f>
        <v/>
      </c>
      <c r="U173" s="241" t="str">
        <f>IF(L173="","",VLOOKUP(L173,判定式!G$3:$J$12,4,TRUE))</f>
        <v/>
      </c>
      <c r="V173" s="241" t="str">
        <f>IF(M173="","",VLOOKUP(M173,判定式!$H$3:J$12,3,TRUE))</f>
        <v/>
      </c>
      <c r="W173" s="69" t="str">
        <f t="shared" si="11"/>
        <v/>
      </c>
      <c r="X173" s="170" t="b">
        <f>IF(ISNUMBER(D173),"判定外",IF(C173=12,VLOOKUP(W173,判定式!$C$15:I$19,7,TRUE),IF(C173=13,VLOOKUP(W173,判定式!$D$15:I$19,6,TRUE),IF(C173=14,VLOOKUP(W173,判定式!$E$15:I$19,5,TRUE),IF(C173=15,VLOOKUP(W173,判定式!$F$15:I$19,4,TRUE),IF(C173=16,VLOOKUP(W173,判定式!$G$15:I$19,3,TRUE),IF(C173=17,VLOOKUP(W173,判定式!$H$15:I$19,2,TRUE))))))))</f>
        <v>0</v>
      </c>
    </row>
    <row r="174" spans="1:24" ht="14.25">
      <c r="A174" s="67">
        <v>154</v>
      </c>
      <c r="B174" s="133"/>
      <c r="C174" s="201"/>
      <c r="D174" s="208" t="str">
        <f t="shared" si="10"/>
        <v>-</v>
      </c>
      <c r="E174" s="225"/>
      <c r="F174" s="225"/>
      <c r="G174" s="225"/>
      <c r="H174" s="225"/>
      <c r="I174" s="225"/>
      <c r="J174" s="225"/>
      <c r="K174" s="68"/>
      <c r="L174" s="225"/>
      <c r="M174" s="225"/>
      <c r="N174" s="241" t="str">
        <f>IF(E174="","",VLOOKUP(E174,判定式!C$3:$J$12,8,TRUE))</f>
        <v/>
      </c>
      <c r="O174" s="241" t="str">
        <f>IF(F174="","",VLOOKUP(F174,判定式!D$3:$J$12,7,TRUE))</f>
        <v/>
      </c>
      <c r="P174" s="241" t="str">
        <f>IF(G174="","",VLOOKUP(G174,判定式!E$3:$J$12,6,TRUE))</f>
        <v/>
      </c>
      <c r="Q174" s="241" t="str">
        <f>IF(H174="","",VLOOKUP(H174,判定式!F$3:$J$12,5,TRUE))</f>
        <v/>
      </c>
      <c r="R174" s="241" t="str">
        <f>IF(I174="","",VLOOKUP(I174,判定式!M$3:$N$12,2,TRUE))</f>
        <v/>
      </c>
      <c r="S174" s="241" t="str">
        <f>IF(J174="","",VLOOKUP(J174,判定式!I$3:$J$12,2,TRUE))</f>
        <v/>
      </c>
      <c r="T174" s="241" t="str">
        <f>IF(K174="","",VLOOKUP(K174,判定式!L$3:$N$12,3,TRUE))</f>
        <v/>
      </c>
      <c r="U174" s="241" t="str">
        <f>IF(L174="","",VLOOKUP(L174,判定式!G$3:$J$12,4,TRUE))</f>
        <v/>
      </c>
      <c r="V174" s="241" t="str">
        <f>IF(M174="","",VLOOKUP(M174,判定式!$H$3:J$12,3,TRUE))</f>
        <v/>
      </c>
      <c r="W174" s="69" t="str">
        <f t="shared" si="11"/>
        <v/>
      </c>
      <c r="X174" s="170" t="b">
        <f>IF(ISNUMBER(D174),"判定外",IF(C174=12,VLOOKUP(W174,判定式!$C$15:I$19,7,TRUE),IF(C174=13,VLOOKUP(W174,判定式!$D$15:I$19,6,TRUE),IF(C174=14,VLOOKUP(W174,判定式!$E$15:I$19,5,TRUE),IF(C174=15,VLOOKUP(W174,判定式!$F$15:I$19,4,TRUE),IF(C174=16,VLOOKUP(W174,判定式!$G$15:I$19,3,TRUE),IF(C174=17,VLOOKUP(W174,判定式!$H$15:I$19,2,TRUE))))))))</f>
        <v>0</v>
      </c>
    </row>
    <row r="175" spans="1:24" ht="14.25">
      <c r="A175" s="76">
        <v>155</v>
      </c>
      <c r="B175" s="134"/>
      <c r="C175" s="202"/>
      <c r="D175" s="209" t="str">
        <f t="shared" si="10"/>
        <v>-</v>
      </c>
      <c r="E175" s="227"/>
      <c r="F175" s="227"/>
      <c r="G175" s="227"/>
      <c r="H175" s="227"/>
      <c r="I175" s="227"/>
      <c r="J175" s="227"/>
      <c r="K175" s="71"/>
      <c r="L175" s="227"/>
      <c r="M175" s="227"/>
      <c r="N175" s="244" t="str">
        <f>IF(E175="","",VLOOKUP(E175,判定式!C$3:$J$12,8,TRUE))</f>
        <v/>
      </c>
      <c r="O175" s="244" t="str">
        <f>IF(F175="","",VLOOKUP(F175,判定式!D$3:$J$12,7,TRUE))</f>
        <v/>
      </c>
      <c r="P175" s="244" t="str">
        <f>IF(G175="","",VLOOKUP(G175,判定式!E$3:$J$12,6,TRUE))</f>
        <v/>
      </c>
      <c r="Q175" s="244" t="str">
        <f>IF(H175="","",VLOOKUP(H175,判定式!F$3:$J$12,5,TRUE))</f>
        <v/>
      </c>
      <c r="R175" s="244" t="str">
        <f>IF(I175="","",VLOOKUP(I175,判定式!M$3:$N$12,2,TRUE))</f>
        <v/>
      </c>
      <c r="S175" s="244" t="str">
        <f>IF(J175="","",VLOOKUP(J175,判定式!I$3:$J$12,2,TRUE))</f>
        <v/>
      </c>
      <c r="T175" s="244" t="str">
        <f>IF(K175="","",VLOOKUP(K175,判定式!L$3:$N$12,3,TRUE))</f>
        <v/>
      </c>
      <c r="U175" s="244" t="str">
        <f>IF(L175="","",VLOOKUP(L175,判定式!G$3:$J$12,4,TRUE))</f>
        <v/>
      </c>
      <c r="V175" s="244" t="str">
        <f>IF(M175="","",VLOOKUP(M175,判定式!$H$3:J$12,3,TRUE))</f>
        <v/>
      </c>
      <c r="W175" s="78" t="str">
        <f t="shared" si="11"/>
        <v/>
      </c>
      <c r="X175" s="171" t="b">
        <f>IF(ISNUMBER(D175),"判定外",IF(C175=12,VLOOKUP(W175,判定式!$C$15:I$19,7,TRUE),IF(C175=13,VLOOKUP(W175,判定式!$D$15:I$19,6,TRUE),IF(C175=14,VLOOKUP(W175,判定式!$E$15:I$19,5,TRUE),IF(C175=15,VLOOKUP(W175,判定式!$F$15:I$19,4,TRUE),IF(C175=16,VLOOKUP(W175,判定式!$G$15:I$19,3,TRUE),IF(C175=17,VLOOKUP(W175,判定式!$H$15:I$19,2,TRUE))))))))</f>
        <v>0</v>
      </c>
    </row>
    <row r="176" spans="1:24" ht="14.25">
      <c r="A176" s="73">
        <v>156</v>
      </c>
      <c r="B176" s="135"/>
      <c r="C176" s="203"/>
      <c r="D176" s="210" t="str">
        <f t="shared" si="10"/>
        <v>-</v>
      </c>
      <c r="E176" s="229"/>
      <c r="F176" s="229"/>
      <c r="G176" s="229"/>
      <c r="H176" s="229"/>
      <c r="I176" s="229"/>
      <c r="J176" s="229"/>
      <c r="K176" s="74"/>
      <c r="L176" s="229"/>
      <c r="M176" s="229"/>
      <c r="N176" s="245" t="str">
        <f>IF(E176="","",VLOOKUP(E176,判定式!C$3:$J$12,8,TRUE))</f>
        <v/>
      </c>
      <c r="O176" s="245" t="str">
        <f>IF(F176="","",VLOOKUP(F176,判定式!D$3:$J$12,7,TRUE))</f>
        <v/>
      </c>
      <c r="P176" s="245" t="str">
        <f>IF(G176="","",VLOOKUP(G176,判定式!E$3:$J$12,6,TRUE))</f>
        <v/>
      </c>
      <c r="Q176" s="245" t="str">
        <f>IF(H176="","",VLOOKUP(H176,判定式!F$3:$J$12,5,TRUE))</f>
        <v/>
      </c>
      <c r="R176" s="245" t="str">
        <f>IF(I176="","",VLOOKUP(I176,判定式!M$3:$N$12,2,TRUE))</f>
        <v/>
      </c>
      <c r="S176" s="245" t="str">
        <f>IF(J176="","",VLOOKUP(J176,判定式!I$3:$J$12,2,TRUE))</f>
        <v/>
      </c>
      <c r="T176" s="245" t="str">
        <f>IF(K176="","",VLOOKUP(K176,判定式!L$3:$N$12,3,TRUE))</f>
        <v/>
      </c>
      <c r="U176" s="245" t="str">
        <f>IF(L176="","",VLOOKUP(L176,判定式!G$3:$J$12,4,TRUE))</f>
        <v/>
      </c>
      <c r="V176" s="245" t="str">
        <f>IF(M176="","",VLOOKUP(M176,判定式!$H$3:J$12,3,TRUE))</f>
        <v/>
      </c>
      <c r="W176" s="75" t="str">
        <f t="shared" si="11"/>
        <v/>
      </c>
      <c r="X176" s="172" t="b">
        <f>IF(ISNUMBER(D176),"判定外",IF(C176=12,VLOOKUP(W176,判定式!$C$15:I$19,7,TRUE),IF(C176=13,VLOOKUP(W176,判定式!$D$15:I$19,6,TRUE),IF(C176=14,VLOOKUP(W176,判定式!$E$15:I$19,5,TRUE),IF(C176=15,VLOOKUP(W176,判定式!$F$15:I$19,4,TRUE),IF(C176=16,VLOOKUP(W176,判定式!$G$15:I$19,3,TRUE),IF(C176=17,VLOOKUP(W176,判定式!$H$15:I$19,2,TRUE))))))))</f>
        <v>0</v>
      </c>
    </row>
    <row r="177" spans="1:24" ht="14.25">
      <c r="A177" s="67">
        <v>157</v>
      </c>
      <c r="B177" s="133"/>
      <c r="C177" s="201"/>
      <c r="D177" s="208" t="str">
        <f t="shared" si="10"/>
        <v>-</v>
      </c>
      <c r="E177" s="225"/>
      <c r="F177" s="225"/>
      <c r="G177" s="225"/>
      <c r="H177" s="225"/>
      <c r="I177" s="225"/>
      <c r="J177" s="225"/>
      <c r="K177" s="68"/>
      <c r="L177" s="225"/>
      <c r="M177" s="225"/>
      <c r="N177" s="241" t="str">
        <f>IF(E177="","",VLOOKUP(E177,判定式!C$3:$J$12,8,TRUE))</f>
        <v/>
      </c>
      <c r="O177" s="241" t="str">
        <f>IF(F177="","",VLOOKUP(F177,判定式!D$3:$J$12,7,TRUE))</f>
        <v/>
      </c>
      <c r="P177" s="241" t="str">
        <f>IF(G177="","",VLOOKUP(G177,判定式!E$3:$J$12,6,TRUE))</f>
        <v/>
      </c>
      <c r="Q177" s="241" t="str">
        <f>IF(H177="","",VLOOKUP(H177,判定式!F$3:$J$12,5,TRUE))</f>
        <v/>
      </c>
      <c r="R177" s="241" t="str">
        <f>IF(I177="","",VLOOKUP(I177,判定式!M$3:$N$12,2,TRUE))</f>
        <v/>
      </c>
      <c r="S177" s="241" t="str">
        <f>IF(J177="","",VLOOKUP(J177,判定式!I$3:$J$12,2,TRUE))</f>
        <v/>
      </c>
      <c r="T177" s="241" t="str">
        <f>IF(K177="","",VLOOKUP(K177,判定式!L$3:$N$12,3,TRUE))</f>
        <v/>
      </c>
      <c r="U177" s="241" t="str">
        <f>IF(L177="","",VLOOKUP(L177,判定式!G$3:$J$12,4,TRUE))</f>
        <v/>
      </c>
      <c r="V177" s="241" t="str">
        <f>IF(M177="","",VLOOKUP(M177,判定式!$H$3:J$12,3,TRUE))</f>
        <v/>
      </c>
      <c r="W177" s="69" t="str">
        <f t="shared" si="11"/>
        <v/>
      </c>
      <c r="X177" s="170" t="b">
        <f>IF(ISNUMBER(D177),"判定外",IF(C177=12,VLOOKUP(W177,判定式!$C$15:I$19,7,TRUE),IF(C177=13,VLOOKUP(W177,判定式!$D$15:I$19,6,TRUE),IF(C177=14,VLOOKUP(W177,判定式!$E$15:I$19,5,TRUE),IF(C177=15,VLOOKUP(W177,判定式!$F$15:I$19,4,TRUE),IF(C177=16,VLOOKUP(W177,判定式!$G$15:I$19,3,TRUE),IF(C177=17,VLOOKUP(W177,判定式!$H$15:I$19,2,TRUE))))))))</f>
        <v>0</v>
      </c>
    </row>
    <row r="178" spans="1:24" ht="14.25">
      <c r="A178" s="67">
        <v>158</v>
      </c>
      <c r="B178" s="133"/>
      <c r="C178" s="201"/>
      <c r="D178" s="208" t="str">
        <f t="shared" si="10"/>
        <v>-</v>
      </c>
      <c r="E178" s="225"/>
      <c r="F178" s="225"/>
      <c r="G178" s="225"/>
      <c r="H178" s="225"/>
      <c r="I178" s="225"/>
      <c r="J178" s="225"/>
      <c r="K178" s="68"/>
      <c r="L178" s="225"/>
      <c r="M178" s="225"/>
      <c r="N178" s="241" t="str">
        <f>IF(E178="","",VLOOKUP(E178,判定式!C$3:$J$12,8,TRUE))</f>
        <v/>
      </c>
      <c r="O178" s="241" t="str">
        <f>IF(F178="","",VLOOKUP(F178,判定式!D$3:$J$12,7,TRUE))</f>
        <v/>
      </c>
      <c r="P178" s="241" t="str">
        <f>IF(G178="","",VLOOKUP(G178,判定式!E$3:$J$12,6,TRUE))</f>
        <v/>
      </c>
      <c r="Q178" s="241" t="str">
        <f>IF(H178="","",VLOOKUP(H178,判定式!F$3:$J$12,5,TRUE))</f>
        <v/>
      </c>
      <c r="R178" s="241" t="str">
        <f>IF(I178="","",VLOOKUP(I178,判定式!M$3:$N$12,2,TRUE))</f>
        <v/>
      </c>
      <c r="S178" s="241" t="str">
        <f>IF(J178="","",VLOOKUP(J178,判定式!I$3:$J$12,2,TRUE))</f>
        <v/>
      </c>
      <c r="T178" s="241" t="str">
        <f>IF(K178="","",VLOOKUP(K178,判定式!L$3:$N$12,3,TRUE))</f>
        <v/>
      </c>
      <c r="U178" s="241" t="str">
        <f>IF(L178="","",VLOOKUP(L178,判定式!G$3:$J$12,4,TRUE))</f>
        <v/>
      </c>
      <c r="V178" s="241" t="str">
        <f>IF(M178="","",VLOOKUP(M178,判定式!$H$3:J$12,3,TRUE))</f>
        <v/>
      </c>
      <c r="W178" s="69" t="str">
        <f t="shared" si="11"/>
        <v/>
      </c>
      <c r="X178" s="170" t="b">
        <f>IF(ISNUMBER(D178),"判定外",IF(C178=12,VLOOKUP(W178,判定式!$C$15:I$19,7,TRUE),IF(C178=13,VLOOKUP(W178,判定式!$D$15:I$19,6,TRUE),IF(C178=14,VLOOKUP(W178,判定式!$E$15:I$19,5,TRUE),IF(C178=15,VLOOKUP(W178,判定式!$F$15:I$19,4,TRUE),IF(C178=16,VLOOKUP(W178,判定式!$G$15:I$19,3,TRUE),IF(C178=17,VLOOKUP(W178,判定式!$H$15:I$19,2,TRUE))))))))</f>
        <v>0</v>
      </c>
    </row>
    <row r="179" spans="1:24" ht="14.25">
      <c r="A179" s="67">
        <v>159</v>
      </c>
      <c r="B179" s="133"/>
      <c r="C179" s="201"/>
      <c r="D179" s="208" t="str">
        <f t="shared" si="10"/>
        <v>-</v>
      </c>
      <c r="E179" s="225"/>
      <c r="F179" s="225"/>
      <c r="G179" s="225"/>
      <c r="H179" s="225"/>
      <c r="I179" s="225"/>
      <c r="J179" s="225"/>
      <c r="K179" s="68"/>
      <c r="L179" s="225"/>
      <c r="M179" s="225"/>
      <c r="N179" s="241" t="str">
        <f>IF(E179="","",VLOOKUP(E179,判定式!C$3:$J$12,8,TRUE))</f>
        <v/>
      </c>
      <c r="O179" s="241" t="str">
        <f>IF(F179="","",VLOOKUP(F179,判定式!D$3:$J$12,7,TRUE))</f>
        <v/>
      </c>
      <c r="P179" s="241" t="str">
        <f>IF(G179="","",VLOOKUP(G179,判定式!E$3:$J$12,6,TRUE))</f>
        <v/>
      </c>
      <c r="Q179" s="241" t="str">
        <f>IF(H179="","",VLOOKUP(H179,判定式!F$3:$J$12,5,TRUE))</f>
        <v/>
      </c>
      <c r="R179" s="241" t="str">
        <f>IF(I179="","",VLOOKUP(I179,判定式!M$3:$N$12,2,TRUE))</f>
        <v/>
      </c>
      <c r="S179" s="241" t="str">
        <f>IF(J179="","",VLOOKUP(J179,判定式!I$3:$J$12,2,TRUE))</f>
        <v/>
      </c>
      <c r="T179" s="241" t="str">
        <f>IF(K179="","",VLOOKUP(K179,判定式!L$3:$N$12,3,TRUE))</f>
        <v/>
      </c>
      <c r="U179" s="241" t="str">
        <f>IF(L179="","",VLOOKUP(L179,判定式!G$3:$J$12,4,TRUE))</f>
        <v/>
      </c>
      <c r="V179" s="241" t="str">
        <f>IF(M179="","",VLOOKUP(M179,判定式!$H$3:J$12,3,TRUE))</f>
        <v/>
      </c>
      <c r="W179" s="69" t="str">
        <f t="shared" si="11"/>
        <v/>
      </c>
      <c r="X179" s="170" t="b">
        <f>IF(ISNUMBER(D179),"判定外",IF(C179=12,VLOOKUP(W179,判定式!$C$15:I$19,7,TRUE),IF(C179=13,VLOOKUP(W179,判定式!$D$15:I$19,6,TRUE),IF(C179=14,VLOOKUP(W179,判定式!$E$15:I$19,5,TRUE),IF(C179=15,VLOOKUP(W179,判定式!$F$15:I$19,4,TRUE),IF(C179=16,VLOOKUP(W179,判定式!$G$15:I$19,3,TRUE),IF(C179=17,VLOOKUP(W179,判定式!$H$15:I$19,2,TRUE))))))))</f>
        <v>0</v>
      </c>
    </row>
    <row r="180" spans="1:24" ht="14.25">
      <c r="A180" s="76">
        <v>160</v>
      </c>
      <c r="B180" s="136"/>
      <c r="C180" s="204"/>
      <c r="D180" s="211" t="str">
        <f t="shared" si="10"/>
        <v>-</v>
      </c>
      <c r="E180" s="230"/>
      <c r="F180" s="230"/>
      <c r="G180" s="230"/>
      <c r="H180" s="230"/>
      <c r="I180" s="230"/>
      <c r="J180" s="230"/>
      <c r="K180" s="77"/>
      <c r="L180" s="230"/>
      <c r="M180" s="230"/>
      <c r="N180" s="242" t="str">
        <f>IF(E180="","",VLOOKUP(E180,判定式!C$3:$J$12,8,TRUE))</f>
        <v/>
      </c>
      <c r="O180" s="242" t="str">
        <f>IF(F180="","",VLOOKUP(F180,判定式!D$3:$J$12,7,TRUE))</f>
        <v/>
      </c>
      <c r="P180" s="242" t="str">
        <f>IF(G180="","",VLOOKUP(G180,判定式!E$3:$J$12,6,TRUE))</f>
        <v/>
      </c>
      <c r="Q180" s="242" t="str">
        <f>IF(H180="","",VLOOKUP(H180,判定式!F$3:$J$12,5,TRUE))</f>
        <v/>
      </c>
      <c r="R180" s="242" t="str">
        <f>IF(I180="","",VLOOKUP(I180,判定式!M$3:$N$12,2,TRUE))</f>
        <v/>
      </c>
      <c r="S180" s="242" t="str">
        <f>IF(J180="","",VLOOKUP(J180,判定式!I$3:$J$12,2,TRUE))</f>
        <v/>
      </c>
      <c r="T180" s="242" t="str">
        <f>IF(K180="","",VLOOKUP(K180,判定式!L$3:$N$12,3,TRUE))</f>
        <v/>
      </c>
      <c r="U180" s="242" t="str">
        <f>IF(L180="","",VLOOKUP(L180,判定式!G$3:$J$12,4,TRUE))</f>
        <v/>
      </c>
      <c r="V180" s="242" t="str">
        <f>IF(M180="","",VLOOKUP(M180,判定式!$H$3:J$12,3,TRUE))</f>
        <v/>
      </c>
      <c r="W180" s="78" t="str">
        <f t="shared" si="11"/>
        <v/>
      </c>
      <c r="X180" s="173" t="b">
        <f>IF(ISNUMBER(D180),"判定外",IF(C180=12,VLOOKUP(W180,判定式!$C$15:I$19,7,TRUE),IF(C180=13,VLOOKUP(W180,判定式!$D$15:I$19,6,TRUE),IF(C180=14,VLOOKUP(W180,判定式!$E$15:I$19,5,TRUE),IF(C180=15,VLOOKUP(W180,判定式!$F$15:I$19,4,TRUE),IF(C180=16,VLOOKUP(W180,判定式!$G$15:I$19,3,TRUE),IF(C180=17,VLOOKUP(W180,判定式!$H$15:I$19,2,TRUE))))))))</f>
        <v>0</v>
      </c>
    </row>
    <row r="181" spans="1:24" ht="14.25">
      <c r="A181" s="73">
        <v>161</v>
      </c>
      <c r="B181" s="137"/>
      <c r="C181" s="205"/>
      <c r="D181" s="212" t="str">
        <f t="shared" si="10"/>
        <v>-</v>
      </c>
      <c r="E181" s="231"/>
      <c r="F181" s="231"/>
      <c r="G181" s="231"/>
      <c r="H181" s="231"/>
      <c r="I181" s="231"/>
      <c r="J181" s="231"/>
      <c r="K181" s="80"/>
      <c r="L181" s="231"/>
      <c r="M181" s="231"/>
      <c r="N181" s="243" t="str">
        <f>IF(E181="","",VLOOKUP(E181,判定式!C$3:$J$12,8,TRUE))</f>
        <v/>
      </c>
      <c r="O181" s="243" t="str">
        <f>IF(F181="","",VLOOKUP(F181,判定式!D$3:$J$12,7,TRUE))</f>
        <v/>
      </c>
      <c r="P181" s="243" t="str">
        <f>IF(G181="","",VLOOKUP(G181,判定式!E$3:$J$12,6,TRUE))</f>
        <v/>
      </c>
      <c r="Q181" s="243" t="str">
        <f>IF(H181="","",VLOOKUP(H181,判定式!F$3:$J$12,5,TRUE))</f>
        <v/>
      </c>
      <c r="R181" s="243" t="str">
        <f>IF(I181="","",VLOOKUP(I181,判定式!M$3:$N$12,2,TRUE))</f>
        <v/>
      </c>
      <c r="S181" s="243" t="str">
        <f>IF(J181="","",VLOOKUP(J181,判定式!I$3:$J$12,2,TRUE))</f>
        <v/>
      </c>
      <c r="T181" s="243" t="str">
        <f>IF(K181="","",VLOOKUP(K181,判定式!L$3:$N$12,3,TRUE))</f>
        <v/>
      </c>
      <c r="U181" s="243" t="str">
        <f>IF(L181="","",VLOOKUP(L181,判定式!G$3:$J$12,4,TRUE))</f>
        <v/>
      </c>
      <c r="V181" s="243" t="str">
        <f>IF(M181="","",VLOOKUP(M181,判定式!$H$3:J$12,3,TRUE))</f>
        <v/>
      </c>
      <c r="W181" s="75" t="str">
        <f t="shared" si="11"/>
        <v/>
      </c>
      <c r="X181" s="174" t="b">
        <f>IF(ISNUMBER(D181),"判定外",IF(C181=12,VLOOKUP(W181,判定式!$C$15:I$19,7,TRUE),IF(C181=13,VLOOKUP(W181,判定式!$D$15:I$19,6,TRUE),IF(C181=14,VLOOKUP(W181,判定式!$E$15:I$19,5,TRUE),IF(C181=15,VLOOKUP(W181,判定式!$F$15:I$19,4,TRUE),IF(C181=16,VLOOKUP(W181,判定式!$G$15:I$19,3,TRUE),IF(C181=17,VLOOKUP(W181,判定式!$H$15:I$19,2,TRUE))))))))</f>
        <v>0</v>
      </c>
    </row>
    <row r="182" spans="1:24" ht="14.25">
      <c r="A182" s="67">
        <v>162</v>
      </c>
      <c r="B182" s="133"/>
      <c r="C182" s="201"/>
      <c r="D182" s="208" t="str">
        <f t="shared" si="10"/>
        <v>-</v>
      </c>
      <c r="E182" s="225"/>
      <c r="F182" s="225"/>
      <c r="G182" s="225"/>
      <c r="H182" s="225"/>
      <c r="I182" s="225"/>
      <c r="J182" s="225"/>
      <c r="K182" s="68"/>
      <c r="L182" s="225"/>
      <c r="M182" s="225"/>
      <c r="N182" s="241" t="str">
        <f>IF(E182="","",VLOOKUP(E182,判定式!C$3:$J$12,8,TRUE))</f>
        <v/>
      </c>
      <c r="O182" s="241" t="str">
        <f>IF(F182="","",VLOOKUP(F182,判定式!D$3:$J$12,7,TRUE))</f>
        <v/>
      </c>
      <c r="P182" s="241" t="str">
        <f>IF(G182="","",VLOOKUP(G182,判定式!E$3:$J$12,6,TRUE))</f>
        <v/>
      </c>
      <c r="Q182" s="241" t="str">
        <f>IF(H182="","",VLOOKUP(H182,判定式!F$3:$J$12,5,TRUE))</f>
        <v/>
      </c>
      <c r="R182" s="241" t="str">
        <f>IF(I182="","",VLOOKUP(I182,判定式!M$3:$N$12,2,TRUE))</f>
        <v/>
      </c>
      <c r="S182" s="241" t="str">
        <f>IF(J182="","",VLOOKUP(J182,判定式!I$3:$J$12,2,TRUE))</f>
        <v/>
      </c>
      <c r="T182" s="241" t="str">
        <f>IF(K182="","",VLOOKUP(K182,判定式!L$3:$N$12,3,TRUE))</f>
        <v/>
      </c>
      <c r="U182" s="241" t="str">
        <f>IF(L182="","",VLOOKUP(L182,判定式!G$3:$J$12,4,TRUE))</f>
        <v/>
      </c>
      <c r="V182" s="241" t="str">
        <f>IF(M182="","",VLOOKUP(M182,判定式!$H$3:J$12,3,TRUE))</f>
        <v/>
      </c>
      <c r="W182" s="69" t="str">
        <f t="shared" si="11"/>
        <v/>
      </c>
      <c r="X182" s="170" t="b">
        <f>IF(ISNUMBER(D182),"判定外",IF(C182=12,VLOOKUP(W182,判定式!$C$15:I$19,7,TRUE),IF(C182=13,VLOOKUP(W182,判定式!$D$15:I$19,6,TRUE),IF(C182=14,VLOOKUP(W182,判定式!$E$15:I$19,5,TRUE),IF(C182=15,VLOOKUP(W182,判定式!$F$15:I$19,4,TRUE),IF(C182=16,VLOOKUP(W182,判定式!$G$15:I$19,3,TRUE),IF(C182=17,VLOOKUP(W182,判定式!$H$15:I$19,2,TRUE))))))))</f>
        <v>0</v>
      </c>
    </row>
    <row r="183" spans="1:24" ht="14.25">
      <c r="A183" s="67">
        <v>163</v>
      </c>
      <c r="B183" s="133"/>
      <c r="C183" s="201"/>
      <c r="D183" s="208" t="str">
        <f t="shared" si="10"/>
        <v>-</v>
      </c>
      <c r="E183" s="225"/>
      <c r="F183" s="225"/>
      <c r="G183" s="225"/>
      <c r="H183" s="225"/>
      <c r="I183" s="225"/>
      <c r="J183" s="225"/>
      <c r="K183" s="68"/>
      <c r="L183" s="225"/>
      <c r="M183" s="225"/>
      <c r="N183" s="241" t="str">
        <f>IF(E183="","",VLOOKUP(E183,判定式!C$3:$J$12,8,TRUE))</f>
        <v/>
      </c>
      <c r="O183" s="241" t="str">
        <f>IF(F183="","",VLOOKUP(F183,判定式!D$3:$J$12,7,TRUE))</f>
        <v/>
      </c>
      <c r="P183" s="241" t="str">
        <f>IF(G183="","",VLOOKUP(G183,判定式!E$3:$J$12,6,TRUE))</f>
        <v/>
      </c>
      <c r="Q183" s="241" t="str">
        <f>IF(H183="","",VLOOKUP(H183,判定式!F$3:$J$12,5,TRUE))</f>
        <v/>
      </c>
      <c r="R183" s="241" t="str">
        <f>IF(I183="","",VLOOKUP(I183,判定式!M$3:$N$12,2,TRUE))</f>
        <v/>
      </c>
      <c r="S183" s="241" t="str">
        <f>IF(J183="","",VLOOKUP(J183,判定式!I$3:$J$12,2,TRUE))</f>
        <v/>
      </c>
      <c r="T183" s="241" t="str">
        <f>IF(K183="","",VLOOKUP(K183,判定式!L$3:$N$12,3,TRUE))</f>
        <v/>
      </c>
      <c r="U183" s="241" t="str">
        <f>IF(L183="","",VLOOKUP(L183,判定式!G$3:$J$12,4,TRUE))</f>
        <v/>
      </c>
      <c r="V183" s="241" t="str">
        <f>IF(M183="","",VLOOKUP(M183,判定式!$H$3:J$12,3,TRUE))</f>
        <v/>
      </c>
      <c r="W183" s="69" t="str">
        <f t="shared" si="11"/>
        <v/>
      </c>
      <c r="X183" s="170" t="b">
        <f>IF(ISNUMBER(D183),"判定外",IF(C183=12,VLOOKUP(W183,判定式!$C$15:I$19,7,TRUE),IF(C183=13,VLOOKUP(W183,判定式!$D$15:I$19,6,TRUE),IF(C183=14,VLOOKUP(W183,判定式!$E$15:I$19,5,TRUE),IF(C183=15,VLOOKUP(W183,判定式!$F$15:I$19,4,TRUE),IF(C183=16,VLOOKUP(W183,判定式!$G$15:I$19,3,TRUE),IF(C183=17,VLOOKUP(W183,判定式!$H$15:I$19,2,TRUE))))))))</f>
        <v>0</v>
      </c>
    </row>
    <row r="184" spans="1:24" ht="14.25">
      <c r="A184" s="67">
        <v>164</v>
      </c>
      <c r="B184" s="133"/>
      <c r="C184" s="201"/>
      <c r="D184" s="208" t="str">
        <f t="shared" si="10"/>
        <v>-</v>
      </c>
      <c r="E184" s="225"/>
      <c r="F184" s="225"/>
      <c r="G184" s="225"/>
      <c r="H184" s="225"/>
      <c r="I184" s="225"/>
      <c r="J184" s="225"/>
      <c r="K184" s="68"/>
      <c r="L184" s="225"/>
      <c r="M184" s="225"/>
      <c r="N184" s="241" t="str">
        <f>IF(E184="","",VLOOKUP(E184,判定式!C$3:$J$12,8,TRUE))</f>
        <v/>
      </c>
      <c r="O184" s="241" t="str">
        <f>IF(F184="","",VLOOKUP(F184,判定式!D$3:$J$12,7,TRUE))</f>
        <v/>
      </c>
      <c r="P184" s="241" t="str">
        <f>IF(G184="","",VLOOKUP(G184,判定式!E$3:$J$12,6,TRUE))</f>
        <v/>
      </c>
      <c r="Q184" s="241" t="str">
        <f>IF(H184="","",VLOOKUP(H184,判定式!F$3:$J$12,5,TRUE))</f>
        <v/>
      </c>
      <c r="R184" s="241" t="str">
        <f>IF(I184="","",VLOOKUP(I184,判定式!M$3:$N$12,2,TRUE))</f>
        <v/>
      </c>
      <c r="S184" s="241" t="str">
        <f>IF(J184="","",VLOOKUP(J184,判定式!I$3:$J$12,2,TRUE))</f>
        <v/>
      </c>
      <c r="T184" s="241" t="str">
        <f>IF(K184="","",VLOOKUP(K184,判定式!L$3:$N$12,3,TRUE))</f>
        <v/>
      </c>
      <c r="U184" s="241" t="str">
        <f>IF(L184="","",VLOOKUP(L184,判定式!G$3:$J$12,4,TRUE))</f>
        <v/>
      </c>
      <c r="V184" s="241" t="str">
        <f>IF(M184="","",VLOOKUP(M184,判定式!$H$3:J$12,3,TRUE))</f>
        <v/>
      </c>
      <c r="W184" s="69" t="str">
        <f t="shared" si="11"/>
        <v/>
      </c>
      <c r="X184" s="170" t="b">
        <f>IF(ISNUMBER(D184),"判定外",IF(C184=12,VLOOKUP(W184,判定式!$C$15:I$19,7,TRUE),IF(C184=13,VLOOKUP(W184,判定式!$D$15:I$19,6,TRUE),IF(C184=14,VLOOKUP(W184,判定式!$E$15:I$19,5,TRUE),IF(C184=15,VLOOKUP(W184,判定式!$F$15:I$19,4,TRUE),IF(C184=16,VLOOKUP(W184,判定式!$G$15:I$19,3,TRUE),IF(C184=17,VLOOKUP(W184,判定式!$H$15:I$19,2,TRUE))))))))</f>
        <v>0</v>
      </c>
    </row>
    <row r="185" spans="1:24" ht="14.25">
      <c r="A185" s="76">
        <v>165</v>
      </c>
      <c r="B185" s="134"/>
      <c r="C185" s="202"/>
      <c r="D185" s="211" t="str">
        <f t="shared" si="10"/>
        <v>-</v>
      </c>
      <c r="E185" s="227"/>
      <c r="F185" s="227"/>
      <c r="G185" s="227"/>
      <c r="H185" s="227"/>
      <c r="I185" s="227"/>
      <c r="J185" s="227"/>
      <c r="K185" s="71"/>
      <c r="L185" s="227"/>
      <c r="M185" s="227"/>
      <c r="N185" s="244" t="str">
        <f>IF(E185="","",VLOOKUP(E185,判定式!C$3:$J$12,8,TRUE))</f>
        <v/>
      </c>
      <c r="O185" s="244" t="str">
        <f>IF(F185="","",VLOOKUP(F185,判定式!D$3:$J$12,7,TRUE))</f>
        <v/>
      </c>
      <c r="P185" s="244" t="str">
        <f>IF(G185="","",VLOOKUP(G185,判定式!E$3:$J$12,6,TRUE))</f>
        <v/>
      </c>
      <c r="Q185" s="244" t="str">
        <f>IF(H185="","",VLOOKUP(H185,判定式!F$3:$J$12,5,TRUE))</f>
        <v/>
      </c>
      <c r="R185" s="244" t="str">
        <f>IF(I185="","",VLOOKUP(I185,判定式!M$3:$N$12,2,TRUE))</f>
        <v/>
      </c>
      <c r="S185" s="244" t="str">
        <f>IF(J185="","",VLOOKUP(J185,判定式!I$3:$J$12,2,TRUE))</f>
        <v/>
      </c>
      <c r="T185" s="244" t="str">
        <f>IF(K185="","",VLOOKUP(K185,判定式!L$3:$N$12,3,TRUE))</f>
        <v/>
      </c>
      <c r="U185" s="244" t="str">
        <f>IF(L185="","",VLOOKUP(L185,判定式!G$3:$J$12,4,TRUE))</f>
        <v/>
      </c>
      <c r="V185" s="244" t="str">
        <f>IF(M185="","",VLOOKUP(M185,判定式!$H$3:J$12,3,TRUE))</f>
        <v/>
      </c>
      <c r="W185" s="78" t="str">
        <f t="shared" si="11"/>
        <v/>
      </c>
      <c r="X185" s="171" t="b">
        <f>IF(ISNUMBER(D185),"判定外",IF(C185=12,VLOOKUP(W185,判定式!$C$15:I$19,7,TRUE),IF(C185=13,VLOOKUP(W185,判定式!$D$15:I$19,6,TRUE),IF(C185=14,VLOOKUP(W185,判定式!$E$15:I$19,5,TRUE),IF(C185=15,VLOOKUP(W185,判定式!$F$15:I$19,4,TRUE),IF(C185=16,VLOOKUP(W185,判定式!$G$15:I$19,3,TRUE),IF(C185=17,VLOOKUP(W185,判定式!$H$15:I$19,2,TRUE))))))))</f>
        <v>0</v>
      </c>
    </row>
    <row r="186" spans="1:24" ht="14.25">
      <c r="A186" s="73">
        <v>166</v>
      </c>
      <c r="B186" s="135"/>
      <c r="C186" s="203"/>
      <c r="D186" s="212" t="str">
        <f t="shared" si="10"/>
        <v>-</v>
      </c>
      <c r="E186" s="229"/>
      <c r="F186" s="229"/>
      <c r="G186" s="229"/>
      <c r="H186" s="229"/>
      <c r="I186" s="229"/>
      <c r="J186" s="229"/>
      <c r="K186" s="74"/>
      <c r="L186" s="229"/>
      <c r="M186" s="229"/>
      <c r="N186" s="245" t="str">
        <f>IF(E186="","",VLOOKUP(E186,判定式!C$3:$J$12,8,TRUE))</f>
        <v/>
      </c>
      <c r="O186" s="245" t="str">
        <f>IF(F186="","",VLOOKUP(F186,判定式!D$3:$J$12,7,TRUE))</f>
        <v/>
      </c>
      <c r="P186" s="245" t="str">
        <f>IF(G186="","",VLOOKUP(G186,判定式!E$3:$J$12,6,TRUE))</f>
        <v/>
      </c>
      <c r="Q186" s="245" t="str">
        <f>IF(H186="","",VLOOKUP(H186,判定式!F$3:$J$12,5,TRUE))</f>
        <v/>
      </c>
      <c r="R186" s="245" t="str">
        <f>IF(I186="","",VLOOKUP(I186,判定式!M$3:$N$12,2,TRUE))</f>
        <v/>
      </c>
      <c r="S186" s="245" t="str">
        <f>IF(J186="","",VLOOKUP(J186,判定式!I$3:$J$12,2,TRUE))</f>
        <v/>
      </c>
      <c r="T186" s="245" t="str">
        <f>IF(K186="","",VLOOKUP(K186,判定式!L$3:$N$12,3,TRUE))</f>
        <v/>
      </c>
      <c r="U186" s="245" t="str">
        <f>IF(L186="","",VLOOKUP(L186,判定式!G$3:$J$12,4,TRUE))</f>
        <v/>
      </c>
      <c r="V186" s="245" t="str">
        <f>IF(M186="","",VLOOKUP(M186,判定式!$H$3:J$12,3,TRUE))</f>
        <v/>
      </c>
      <c r="W186" s="75" t="str">
        <f t="shared" si="11"/>
        <v/>
      </c>
      <c r="X186" s="172" t="b">
        <f>IF(ISNUMBER(D186),"判定外",IF(C186=12,VLOOKUP(W186,判定式!$C$15:I$19,7,TRUE),IF(C186=13,VLOOKUP(W186,判定式!$D$15:I$19,6,TRUE),IF(C186=14,VLOOKUP(W186,判定式!$E$15:I$19,5,TRUE),IF(C186=15,VLOOKUP(W186,判定式!$F$15:I$19,4,TRUE),IF(C186=16,VLOOKUP(W186,判定式!$G$15:I$19,3,TRUE),IF(C186=17,VLOOKUP(W186,判定式!$H$15:I$19,2,TRUE))))))))</f>
        <v>0</v>
      </c>
    </row>
    <row r="187" spans="1:24" ht="14.25">
      <c r="A187" s="67">
        <v>167</v>
      </c>
      <c r="B187" s="133"/>
      <c r="C187" s="201"/>
      <c r="D187" s="208" t="str">
        <f t="shared" si="10"/>
        <v>-</v>
      </c>
      <c r="E187" s="225"/>
      <c r="F187" s="225"/>
      <c r="G187" s="225"/>
      <c r="H187" s="225"/>
      <c r="I187" s="225"/>
      <c r="J187" s="225"/>
      <c r="K187" s="68"/>
      <c r="L187" s="225"/>
      <c r="M187" s="225"/>
      <c r="N187" s="241" t="str">
        <f>IF(E187="","",VLOOKUP(E187,判定式!C$3:$J$12,8,TRUE))</f>
        <v/>
      </c>
      <c r="O187" s="241" t="str">
        <f>IF(F187="","",VLOOKUP(F187,判定式!D$3:$J$12,7,TRUE))</f>
        <v/>
      </c>
      <c r="P187" s="241" t="str">
        <f>IF(G187="","",VLOOKUP(G187,判定式!E$3:$J$12,6,TRUE))</f>
        <v/>
      </c>
      <c r="Q187" s="241" t="str">
        <f>IF(H187="","",VLOOKUP(H187,判定式!F$3:$J$12,5,TRUE))</f>
        <v/>
      </c>
      <c r="R187" s="241" t="str">
        <f>IF(I187="","",VLOOKUP(I187,判定式!M$3:$N$12,2,TRUE))</f>
        <v/>
      </c>
      <c r="S187" s="241" t="str">
        <f>IF(J187="","",VLOOKUP(J187,判定式!I$3:$J$12,2,TRUE))</f>
        <v/>
      </c>
      <c r="T187" s="241" t="str">
        <f>IF(K187="","",VLOOKUP(K187,判定式!L$3:$N$12,3,TRUE))</f>
        <v/>
      </c>
      <c r="U187" s="241" t="str">
        <f>IF(L187="","",VLOOKUP(L187,判定式!G$3:$J$12,4,TRUE))</f>
        <v/>
      </c>
      <c r="V187" s="241" t="str">
        <f>IF(M187="","",VLOOKUP(M187,判定式!$H$3:J$12,3,TRUE))</f>
        <v/>
      </c>
      <c r="W187" s="69" t="str">
        <f t="shared" si="11"/>
        <v/>
      </c>
      <c r="X187" s="170" t="b">
        <f>IF(ISNUMBER(D187),"判定外",IF(C187=12,VLOOKUP(W187,判定式!$C$15:I$19,7,TRUE),IF(C187=13,VLOOKUP(W187,判定式!$D$15:I$19,6,TRUE),IF(C187=14,VLOOKUP(W187,判定式!$E$15:I$19,5,TRUE),IF(C187=15,VLOOKUP(W187,判定式!$F$15:I$19,4,TRUE),IF(C187=16,VLOOKUP(W187,判定式!$G$15:I$19,3,TRUE),IF(C187=17,VLOOKUP(W187,判定式!$H$15:I$19,2,TRUE))))))))</f>
        <v>0</v>
      </c>
    </row>
    <row r="188" spans="1:24" ht="14.25">
      <c r="A188" s="67">
        <v>168</v>
      </c>
      <c r="B188" s="133"/>
      <c r="C188" s="201"/>
      <c r="D188" s="208" t="str">
        <f t="shared" si="10"/>
        <v>-</v>
      </c>
      <c r="E188" s="225"/>
      <c r="F188" s="225"/>
      <c r="G188" s="225"/>
      <c r="H188" s="225"/>
      <c r="I188" s="225"/>
      <c r="J188" s="225"/>
      <c r="K188" s="68"/>
      <c r="L188" s="225"/>
      <c r="M188" s="225"/>
      <c r="N188" s="241" t="str">
        <f>IF(E188="","",VLOOKUP(E188,判定式!C$3:$J$12,8,TRUE))</f>
        <v/>
      </c>
      <c r="O188" s="241" t="str">
        <f>IF(F188="","",VLOOKUP(F188,判定式!D$3:$J$12,7,TRUE))</f>
        <v/>
      </c>
      <c r="P188" s="241" t="str">
        <f>IF(G188="","",VLOOKUP(G188,判定式!E$3:$J$12,6,TRUE))</f>
        <v/>
      </c>
      <c r="Q188" s="241" t="str">
        <f>IF(H188="","",VLOOKUP(H188,判定式!F$3:$J$12,5,TRUE))</f>
        <v/>
      </c>
      <c r="R188" s="241" t="str">
        <f>IF(I188="","",VLOOKUP(I188,判定式!M$3:$N$12,2,TRUE))</f>
        <v/>
      </c>
      <c r="S188" s="241" t="str">
        <f>IF(J188="","",VLOOKUP(J188,判定式!I$3:$J$12,2,TRUE))</f>
        <v/>
      </c>
      <c r="T188" s="241" t="str">
        <f>IF(K188="","",VLOOKUP(K188,判定式!L$3:$N$12,3,TRUE))</f>
        <v/>
      </c>
      <c r="U188" s="241" t="str">
        <f>IF(L188="","",VLOOKUP(L188,判定式!G$3:$J$12,4,TRUE))</f>
        <v/>
      </c>
      <c r="V188" s="241" t="str">
        <f>IF(M188="","",VLOOKUP(M188,判定式!$H$3:J$12,3,TRUE))</f>
        <v/>
      </c>
      <c r="W188" s="69" t="str">
        <f t="shared" si="11"/>
        <v/>
      </c>
      <c r="X188" s="170" t="b">
        <f>IF(ISNUMBER(D188),"判定外",IF(C188=12,VLOOKUP(W188,判定式!$C$15:I$19,7,TRUE),IF(C188=13,VLOOKUP(W188,判定式!$D$15:I$19,6,TRUE),IF(C188=14,VLOOKUP(W188,判定式!$E$15:I$19,5,TRUE),IF(C188=15,VLOOKUP(W188,判定式!$F$15:I$19,4,TRUE),IF(C188=16,VLOOKUP(W188,判定式!$G$15:I$19,3,TRUE),IF(C188=17,VLOOKUP(W188,判定式!$H$15:I$19,2,TRUE))))))))</f>
        <v>0</v>
      </c>
    </row>
    <row r="189" spans="1:24" ht="14.25">
      <c r="A189" s="67">
        <v>169</v>
      </c>
      <c r="B189" s="133"/>
      <c r="C189" s="201"/>
      <c r="D189" s="208" t="str">
        <f t="shared" si="10"/>
        <v>-</v>
      </c>
      <c r="E189" s="225"/>
      <c r="F189" s="225"/>
      <c r="G189" s="225"/>
      <c r="H189" s="225"/>
      <c r="I189" s="225"/>
      <c r="J189" s="225"/>
      <c r="K189" s="68"/>
      <c r="L189" s="225"/>
      <c r="M189" s="225"/>
      <c r="N189" s="241" t="str">
        <f>IF(E189="","",VLOOKUP(E189,判定式!C$3:$J$12,8,TRUE))</f>
        <v/>
      </c>
      <c r="O189" s="241" t="str">
        <f>IF(F189="","",VLOOKUP(F189,判定式!D$3:$J$12,7,TRUE))</f>
        <v/>
      </c>
      <c r="P189" s="241" t="str">
        <f>IF(G189="","",VLOOKUP(G189,判定式!E$3:$J$12,6,TRUE))</f>
        <v/>
      </c>
      <c r="Q189" s="241" t="str">
        <f>IF(H189="","",VLOOKUP(H189,判定式!F$3:$J$12,5,TRUE))</f>
        <v/>
      </c>
      <c r="R189" s="241" t="str">
        <f>IF(I189="","",VLOOKUP(I189,判定式!M$3:$N$12,2,TRUE))</f>
        <v/>
      </c>
      <c r="S189" s="241" t="str">
        <f>IF(J189="","",VLOOKUP(J189,判定式!I$3:$J$12,2,TRUE))</f>
        <v/>
      </c>
      <c r="T189" s="241" t="str">
        <f>IF(K189="","",VLOOKUP(K189,判定式!L$3:$N$12,3,TRUE))</f>
        <v/>
      </c>
      <c r="U189" s="241" t="str">
        <f>IF(L189="","",VLOOKUP(L189,判定式!G$3:$J$12,4,TRUE))</f>
        <v/>
      </c>
      <c r="V189" s="241" t="str">
        <f>IF(M189="","",VLOOKUP(M189,判定式!$H$3:J$12,3,TRUE))</f>
        <v/>
      </c>
      <c r="W189" s="69" t="str">
        <f t="shared" si="11"/>
        <v/>
      </c>
      <c r="X189" s="170" t="b">
        <f>IF(ISNUMBER(D189),"判定外",IF(C189=12,VLOOKUP(W189,判定式!$C$15:I$19,7,TRUE),IF(C189=13,VLOOKUP(W189,判定式!$D$15:I$19,6,TRUE),IF(C189=14,VLOOKUP(W189,判定式!$E$15:I$19,5,TRUE),IF(C189=15,VLOOKUP(W189,判定式!$F$15:I$19,4,TRUE),IF(C189=16,VLOOKUP(W189,判定式!$G$15:I$19,3,TRUE),IF(C189=17,VLOOKUP(W189,判定式!$H$15:I$19,2,TRUE))))))))</f>
        <v>0</v>
      </c>
    </row>
    <row r="190" spans="1:24" ht="14.25">
      <c r="A190" s="76">
        <v>170</v>
      </c>
      <c r="B190" s="136"/>
      <c r="C190" s="204"/>
      <c r="D190" s="211" t="str">
        <f t="shared" si="10"/>
        <v>-</v>
      </c>
      <c r="E190" s="230"/>
      <c r="F190" s="230"/>
      <c r="G190" s="230"/>
      <c r="H190" s="230"/>
      <c r="I190" s="230"/>
      <c r="J190" s="230"/>
      <c r="K190" s="77"/>
      <c r="L190" s="230"/>
      <c r="M190" s="230"/>
      <c r="N190" s="242" t="str">
        <f>IF(E190="","",VLOOKUP(E190,判定式!C$3:$J$12,8,TRUE))</f>
        <v/>
      </c>
      <c r="O190" s="242" t="str">
        <f>IF(F190="","",VLOOKUP(F190,判定式!D$3:$J$12,7,TRUE))</f>
        <v/>
      </c>
      <c r="P190" s="242" t="str">
        <f>IF(G190="","",VLOOKUP(G190,判定式!E$3:$J$12,6,TRUE))</f>
        <v/>
      </c>
      <c r="Q190" s="242" t="str">
        <f>IF(H190="","",VLOOKUP(H190,判定式!F$3:$J$12,5,TRUE))</f>
        <v/>
      </c>
      <c r="R190" s="242" t="str">
        <f>IF(I190="","",VLOOKUP(I190,判定式!M$3:$N$12,2,TRUE))</f>
        <v/>
      </c>
      <c r="S190" s="242" t="str">
        <f>IF(J190="","",VLOOKUP(J190,判定式!I$3:$J$12,2,TRUE))</f>
        <v/>
      </c>
      <c r="T190" s="242" t="str">
        <f>IF(K190="","",VLOOKUP(K190,判定式!L$3:$N$12,3,TRUE))</f>
        <v/>
      </c>
      <c r="U190" s="242" t="str">
        <f>IF(L190="","",VLOOKUP(L190,判定式!G$3:$J$12,4,TRUE))</f>
        <v/>
      </c>
      <c r="V190" s="242" t="str">
        <f>IF(M190="","",VLOOKUP(M190,判定式!$H$3:J$12,3,TRUE))</f>
        <v/>
      </c>
      <c r="W190" s="78" t="str">
        <f t="shared" si="11"/>
        <v/>
      </c>
      <c r="X190" s="173" t="b">
        <f>IF(ISNUMBER(D190),"判定外",IF(C190=12,VLOOKUP(W190,判定式!$C$15:I$19,7,TRUE),IF(C190=13,VLOOKUP(W190,判定式!$D$15:I$19,6,TRUE),IF(C190=14,VLOOKUP(W190,判定式!$E$15:I$19,5,TRUE),IF(C190=15,VLOOKUP(W190,判定式!$F$15:I$19,4,TRUE),IF(C190=16,VLOOKUP(W190,判定式!$G$15:I$19,3,TRUE),IF(C190=17,VLOOKUP(W190,判定式!$H$15:I$19,2,TRUE))))))))</f>
        <v>0</v>
      </c>
    </row>
    <row r="191" spans="1:24" ht="14.25">
      <c r="A191" s="73">
        <v>171</v>
      </c>
      <c r="B191" s="137"/>
      <c r="C191" s="205"/>
      <c r="D191" s="212" t="str">
        <f t="shared" si="10"/>
        <v>-</v>
      </c>
      <c r="E191" s="231"/>
      <c r="F191" s="231"/>
      <c r="G191" s="231"/>
      <c r="H191" s="231"/>
      <c r="I191" s="231"/>
      <c r="J191" s="231"/>
      <c r="K191" s="80"/>
      <c r="L191" s="231"/>
      <c r="M191" s="231"/>
      <c r="N191" s="243" t="str">
        <f>IF(E191="","",VLOOKUP(E191,判定式!C$3:$J$12,8,TRUE))</f>
        <v/>
      </c>
      <c r="O191" s="243" t="str">
        <f>IF(F191="","",VLOOKUP(F191,判定式!D$3:$J$12,7,TRUE))</f>
        <v/>
      </c>
      <c r="P191" s="243" t="str">
        <f>IF(G191="","",VLOOKUP(G191,判定式!E$3:$J$12,6,TRUE))</f>
        <v/>
      </c>
      <c r="Q191" s="243" t="str">
        <f>IF(H191="","",VLOOKUP(H191,判定式!F$3:$J$12,5,TRUE))</f>
        <v/>
      </c>
      <c r="R191" s="243" t="str">
        <f>IF(I191="","",VLOOKUP(I191,判定式!M$3:$N$12,2,TRUE))</f>
        <v/>
      </c>
      <c r="S191" s="243" t="str">
        <f>IF(J191="","",VLOOKUP(J191,判定式!I$3:$J$12,2,TRUE))</f>
        <v/>
      </c>
      <c r="T191" s="243" t="str">
        <f>IF(K191="","",VLOOKUP(K191,判定式!L$3:$N$12,3,TRUE))</f>
        <v/>
      </c>
      <c r="U191" s="243" t="str">
        <f>IF(L191="","",VLOOKUP(L191,判定式!G$3:$J$12,4,TRUE))</f>
        <v/>
      </c>
      <c r="V191" s="243" t="str">
        <f>IF(M191="","",VLOOKUP(M191,判定式!$H$3:J$12,3,TRUE))</f>
        <v/>
      </c>
      <c r="W191" s="75" t="str">
        <f t="shared" si="11"/>
        <v/>
      </c>
      <c r="X191" s="174" t="b">
        <f>IF(ISNUMBER(D191),"判定外",IF(C191=12,VLOOKUP(W191,判定式!$C$15:I$19,7,TRUE),IF(C191=13,VLOOKUP(W191,判定式!$D$15:I$19,6,TRUE),IF(C191=14,VLOOKUP(W191,判定式!$E$15:I$19,5,TRUE),IF(C191=15,VLOOKUP(W191,判定式!$F$15:I$19,4,TRUE),IF(C191=16,VLOOKUP(W191,判定式!$G$15:I$19,3,TRUE),IF(C191=17,VLOOKUP(W191,判定式!$H$15:I$19,2,TRUE))))))))</f>
        <v>0</v>
      </c>
    </row>
    <row r="192" spans="1:24" ht="14.25">
      <c r="A192" s="67">
        <v>172</v>
      </c>
      <c r="B192" s="133"/>
      <c r="C192" s="201"/>
      <c r="D192" s="208" t="str">
        <f t="shared" si="10"/>
        <v>-</v>
      </c>
      <c r="E192" s="225"/>
      <c r="F192" s="225"/>
      <c r="G192" s="225"/>
      <c r="H192" s="225"/>
      <c r="I192" s="225"/>
      <c r="J192" s="225"/>
      <c r="K192" s="68"/>
      <c r="L192" s="225"/>
      <c r="M192" s="225"/>
      <c r="N192" s="241" t="str">
        <f>IF(E192="","",VLOOKUP(E192,判定式!C$3:$J$12,8,TRUE))</f>
        <v/>
      </c>
      <c r="O192" s="241" t="str">
        <f>IF(F192="","",VLOOKUP(F192,判定式!D$3:$J$12,7,TRUE))</f>
        <v/>
      </c>
      <c r="P192" s="241" t="str">
        <f>IF(G192="","",VLOOKUP(G192,判定式!E$3:$J$12,6,TRUE))</f>
        <v/>
      </c>
      <c r="Q192" s="241" t="str">
        <f>IF(H192="","",VLOOKUP(H192,判定式!F$3:$J$12,5,TRUE))</f>
        <v/>
      </c>
      <c r="R192" s="241" t="str">
        <f>IF(I192="","",VLOOKUP(I192,判定式!M$3:$N$12,2,TRUE))</f>
        <v/>
      </c>
      <c r="S192" s="241" t="str">
        <f>IF(J192="","",VLOOKUP(J192,判定式!I$3:$J$12,2,TRUE))</f>
        <v/>
      </c>
      <c r="T192" s="241" t="str">
        <f>IF(K192="","",VLOOKUP(K192,判定式!L$3:$N$12,3,TRUE))</f>
        <v/>
      </c>
      <c r="U192" s="241" t="str">
        <f>IF(L192="","",VLOOKUP(L192,判定式!G$3:$J$12,4,TRUE))</f>
        <v/>
      </c>
      <c r="V192" s="241" t="str">
        <f>IF(M192="","",VLOOKUP(M192,判定式!$H$3:J$12,3,TRUE))</f>
        <v/>
      </c>
      <c r="W192" s="69" t="str">
        <f t="shared" si="11"/>
        <v/>
      </c>
      <c r="X192" s="170" t="b">
        <f>IF(ISNUMBER(D192),"判定外",IF(C192=12,VLOOKUP(W192,判定式!$C$15:I$19,7,TRUE),IF(C192=13,VLOOKUP(W192,判定式!$D$15:I$19,6,TRUE),IF(C192=14,VLOOKUP(W192,判定式!$E$15:I$19,5,TRUE),IF(C192=15,VLOOKUP(W192,判定式!$F$15:I$19,4,TRUE),IF(C192=16,VLOOKUP(W192,判定式!$G$15:I$19,3,TRUE),IF(C192=17,VLOOKUP(W192,判定式!$H$15:I$19,2,TRUE))))))))</f>
        <v>0</v>
      </c>
    </row>
    <row r="193" spans="1:24" ht="14.25">
      <c r="A193" s="67">
        <v>173</v>
      </c>
      <c r="B193" s="133"/>
      <c r="C193" s="201"/>
      <c r="D193" s="208" t="str">
        <f t="shared" si="10"/>
        <v>-</v>
      </c>
      <c r="E193" s="225"/>
      <c r="F193" s="225"/>
      <c r="G193" s="225"/>
      <c r="H193" s="225"/>
      <c r="I193" s="225"/>
      <c r="J193" s="225"/>
      <c r="K193" s="68"/>
      <c r="L193" s="225"/>
      <c r="M193" s="225"/>
      <c r="N193" s="241" t="str">
        <f>IF(E193="","",VLOOKUP(E193,判定式!C$3:$J$12,8,TRUE))</f>
        <v/>
      </c>
      <c r="O193" s="241" t="str">
        <f>IF(F193="","",VLOOKUP(F193,判定式!D$3:$J$12,7,TRUE))</f>
        <v/>
      </c>
      <c r="P193" s="241" t="str">
        <f>IF(G193="","",VLOOKUP(G193,判定式!E$3:$J$12,6,TRUE))</f>
        <v/>
      </c>
      <c r="Q193" s="241" t="str">
        <f>IF(H193="","",VLOOKUP(H193,判定式!F$3:$J$12,5,TRUE))</f>
        <v/>
      </c>
      <c r="R193" s="241" t="str">
        <f>IF(I193="","",VLOOKUP(I193,判定式!M$3:$N$12,2,TRUE))</f>
        <v/>
      </c>
      <c r="S193" s="241" t="str">
        <f>IF(J193="","",VLOOKUP(J193,判定式!I$3:$J$12,2,TRUE))</f>
        <v/>
      </c>
      <c r="T193" s="241" t="str">
        <f>IF(K193="","",VLOOKUP(K193,判定式!L$3:$N$12,3,TRUE))</f>
        <v/>
      </c>
      <c r="U193" s="241" t="str">
        <f>IF(L193="","",VLOOKUP(L193,判定式!G$3:$J$12,4,TRUE))</f>
        <v/>
      </c>
      <c r="V193" s="241" t="str">
        <f>IF(M193="","",VLOOKUP(M193,判定式!$H$3:J$12,3,TRUE))</f>
        <v/>
      </c>
      <c r="W193" s="69" t="str">
        <f t="shared" si="11"/>
        <v/>
      </c>
      <c r="X193" s="170" t="b">
        <f>IF(ISNUMBER(D193),"判定外",IF(C193=12,VLOOKUP(W193,判定式!$C$15:I$19,7,TRUE),IF(C193=13,VLOOKUP(W193,判定式!$D$15:I$19,6,TRUE),IF(C193=14,VLOOKUP(W193,判定式!$E$15:I$19,5,TRUE),IF(C193=15,VLOOKUP(W193,判定式!$F$15:I$19,4,TRUE),IF(C193=16,VLOOKUP(W193,判定式!$G$15:I$19,3,TRUE),IF(C193=17,VLOOKUP(W193,判定式!$H$15:I$19,2,TRUE))))))))</f>
        <v>0</v>
      </c>
    </row>
    <row r="194" spans="1:24" ht="14.25">
      <c r="A194" s="67">
        <v>174</v>
      </c>
      <c r="B194" s="133"/>
      <c r="C194" s="201"/>
      <c r="D194" s="208" t="str">
        <f t="shared" si="10"/>
        <v>-</v>
      </c>
      <c r="E194" s="225"/>
      <c r="F194" s="225"/>
      <c r="G194" s="225"/>
      <c r="H194" s="225"/>
      <c r="I194" s="225"/>
      <c r="J194" s="225"/>
      <c r="K194" s="68"/>
      <c r="L194" s="225"/>
      <c r="M194" s="225"/>
      <c r="N194" s="241" t="str">
        <f>IF(E194="","",VLOOKUP(E194,判定式!C$3:$J$12,8,TRUE))</f>
        <v/>
      </c>
      <c r="O194" s="241" t="str">
        <f>IF(F194="","",VLOOKUP(F194,判定式!D$3:$J$12,7,TRUE))</f>
        <v/>
      </c>
      <c r="P194" s="241" t="str">
        <f>IF(G194="","",VLOOKUP(G194,判定式!E$3:$J$12,6,TRUE))</f>
        <v/>
      </c>
      <c r="Q194" s="241" t="str">
        <f>IF(H194="","",VLOOKUP(H194,判定式!F$3:$J$12,5,TRUE))</f>
        <v/>
      </c>
      <c r="R194" s="241" t="str">
        <f>IF(I194="","",VLOOKUP(I194,判定式!M$3:$N$12,2,TRUE))</f>
        <v/>
      </c>
      <c r="S194" s="241" t="str">
        <f>IF(J194="","",VLOOKUP(J194,判定式!I$3:$J$12,2,TRUE))</f>
        <v/>
      </c>
      <c r="T194" s="241" t="str">
        <f>IF(K194="","",VLOOKUP(K194,判定式!L$3:$N$12,3,TRUE))</f>
        <v/>
      </c>
      <c r="U194" s="241" t="str">
        <f>IF(L194="","",VLOOKUP(L194,判定式!G$3:$J$12,4,TRUE))</f>
        <v/>
      </c>
      <c r="V194" s="241" t="str">
        <f>IF(M194="","",VLOOKUP(M194,判定式!$H$3:J$12,3,TRUE))</f>
        <v/>
      </c>
      <c r="W194" s="69" t="str">
        <f t="shared" si="11"/>
        <v/>
      </c>
      <c r="X194" s="170" t="b">
        <f>IF(ISNUMBER(D194),"判定外",IF(C194=12,VLOOKUP(W194,判定式!$C$15:I$19,7,TRUE),IF(C194=13,VLOOKUP(W194,判定式!$D$15:I$19,6,TRUE),IF(C194=14,VLOOKUP(W194,判定式!$E$15:I$19,5,TRUE),IF(C194=15,VLOOKUP(W194,判定式!$F$15:I$19,4,TRUE),IF(C194=16,VLOOKUP(W194,判定式!$G$15:I$19,3,TRUE),IF(C194=17,VLOOKUP(W194,判定式!$H$15:I$19,2,TRUE))))))))</f>
        <v>0</v>
      </c>
    </row>
    <row r="195" spans="1:24" ht="14.25">
      <c r="A195" s="76">
        <v>175</v>
      </c>
      <c r="B195" s="134"/>
      <c r="C195" s="202"/>
      <c r="D195" s="211" t="str">
        <f t="shared" si="10"/>
        <v>-</v>
      </c>
      <c r="E195" s="227"/>
      <c r="F195" s="227"/>
      <c r="G195" s="227"/>
      <c r="H195" s="227"/>
      <c r="I195" s="227"/>
      <c r="J195" s="227"/>
      <c r="K195" s="71"/>
      <c r="L195" s="227"/>
      <c r="M195" s="227"/>
      <c r="N195" s="244" t="str">
        <f>IF(E195="","",VLOOKUP(E195,判定式!C$3:$J$12,8,TRUE))</f>
        <v/>
      </c>
      <c r="O195" s="244" t="str">
        <f>IF(F195="","",VLOOKUP(F195,判定式!D$3:$J$12,7,TRUE))</f>
        <v/>
      </c>
      <c r="P195" s="244" t="str">
        <f>IF(G195="","",VLOOKUP(G195,判定式!E$3:$J$12,6,TRUE))</f>
        <v/>
      </c>
      <c r="Q195" s="244" t="str">
        <f>IF(H195="","",VLOOKUP(H195,判定式!F$3:$J$12,5,TRUE))</f>
        <v/>
      </c>
      <c r="R195" s="244" t="str">
        <f>IF(I195="","",VLOOKUP(I195,判定式!M$3:$N$12,2,TRUE))</f>
        <v/>
      </c>
      <c r="S195" s="244" t="str">
        <f>IF(J195="","",VLOOKUP(J195,判定式!I$3:$J$12,2,TRUE))</f>
        <v/>
      </c>
      <c r="T195" s="244" t="str">
        <f>IF(K195="","",VLOOKUP(K195,判定式!L$3:$N$12,3,TRUE))</f>
        <v/>
      </c>
      <c r="U195" s="244" t="str">
        <f>IF(L195="","",VLOOKUP(L195,判定式!G$3:$J$12,4,TRUE))</f>
        <v/>
      </c>
      <c r="V195" s="244" t="str">
        <f>IF(M195="","",VLOOKUP(M195,判定式!$H$3:J$12,3,TRUE))</f>
        <v/>
      </c>
      <c r="W195" s="78" t="str">
        <f t="shared" si="11"/>
        <v/>
      </c>
      <c r="X195" s="171" t="b">
        <f>IF(ISNUMBER(D195),"判定外",IF(C195=12,VLOOKUP(W195,判定式!$C$15:I$19,7,TRUE),IF(C195=13,VLOOKUP(W195,判定式!$D$15:I$19,6,TRUE),IF(C195=14,VLOOKUP(W195,判定式!$E$15:I$19,5,TRUE),IF(C195=15,VLOOKUP(W195,判定式!$F$15:I$19,4,TRUE),IF(C195=16,VLOOKUP(W195,判定式!$G$15:I$19,3,TRUE),IF(C195=17,VLOOKUP(W195,判定式!$H$15:I$19,2,TRUE))))))))</f>
        <v>0</v>
      </c>
    </row>
    <row r="196" spans="1:24" ht="14.25">
      <c r="A196" s="73">
        <v>176</v>
      </c>
      <c r="B196" s="135"/>
      <c r="C196" s="203"/>
      <c r="D196" s="212" t="str">
        <f t="shared" si="10"/>
        <v>-</v>
      </c>
      <c r="E196" s="229"/>
      <c r="F196" s="229"/>
      <c r="G196" s="229"/>
      <c r="H196" s="229"/>
      <c r="I196" s="229"/>
      <c r="J196" s="229"/>
      <c r="K196" s="74"/>
      <c r="L196" s="229"/>
      <c r="M196" s="229"/>
      <c r="N196" s="245" t="str">
        <f>IF(E196="","",VLOOKUP(E196,判定式!C$3:$J$12,8,TRUE))</f>
        <v/>
      </c>
      <c r="O196" s="245" t="str">
        <f>IF(F196="","",VLOOKUP(F196,判定式!D$3:$J$12,7,TRUE))</f>
        <v/>
      </c>
      <c r="P196" s="245" t="str">
        <f>IF(G196="","",VLOOKUP(G196,判定式!E$3:$J$12,6,TRUE))</f>
        <v/>
      </c>
      <c r="Q196" s="245" t="str">
        <f>IF(H196="","",VLOOKUP(H196,判定式!F$3:$J$12,5,TRUE))</f>
        <v/>
      </c>
      <c r="R196" s="245" t="str">
        <f>IF(I196="","",VLOOKUP(I196,判定式!M$3:$N$12,2,TRUE))</f>
        <v/>
      </c>
      <c r="S196" s="245" t="str">
        <f>IF(J196="","",VLOOKUP(J196,判定式!I$3:$J$12,2,TRUE))</f>
        <v/>
      </c>
      <c r="T196" s="245" t="str">
        <f>IF(K196="","",VLOOKUP(K196,判定式!L$3:$N$12,3,TRUE))</f>
        <v/>
      </c>
      <c r="U196" s="245" t="str">
        <f>IF(L196="","",VLOOKUP(L196,判定式!G$3:$J$12,4,TRUE))</f>
        <v/>
      </c>
      <c r="V196" s="245" t="str">
        <f>IF(M196="","",VLOOKUP(M196,判定式!$H$3:J$12,3,TRUE))</f>
        <v/>
      </c>
      <c r="W196" s="75" t="str">
        <f t="shared" si="11"/>
        <v/>
      </c>
      <c r="X196" s="172" t="b">
        <f>IF(ISNUMBER(D196),"判定外",IF(C196=12,VLOOKUP(W196,判定式!$C$15:I$19,7,TRUE),IF(C196=13,VLOOKUP(W196,判定式!$D$15:I$19,6,TRUE),IF(C196=14,VLOOKUP(W196,判定式!$E$15:I$19,5,TRUE),IF(C196=15,VLOOKUP(W196,判定式!$F$15:I$19,4,TRUE),IF(C196=16,VLOOKUP(W196,判定式!$G$15:I$19,3,TRUE),IF(C196=17,VLOOKUP(W196,判定式!$H$15:I$19,2,TRUE))))))))</f>
        <v>0</v>
      </c>
    </row>
    <row r="197" spans="1:24" ht="14.25">
      <c r="A197" s="67">
        <v>177</v>
      </c>
      <c r="B197" s="133"/>
      <c r="C197" s="201"/>
      <c r="D197" s="208" t="str">
        <f t="shared" si="10"/>
        <v>-</v>
      </c>
      <c r="E197" s="225"/>
      <c r="F197" s="225"/>
      <c r="G197" s="225"/>
      <c r="H197" s="225"/>
      <c r="I197" s="225"/>
      <c r="J197" s="225"/>
      <c r="K197" s="68"/>
      <c r="L197" s="225"/>
      <c r="M197" s="225"/>
      <c r="N197" s="241" t="str">
        <f>IF(E197="","",VLOOKUP(E197,判定式!C$3:$J$12,8,TRUE))</f>
        <v/>
      </c>
      <c r="O197" s="241" t="str">
        <f>IF(F197="","",VLOOKUP(F197,判定式!D$3:$J$12,7,TRUE))</f>
        <v/>
      </c>
      <c r="P197" s="241" t="str">
        <f>IF(G197="","",VLOOKUP(G197,判定式!E$3:$J$12,6,TRUE))</f>
        <v/>
      </c>
      <c r="Q197" s="241" t="str">
        <f>IF(H197="","",VLOOKUP(H197,判定式!F$3:$J$12,5,TRUE))</f>
        <v/>
      </c>
      <c r="R197" s="241" t="str">
        <f>IF(I197="","",VLOOKUP(I197,判定式!M$3:$N$12,2,TRUE))</f>
        <v/>
      </c>
      <c r="S197" s="241" t="str">
        <f>IF(J197="","",VLOOKUP(J197,判定式!I$3:$J$12,2,TRUE))</f>
        <v/>
      </c>
      <c r="T197" s="241" t="str">
        <f>IF(K197="","",VLOOKUP(K197,判定式!L$3:$N$12,3,TRUE))</f>
        <v/>
      </c>
      <c r="U197" s="241" t="str">
        <f>IF(L197="","",VLOOKUP(L197,判定式!G$3:$J$12,4,TRUE))</f>
        <v/>
      </c>
      <c r="V197" s="241" t="str">
        <f>IF(M197="","",VLOOKUP(M197,判定式!$H$3:J$12,3,TRUE))</f>
        <v/>
      </c>
      <c r="W197" s="69" t="str">
        <f t="shared" si="11"/>
        <v/>
      </c>
      <c r="X197" s="170" t="b">
        <f>IF(ISNUMBER(D197),"判定外",IF(C197=12,VLOOKUP(W197,判定式!$C$15:I$19,7,TRUE),IF(C197=13,VLOOKUP(W197,判定式!$D$15:I$19,6,TRUE),IF(C197=14,VLOOKUP(W197,判定式!$E$15:I$19,5,TRUE),IF(C197=15,VLOOKUP(W197,判定式!$F$15:I$19,4,TRUE),IF(C197=16,VLOOKUP(W197,判定式!$G$15:I$19,3,TRUE),IF(C197=17,VLOOKUP(W197,判定式!$H$15:I$19,2,TRUE))))))))</f>
        <v>0</v>
      </c>
    </row>
    <row r="198" spans="1:24" ht="14.25">
      <c r="A198" s="67">
        <v>178</v>
      </c>
      <c r="B198" s="133"/>
      <c r="C198" s="201"/>
      <c r="D198" s="208" t="str">
        <f t="shared" si="10"/>
        <v>-</v>
      </c>
      <c r="E198" s="225"/>
      <c r="F198" s="225"/>
      <c r="G198" s="225"/>
      <c r="H198" s="225"/>
      <c r="I198" s="225"/>
      <c r="J198" s="225"/>
      <c r="K198" s="68"/>
      <c r="L198" s="225"/>
      <c r="M198" s="225"/>
      <c r="N198" s="241" t="str">
        <f>IF(E198="","",VLOOKUP(E198,判定式!C$3:$J$12,8,TRUE))</f>
        <v/>
      </c>
      <c r="O198" s="241" t="str">
        <f>IF(F198="","",VLOOKUP(F198,判定式!D$3:$J$12,7,TRUE))</f>
        <v/>
      </c>
      <c r="P198" s="241" t="str">
        <f>IF(G198="","",VLOOKUP(G198,判定式!E$3:$J$12,6,TRUE))</f>
        <v/>
      </c>
      <c r="Q198" s="241" t="str">
        <f>IF(H198="","",VLOOKUP(H198,判定式!F$3:$J$12,5,TRUE))</f>
        <v/>
      </c>
      <c r="R198" s="241" t="str">
        <f>IF(I198="","",VLOOKUP(I198,判定式!M$3:$N$12,2,TRUE))</f>
        <v/>
      </c>
      <c r="S198" s="241" t="str">
        <f>IF(J198="","",VLOOKUP(J198,判定式!I$3:$J$12,2,TRUE))</f>
        <v/>
      </c>
      <c r="T198" s="241" t="str">
        <f>IF(K198="","",VLOOKUP(K198,判定式!L$3:$N$12,3,TRUE))</f>
        <v/>
      </c>
      <c r="U198" s="241" t="str">
        <f>IF(L198="","",VLOOKUP(L198,判定式!G$3:$J$12,4,TRUE))</f>
        <v/>
      </c>
      <c r="V198" s="241" t="str">
        <f>IF(M198="","",VLOOKUP(M198,判定式!$H$3:J$12,3,TRUE))</f>
        <v/>
      </c>
      <c r="W198" s="69" t="str">
        <f t="shared" si="11"/>
        <v/>
      </c>
      <c r="X198" s="170" t="b">
        <f>IF(ISNUMBER(D198),"判定外",IF(C198=12,VLOOKUP(W198,判定式!$C$15:I$19,7,TRUE),IF(C198=13,VLOOKUP(W198,判定式!$D$15:I$19,6,TRUE),IF(C198=14,VLOOKUP(W198,判定式!$E$15:I$19,5,TRUE),IF(C198=15,VLOOKUP(W198,判定式!$F$15:I$19,4,TRUE),IF(C198=16,VLOOKUP(W198,判定式!$G$15:I$19,3,TRUE),IF(C198=17,VLOOKUP(W198,判定式!$H$15:I$19,2,TRUE))))))))</f>
        <v>0</v>
      </c>
    </row>
    <row r="199" spans="1:24" ht="14.25">
      <c r="A199" s="67">
        <v>179</v>
      </c>
      <c r="B199" s="133"/>
      <c r="C199" s="201"/>
      <c r="D199" s="208" t="str">
        <f t="shared" si="10"/>
        <v>-</v>
      </c>
      <c r="E199" s="225"/>
      <c r="F199" s="225"/>
      <c r="G199" s="225"/>
      <c r="H199" s="225"/>
      <c r="I199" s="225"/>
      <c r="J199" s="225"/>
      <c r="K199" s="68"/>
      <c r="L199" s="225"/>
      <c r="M199" s="225"/>
      <c r="N199" s="241" t="str">
        <f>IF(E199="","",VLOOKUP(E199,判定式!C$3:$J$12,8,TRUE))</f>
        <v/>
      </c>
      <c r="O199" s="241" t="str">
        <f>IF(F199="","",VLOOKUP(F199,判定式!D$3:$J$12,7,TRUE))</f>
        <v/>
      </c>
      <c r="P199" s="241" t="str">
        <f>IF(G199="","",VLOOKUP(G199,判定式!E$3:$J$12,6,TRUE))</f>
        <v/>
      </c>
      <c r="Q199" s="241" t="str">
        <f>IF(H199="","",VLOOKUP(H199,判定式!F$3:$J$12,5,TRUE))</f>
        <v/>
      </c>
      <c r="R199" s="241" t="str">
        <f>IF(I199="","",VLOOKUP(I199,判定式!M$3:$N$12,2,TRUE))</f>
        <v/>
      </c>
      <c r="S199" s="241" t="str">
        <f>IF(J199="","",VLOOKUP(J199,判定式!I$3:$J$12,2,TRUE))</f>
        <v/>
      </c>
      <c r="T199" s="241" t="str">
        <f>IF(K199="","",VLOOKUP(K199,判定式!L$3:$N$12,3,TRUE))</f>
        <v/>
      </c>
      <c r="U199" s="241" t="str">
        <f>IF(L199="","",VLOOKUP(L199,判定式!G$3:$J$12,4,TRUE))</f>
        <v/>
      </c>
      <c r="V199" s="241" t="str">
        <f>IF(M199="","",VLOOKUP(M199,判定式!$H$3:J$12,3,TRUE))</f>
        <v/>
      </c>
      <c r="W199" s="69" t="str">
        <f t="shared" si="11"/>
        <v/>
      </c>
      <c r="X199" s="170" t="b">
        <f>IF(ISNUMBER(D199),"判定外",IF(C199=12,VLOOKUP(W199,判定式!$C$15:I$19,7,TRUE),IF(C199=13,VLOOKUP(W199,判定式!$D$15:I$19,6,TRUE),IF(C199=14,VLOOKUP(W199,判定式!$E$15:I$19,5,TRUE),IF(C199=15,VLOOKUP(W199,判定式!$F$15:I$19,4,TRUE),IF(C199=16,VLOOKUP(W199,判定式!$G$15:I$19,3,TRUE),IF(C199=17,VLOOKUP(W199,判定式!$H$15:I$19,2,TRUE))))))))</f>
        <v>0</v>
      </c>
    </row>
    <row r="200" spans="1:24" ht="14.25">
      <c r="A200" s="76">
        <v>180</v>
      </c>
      <c r="B200" s="136"/>
      <c r="C200" s="204"/>
      <c r="D200" s="211" t="str">
        <f t="shared" si="10"/>
        <v>-</v>
      </c>
      <c r="E200" s="230"/>
      <c r="F200" s="230"/>
      <c r="G200" s="230"/>
      <c r="H200" s="230"/>
      <c r="I200" s="230"/>
      <c r="J200" s="230"/>
      <c r="K200" s="77"/>
      <c r="L200" s="230"/>
      <c r="M200" s="230"/>
      <c r="N200" s="242" t="str">
        <f>IF(E200="","",VLOOKUP(E200,判定式!C$3:$J$12,8,TRUE))</f>
        <v/>
      </c>
      <c r="O200" s="242" t="str">
        <f>IF(F200="","",VLOOKUP(F200,判定式!D$3:$J$12,7,TRUE))</f>
        <v/>
      </c>
      <c r="P200" s="242" t="str">
        <f>IF(G200="","",VLOOKUP(G200,判定式!E$3:$J$12,6,TRUE))</f>
        <v/>
      </c>
      <c r="Q200" s="242" t="str">
        <f>IF(H200="","",VLOOKUP(H200,判定式!F$3:$J$12,5,TRUE))</f>
        <v/>
      </c>
      <c r="R200" s="242" t="str">
        <f>IF(I200="","",VLOOKUP(I200,判定式!M$3:$N$12,2,TRUE))</f>
        <v/>
      </c>
      <c r="S200" s="242" t="str">
        <f>IF(J200="","",VLOOKUP(J200,判定式!I$3:$J$12,2,TRUE))</f>
        <v/>
      </c>
      <c r="T200" s="242" t="str">
        <f>IF(K200="","",VLOOKUP(K200,判定式!L$3:$N$12,3,TRUE))</f>
        <v/>
      </c>
      <c r="U200" s="242" t="str">
        <f>IF(L200="","",VLOOKUP(L200,判定式!G$3:$J$12,4,TRUE))</f>
        <v/>
      </c>
      <c r="V200" s="242" t="str">
        <f>IF(M200="","",VLOOKUP(M200,判定式!$H$3:J$12,3,TRUE))</f>
        <v/>
      </c>
      <c r="W200" s="78" t="str">
        <f t="shared" si="11"/>
        <v/>
      </c>
      <c r="X200" s="173" t="b">
        <f>IF(ISNUMBER(D200),"判定外",IF(C200=12,VLOOKUP(W200,判定式!$C$15:I$19,7,TRUE),IF(C200=13,VLOOKUP(W200,判定式!$D$15:I$19,6,TRUE),IF(C200=14,VLOOKUP(W200,判定式!$E$15:I$19,5,TRUE),IF(C200=15,VLOOKUP(W200,判定式!$F$15:I$19,4,TRUE),IF(C200=16,VLOOKUP(W200,判定式!$G$15:I$19,3,TRUE),IF(C200=17,VLOOKUP(W200,判定式!$H$15:I$19,2,TRUE))))))))</f>
        <v>0</v>
      </c>
    </row>
    <row r="201" spans="1:24" ht="14.25">
      <c r="A201" s="73">
        <v>181</v>
      </c>
      <c r="B201" s="137"/>
      <c r="C201" s="205"/>
      <c r="D201" s="212" t="str">
        <f t="shared" si="10"/>
        <v>-</v>
      </c>
      <c r="E201" s="231"/>
      <c r="F201" s="231"/>
      <c r="G201" s="231"/>
      <c r="H201" s="231"/>
      <c r="I201" s="231"/>
      <c r="J201" s="231"/>
      <c r="K201" s="80"/>
      <c r="L201" s="231"/>
      <c r="M201" s="231"/>
      <c r="N201" s="243" t="str">
        <f>IF(E201="","",VLOOKUP(E201,判定式!C$3:$J$12,8,TRUE))</f>
        <v/>
      </c>
      <c r="O201" s="243" t="str">
        <f>IF(F201="","",VLOOKUP(F201,判定式!D$3:$J$12,7,TRUE))</f>
        <v/>
      </c>
      <c r="P201" s="243" t="str">
        <f>IF(G201="","",VLOOKUP(G201,判定式!E$3:$J$12,6,TRUE))</f>
        <v/>
      </c>
      <c r="Q201" s="243" t="str">
        <f>IF(H201="","",VLOOKUP(H201,判定式!F$3:$J$12,5,TRUE))</f>
        <v/>
      </c>
      <c r="R201" s="243" t="str">
        <f>IF(I201="","",VLOOKUP(I201,判定式!M$3:$N$12,2,TRUE))</f>
        <v/>
      </c>
      <c r="S201" s="243" t="str">
        <f>IF(J201="","",VLOOKUP(J201,判定式!I$3:$J$12,2,TRUE))</f>
        <v/>
      </c>
      <c r="T201" s="243" t="str">
        <f>IF(K201="","",VLOOKUP(K201,判定式!L$3:$N$12,3,TRUE))</f>
        <v/>
      </c>
      <c r="U201" s="243" t="str">
        <f>IF(L201="","",VLOOKUP(L201,判定式!G$3:$J$12,4,TRUE))</f>
        <v/>
      </c>
      <c r="V201" s="243" t="str">
        <f>IF(M201="","",VLOOKUP(M201,判定式!$H$3:J$12,3,TRUE))</f>
        <v/>
      </c>
      <c r="W201" s="75" t="str">
        <f t="shared" si="11"/>
        <v/>
      </c>
      <c r="X201" s="174" t="b">
        <f>IF(ISNUMBER(D201),"判定外",IF(C201=12,VLOOKUP(W201,判定式!$C$15:I$19,7,TRUE),IF(C201=13,VLOOKUP(W201,判定式!$D$15:I$19,6,TRUE),IF(C201=14,VLOOKUP(W201,判定式!$E$15:I$19,5,TRUE),IF(C201=15,VLOOKUP(W201,判定式!$F$15:I$19,4,TRUE),IF(C201=16,VLOOKUP(W201,判定式!$G$15:I$19,3,TRUE),IF(C201=17,VLOOKUP(W201,判定式!$H$15:I$19,2,TRUE))))))))</f>
        <v>0</v>
      </c>
    </row>
    <row r="202" spans="1:24" ht="14.25">
      <c r="A202" s="67">
        <v>182</v>
      </c>
      <c r="B202" s="133"/>
      <c r="C202" s="201"/>
      <c r="D202" s="208" t="str">
        <f t="shared" si="10"/>
        <v>-</v>
      </c>
      <c r="E202" s="225"/>
      <c r="F202" s="225"/>
      <c r="G202" s="225"/>
      <c r="H202" s="225"/>
      <c r="I202" s="225"/>
      <c r="J202" s="225"/>
      <c r="K202" s="68"/>
      <c r="L202" s="225"/>
      <c r="M202" s="225"/>
      <c r="N202" s="241" t="str">
        <f>IF(E202="","",VLOOKUP(E202,判定式!C$3:$J$12,8,TRUE))</f>
        <v/>
      </c>
      <c r="O202" s="241" t="str">
        <f>IF(F202="","",VLOOKUP(F202,判定式!D$3:$J$12,7,TRUE))</f>
        <v/>
      </c>
      <c r="P202" s="241" t="str">
        <f>IF(G202="","",VLOOKUP(G202,判定式!E$3:$J$12,6,TRUE))</f>
        <v/>
      </c>
      <c r="Q202" s="241" t="str">
        <f>IF(H202="","",VLOOKUP(H202,判定式!F$3:$J$12,5,TRUE))</f>
        <v/>
      </c>
      <c r="R202" s="241" t="str">
        <f>IF(I202="","",VLOOKUP(I202,判定式!M$3:$N$12,2,TRUE))</f>
        <v/>
      </c>
      <c r="S202" s="241" t="str">
        <f>IF(J202="","",VLOOKUP(J202,判定式!I$3:$J$12,2,TRUE))</f>
        <v/>
      </c>
      <c r="T202" s="241" t="str">
        <f>IF(K202="","",VLOOKUP(K202,判定式!L$3:$N$12,3,TRUE))</f>
        <v/>
      </c>
      <c r="U202" s="241" t="str">
        <f>IF(L202="","",VLOOKUP(L202,判定式!G$3:$J$12,4,TRUE))</f>
        <v/>
      </c>
      <c r="V202" s="241" t="str">
        <f>IF(M202="","",VLOOKUP(M202,判定式!$H$3:J$12,3,TRUE))</f>
        <v/>
      </c>
      <c r="W202" s="69" t="str">
        <f t="shared" si="11"/>
        <v/>
      </c>
      <c r="X202" s="170" t="b">
        <f>IF(ISNUMBER(D202),"判定外",IF(C202=12,VLOOKUP(W202,判定式!$C$15:I$19,7,TRUE),IF(C202=13,VLOOKUP(W202,判定式!$D$15:I$19,6,TRUE),IF(C202=14,VLOOKUP(W202,判定式!$E$15:I$19,5,TRUE),IF(C202=15,VLOOKUP(W202,判定式!$F$15:I$19,4,TRUE),IF(C202=16,VLOOKUP(W202,判定式!$G$15:I$19,3,TRUE),IF(C202=17,VLOOKUP(W202,判定式!$H$15:I$19,2,TRUE))))))))</f>
        <v>0</v>
      </c>
    </row>
    <row r="203" spans="1:24" ht="14.25">
      <c r="A203" s="67">
        <v>183</v>
      </c>
      <c r="B203" s="133"/>
      <c r="C203" s="201"/>
      <c r="D203" s="208" t="str">
        <f t="shared" si="10"/>
        <v>-</v>
      </c>
      <c r="E203" s="225"/>
      <c r="F203" s="225"/>
      <c r="G203" s="225"/>
      <c r="H203" s="225"/>
      <c r="I203" s="225"/>
      <c r="J203" s="225"/>
      <c r="K203" s="68"/>
      <c r="L203" s="225"/>
      <c r="M203" s="225"/>
      <c r="N203" s="241" t="str">
        <f>IF(E203="","",VLOOKUP(E203,判定式!C$3:$J$12,8,TRUE))</f>
        <v/>
      </c>
      <c r="O203" s="241" t="str">
        <f>IF(F203="","",VLOOKUP(F203,判定式!D$3:$J$12,7,TRUE))</f>
        <v/>
      </c>
      <c r="P203" s="241" t="str">
        <f>IF(G203="","",VLOOKUP(G203,判定式!E$3:$J$12,6,TRUE))</f>
        <v/>
      </c>
      <c r="Q203" s="241" t="str">
        <f>IF(H203="","",VLOOKUP(H203,判定式!F$3:$J$12,5,TRUE))</f>
        <v/>
      </c>
      <c r="R203" s="241" t="str">
        <f>IF(I203="","",VLOOKUP(I203,判定式!M$3:$N$12,2,TRUE))</f>
        <v/>
      </c>
      <c r="S203" s="241" t="str">
        <f>IF(J203="","",VLOOKUP(J203,判定式!I$3:$J$12,2,TRUE))</f>
        <v/>
      </c>
      <c r="T203" s="241" t="str">
        <f>IF(K203="","",VLOOKUP(K203,判定式!L$3:$N$12,3,TRUE))</f>
        <v/>
      </c>
      <c r="U203" s="241" t="str">
        <f>IF(L203="","",VLOOKUP(L203,判定式!G$3:$J$12,4,TRUE))</f>
        <v/>
      </c>
      <c r="V203" s="241" t="str">
        <f>IF(M203="","",VLOOKUP(M203,判定式!$H$3:J$12,3,TRUE))</f>
        <v/>
      </c>
      <c r="W203" s="69" t="str">
        <f t="shared" si="11"/>
        <v/>
      </c>
      <c r="X203" s="170" t="b">
        <f>IF(ISNUMBER(D203),"判定外",IF(C203=12,VLOOKUP(W203,判定式!$C$15:I$19,7,TRUE),IF(C203=13,VLOOKUP(W203,判定式!$D$15:I$19,6,TRUE),IF(C203=14,VLOOKUP(W203,判定式!$E$15:I$19,5,TRUE),IF(C203=15,VLOOKUP(W203,判定式!$F$15:I$19,4,TRUE),IF(C203=16,VLOOKUP(W203,判定式!$G$15:I$19,3,TRUE),IF(C203=17,VLOOKUP(W203,判定式!$H$15:I$19,2,TRUE))))))))</f>
        <v>0</v>
      </c>
    </row>
    <row r="204" spans="1:24" ht="14.25">
      <c r="A204" s="67">
        <v>184</v>
      </c>
      <c r="B204" s="133"/>
      <c r="C204" s="201"/>
      <c r="D204" s="208" t="str">
        <f t="shared" si="10"/>
        <v>-</v>
      </c>
      <c r="E204" s="225"/>
      <c r="F204" s="225"/>
      <c r="G204" s="225"/>
      <c r="H204" s="225"/>
      <c r="I204" s="225"/>
      <c r="J204" s="225"/>
      <c r="K204" s="68"/>
      <c r="L204" s="225"/>
      <c r="M204" s="225"/>
      <c r="N204" s="241" t="str">
        <f>IF(E204="","",VLOOKUP(E204,判定式!C$3:$J$12,8,TRUE))</f>
        <v/>
      </c>
      <c r="O204" s="241" t="str">
        <f>IF(F204="","",VLOOKUP(F204,判定式!D$3:$J$12,7,TRUE))</f>
        <v/>
      </c>
      <c r="P204" s="241" t="str">
        <f>IF(G204="","",VLOOKUP(G204,判定式!E$3:$J$12,6,TRUE))</f>
        <v/>
      </c>
      <c r="Q204" s="241" t="str">
        <f>IF(H204="","",VLOOKUP(H204,判定式!F$3:$J$12,5,TRUE))</f>
        <v/>
      </c>
      <c r="R204" s="241" t="str">
        <f>IF(I204="","",VLOOKUP(I204,判定式!M$3:$N$12,2,TRUE))</f>
        <v/>
      </c>
      <c r="S204" s="241" t="str">
        <f>IF(J204="","",VLOOKUP(J204,判定式!I$3:$J$12,2,TRUE))</f>
        <v/>
      </c>
      <c r="T204" s="241" t="str">
        <f>IF(K204="","",VLOOKUP(K204,判定式!L$3:$N$12,3,TRUE))</f>
        <v/>
      </c>
      <c r="U204" s="241" t="str">
        <f>IF(L204="","",VLOOKUP(L204,判定式!G$3:$J$12,4,TRUE))</f>
        <v/>
      </c>
      <c r="V204" s="241" t="str">
        <f>IF(M204="","",VLOOKUP(M204,判定式!$H$3:J$12,3,TRUE))</f>
        <v/>
      </c>
      <c r="W204" s="69" t="str">
        <f t="shared" si="11"/>
        <v/>
      </c>
      <c r="X204" s="170" t="b">
        <f>IF(ISNUMBER(D204),"判定外",IF(C204=12,VLOOKUP(W204,判定式!$C$15:I$19,7,TRUE),IF(C204=13,VLOOKUP(W204,判定式!$D$15:I$19,6,TRUE),IF(C204=14,VLOOKUP(W204,判定式!$E$15:I$19,5,TRUE),IF(C204=15,VLOOKUP(W204,判定式!$F$15:I$19,4,TRUE),IF(C204=16,VLOOKUP(W204,判定式!$G$15:I$19,3,TRUE),IF(C204=17,VLOOKUP(W204,判定式!$H$15:I$19,2,TRUE))))))))</f>
        <v>0</v>
      </c>
    </row>
    <row r="205" spans="1:24" ht="14.25">
      <c r="A205" s="76">
        <v>185</v>
      </c>
      <c r="B205" s="134"/>
      <c r="C205" s="202"/>
      <c r="D205" s="211" t="str">
        <f t="shared" si="10"/>
        <v>-</v>
      </c>
      <c r="E205" s="227"/>
      <c r="F205" s="227"/>
      <c r="G205" s="227"/>
      <c r="H205" s="227"/>
      <c r="I205" s="227"/>
      <c r="J205" s="227"/>
      <c r="K205" s="71"/>
      <c r="L205" s="227"/>
      <c r="M205" s="227"/>
      <c r="N205" s="244" t="str">
        <f>IF(E205="","",VLOOKUP(E205,判定式!C$3:$J$12,8,TRUE))</f>
        <v/>
      </c>
      <c r="O205" s="244" t="str">
        <f>IF(F205="","",VLOOKUP(F205,判定式!D$3:$J$12,7,TRUE))</f>
        <v/>
      </c>
      <c r="P205" s="244" t="str">
        <f>IF(G205="","",VLOOKUP(G205,判定式!E$3:$J$12,6,TRUE))</f>
        <v/>
      </c>
      <c r="Q205" s="244" t="str">
        <f>IF(H205="","",VLOOKUP(H205,判定式!F$3:$J$12,5,TRUE))</f>
        <v/>
      </c>
      <c r="R205" s="244" t="str">
        <f>IF(I205="","",VLOOKUP(I205,判定式!M$3:$N$12,2,TRUE))</f>
        <v/>
      </c>
      <c r="S205" s="244" t="str">
        <f>IF(J205="","",VLOOKUP(J205,判定式!I$3:$J$12,2,TRUE))</f>
        <v/>
      </c>
      <c r="T205" s="244" t="str">
        <f>IF(K205="","",VLOOKUP(K205,判定式!L$3:$N$12,3,TRUE))</f>
        <v/>
      </c>
      <c r="U205" s="244" t="str">
        <f>IF(L205="","",VLOOKUP(L205,判定式!G$3:$J$12,4,TRUE))</f>
        <v/>
      </c>
      <c r="V205" s="244" t="str">
        <f>IF(M205="","",VLOOKUP(M205,判定式!$H$3:J$12,3,TRUE))</f>
        <v/>
      </c>
      <c r="W205" s="78" t="str">
        <f t="shared" si="11"/>
        <v/>
      </c>
      <c r="X205" s="171" t="b">
        <f>IF(ISNUMBER(D205),"判定外",IF(C205=12,VLOOKUP(W205,判定式!$C$15:I$19,7,TRUE),IF(C205=13,VLOOKUP(W205,判定式!$D$15:I$19,6,TRUE),IF(C205=14,VLOOKUP(W205,判定式!$E$15:I$19,5,TRUE),IF(C205=15,VLOOKUP(W205,判定式!$F$15:I$19,4,TRUE),IF(C205=16,VLOOKUP(W205,判定式!$G$15:I$19,3,TRUE),IF(C205=17,VLOOKUP(W205,判定式!$H$15:I$19,2,TRUE))))))))</f>
        <v>0</v>
      </c>
    </row>
    <row r="206" spans="1:24" ht="14.25">
      <c r="A206" s="73">
        <v>186</v>
      </c>
      <c r="B206" s="135"/>
      <c r="C206" s="203"/>
      <c r="D206" s="212" t="str">
        <f t="shared" si="10"/>
        <v>-</v>
      </c>
      <c r="E206" s="229"/>
      <c r="F206" s="229"/>
      <c r="G206" s="229"/>
      <c r="H206" s="229"/>
      <c r="I206" s="229"/>
      <c r="J206" s="229"/>
      <c r="K206" s="74"/>
      <c r="L206" s="229"/>
      <c r="M206" s="229"/>
      <c r="N206" s="245" t="str">
        <f>IF(E206="","",VLOOKUP(E206,判定式!C$3:$J$12,8,TRUE))</f>
        <v/>
      </c>
      <c r="O206" s="245" t="str">
        <f>IF(F206="","",VLOOKUP(F206,判定式!D$3:$J$12,7,TRUE))</f>
        <v/>
      </c>
      <c r="P206" s="245" t="str">
        <f>IF(G206="","",VLOOKUP(G206,判定式!E$3:$J$12,6,TRUE))</f>
        <v/>
      </c>
      <c r="Q206" s="245" t="str">
        <f>IF(H206="","",VLOOKUP(H206,判定式!F$3:$J$12,5,TRUE))</f>
        <v/>
      </c>
      <c r="R206" s="245" t="str">
        <f>IF(I206="","",VLOOKUP(I206,判定式!M$3:$N$12,2,TRUE))</f>
        <v/>
      </c>
      <c r="S206" s="245" t="str">
        <f>IF(J206="","",VLOOKUP(J206,判定式!I$3:$J$12,2,TRUE))</f>
        <v/>
      </c>
      <c r="T206" s="245" t="str">
        <f>IF(K206="","",VLOOKUP(K206,判定式!L$3:$N$12,3,TRUE))</f>
        <v/>
      </c>
      <c r="U206" s="245" t="str">
        <f>IF(L206="","",VLOOKUP(L206,判定式!G$3:$J$12,4,TRUE))</f>
        <v/>
      </c>
      <c r="V206" s="245" t="str">
        <f>IF(M206="","",VLOOKUP(M206,判定式!$H$3:J$12,3,TRUE))</f>
        <v/>
      </c>
      <c r="W206" s="75" t="str">
        <f t="shared" si="11"/>
        <v/>
      </c>
      <c r="X206" s="172" t="b">
        <f>IF(ISNUMBER(D206),"判定外",IF(C206=12,VLOOKUP(W206,判定式!$C$15:I$19,7,TRUE),IF(C206=13,VLOOKUP(W206,判定式!$D$15:I$19,6,TRUE),IF(C206=14,VLOOKUP(W206,判定式!$E$15:I$19,5,TRUE),IF(C206=15,VLOOKUP(W206,判定式!$F$15:I$19,4,TRUE),IF(C206=16,VLOOKUP(W206,判定式!$G$15:I$19,3,TRUE),IF(C206=17,VLOOKUP(W206,判定式!$H$15:I$19,2,TRUE))))))))</f>
        <v>0</v>
      </c>
    </row>
    <row r="207" spans="1:24" ht="14.25">
      <c r="A207" s="67">
        <v>187</v>
      </c>
      <c r="B207" s="133"/>
      <c r="C207" s="201"/>
      <c r="D207" s="208" t="str">
        <f t="shared" si="10"/>
        <v>-</v>
      </c>
      <c r="E207" s="225"/>
      <c r="F207" s="225"/>
      <c r="G207" s="225"/>
      <c r="H207" s="225"/>
      <c r="I207" s="225"/>
      <c r="J207" s="225"/>
      <c r="K207" s="68"/>
      <c r="L207" s="225"/>
      <c r="M207" s="225"/>
      <c r="N207" s="241" t="str">
        <f>IF(E207="","",VLOOKUP(E207,判定式!C$3:$J$12,8,TRUE))</f>
        <v/>
      </c>
      <c r="O207" s="241" t="str">
        <f>IF(F207="","",VLOOKUP(F207,判定式!D$3:$J$12,7,TRUE))</f>
        <v/>
      </c>
      <c r="P207" s="241" t="str">
        <f>IF(G207="","",VLOOKUP(G207,判定式!E$3:$J$12,6,TRUE))</f>
        <v/>
      </c>
      <c r="Q207" s="241" t="str">
        <f>IF(H207="","",VLOOKUP(H207,判定式!F$3:$J$12,5,TRUE))</f>
        <v/>
      </c>
      <c r="R207" s="241" t="str">
        <f>IF(I207="","",VLOOKUP(I207,判定式!M$3:$N$12,2,TRUE))</f>
        <v/>
      </c>
      <c r="S207" s="241" t="str">
        <f>IF(J207="","",VLOOKUP(J207,判定式!I$3:$J$12,2,TRUE))</f>
        <v/>
      </c>
      <c r="T207" s="241" t="str">
        <f>IF(K207="","",VLOOKUP(K207,判定式!L$3:$N$12,3,TRUE))</f>
        <v/>
      </c>
      <c r="U207" s="241" t="str">
        <f>IF(L207="","",VLOOKUP(L207,判定式!G$3:$J$12,4,TRUE))</f>
        <v/>
      </c>
      <c r="V207" s="241" t="str">
        <f>IF(M207="","",VLOOKUP(M207,判定式!$H$3:J$12,3,TRUE))</f>
        <v/>
      </c>
      <c r="W207" s="69" t="str">
        <f t="shared" si="11"/>
        <v/>
      </c>
      <c r="X207" s="170" t="b">
        <f>IF(ISNUMBER(D207),"判定外",IF(C207=12,VLOOKUP(W207,判定式!$C$15:I$19,7,TRUE),IF(C207=13,VLOOKUP(W207,判定式!$D$15:I$19,6,TRUE),IF(C207=14,VLOOKUP(W207,判定式!$E$15:I$19,5,TRUE),IF(C207=15,VLOOKUP(W207,判定式!$F$15:I$19,4,TRUE),IF(C207=16,VLOOKUP(W207,判定式!$G$15:I$19,3,TRUE),IF(C207=17,VLOOKUP(W207,判定式!$H$15:I$19,2,TRUE))))))))</f>
        <v>0</v>
      </c>
    </row>
    <row r="208" spans="1:24" ht="14.25">
      <c r="A208" s="67">
        <v>188</v>
      </c>
      <c r="B208" s="133"/>
      <c r="C208" s="201"/>
      <c r="D208" s="208" t="str">
        <f t="shared" si="10"/>
        <v>-</v>
      </c>
      <c r="E208" s="225"/>
      <c r="F208" s="225"/>
      <c r="G208" s="225"/>
      <c r="H208" s="225"/>
      <c r="I208" s="225"/>
      <c r="J208" s="225"/>
      <c r="K208" s="68"/>
      <c r="L208" s="225"/>
      <c r="M208" s="225"/>
      <c r="N208" s="241" t="str">
        <f>IF(E208="","",VLOOKUP(E208,判定式!C$3:$J$12,8,TRUE))</f>
        <v/>
      </c>
      <c r="O208" s="241" t="str">
        <f>IF(F208="","",VLOOKUP(F208,判定式!D$3:$J$12,7,TRUE))</f>
        <v/>
      </c>
      <c r="P208" s="241" t="str">
        <f>IF(G208="","",VLOOKUP(G208,判定式!E$3:$J$12,6,TRUE))</f>
        <v/>
      </c>
      <c r="Q208" s="241" t="str">
        <f>IF(H208="","",VLOOKUP(H208,判定式!F$3:$J$12,5,TRUE))</f>
        <v/>
      </c>
      <c r="R208" s="241" t="str">
        <f>IF(I208="","",VLOOKUP(I208,判定式!M$3:$N$12,2,TRUE))</f>
        <v/>
      </c>
      <c r="S208" s="241" t="str">
        <f>IF(J208="","",VLOOKUP(J208,判定式!I$3:$J$12,2,TRUE))</f>
        <v/>
      </c>
      <c r="T208" s="241" t="str">
        <f>IF(K208="","",VLOOKUP(K208,判定式!L$3:$N$12,3,TRUE))</f>
        <v/>
      </c>
      <c r="U208" s="241" t="str">
        <f>IF(L208="","",VLOOKUP(L208,判定式!G$3:$J$12,4,TRUE))</f>
        <v/>
      </c>
      <c r="V208" s="241" t="str">
        <f>IF(M208="","",VLOOKUP(M208,判定式!$H$3:J$12,3,TRUE))</f>
        <v/>
      </c>
      <c r="W208" s="69" t="str">
        <f t="shared" si="11"/>
        <v/>
      </c>
      <c r="X208" s="170" t="b">
        <f>IF(ISNUMBER(D208),"判定外",IF(C208=12,VLOOKUP(W208,判定式!$C$15:I$19,7,TRUE),IF(C208=13,VLOOKUP(W208,判定式!$D$15:I$19,6,TRUE),IF(C208=14,VLOOKUP(W208,判定式!$E$15:I$19,5,TRUE),IF(C208=15,VLOOKUP(W208,判定式!$F$15:I$19,4,TRUE),IF(C208=16,VLOOKUP(W208,判定式!$G$15:I$19,3,TRUE),IF(C208=17,VLOOKUP(W208,判定式!$H$15:I$19,2,TRUE))))))))</f>
        <v>0</v>
      </c>
    </row>
    <row r="209" spans="1:24" ht="14.25">
      <c r="A209" s="67">
        <v>189</v>
      </c>
      <c r="B209" s="133"/>
      <c r="C209" s="201"/>
      <c r="D209" s="208" t="str">
        <f t="shared" si="10"/>
        <v>-</v>
      </c>
      <c r="E209" s="225"/>
      <c r="F209" s="225"/>
      <c r="G209" s="225"/>
      <c r="H209" s="225"/>
      <c r="I209" s="225"/>
      <c r="J209" s="225"/>
      <c r="K209" s="68"/>
      <c r="L209" s="225"/>
      <c r="M209" s="225"/>
      <c r="N209" s="241" t="str">
        <f>IF(E209="","",VLOOKUP(E209,判定式!C$3:$J$12,8,TRUE))</f>
        <v/>
      </c>
      <c r="O209" s="241" t="str">
        <f>IF(F209="","",VLOOKUP(F209,判定式!D$3:$J$12,7,TRUE))</f>
        <v/>
      </c>
      <c r="P209" s="241" t="str">
        <f>IF(G209="","",VLOOKUP(G209,判定式!E$3:$J$12,6,TRUE))</f>
        <v/>
      </c>
      <c r="Q209" s="241" t="str">
        <f>IF(H209="","",VLOOKUP(H209,判定式!F$3:$J$12,5,TRUE))</f>
        <v/>
      </c>
      <c r="R209" s="241" t="str">
        <f>IF(I209="","",VLOOKUP(I209,判定式!M$3:$N$12,2,TRUE))</f>
        <v/>
      </c>
      <c r="S209" s="241" t="str">
        <f>IF(J209="","",VLOOKUP(J209,判定式!I$3:$J$12,2,TRUE))</f>
        <v/>
      </c>
      <c r="T209" s="241" t="str">
        <f>IF(K209="","",VLOOKUP(K209,判定式!L$3:$N$12,3,TRUE))</f>
        <v/>
      </c>
      <c r="U209" s="241" t="str">
        <f>IF(L209="","",VLOOKUP(L209,判定式!G$3:$J$12,4,TRUE))</f>
        <v/>
      </c>
      <c r="V209" s="241" t="str">
        <f>IF(M209="","",VLOOKUP(M209,判定式!$H$3:J$12,3,TRUE))</f>
        <v/>
      </c>
      <c r="W209" s="69" t="str">
        <f t="shared" si="11"/>
        <v/>
      </c>
      <c r="X209" s="170" t="b">
        <f>IF(ISNUMBER(D209),"判定外",IF(C209=12,VLOOKUP(W209,判定式!$C$15:I$19,7,TRUE),IF(C209=13,VLOOKUP(W209,判定式!$D$15:I$19,6,TRUE),IF(C209=14,VLOOKUP(W209,判定式!$E$15:I$19,5,TRUE),IF(C209=15,VLOOKUP(W209,判定式!$F$15:I$19,4,TRUE),IF(C209=16,VLOOKUP(W209,判定式!$G$15:I$19,3,TRUE),IF(C209=17,VLOOKUP(W209,判定式!$H$15:I$19,2,TRUE))))))))</f>
        <v>0</v>
      </c>
    </row>
    <row r="210" spans="1:24" ht="14.25">
      <c r="A210" s="76">
        <v>190</v>
      </c>
      <c r="B210" s="136"/>
      <c r="C210" s="204"/>
      <c r="D210" s="211" t="str">
        <f t="shared" si="10"/>
        <v>-</v>
      </c>
      <c r="E210" s="230"/>
      <c r="F210" s="230"/>
      <c r="G210" s="230"/>
      <c r="H210" s="230"/>
      <c r="I210" s="230"/>
      <c r="J210" s="230"/>
      <c r="K210" s="77"/>
      <c r="L210" s="230"/>
      <c r="M210" s="230"/>
      <c r="N210" s="242" t="str">
        <f>IF(E210="","",VLOOKUP(E210,判定式!C$3:$J$12,8,TRUE))</f>
        <v/>
      </c>
      <c r="O210" s="242" t="str">
        <f>IF(F210="","",VLOOKUP(F210,判定式!D$3:$J$12,7,TRUE))</f>
        <v/>
      </c>
      <c r="P210" s="242" t="str">
        <f>IF(G210="","",VLOOKUP(G210,判定式!E$3:$J$12,6,TRUE))</f>
        <v/>
      </c>
      <c r="Q210" s="242" t="str">
        <f>IF(H210="","",VLOOKUP(H210,判定式!F$3:$J$12,5,TRUE))</f>
        <v/>
      </c>
      <c r="R210" s="242" t="str">
        <f>IF(I210="","",VLOOKUP(I210,判定式!M$3:$N$12,2,TRUE))</f>
        <v/>
      </c>
      <c r="S210" s="242" t="str">
        <f>IF(J210="","",VLOOKUP(J210,判定式!I$3:$J$12,2,TRUE))</f>
        <v/>
      </c>
      <c r="T210" s="242" t="str">
        <f>IF(K210="","",VLOOKUP(K210,判定式!L$3:$N$12,3,TRUE))</f>
        <v/>
      </c>
      <c r="U210" s="242" t="str">
        <f>IF(L210="","",VLOOKUP(L210,判定式!G$3:$J$12,4,TRUE))</f>
        <v/>
      </c>
      <c r="V210" s="242" t="str">
        <f>IF(M210="","",VLOOKUP(M210,判定式!$H$3:J$12,3,TRUE))</f>
        <v/>
      </c>
      <c r="W210" s="78" t="str">
        <f t="shared" si="11"/>
        <v/>
      </c>
      <c r="X210" s="173" t="b">
        <f>IF(ISNUMBER(D210),"判定外",IF(C210=12,VLOOKUP(W210,判定式!$C$15:I$19,7,TRUE),IF(C210=13,VLOOKUP(W210,判定式!$D$15:I$19,6,TRUE),IF(C210=14,VLOOKUP(W210,判定式!$E$15:I$19,5,TRUE),IF(C210=15,VLOOKUP(W210,判定式!$F$15:I$19,4,TRUE),IF(C210=16,VLOOKUP(W210,判定式!$G$15:I$19,3,TRUE),IF(C210=17,VLOOKUP(W210,判定式!$H$15:I$19,2,TRUE))))))))</f>
        <v>0</v>
      </c>
    </row>
    <row r="211" spans="1:24" ht="14.25">
      <c r="A211" s="73">
        <v>191</v>
      </c>
      <c r="B211" s="137"/>
      <c r="C211" s="205"/>
      <c r="D211" s="212" t="str">
        <f t="shared" si="10"/>
        <v>-</v>
      </c>
      <c r="E211" s="231"/>
      <c r="F211" s="231"/>
      <c r="G211" s="231"/>
      <c r="H211" s="231"/>
      <c r="I211" s="231"/>
      <c r="J211" s="231"/>
      <c r="K211" s="80"/>
      <c r="L211" s="231"/>
      <c r="M211" s="231"/>
      <c r="N211" s="243" t="str">
        <f>IF(E211="","",VLOOKUP(E211,判定式!C$3:$J$12,8,TRUE))</f>
        <v/>
      </c>
      <c r="O211" s="243" t="str">
        <f>IF(F211="","",VLOOKUP(F211,判定式!D$3:$J$12,7,TRUE))</f>
        <v/>
      </c>
      <c r="P211" s="243" t="str">
        <f>IF(G211="","",VLOOKUP(G211,判定式!E$3:$J$12,6,TRUE))</f>
        <v/>
      </c>
      <c r="Q211" s="243" t="str">
        <f>IF(H211="","",VLOOKUP(H211,判定式!F$3:$J$12,5,TRUE))</f>
        <v/>
      </c>
      <c r="R211" s="243" t="str">
        <f>IF(I211="","",VLOOKUP(I211,判定式!M$3:$N$12,2,TRUE))</f>
        <v/>
      </c>
      <c r="S211" s="243" t="str">
        <f>IF(J211="","",VLOOKUP(J211,判定式!I$3:$J$12,2,TRUE))</f>
        <v/>
      </c>
      <c r="T211" s="243" t="str">
        <f>IF(K211="","",VLOOKUP(K211,判定式!L$3:$N$12,3,TRUE))</f>
        <v/>
      </c>
      <c r="U211" s="243" t="str">
        <f>IF(L211="","",VLOOKUP(L211,判定式!G$3:$J$12,4,TRUE))</f>
        <v/>
      </c>
      <c r="V211" s="243" t="str">
        <f>IF(M211="","",VLOOKUP(M211,判定式!$H$3:J$12,3,TRUE))</f>
        <v/>
      </c>
      <c r="W211" s="75" t="str">
        <f t="shared" si="11"/>
        <v/>
      </c>
      <c r="X211" s="174" t="b">
        <f>IF(ISNUMBER(D211),"判定外",IF(C211=12,VLOOKUP(W211,判定式!$C$15:I$19,7,TRUE),IF(C211=13,VLOOKUP(W211,判定式!$D$15:I$19,6,TRUE),IF(C211=14,VLOOKUP(W211,判定式!$E$15:I$19,5,TRUE),IF(C211=15,VLOOKUP(W211,判定式!$F$15:I$19,4,TRUE),IF(C211=16,VLOOKUP(W211,判定式!$G$15:I$19,3,TRUE),IF(C211=17,VLOOKUP(W211,判定式!$H$15:I$19,2,TRUE))))))))</f>
        <v>0</v>
      </c>
    </row>
    <row r="212" spans="1:24" ht="14.25">
      <c r="A212" s="67">
        <v>192</v>
      </c>
      <c r="B212" s="133"/>
      <c r="C212" s="201"/>
      <c r="D212" s="208" t="str">
        <f t="shared" si="10"/>
        <v>-</v>
      </c>
      <c r="E212" s="225"/>
      <c r="F212" s="225"/>
      <c r="G212" s="225"/>
      <c r="H212" s="225"/>
      <c r="I212" s="225"/>
      <c r="J212" s="225"/>
      <c r="K212" s="68"/>
      <c r="L212" s="225"/>
      <c r="M212" s="225"/>
      <c r="N212" s="241" t="str">
        <f>IF(E212="","",VLOOKUP(E212,判定式!C$3:$J$12,8,TRUE))</f>
        <v/>
      </c>
      <c r="O212" s="241" t="str">
        <f>IF(F212="","",VLOOKUP(F212,判定式!D$3:$J$12,7,TRUE))</f>
        <v/>
      </c>
      <c r="P212" s="241" t="str">
        <f>IF(G212="","",VLOOKUP(G212,判定式!E$3:$J$12,6,TRUE))</f>
        <v/>
      </c>
      <c r="Q212" s="241" t="str">
        <f>IF(H212="","",VLOOKUP(H212,判定式!F$3:$J$12,5,TRUE))</f>
        <v/>
      </c>
      <c r="R212" s="241" t="str">
        <f>IF(I212="","",VLOOKUP(I212,判定式!M$3:$N$12,2,TRUE))</f>
        <v/>
      </c>
      <c r="S212" s="241" t="str">
        <f>IF(J212="","",VLOOKUP(J212,判定式!I$3:$J$12,2,TRUE))</f>
        <v/>
      </c>
      <c r="T212" s="241" t="str">
        <f>IF(K212="","",VLOOKUP(K212,判定式!L$3:$N$12,3,TRUE))</f>
        <v/>
      </c>
      <c r="U212" s="241" t="str">
        <f>IF(L212="","",VLOOKUP(L212,判定式!G$3:$J$12,4,TRUE))</f>
        <v/>
      </c>
      <c r="V212" s="241" t="str">
        <f>IF(M212="","",VLOOKUP(M212,判定式!$H$3:J$12,3,TRUE))</f>
        <v/>
      </c>
      <c r="W212" s="69" t="str">
        <f t="shared" si="11"/>
        <v/>
      </c>
      <c r="X212" s="170" t="b">
        <f>IF(ISNUMBER(D212),"判定外",IF(C212=12,VLOOKUP(W212,判定式!$C$15:I$19,7,TRUE),IF(C212=13,VLOOKUP(W212,判定式!$D$15:I$19,6,TRUE),IF(C212=14,VLOOKUP(W212,判定式!$E$15:I$19,5,TRUE),IF(C212=15,VLOOKUP(W212,判定式!$F$15:I$19,4,TRUE),IF(C212=16,VLOOKUP(W212,判定式!$G$15:I$19,3,TRUE),IF(C212=17,VLOOKUP(W212,判定式!$H$15:I$19,2,TRUE))))))))</f>
        <v>0</v>
      </c>
    </row>
    <row r="213" spans="1:24" ht="14.25">
      <c r="A213" s="67">
        <v>193</v>
      </c>
      <c r="B213" s="133"/>
      <c r="C213" s="201"/>
      <c r="D213" s="208" t="str">
        <f t="shared" si="10"/>
        <v>-</v>
      </c>
      <c r="E213" s="225"/>
      <c r="F213" s="225"/>
      <c r="G213" s="225"/>
      <c r="H213" s="225"/>
      <c r="I213" s="225"/>
      <c r="J213" s="225"/>
      <c r="K213" s="68"/>
      <c r="L213" s="225"/>
      <c r="M213" s="225"/>
      <c r="N213" s="241" t="str">
        <f>IF(E213="","",VLOOKUP(E213,判定式!C$3:$J$12,8,TRUE))</f>
        <v/>
      </c>
      <c r="O213" s="241" t="str">
        <f>IF(F213="","",VLOOKUP(F213,判定式!D$3:$J$12,7,TRUE))</f>
        <v/>
      </c>
      <c r="P213" s="241" t="str">
        <f>IF(G213="","",VLOOKUP(G213,判定式!E$3:$J$12,6,TRUE))</f>
        <v/>
      </c>
      <c r="Q213" s="241" t="str">
        <f>IF(H213="","",VLOOKUP(H213,判定式!F$3:$J$12,5,TRUE))</f>
        <v/>
      </c>
      <c r="R213" s="241" t="str">
        <f>IF(I213="","",VLOOKUP(I213,判定式!M$3:$N$12,2,TRUE))</f>
        <v/>
      </c>
      <c r="S213" s="241" t="str">
        <f>IF(J213="","",VLOOKUP(J213,判定式!I$3:$J$12,2,TRUE))</f>
        <v/>
      </c>
      <c r="T213" s="241" t="str">
        <f>IF(K213="","",VLOOKUP(K213,判定式!L$3:$N$12,3,TRUE))</f>
        <v/>
      </c>
      <c r="U213" s="241" t="str">
        <f>IF(L213="","",VLOOKUP(L213,判定式!G$3:$J$12,4,TRUE))</f>
        <v/>
      </c>
      <c r="V213" s="241" t="str">
        <f>IF(M213="","",VLOOKUP(M213,判定式!$H$3:J$12,3,TRUE))</f>
        <v/>
      </c>
      <c r="W213" s="69" t="str">
        <f t="shared" si="11"/>
        <v/>
      </c>
      <c r="X213" s="170" t="b">
        <f>IF(ISNUMBER(D213),"判定外",IF(C213=12,VLOOKUP(W213,判定式!$C$15:I$19,7,TRUE),IF(C213=13,VLOOKUP(W213,判定式!$D$15:I$19,6,TRUE),IF(C213=14,VLOOKUP(W213,判定式!$E$15:I$19,5,TRUE),IF(C213=15,VLOOKUP(W213,判定式!$F$15:I$19,4,TRUE),IF(C213=16,VLOOKUP(W213,判定式!$G$15:I$19,3,TRUE),IF(C213=17,VLOOKUP(W213,判定式!$H$15:I$19,2,TRUE))))))))</f>
        <v>0</v>
      </c>
    </row>
    <row r="214" spans="1:24" ht="14.25">
      <c r="A214" s="67">
        <v>194</v>
      </c>
      <c r="B214" s="133"/>
      <c r="C214" s="201"/>
      <c r="D214" s="208" t="str">
        <f t="shared" ref="D214:D277" si="12">IF((COUNTBLANK(E214:H214)+COUNTBLANK(K214:M214)+IF(AND(I214="",J214=""),1,0))=0,"",IF((COUNTBLANK(E214:H214)+COUNTBLANK(K214:M214)+IF(AND(I214="",J214=""),1,0))=8,"-",(COUNTBLANK(E214:H214)+COUNTBLANK(K214:M214)+IF(AND(I214="",J214=""),1,0))))</f>
        <v>-</v>
      </c>
      <c r="E214" s="225"/>
      <c r="F214" s="225"/>
      <c r="G214" s="225"/>
      <c r="H214" s="225"/>
      <c r="I214" s="225"/>
      <c r="J214" s="225"/>
      <c r="K214" s="68"/>
      <c r="L214" s="225"/>
      <c r="M214" s="225"/>
      <c r="N214" s="241" t="str">
        <f>IF(E214="","",VLOOKUP(E214,判定式!C$3:$J$12,8,TRUE))</f>
        <v/>
      </c>
      <c r="O214" s="241" t="str">
        <f>IF(F214="","",VLOOKUP(F214,判定式!D$3:$J$12,7,TRUE))</f>
        <v/>
      </c>
      <c r="P214" s="241" t="str">
        <f>IF(G214="","",VLOOKUP(G214,判定式!E$3:$J$12,6,TRUE))</f>
        <v/>
      </c>
      <c r="Q214" s="241" t="str">
        <f>IF(H214="","",VLOOKUP(H214,判定式!F$3:$J$12,5,TRUE))</f>
        <v/>
      </c>
      <c r="R214" s="241" t="str">
        <f>IF(I214="","",VLOOKUP(I214,判定式!M$3:$N$12,2,TRUE))</f>
        <v/>
      </c>
      <c r="S214" s="241" t="str">
        <f>IF(J214="","",VLOOKUP(J214,判定式!I$3:$J$12,2,TRUE))</f>
        <v/>
      </c>
      <c r="T214" s="241" t="str">
        <f>IF(K214="","",VLOOKUP(K214,判定式!L$3:$N$12,3,TRUE))</f>
        <v/>
      </c>
      <c r="U214" s="241" t="str">
        <f>IF(L214="","",VLOOKUP(L214,判定式!G$3:$J$12,4,TRUE))</f>
        <v/>
      </c>
      <c r="V214" s="241" t="str">
        <f>IF(M214="","",VLOOKUP(M214,判定式!$H$3:J$12,3,TRUE))</f>
        <v/>
      </c>
      <c r="W214" s="69" t="str">
        <f t="shared" ref="W214:W277" si="13">IF(COUNTBLANK(N214:V214)=0,IF((SUM(N214:R214)+SUM(T214:V214))&gt;=(SUM(N214:Q214)+SUM(S214:V214)),SUM(N214:R214)+SUM(T214:V214),SUM(N214:Q214)+SUM(S214:V214)),IF(AND(R214="",S214=""),"",IF(AND(COUNTBLANK(N214:Q214)=0,COUNTBLANK(T214:V214)=0),IF((SUM(N214:R214)+SUM(T214:V214))&gt;=(SUM(N214:Q214)+SUM(S214:V214)),SUM(N214:R214)+SUM(T214:V214),SUM(N214:Q214)+SUM(S214:V214)),"")))</f>
        <v/>
      </c>
      <c r="X214" s="170" t="b">
        <f>IF(ISNUMBER(D214),"判定外",IF(C214=12,VLOOKUP(W214,判定式!$C$15:I$19,7,TRUE),IF(C214=13,VLOOKUP(W214,判定式!$D$15:I$19,6,TRUE),IF(C214=14,VLOOKUP(W214,判定式!$E$15:I$19,5,TRUE),IF(C214=15,VLOOKUP(W214,判定式!$F$15:I$19,4,TRUE),IF(C214=16,VLOOKUP(W214,判定式!$G$15:I$19,3,TRUE),IF(C214=17,VLOOKUP(W214,判定式!$H$15:I$19,2,TRUE))))))))</f>
        <v>0</v>
      </c>
    </row>
    <row r="215" spans="1:24" ht="14.25">
      <c r="A215" s="76">
        <v>195</v>
      </c>
      <c r="B215" s="134"/>
      <c r="C215" s="202"/>
      <c r="D215" s="211" t="str">
        <f t="shared" si="12"/>
        <v>-</v>
      </c>
      <c r="E215" s="227"/>
      <c r="F215" s="227"/>
      <c r="G215" s="227"/>
      <c r="H215" s="227"/>
      <c r="I215" s="227"/>
      <c r="J215" s="227"/>
      <c r="K215" s="71"/>
      <c r="L215" s="227"/>
      <c r="M215" s="227"/>
      <c r="N215" s="244" t="str">
        <f>IF(E215="","",VLOOKUP(E215,判定式!C$3:$J$12,8,TRUE))</f>
        <v/>
      </c>
      <c r="O215" s="244" t="str">
        <f>IF(F215="","",VLOOKUP(F215,判定式!D$3:$J$12,7,TRUE))</f>
        <v/>
      </c>
      <c r="P215" s="244" t="str">
        <f>IF(G215="","",VLOOKUP(G215,判定式!E$3:$J$12,6,TRUE))</f>
        <v/>
      </c>
      <c r="Q215" s="244" t="str">
        <f>IF(H215="","",VLOOKUP(H215,判定式!F$3:$J$12,5,TRUE))</f>
        <v/>
      </c>
      <c r="R215" s="244" t="str">
        <f>IF(I215="","",VLOOKUP(I215,判定式!M$3:$N$12,2,TRUE))</f>
        <v/>
      </c>
      <c r="S215" s="244" t="str">
        <f>IF(J215="","",VLOOKUP(J215,判定式!I$3:$J$12,2,TRUE))</f>
        <v/>
      </c>
      <c r="T215" s="244" t="str">
        <f>IF(K215="","",VLOOKUP(K215,判定式!L$3:$N$12,3,TRUE))</f>
        <v/>
      </c>
      <c r="U215" s="244" t="str">
        <f>IF(L215="","",VLOOKUP(L215,判定式!G$3:$J$12,4,TRUE))</f>
        <v/>
      </c>
      <c r="V215" s="244" t="str">
        <f>IF(M215="","",VLOOKUP(M215,判定式!$H$3:J$12,3,TRUE))</f>
        <v/>
      </c>
      <c r="W215" s="78" t="str">
        <f t="shared" si="13"/>
        <v/>
      </c>
      <c r="X215" s="171" t="b">
        <f>IF(ISNUMBER(D215),"判定外",IF(C215=12,VLOOKUP(W215,判定式!$C$15:I$19,7,TRUE),IF(C215=13,VLOOKUP(W215,判定式!$D$15:I$19,6,TRUE),IF(C215=14,VLOOKUP(W215,判定式!$E$15:I$19,5,TRUE),IF(C215=15,VLOOKUP(W215,判定式!$F$15:I$19,4,TRUE),IF(C215=16,VLOOKUP(W215,判定式!$G$15:I$19,3,TRUE),IF(C215=17,VLOOKUP(W215,判定式!$H$15:I$19,2,TRUE))))))))</f>
        <v>0</v>
      </c>
    </row>
    <row r="216" spans="1:24" ht="14.25">
      <c r="A216" s="73">
        <v>196</v>
      </c>
      <c r="B216" s="135"/>
      <c r="C216" s="203"/>
      <c r="D216" s="212" t="str">
        <f t="shared" si="12"/>
        <v>-</v>
      </c>
      <c r="E216" s="229"/>
      <c r="F216" s="229"/>
      <c r="G216" s="229"/>
      <c r="H216" s="229"/>
      <c r="I216" s="229"/>
      <c r="J216" s="229"/>
      <c r="K216" s="74"/>
      <c r="L216" s="229"/>
      <c r="M216" s="229"/>
      <c r="N216" s="245" t="str">
        <f>IF(E216="","",VLOOKUP(E216,判定式!C$3:$J$12,8,TRUE))</f>
        <v/>
      </c>
      <c r="O216" s="245" t="str">
        <f>IF(F216="","",VLOOKUP(F216,判定式!D$3:$J$12,7,TRUE))</f>
        <v/>
      </c>
      <c r="P216" s="245" t="str">
        <f>IF(G216="","",VLOOKUP(G216,判定式!E$3:$J$12,6,TRUE))</f>
        <v/>
      </c>
      <c r="Q216" s="245" t="str">
        <f>IF(H216="","",VLOOKUP(H216,判定式!F$3:$J$12,5,TRUE))</f>
        <v/>
      </c>
      <c r="R216" s="245" t="str">
        <f>IF(I216="","",VLOOKUP(I216,判定式!M$3:$N$12,2,TRUE))</f>
        <v/>
      </c>
      <c r="S216" s="245" t="str">
        <f>IF(J216="","",VLOOKUP(J216,判定式!I$3:$J$12,2,TRUE))</f>
        <v/>
      </c>
      <c r="T216" s="245" t="str">
        <f>IF(K216="","",VLOOKUP(K216,判定式!L$3:$N$12,3,TRUE))</f>
        <v/>
      </c>
      <c r="U216" s="245" t="str">
        <f>IF(L216="","",VLOOKUP(L216,判定式!G$3:$J$12,4,TRUE))</f>
        <v/>
      </c>
      <c r="V216" s="245" t="str">
        <f>IF(M216="","",VLOOKUP(M216,判定式!$H$3:J$12,3,TRUE))</f>
        <v/>
      </c>
      <c r="W216" s="75" t="str">
        <f t="shared" si="13"/>
        <v/>
      </c>
      <c r="X216" s="172" t="b">
        <f>IF(ISNUMBER(D216),"判定外",IF(C216=12,VLOOKUP(W216,判定式!$C$15:I$19,7,TRUE),IF(C216=13,VLOOKUP(W216,判定式!$D$15:I$19,6,TRUE),IF(C216=14,VLOOKUP(W216,判定式!$E$15:I$19,5,TRUE),IF(C216=15,VLOOKUP(W216,判定式!$F$15:I$19,4,TRUE),IF(C216=16,VLOOKUP(W216,判定式!$G$15:I$19,3,TRUE),IF(C216=17,VLOOKUP(W216,判定式!$H$15:I$19,2,TRUE))))))))</f>
        <v>0</v>
      </c>
    </row>
    <row r="217" spans="1:24" ht="14.25">
      <c r="A217" s="67">
        <v>197</v>
      </c>
      <c r="B217" s="133"/>
      <c r="C217" s="201"/>
      <c r="D217" s="208" t="str">
        <f t="shared" si="12"/>
        <v>-</v>
      </c>
      <c r="E217" s="225"/>
      <c r="F217" s="225"/>
      <c r="G217" s="225"/>
      <c r="H217" s="225"/>
      <c r="I217" s="225"/>
      <c r="J217" s="225"/>
      <c r="K217" s="68"/>
      <c r="L217" s="225"/>
      <c r="M217" s="225"/>
      <c r="N217" s="241" t="str">
        <f>IF(E217="","",VLOOKUP(E217,判定式!C$3:$J$12,8,TRUE))</f>
        <v/>
      </c>
      <c r="O217" s="241" t="str">
        <f>IF(F217="","",VLOOKUP(F217,判定式!D$3:$J$12,7,TRUE))</f>
        <v/>
      </c>
      <c r="P217" s="241" t="str">
        <f>IF(G217="","",VLOOKUP(G217,判定式!E$3:$J$12,6,TRUE))</f>
        <v/>
      </c>
      <c r="Q217" s="241" t="str">
        <f>IF(H217="","",VLOOKUP(H217,判定式!F$3:$J$12,5,TRUE))</f>
        <v/>
      </c>
      <c r="R217" s="241" t="str">
        <f>IF(I217="","",VLOOKUP(I217,判定式!M$3:$N$12,2,TRUE))</f>
        <v/>
      </c>
      <c r="S217" s="241" t="str">
        <f>IF(J217="","",VLOOKUP(J217,判定式!I$3:$J$12,2,TRUE))</f>
        <v/>
      </c>
      <c r="T217" s="241" t="str">
        <f>IF(K217="","",VLOOKUP(K217,判定式!L$3:$N$12,3,TRUE))</f>
        <v/>
      </c>
      <c r="U217" s="241" t="str">
        <f>IF(L217="","",VLOOKUP(L217,判定式!G$3:$J$12,4,TRUE))</f>
        <v/>
      </c>
      <c r="V217" s="241" t="str">
        <f>IF(M217="","",VLOOKUP(M217,判定式!$H$3:J$12,3,TRUE))</f>
        <v/>
      </c>
      <c r="W217" s="69" t="str">
        <f t="shared" si="13"/>
        <v/>
      </c>
      <c r="X217" s="170" t="b">
        <f>IF(ISNUMBER(D217),"判定外",IF(C217=12,VLOOKUP(W217,判定式!$C$15:I$19,7,TRUE),IF(C217=13,VLOOKUP(W217,判定式!$D$15:I$19,6,TRUE),IF(C217=14,VLOOKUP(W217,判定式!$E$15:I$19,5,TRUE),IF(C217=15,VLOOKUP(W217,判定式!$F$15:I$19,4,TRUE),IF(C217=16,VLOOKUP(W217,判定式!$G$15:I$19,3,TRUE),IF(C217=17,VLOOKUP(W217,判定式!$H$15:I$19,2,TRUE))))))))</f>
        <v>0</v>
      </c>
    </row>
    <row r="218" spans="1:24" ht="14.25">
      <c r="A218" s="67">
        <v>198</v>
      </c>
      <c r="B218" s="133"/>
      <c r="C218" s="201"/>
      <c r="D218" s="208" t="str">
        <f t="shared" si="12"/>
        <v>-</v>
      </c>
      <c r="E218" s="225"/>
      <c r="F218" s="225"/>
      <c r="G218" s="225"/>
      <c r="H218" s="225"/>
      <c r="I218" s="225"/>
      <c r="J218" s="225"/>
      <c r="K218" s="68"/>
      <c r="L218" s="225"/>
      <c r="M218" s="225"/>
      <c r="N218" s="241" t="str">
        <f>IF(E218="","",VLOOKUP(E218,判定式!C$3:$J$12,8,TRUE))</f>
        <v/>
      </c>
      <c r="O218" s="241" t="str">
        <f>IF(F218="","",VLOOKUP(F218,判定式!D$3:$J$12,7,TRUE))</f>
        <v/>
      </c>
      <c r="P218" s="241" t="str">
        <f>IF(G218="","",VLOOKUP(G218,判定式!E$3:$J$12,6,TRUE))</f>
        <v/>
      </c>
      <c r="Q218" s="241" t="str">
        <f>IF(H218="","",VLOOKUP(H218,判定式!F$3:$J$12,5,TRUE))</f>
        <v/>
      </c>
      <c r="R218" s="241" t="str">
        <f>IF(I218="","",VLOOKUP(I218,判定式!M$3:$N$12,2,TRUE))</f>
        <v/>
      </c>
      <c r="S218" s="241" t="str">
        <f>IF(J218="","",VLOOKUP(J218,判定式!I$3:$J$12,2,TRUE))</f>
        <v/>
      </c>
      <c r="T218" s="241" t="str">
        <f>IF(K218="","",VLOOKUP(K218,判定式!L$3:$N$12,3,TRUE))</f>
        <v/>
      </c>
      <c r="U218" s="241" t="str">
        <f>IF(L218="","",VLOOKUP(L218,判定式!G$3:$J$12,4,TRUE))</f>
        <v/>
      </c>
      <c r="V218" s="241" t="str">
        <f>IF(M218="","",VLOOKUP(M218,判定式!$H$3:J$12,3,TRUE))</f>
        <v/>
      </c>
      <c r="W218" s="69" t="str">
        <f t="shared" si="13"/>
        <v/>
      </c>
      <c r="X218" s="170" t="b">
        <f>IF(ISNUMBER(D218),"判定外",IF(C218=12,VLOOKUP(W218,判定式!$C$15:I$19,7,TRUE),IF(C218=13,VLOOKUP(W218,判定式!$D$15:I$19,6,TRUE),IF(C218=14,VLOOKUP(W218,判定式!$E$15:I$19,5,TRUE),IF(C218=15,VLOOKUP(W218,判定式!$F$15:I$19,4,TRUE),IF(C218=16,VLOOKUP(W218,判定式!$G$15:I$19,3,TRUE),IF(C218=17,VLOOKUP(W218,判定式!$H$15:I$19,2,TRUE))))))))</f>
        <v>0</v>
      </c>
    </row>
    <row r="219" spans="1:24" ht="14.25">
      <c r="A219" s="67">
        <v>199</v>
      </c>
      <c r="B219" s="133"/>
      <c r="C219" s="201"/>
      <c r="D219" s="208" t="str">
        <f t="shared" si="12"/>
        <v>-</v>
      </c>
      <c r="E219" s="225"/>
      <c r="F219" s="225"/>
      <c r="G219" s="225"/>
      <c r="H219" s="225"/>
      <c r="I219" s="225"/>
      <c r="J219" s="225"/>
      <c r="K219" s="68"/>
      <c r="L219" s="225"/>
      <c r="M219" s="225"/>
      <c r="N219" s="241" t="str">
        <f>IF(E219="","",VLOOKUP(E219,判定式!C$3:$J$12,8,TRUE))</f>
        <v/>
      </c>
      <c r="O219" s="241" t="str">
        <f>IF(F219="","",VLOOKUP(F219,判定式!D$3:$J$12,7,TRUE))</f>
        <v/>
      </c>
      <c r="P219" s="241" t="str">
        <f>IF(G219="","",VLOOKUP(G219,判定式!E$3:$J$12,6,TRUE))</f>
        <v/>
      </c>
      <c r="Q219" s="241" t="str">
        <f>IF(H219="","",VLOOKUP(H219,判定式!F$3:$J$12,5,TRUE))</f>
        <v/>
      </c>
      <c r="R219" s="241" t="str">
        <f>IF(I219="","",VLOOKUP(I219,判定式!M$3:$N$12,2,TRUE))</f>
        <v/>
      </c>
      <c r="S219" s="241" t="str">
        <f>IF(J219="","",VLOOKUP(J219,判定式!I$3:$J$12,2,TRUE))</f>
        <v/>
      </c>
      <c r="T219" s="241" t="str">
        <f>IF(K219="","",VLOOKUP(K219,判定式!L$3:$N$12,3,TRUE))</f>
        <v/>
      </c>
      <c r="U219" s="241" t="str">
        <f>IF(L219="","",VLOOKUP(L219,判定式!G$3:$J$12,4,TRUE))</f>
        <v/>
      </c>
      <c r="V219" s="241" t="str">
        <f>IF(M219="","",VLOOKUP(M219,判定式!$H$3:J$12,3,TRUE))</f>
        <v/>
      </c>
      <c r="W219" s="69" t="str">
        <f t="shared" si="13"/>
        <v/>
      </c>
      <c r="X219" s="170" t="b">
        <f>IF(ISNUMBER(D219),"判定外",IF(C219=12,VLOOKUP(W219,判定式!$C$15:I$19,7,TRUE),IF(C219=13,VLOOKUP(W219,判定式!$D$15:I$19,6,TRUE),IF(C219=14,VLOOKUP(W219,判定式!$E$15:I$19,5,TRUE),IF(C219=15,VLOOKUP(W219,判定式!$F$15:I$19,4,TRUE),IF(C219=16,VLOOKUP(W219,判定式!$G$15:I$19,3,TRUE),IF(C219=17,VLOOKUP(W219,判定式!$H$15:I$19,2,TRUE))))))))</f>
        <v>0</v>
      </c>
    </row>
    <row r="220" spans="1:24" ht="14.25">
      <c r="A220" s="76">
        <v>200</v>
      </c>
      <c r="B220" s="136"/>
      <c r="C220" s="204"/>
      <c r="D220" s="211" t="str">
        <f t="shared" si="12"/>
        <v>-</v>
      </c>
      <c r="E220" s="230"/>
      <c r="F220" s="230"/>
      <c r="G220" s="230"/>
      <c r="H220" s="230"/>
      <c r="I220" s="230"/>
      <c r="J220" s="230"/>
      <c r="K220" s="77"/>
      <c r="L220" s="230"/>
      <c r="M220" s="230"/>
      <c r="N220" s="242" t="str">
        <f>IF(E220="","",VLOOKUP(E220,判定式!C$3:$J$12,8,TRUE))</f>
        <v/>
      </c>
      <c r="O220" s="242" t="str">
        <f>IF(F220="","",VLOOKUP(F220,判定式!D$3:$J$12,7,TRUE))</f>
        <v/>
      </c>
      <c r="P220" s="242" t="str">
        <f>IF(G220="","",VLOOKUP(G220,判定式!E$3:$J$12,6,TRUE))</f>
        <v/>
      </c>
      <c r="Q220" s="242" t="str">
        <f>IF(H220="","",VLOOKUP(H220,判定式!F$3:$J$12,5,TRUE))</f>
        <v/>
      </c>
      <c r="R220" s="242" t="str">
        <f>IF(I220="","",VLOOKUP(I220,判定式!M$3:$N$12,2,TRUE))</f>
        <v/>
      </c>
      <c r="S220" s="242" t="str">
        <f>IF(J220="","",VLOOKUP(J220,判定式!I$3:$J$12,2,TRUE))</f>
        <v/>
      </c>
      <c r="T220" s="242" t="str">
        <f>IF(K220="","",VLOOKUP(K220,判定式!L$3:$N$12,3,TRUE))</f>
        <v/>
      </c>
      <c r="U220" s="242" t="str">
        <f>IF(L220="","",VLOOKUP(L220,判定式!G$3:$J$12,4,TRUE))</f>
        <v/>
      </c>
      <c r="V220" s="242" t="str">
        <f>IF(M220="","",VLOOKUP(M220,判定式!$H$3:J$12,3,TRUE))</f>
        <v/>
      </c>
      <c r="W220" s="78" t="str">
        <f t="shared" si="13"/>
        <v/>
      </c>
      <c r="X220" s="173" t="b">
        <f>IF(ISNUMBER(D220),"判定外",IF(C220=12,VLOOKUP(W220,判定式!$C$15:I$19,7,TRUE),IF(C220=13,VLOOKUP(W220,判定式!$D$15:I$19,6,TRUE),IF(C220=14,VLOOKUP(W220,判定式!$E$15:I$19,5,TRUE),IF(C220=15,VLOOKUP(W220,判定式!$F$15:I$19,4,TRUE),IF(C220=16,VLOOKUP(W220,判定式!$G$15:I$19,3,TRUE),IF(C220=17,VLOOKUP(W220,判定式!$H$15:I$19,2,TRUE))))))))</f>
        <v>0</v>
      </c>
    </row>
    <row r="221" spans="1:24" ht="14.25">
      <c r="A221" s="73">
        <v>201</v>
      </c>
      <c r="B221" s="137"/>
      <c r="C221" s="205"/>
      <c r="D221" s="212" t="str">
        <f t="shared" si="12"/>
        <v>-</v>
      </c>
      <c r="E221" s="231"/>
      <c r="F221" s="231"/>
      <c r="G221" s="231"/>
      <c r="H221" s="231"/>
      <c r="I221" s="231"/>
      <c r="J221" s="231"/>
      <c r="K221" s="80"/>
      <c r="L221" s="231"/>
      <c r="M221" s="231"/>
      <c r="N221" s="243" t="str">
        <f>IF(E221="","",VLOOKUP(E221,判定式!C$3:$J$12,8,TRUE))</f>
        <v/>
      </c>
      <c r="O221" s="243" t="str">
        <f>IF(F221="","",VLOOKUP(F221,判定式!D$3:$J$12,7,TRUE))</f>
        <v/>
      </c>
      <c r="P221" s="243" t="str">
        <f>IF(G221="","",VLOOKUP(G221,判定式!E$3:$J$12,6,TRUE))</f>
        <v/>
      </c>
      <c r="Q221" s="243" t="str">
        <f>IF(H221="","",VLOOKUP(H221,判定式!F$3:$J$12,5,TRUE))</f>
        <v/>
      </c>
      <c r="R221" s="243" t="str">
        <f>IF(I221="","",VLOOKUP(I221,判定式!M$3:$N$12,2,TRUE))</f>
        <v/>
      </c>
      <c r="S221" s="243" t="str">
        <f>IF(J221="","",VLOOKUP(J221,判定式!I$3:$J$12,2,TRUE))</f>
        <v/>
      </c>
      <c r="T221" s="243" t="str">
        <f>IF(K221="","",VLOOKUP(K221,判定式!L$3:$N$12,3,TRUE))</f>
        <v/>
      </c>
      <c r="U221" s="243" t="str">
        <f>IF(L221="","",VLOOKUP(L221,判定式!G$3:$J$12,4,TRUE))</f>
        <v/>
      </c>
      <c r="V221" s="243" t="str">
        <f>IF(M221="","",VLOOKUP(M221,判定式!$H$3:J$12,3,TRUE))</f>
        <v/>
      </c>
      <c r="W221" s="75" t="str">
        <f t="shared" si="13"/>
        <v/>
      </c>
      <c r="X221" s="174" t="b">
        <f>IF(ISNUMBER(D221),"判定外",IF(C221=12,VLOOKUP(W221,判定式!$C$15:I$19,7,TRUE),IF(C221=13,VLOOKUP(W221,判定式!$D$15:I$19,6,TRUE),IF(C221=14,VLOOKUP(W221,判定式!$E$15:I$19,5,TRUE),IF(C221=15,VLOOKUP(W221,判定式!$F$15:I$19,4,TRUE),IF(C221=16,VLOOKUP(W221,判定式!$G$15:I$19,3,TRUE),IF(C221=17,VLOOKUP(W221,判定式!$H$15:I$19,2,TRUE))))))))</f>
        <v>0</v>
      </c>
    </row>
    <row r="222" spans="1:24" ht="14.25">
      <c r="A222" s="67">
        <v>202</v>
      </c>
      <c r="B222" s="133"/>
      <c r="C222" s="201"/>
      <c r="D222" s="208" t="str">
        <f t="shared" si="12"/>
        <v>-</v>
      </c>
      <c r="E222" s="225"/>
      <c r="F222" s="225"/>
      <c r="G222" s="225"/>
      <c r="H222" s="225"/>
      <c r="I222" s="225"/>
      <c r="J222" s="225"/>
      <c r="K222" s="68"/>
      <c r="L222" s="225"/>
      <c r="M222" s="225"/>
      <c r="N222" s="241" t="str">
        <f>IF(E222="","",VLOOKUP(E222,判定式!C$3:$J$12,8,TRUE))</f>
        <v/>
      </c>
      <c r="O222" s="241" t="str">
        <f>IF(F222="","",VLOOKUP(F222,判定式!D$3:$J$12,7,TRUE))</f>
        <v/>
      </c>
      <c r="P222" s="241" t="str">
        <f>IF(G222="","",VLOOKUP(G222,判定式!E$3:$J$12,6,TRUE))</f>
        <v/>
      </c>
      <c r="Q222" s="241" t="str">
        <f>IF(H222="","",VLOOKUP(H222,判定式!F$3:$J$12,5,TRUE))</f>
        <v/>
      </c>
      <c r="R222" s="241" t="str">
        <f>IF(I222="","",VLOOKUP(I222,判定式!M$3:$N$12,2,TRUE))</f>
        <v/>
      </c>
      <c r="S222" s="241" t="str">
        <f>IF(J222="","",VLOOKUP(J222,判定式!I$3:$J$12,2,TRUE))</f>
        <v/>
      </c>
      <c r="T222" s="241" t="str">
        <f>IF(K222="","",VLOOKUP(K222,判定式!L$3:$N$12,3,TRUE))</f>
        <v/>
      </c>
      <c r="U222" s="241" t="str">
        <f>IF(L222="","",VLOOKUP(L222,判定式!G$3:$J$12,4,TRUE))</f>
        <v/>
      </c>
      <c r="V222" s="241" t="str">
        <f>IF(M222="","",VLOOKUP(M222,判定式!$H$3:J$12,3,TRUE))</f>
        <v/>
      </c>
      <c r="W222" s="69" t="str">
        <f t="shared" si="13"/>
        <v/>
      </c>
      <c r="X222" s="170" t="b">
        <f>IF(ISNUMBER(D222),"判定外",IF(C222=12,VLOOKUP(W222,判定式!$C$15:I$19,7,TRUE),IF(C222=13,VLOOKUP(W222,判定式!$D$15:I$19,6,TRUE),IF(C222=14,VLOOKUP(W222,判定式!$E$15:I$19,5,TRUE),IF(C222=15,VLOOKUP(W222,判定式!$F$15:I$19,4,TRUE),IF(C222=16,VLOOKUP(W222,判定式!$G$15:I$19,3,TRUE),IF(C222=17,VLOOKUP(W222,判定式!$H$15:I$19,2,TRUE))))))))</f>
        <v>0</v>
      </c>
    </row>
    <row r="223" spans="1:24" ht="14.25">
      <c r="A223" s="67">
        <v>203</v>
      </c>
      <c r="B223" s="133"/>
      <c r="C223" s="201"/>
      <c r="D223" s="208" t="str">
        <f t="shared" si="12"/>
        <v>-</v>
      </c>
      <c r="E223" s="225"/>
      <c r="F223" s="225"/>
      <c r="G223" s="225"/>
      <c r="H223" s="225"/>
      <c r="I223" s="225"/>
      <c r="J223" s="225"/>
      <c r="K223" s="68"/>
      <c r="L223" s="225"/>
      <c r="M223" s="225"/>
      <c r="N223" s="241" t="str">
        <f>IF(E223="","",VLOOKUP(E223,判定式!C$3:$J$12,8,TRUE))</f>
        <v/>
      </c>
      <c r="O223" s="241" t="str">
        <f>IF(F223="","",VLOOKUP(F223,判定式!D$3:$J$12,7,TRUE))</f>
        <v/>
      </c>
      <c r="P223" s="241" t="str">
        <f>IF(G223="","",VLOOKUP(G223,判定式!E$3:$J$12,6,TRUE))</f>
        <v/>
      </c>
      <c r="Q223" s="241" t="str">
        <f>IF(H223="","",VLOOKUP(H223,判定式!F$3:$J$12,5,TRUE))</f>
        <v/>
      </c>
      <c r="R223" s="241" t="str">
        <f>IF(I223="","",VLOOKUP(I223,判定式!M$3:$N$12,2,TRUE))</f>
        <v/>
      </c>
      <c r="S223" s="241" t="str">
        <f>IF(J223="","",VLOOKUP(J223,判定式!I$3:$J$12,2,TRUE))</f>
        <v/>
      </c>
      <c r="T223" s="241" t="str">
        <f>IF(K223="","",VLOOKUP(K223,判定式!L$3:$N$12,3,TRUE))</f>
        <v/>
      </c>
      <c r="U223" s="241" t="str">
        <f>IF(L223="","",VLOOKUP(L223,判定式!G$3:$J$12,4,TRUE))</f>
        <v/>
      </c>
      <c r="V223" s="241" t="str">
        <f>IF(M223="","",VLOOKUP(M223,判定式!$H$3:J$12,3,TRUE))</f>
        <v/>
      </c>
      <c r="W223" s="69" t="str">
        <f t="shared" si="13"/>
        <v/>
      </c>
      <c r="X223" s="170" t="b">
        <f>IF(ISNUMBER(D223),"判定外",IF(C223=12,VLOOKUP(W223,判定式!$C$15:I$19,7,TRUE),IF(C223=13,VLOOKUP(W223,判定式!$D$15:I$19,6,TRUE),IF(C223=14,VLOOKUP(W223,判定式!$E$15:I$19,5,TRUE),IF(C223=15,VLOOKUP(W223,判定式!$F$15:I$19,4,TRUE),IF(C223=16,VLOOKUP(W223,判定式!$G$15:I$19,3,TRUE),IF(C223=17,VLOOKUP(W223,判定式!$H$15:I$19,2,TRUE))))))))</f>
        <v>0</v>
      </c>
    </row>
    <row r="224" spans="1:24" ht="14.25">
      <c r="A224" s="67">
        <v>204</v>
      </c>
      <c r="B224" s="133"/>
      <c r="C224" s="201"/>
      <c r="D224" s="208" t="str">
        <f t="shared" si="12"/>
        <v>-</v>
      </c>
      <c r="E224" s="225"/>
      <c r="F224" s="225"/>
      <c r="G224" s="225"/>
      <c r="H224" s="225"/>
      <c r="I224" s="225"/>
      <c r="J224" s="225"/>
      <c r="K224" s="68"/>
      <c r="L224" s="225"/>
      <c r="M224" s="225"/>
      <c r="N224" s="241" t="str">
        <f>IF(E224="","",VLOOKUP(E224,判定式!C$3:$J$12,8,TRUE))</f>
        <v/>
      </c>
      <c r="O224" s="241" t="str">
        <f>IF(F224="","",VLOOKUP(F224,判定式!D$3:$J$12,7,TRUE))</f>
        <v/>
      </c>
      <c r="P224" s="241" t="str">
        <f>IF(G224="","",VLOOKUP(G224,判定式!E$3:$J$12,6,TRUE))</f>
        <v/>
      </c>
      <c r="Q224" s="241" t="str">
        <f>IF(H224="","",VLOOKUP(H224,判定式!F$3:$J$12,5,TRUE))</f>
        <v/>
      </c>
      <c r="R224" s="241" t="str">
        <f>IF(I224="","",VLOOKUP(I224,判定式!M$3:$N$12,2,TRUE))</f>
        <v/>
      </c>
      <c r="S224" s="241" t="str">
        <f>IF(J224="","",VLOOKUP(J224,判定式!I$3:$J$12,2,TRUE))</f>
        <v/>
      </c>
      <c r="T224" s="241" t="str">
        <f>IF(K224="","",VLOOKUP(K224,判定式!L$3:$N$12,3,TRUE))</f>
        <v/>
      </c>
      <c r="U224" s="241" t="str">
        <f>IF(L224="","",VLOOKUP(L224,判定式!G$3:$J$12,4,TRUE))</f>
        <v/>
      </c>
      <c r="V224" s="241" t="str">
        <f>IF(M224="","",VLOOKUP(M224,判定式!$H$3:J$12,3,TRUE))</f>
        <v/>
      </c>
      <c r="W224" s="69" t="str">
        <f t="shared" si="13"/>
        <v/>
      </c>
      <c r="X224" s="170" t="b">
        <f>IF(ISNUMBER(D224),"判定外",IF(C224=12,VLOOKUP(W224,判定式!$C$15:I$19,7,TRUE),IF(C224=13,VLOOKUP(W224,判定式!$D$15:I$19,6,TRUE),IF(C224=14,VLOOKUP(W224,判定式!$E$15:I$19,5,TRUE),IF(C224=15,VLOOKUP(W224,判定式!$F$15:I$19,4,TRUE),IF(C224=16,VLOOKUP(W224,判定式!$G$15:I$19,3,TRUE),IF(C224=17,VLOOKUP(W224,判定式!$H$15:I$19,2,TRUE))))))))</f>
        <v>0</v>
      </c>
    </row>
    <row r="225" spans="1:24" ht="14.25">
      <c r="A225" s="76">
        <v>205</v>
      </c>
      <c r="B225" s="134"/>
      <c r="C225" s="202"/>
      <c r="D225" s="211" t="str">
        <f t="shared" si="12"/>
        <v>-</v>
      </c>
      <c r="E225" s="227"/>
      <c r="F225" s="227"/>
      <c r="G225" s="227"/>
      <c r="H225" s="227"/>
      <c r="I225" s="227"/>
      <c r="J225" s="227"/>
      <c r="K225" s="71"/>
      <c r="L225" s="227"/>
      <c r="M225" s="227"/>
      <c r="N225" s="244" t="str">
        <f>IF(E225="","",VLOOKUP(E225,判定式!C$3:$J$12,8,TRUE))</f>
        <v/>
      </c>
      <c r="O225" s="244" t="str">
        <f>IF(F225="","",VLOOKUP(F225,判定式!D$3:$J$12,7,TRUE))</f>
        <v/>
      </c>
      <c r="P225" s="244" t="str">
        <f>IF(G225="","",VLOOKUP(G225,判定式!E$3:$J$12,6,TRUE))</f>
        <v/>
      </c>
      <c r="Q225" s="244" t="str">
        <f>IF(H225="","",VLOOKUP(H225,判定式!F$3:$J$12,5,TRUE))</f>
        <v/>
      </c>
      <c r="R225" s="244" t="str">
        <f>IF(I225="","",VLOOKUP(I225,判定式!M$3:$N$12,2,TRUE))</f>
        <v/>
      </c>
      <c r="S225" s="244" t="str">
        <f>IF(J225="","",VLOOKUP(J225,判定式!I$3:$J$12,2,TRUE))</f>
        <v/>
      </c>
      <c r="T225" s="244" t="str">
        <f>IF(K225="","",VLOOKUP(K225,判定式!L$3:$N$12,3,TRUE))</f>
        <v/>
      </c>
      <c r="U225" s="244" t="str">
        <f>IF(L225="","",VLOOKUP(L225,判定式!G$3:$J$12,4,TRUE))</f>
        <v/>
      </c>
      <c r="V225" s="244" t="str">
        <f>IF(M225="","",VLOOKUP(M225,判定式!$H$3:J$12,3,TRUE))</f>
        <v/>
      </c>
      <c r="W225" s="78" t="str">
        <f t="shared" si="13"/>
        <v/>
      </c>
      <c r="X225" s="171" t="b">
        <f>IF(ISNUMBER(D225),"判定外",IF(C225=12,VLOOKUP(W225,判定式!$C$15:I$19,7,TRUE),IF(C225=13,VLOOKUP(W225,判定式!$D$15:I$19,6,TRUE),IF(C225=14,VLOOKUP(W225,判定式!$E$15:I$19,5,TRUE),IF(C225=15,VLOOKUP(W225,判定式!$F$15:I$19,4,TRUE),IF(C225=16,VLOOKUP(W225,判定式!$G$15:I$19,3,TRUE),IF(C225=17,VLOOKUP(W225,判定式!$H$15:I$19,2,TRUE))))))))</f>
        <v>0</v>
      </c>
    </row>
    <row r="226" spans="1:24" ht="14.25">
      <c r="A226" s="73">
        <v>206</v>
      </c>
      <c r="B226" s="135"/>
      <c r="C226" s="203"/>
      <c r="D226" s="212" t="str">
        <f t="shared" si="12"/>
        <v>-</v>
      </c>
      <c r="E226" s="229"/>
      <c r="F226" s="229"/>
      <c r="G226" s="229"/>
      <c r="H226" s="229"/>
      <c r="I226" s="229"/>
      <c r="J226" s="229"/>
      <c r="K226" s="74"/>
      <c r="L226" s="229"/>
      <c r="M226" s="229"/>
      <c r="N226" s="245" t="str">
        <f>IF(E226="","",VLOOKUP(E226,判定式!C$3:$J$12,8,TRUE))</f>
        <v/>
      </c>
      <c r="O226" s="245" t="str">
        <f>IF(F226="","",VLOOKUP(F226,判定式!D$3:$J$12,7,TRUE))</f>
        <v/>
      </c>
      <c r="P226" s="245" t="str">
        <f>IF(G226="","",VLOOKUP(G226,判定式!E$3:$J$12,6,TRUE))</f>
        <v/>
      </c>
      <c r="Q226" s="245" t="str">
        <f>IF(H226="","",VLOOKUP(H226,判定式!F$3:$J$12,5,TRUE))</f>
        <v/>
      </c>
      <c r="R226" s="245" t="str">
        <f>IF(I226="","",VLOOKUP(I226,判定式!M$3:$N$12,2,TRUE))</f>
        <v/>
      </c>
      <c r="S226" s="245" t="str">
        <f>IF(J226="","",VLOOKUP(J226,判定式!I$3:$J$12,2,TRUE))</f>
        <v/>
      </c>
      <c r="T226" s="245" t="str">
        <f>IF(K226="","",VLOOKUP(K226,判定式!L$3:$N$12,3,TRUE))</f>
        <v/>
      </c>
      <c r="U226" s="245" t="str">
        <f>IF(L226="","",VLOOKUP(L226,判定式!G$3:$J$12,4,TRUE))</f>
        <v/>
      </c>
      <c r="V226" s="245" t="str">
        <f>IF(M226="","",VLOOKUP(M226,判定式!$H$3:J$12,3,TRUE))</f>
        <v/>
      </c>
      <c r="W226" s="75" t="str">
        <f t="shared" si="13"/>
        <v/>
      </c>
      <c r="X226" s="172" t="b">
        <f>IF(ISNUMBER(D226),"判定外",IF(C226=12,VLOOKUP(W226,判定式!$C$15:I$19,7,TRUE),IF(C226=13,VLOOKUP(W226,判定式!$D$15:I$19,6,TRUE),IF(C226=14,VLOOKUP(W226,判定式!$E$15:I$19,5,TRUE),IF(C226=15,VLOOKUP(W226,判定式!$F$15:I$19,4,TRUE),IF(C226=16,VLOOKUP(W226,判定式!$G$15:I$19,3,TRUE),IF(C226=17,VLOOKUP(W226,判定式!$H$15:I$19,2,TRUE))))))))</f>
        <v>0</v>
      </c>
    </row>
    <row r="227" spans="1:24" ht="14.25">
      <c r="A227" s="67">
        <v>207</v>
      </c>
      <c r="B227" s="133"/>
      <c r="C227" s="201"/>
      <c r="D227" s="208" t="str">
        <f t="shared" si="12"/>
        <v>-</v>
      </c>
      <c r="E227" s="225"/>
      <c r="F227" s="225"/>
      <c r="G227" s="225"/>
      <c r="H227" s="225"/>
      <c r="I227" s="225"/>
      <c r="J227" s="225"/>
      <c r="K227" s="68"/>
      <c r="L227" s="225"/>
      <c r="M227" s="225"/>
      <c r="N227" s="241" t="str">
        <f>IF(E227="","",VLOOKUP(E227,判定式!C$3:$J$12,8,TRUE))</f>
        <v/>
      </c>
      <c r="O227" s="241" t="str">
        <f>IF(F227="","",VLOOKUP(F227,判定式!D$3:$J$12,7,TRUE))</f>
        <v/>
      </c>
      <c r="P227" s="241" t="str">
        <f>IF(G227="","",VLOOKUP(G227,判定式!E$3:$J$12,6,TRUE))</f>
        <v/>
      </c>
      <c r="Q227" s="241" t="str">
        <f>IF(H227="","",VLOOKUP(H227,判定式!F$3:$J$12,5,TRUE))</f>
        <v/>
      </c>
      <c r="R227" s="241" t="str">
        <f>IF(I227="","",VLOOKUP(I227,判定式!M$3:$N$12,2,TRUE))</f>
        <v/>
      </c>
      <c r="S227" s="241" t="str">
        <f>IF(J227="","",VLOOKUP(J227,判定式!I$3:$J$12,2,TRUE))</f>
        <v/>
      </c>
      <c r="T227" s="241" t="str">
        <f>IF(K227="","",VLOOKUP(K227,判定式!L$3:$N$12,3,TRUE))</f>
        <v/>
      </c>
      <c r="U227" s="241" t="str">
        <f>IF(L227="","",VLOOKUP(L227,判定式!G$3:$J$12,4,TRUE))</f>
        <v/>
      </c>
      <c r="V227" s="241" t="str">
        <f>IF(M227="","",VLOOKUP(M227,判定式!$H$3:J$12,3,TRUE))</f>
        <v/>
      </c>
      <c r="W227" s="69" t="str">
        <f t="shared" si="13"/>
        <v/>
      </c>
      <c r="X227" s="170" t="b">
        <f>IF(ISNUMBER(D227),"判定外",IF(C227=12,VLOOKUP(W227,判定式!$C$15:I$19,7,TRUE),IF(C227=13,VLOOKUP(W227,判定式!$D$15:I$19,6,TRUE),IF(C227=14,VLOOKUP(W227,判定式!$E$15:I$19,5,TRUE),IF(C227=15,VLOOKUP(W227,判定式!$F$15:I$19,4,TRUE),IF(C227=16,VLOOKUP(W227,判定式!$G$15:I$19,3,TRUE),IF(C227=17,VLOOKUP(W227,判定式!$H$15:I$19,2,TRUE))))))))</f>
        <v>0</v>
      </c>
    </row>
    <row r="228" spans="1:24" ht="14.25">
      <c r="A228" s="67">
        <v>208</v>
      </c>
      <c r="B228" s="133"/>
      <c r="C228" s="201"/>
      <c r="D228" s="208" t="str">
        <f t="shared" si="12"/>
        <v>-</v>
      </c>
      <c r="E228" s="225"/>
      <c r="F228" s="225"/>
      <c r="G228" s="225"/>
      <c r="H228" s="225"/>
      <c r="I228" s="225"/>
      <c r="J228" s="225"/>
      <c r="K228" s="68"/>
      <c r="L228" s="225"/>
      <c r="M228" s="225"/>
      <c r="N228" s="241" t="str">
        <f>IF(E228="","",VLOOKUP(E228,判定式!C$3:$J$12,8,TRUE))</f>
        <v/>
      </c>
      <c r="O228" s="241" t="str">
        <f>IF(F228="","",VLOOKUP(F228,判定式!D$3:$J$12,7,TRUE))</f>
        <v/>
      </c>
      <c r="P228" s="241" t="str">
        <f>IF(G228="","",VLOOKUP(G228,判定式!E$3:$J$12,6,TRUE))</f>
        <v/>
      </c>
      <c r="Q228" s="241" t="str">
        <f>IF(H228="","",VLOOKUP(H228,判定式!F$3:$J$12,5,TRUE))</f>
        <v/>
      </c>
      <c r="R228" s="241" t="str">
        <f>IF(I228="","",VLOOKUP(I228,判定式!M$3:$N$12,2,TRUE))</f>
        <v/>
      </c>
      <c r="S228" s="241" t="str">
        <f>IF(J228="","",VLOOKUP(J228,判定式!I$3:$J$12,2,TRUE))</f>
        <v/>
      </c>
      <c r="T228" s="241" t="str">
        <f>IF(K228="","",VLOOKUP(K228,判定式!L$3:$N$12,3,TRUE))</f>
        <v/>
      </c>
      <c r="U228" s="241" t="str">
        <f>IF(L228="","",VLOOKUP(L228,判定式!G$3:$J$12,4,TRUE))</f>
        <v/>
      </c>
      <c r="V228" s="241" t="str">
        <f>IF(M228="","",VLOOKUP(M228,判定式!$H$3:J$12,3,TRUE))</f>
        <v/>
      </c>
      <c r="W228" s="69" t="str">
        <f t="shared" si="13"/>
        <v/>
      </c>
      <c r="X228" s="170" t="b">
        <f>IF(ISNUMBER(D228),"判定外",IF(C228=12,VLOOKUP(W228,判定式!$C$15:I$19,7,TRUE),IF(C228=13,VLOOKUP(W228,判定式!$D$15:I$19,6,TRUE),IF(C228=14,VLOOKUP(W228,判定式!$E$15:I$19,5,TRUE),IF(C228=15,VLOOKUP(W228,判定式!$F$15:I$19,4,TRUE),IF(C228=16,VLOOKUP(W228,判定式!$G$15:I$19,3,TRUE),IF(C228=17,VLOOKUP(W228,判定式!$H$15:I$19,2,TRUE))))))))</f>
        <v>0</v>
      </c>
    </row>
    <row r="229" spans="1:24" ht="14.25">
      <c r="A229" s="67">
        <v>209</v>
      </c>
      <c r="B229" s="133"/>
      <c r="C229" s="201"/>
      <c r="D229" s="208" t="str">
        <f t="shared" si="12"/>
        <v>-</v>
      </c>
      <c r="E229" s="225"/>
      <c r="F229" s="225"/>
      <c r="G229" s="225"/>
      <c r="H229" s="225"/>
      <c r="I229" s="225"/>
      <c r="J229" s="225"/>
      <c r="K229" s="68"/>
      <c r="L229" s="225"/>
      <c r="M229" s="225"/>
      <c r="N229" s="241" t="str">
        <f>IF(E229="","",VLOOKUP(E229,判定式!C$3:$J$12,8,TRUE))</f>
        <v/>
      </c>
      <c r="O229" s="241" t="str">
        <f>IF(F229="","",VLOOKUP(F229,判定式!D$3:$J$12,7,TRUE))</f>
        <v/>
      </c>
      <c r="P229" s="241" t="str">
        <f>IF(G229="","",VLOOKUP(G229,判定式!E$3:$J$12,6,TRUE))</f>
        <v/>
      </c>
      <c r="Q229" s="241" t="str">
        <f>IF(H229="","",VLOOKUP(H229,判定式!F$3:$J$12,5,TRUE))</f>
        <v/>
      </c>
      <c r="R229" s="241" t="str">
        <f>IF(I229="","",VLOOKUP(I229,判定式!M$3:$N$12,2,TRUE))</f>
        <v/>
      </c>
      <c r="S229" s="241" t="str">
        <f>IF(J229="","",VLOOKUP(J229,判定式!I$3:$J$12,2,TRUE))</f>
        <v/>
      </c>
      <c r="T229" s="241" t="str">
        <f>IF(K229="","",VLOOKUP(K229,判定式!L$3:$N$12,3,TRUE))</f>
        <v/>
      </c>
      <c r="U229" s="241" t="str">
        <f>IF(L229="","",VLOOKUP(L229,判定式!G$3:$J$12,4,TRUE))</f>
        <v/>
      </c>
      <c r="V229" s="241" t="str">
        <f>IF(M229="","",VLOOKUP(M229,判定式!$H$3:J$12,3,TRUE))</f>
        <v/>
      </c>
      <c r="W229" s="69" t="str">
        <f t="shared" si="13"/>
        <v/>
      </c>
      <c r="X229" s="170" t="b">
        <f>IF(ISNUMBER(D229),"判定外",IF(C229=12,VLOOKUP(W229,判定式!$C$15:I$19,7,TRUE),IF(C229=13,VLOOKUP(W229,判定式!$D$15:I$19,6,TRUE),IF(C229=14,VLOOKUP(W229,判定式!$E$15:I$19,5,TRUE),IF(C229=15,VLOOKUP(W229,判定式!$F$15:I$19,4,TRUE),IF(C229=16,VLOOKUP(W229,判定式!$G$15:I$19,3,TRUE),IF(C229=17,VLOOKUP(W229,判定式!$H$15:I$19,2,TRUE))))))))</f>
        <v>0</v>
      </c>
    </row>
    <row r="230" spans="1:24" ht="14.25">
      <c r="A230" s="76">
        <v>210</v>
      </c>
      <c r="B230" s="136"/>
      <c r="C230" s="204"/>
      <c r="D230" s="211" t="str">
        <f t="shared" si="12"/>
        <v>-</v>
      </c>
      <c r="E230" s="230"/>
      <c r="F230" s="230"/>
      <c r="G230" s="230"/>
      <c r="H230" s="230"/>
      <c r="I230" s="230"/>
      <c r="J230" s="230"/>
      <c r="K230" s="77"/>
      <c r="L230" s="230"/>
      <c r="M230" s="230"/>
      <c r="N230" s="242" t="str">
        <f>IF(E230="","",VLOOKUP(E230,判定式!C$3:$J$12,8,TRUE))</f>
        <v/>
      </c>
      <c r="O230" s="242" t="str">
        <f>IF(F230="","",VLOOKUP(F230,判定式!D$3:$J$12,7,TRUE))</f>
        <v/>
      </c>
      <c r="P230" s="242" t="str">
        <f>IF(G230="","",VLOOKUP(G230,判定式!E$3:$J$12,6,TRUE))</f>
        <v/>
      </c>
      <c r="Q230" s="242" t="str">
        <f>IF(H230="","",VLOOKUP(H230,判定式!F$3:$J$12,5,TRUE))</f>
        <v/>
      </c>
      <c r="R230" s="242" t="str">
        <f>IF(I230="","",VLOOKUP(I230,判定式!M$3:$N$12,2,TRUE))</f>
        <v/>
      </c>
      <c r="S230" s="242" t="str">
        <f>IF(J230="","",VLOOKUP(J230,判定式!I$3:$J$12,2,TRUE))</f>
        <v/>
      </c>
      <c r="T230" s="242" t="str">
        <f>IF(K230="","",VLOOKUP(K230,判定式!L$3:$N$12,3,TRUE))</f>
        <v/>
      </c>
      <c r="U230" s="242" t="str">
        <f>IF(L230="","",VLOOKUP(L230,判定式!G$3:$J$12,4,TRUE))</f>
        <v/>
      </c>
      <c r="V230" s="242" t="str">
        <f>IF(M230="","",VLOOKUP(M230,判定式!$H$3:J$12,3,TRUE))</f>
        <v/>
      </c>
      <c r="W230" s="78" t="str">
        <f t="shared" si="13"/>
        <v/>
      </c>
      <c r="X230" s="173" t="b">
        <f>IF(ISNUMBER(D230),"判定外",IF(C230=12,VLOOKUP(W230,判定式!$C$15:I$19,7,TRUE),IF(C230=13,VLOOKUP(W230,判定式!$D$15:I$19,6,TRUE),IF(C230=14,VLOOKUP(W230,判定式!$E$15:I$19,5,TRUE),IF(C230=15,VLOOKUP(W230,判定式!$F$15:I$19,4,TRUE),IF(C230=16,VLOOKUP(W230,判定式!$G$15:I$19,3,TRUE),IF(C230=17,VLOOKUP(W230,判定式!$H$15:I$19,2,TRUE))))))))</f>
        <v>0</v>
      </c>
    </row>
    <row r="231" spans="1:24" ht="14.25">
      <c r="A231" s="73">
        <v>211</v>
      </c>
      <c r="B231" s="137"/>
      <c r="C231" s="205"/>
      <c r="D231" s="212" t="str">
        <f t="shared" si="12"/>
        <v>-</v>
      </c>
      <c r="E231" s="231"/>
      <c r="F231" s="231"/>
      <c r="G231" s="231"/>
      <c r="H231" s="231"/>
      <c r="I231" s="231"/>
      <c r="J231" s="231"/>
      <c r="K231" s="80"/>
      <c r="L231" s="231"/>
      <c r="M231" s="231"/>
      <c r="N231" s="243" t="str">
        <f>IF(E231="","",VLOOKUP(E231,判定式!C$3:$J$12,8,TRUE))</f>
        <v/>
      </c>
      <c r="O231" s="243" t="str">
        <f>IF(F231="","",VLOOKUP(F231,判定式!D$3:$J$12,7,TRUE))</f>
        <v/>
      </c>
      <c r="P231" s="243" t="str">
        <f>IF(G231="","",VLOOKUP(G231,判定式!E$3:$J$12,6,TRUE))</f>
        <v/>
      </c>
      <c r="Q231" s="243" t="str">
        <f>IF(H231="","",VLOOKUP(H231,判定式!F$3:$J$12,5,TRUE))</f>
        <v/>
      </c>
      <c r="R231" s="243" t="str">
        <f>IF(I231="","",VLOOKUP(I231,判定式!M$3:$N$12,2,TRUE))</f>
        <v/>
      </c>
      <c r="S231" s="243" t="str">
        <f>IF(J231="","",VLOOKUP(J231,判定式!I$3:$J$12,2,TRUE))</f>
        <v/>
      </c>
      <c r="T231" s="243" t="str">
        <f>IF(K231="","",VLOOKUP(K231,判定式!L$3:$N$12,3,TRUE))</f>
        <v/>
      </c>
      <c r="U231" s="243" t="str">
        <f>IF(L231="","",VLOOKUP(L231,判定式!G$3:$J$12,4,TRUE))</f>
        <v/>
      </c>
      <c r="V231" s="243" t="str">
        <f>IF(M231="","",VLOOKUP(M231,判定式!$H$3:J$12,3,TRUE))</f>
        <v/>
      </c>
      <c r="W231" s="75" t="str">
        <f t="shared" si="13"/>
        <v/>
      </c>
      <c r="X231" s="174" t="b">
        <f>IF(ISNUMBER(D231),"判定外",IF(C231=12,VLOOKUP(W231,判定式!$C$15:I$19,7,TRUE),IF(C231=13,VLOOKUP(W231,判定式!$D$15:I$19,6,TRUE),IF(C231=14,VLOOKUP(W231,判定式!$E$15:I$19,5,TRUE),IF(C231=15,VLOOKUP(W231,判定式!$F$15:I$19,4,TRUE),IF(C231=16,VLOOKUP(W231,判定式!$G$15:I$19,3,TRUE),IF(C231=17,VLOOKUP(W231,判定式!$H$15:I$19,2,TRUE))))))))</f>
        <v>0</v>
      </c>
    </row>
    <row r="232" spans="1:24" ht="14.25">
      <c r="A232" s="67">
        <v>212</v>
      </c>
      <c r="B232" s="133"/>
      <c r="C232" s="201"/>
      <c r="D232" s="208" t="str">
        <f t="shared" si="12"/>
        <v>-</v>
      </c>
      <c r="E232" s="225"/>
      <c r="F232" s="225"/>
      <c r="G232" s="225"/>
      <c r="H232" s="225"/>
      <c r="I232" s="225"/>
      <c r="J232" s="225"/>
      <c r="K232" s="68"/>
      <c r="L232" s="225"/>
      <c r="M232" s="225"/>
      <c r="N232" s="241" t="str">
        <f>IF(E232="","",VLOOKUP(E232,判定式!C$3:$J$12,8,TRUE))</f>
        <v/>
      </c>
      <c r="O232" s="241" t="str">
        <f>IF(F232="","",VLOOKUP(F232,判定式!D$3:$J$12,7,TRUE))</f>
        <v/>
      </c>
      <c r="P232" s="241" t="str">
        <f>IF(G232="","",VLOOKUP(G232,判定式!E$3:$J$12,6,TRUE))</f>
        <v/>
      </c>
      <c r="Q232" s="241" t="str">
        <f>IF(H232="","",VLOOKUP(H232,判定式!F$3:$J$12,5,TRUE))</f>
        <v/>
      </c>
      <c r="R232" s="241" t="str">
        <f>IF(I232="","",VLOOKUP(I232,判定式!M$3:$N$12,2,TRUE))</f>
        <v/>
      </c>
      <c r="S232" s="241" t="str">
        <f>IF(J232="","",VLOOKUP(J232,判定式!I$3:$J$12,2,TRUE))</f>
        <v/>
      </c>
      <c r="T232" s="241" t="str">
        <f>IF(K232="","",VLOOKUP(K232,判定式!L$3:$N$12,3,TRUE))</f>
        <v/>
      </c>
      <c r="U232" s="241" t="str">
        <f>IF(L232="","",VLOOKUP(L232,判定式!G$3:$J$12,4,TRUE))</f>
        <v/>
      </c>
      <c r="V232" s="241" t="str">
        <f>IF(M232="","",VLOOKUP(M232,判定式!$H$3:J$12,3,TRUE))</f>
        <v/>
      </c>
      <c r="W232" s="69" t="str">
        <f t="shared" si="13"/>
        <v/>
      </c>
      <c r="X232" s="170" t="b">
        <f>IF(ISNUMBER(D232),"判定外",IF(C232=12,VLOOKUP(W232,判定式!$C$15:I$19,7,TRUE),IF(C232=13,VLOOKUP(W232,判定式!$D$15:I$19,6,TRUE),IF(C232=14,VLOOKUP(W232,判定式!$E$15:I$19,5,TRUE),IF(C232=15,VLOOKUP(W232,判定式!$F$15:I$19,4,TRUE),IF(C232=16,VLOOKUP(W232,判定式!$G$15:I$19,3,TRUE),IF(C232=17,VLOOKUP(W232,判定式!$H$15:I$19,2,TRUE))))))))</f>
        <v>0</v>
      </c>
    </row>
    <row r="233" spans="1:24" ht="14.25">
      <c r="A233" s="67">
        <v>213</v>
      </c>
      <c r="B233" s="133"/>
      <c r="C233" s="201"/>
      <c r="D233" s="208" t="str">
        <f t="shared" si="12"/>
        <v>-</v>
      </c>
      <c r="E233" s="225"/>
      <c r="F233" s="225"/>
      <c r="G233" s="225"/>
      <c r="H233" s="225"/>
      <c r="I233" s="225"/>
      <c r="J233" s="225"/>
      <c r="K233" s="68"/>
      <c r="L233" s="225"/>
      <c r="M233" s="225"/>
      <c r="N233" s="241" t="str">
        <f>IF(E233="","",VLOOKUP(E233,判定式!C$3:$J$12,8,TRUE))</f>
        <v/>
      </c>
      <c r="O233" s="241" t="str">
        <f>IF(F233="","",VLOOKUP(F233,判定式!D$3:$J$12,7,TRUE))</f>
        <v/>
      </c>
      <c r="P233" s="241" t="str">
        <f>IF(G233="","",VLOOKUP(G233,判定式!E$3:$J$12,6,TRUE))</f>
        <v/>
      </c>
      <c r="Q233" s="241" t="str">
        <f>IF(H233="","",VLOOKUP(H233,判定式!F$3:$J$12,5,TRUE))</f>
        <v/>
      </c>
      <c r="R233" s="241" t="str">
        <f>IF(I233="","",VLOOKUP(I233,判定式!M$3:$N$12,2,TRUE))</f>
        <v/>
      </c>
      <c r="S233" s="241" t="str">
        <f>IF(J233="","",VLOOKUP(J233,判定式!I$3:$J$12,2,TRUE))</f>
        <v/>
      </c>
      <c r="T233" s="241" t="str">
        <f>IF(K233="","",VLOOKUP(K233,判定式!L$3:$N$12,3,TRUE))</f>
        <v/>
      </c>
      <c r="U233" s="241" t="str">
        <f>IF(L233="","",VLOOKUP(L233,判定式!G$3:$J$12,4,TRUE))</f>
        <v/>
      </c>
      <c r="V233" s="241" t="str">
        <f>IF(M233="","",VLOOKUP(M233,判定式!$H$3:J$12,3,TRUE))</f>
        <v/>
      </c>
      <c r="W233" s="69" t="str">
        <f t="shared" si="13"/>
        <v/>
      </c>
      <c r="X233" s="170" t="b">
        <f>IF(ISNUMBER(D233),"判定外",IF(C233=12,VLOOKUP(W233,判定式!$C$15:I$19,7,TRUE),IF(C233=13,VLOOKUP(W233,判定式!$D$15:I$19,6,TRUE),IF(C233=14,VLOOKUP(W233,判定式!$E$15:I$19,5,TRUE),IF(C233=15,VLOOKUP(W233,判定式!$F$15:I$19,4,TRUE),IF(C233=16,VLOOKUP(W233,判定式!$G$15:I$19,3,TRUE),IF(C233=17,VLOOKUP(W233,判定式!$H$15:I$19,2,TRUE))))))))</f>
        <v>0</v>
      </c>
    </row>
    <row r="234" spans="1:24" ht="14.25">
      <c r="A234" s="67">
        <v>214</v>
      </c>
      <c r="B234" s="133"/>
      <c r="C234" s="201"/>
      <c r="D234" s="208" t="str">
        <f t="shared" si="12"/>
        <v>-</v>
      </c>
      <c r="E234" s="225"/>
      <c r="F234" s="225"/>
      <c r="G234" s="225"/>
      <c r="H234" s="225"/>
      <c r="I234" s="225"/>
      <c r="J234" s="225"/>
      <c r="K234" s="68"/>
      <c r="L234" s="225"/>
      <c r="M234" s="225"/>
      <c r="N234" s="241" t="str">
        <f>IF(E234="","",VLOOKUP(E234,判定式!C$3:$J$12,8,TRUE))</f>
        <v/>
      </c>
      <c r="O234" s="241" t="str">
        <f>IF(F234="","",VLOOKUP(F234,判定式!D$3:$J$12,7,TRUE))</f>
        <v/>
      </c>
      <c r="P234" s="241" t="str">
        <f>IF(G234="","",VLOOKUP(G234,判定式!E$3:$J$12,6,TRUE))</f>
        <v/>
      </c>
      <c r="Q234" s="241" t="str">
        <f>IF(H234="","",VLOOKUP(H234,判定式!F$3:$J$12,5,TRUE))</f>
        <v/>
      </c>
      <c r="R234" s="241" t="str">
        <f>IF(I234="","",VLOOKUP(I234,判定式!M$3:$N$12,2,TRUE))</f>
        <v/>
      </c>
      <c r="S234" s="241" t="str">
        <f>IF(J234="","",VLOOKUP(J234,判定式!I$3:$J$12,2,TRUE))</f>
        <v/>
      </c>
      <c r="T234" s="241" t="str">
        <f>IF(K234="","",VLOOKUP(K234,判定式!L$3:$N$12,3,TRUE))</f>
        <v/>
      </c>
      <c r="U234" s="241" t="str">
        <f>IF(L234="","",VLOOKUP(L234,判定式!G$3:$J$12,4,TRUE))</f>
        <v/>
      </c>
      <c r="V234" s="241" t="str">
        <f>IF(M234="","",VLOOKUP(M234,判定式!$H$3:J$12,3,TRUE))</f>
        <v/>
      </c>
      <c r="W234" s="69" t="str">
        <f t="shared" si="13"/>
        <v/>
      </c>
      <c r="X234" s="170" t="b">
        <f>IF(ISNUMBER(D234),"判定外",IF(C234=12,VLOOKUP(W234,判定式!$C$15:I$19,7,TRUE),IF(C234=13,VLOOKUP(W234,判定式!$D$15:I$19,6,TRUE),IF(C234=14,VLOOKUP(W234,判定式!$E$15:I$19,5,TRUE),IF(C234=15,VLOOKUP(W234,判定式!$F$15:I$19,4,TRUE),IF(C234=16,VLOOKUP(W234,判定式!$G$15:I$19,3,TRUE),IF(C234=17,VLOOKUP(W234,判定式!$H$15:I$19,2,TRUE))))))))</f>
        <v>0</v>
      </c>
    </row>
    <row r="235" spans="1:24" ht="14.25">
      <c r="A235" s="76">
        <v>215</v>
      </c>
      <c r="B235" s="134"/>
      <c r="C235" s="202"/>
      <c r="D235" s="211" t="str">
        <f t="shared" si="12"/>
        <v>-</v>
      </c>
      <c r="E235" s="227"/>
      <c r="F235" s="227"/>
      <c r="G235" s="227"/>
      <c r="H235" s="227"/>
      <c r="I235" s="227"/>
      <c r="J235" s="227"/>
      <c r="K235" s="71"/>
      <c r="L235" s="227"/>
      <c r="M235" s="227"/>
      <c r="N235" s="244" t="str">
        <f>IF(E235="","",VLOOKUP(E235,判定式!C$3:$J$12,8,TRUE))</f>
        <v/>
      </c>
      <c r="O235" s="244" t="str">
        <f>IF(F235="","",VLOOKUP(F235,判定式!D$3:$J$12,7,TRUE))</f>
        <v/>
      </c>
      <c r="P235" s="244" t="str">
        <f>IF(G235="","",VLOOKUP(G235,判定式!E$3:$J$12,6,TRUE))</f>
        <v/>
      </c>
      <c r="Q235" s="244" t="str">
        <f>IF(H235="","",VLOOKUP(H235,判定式!F$3:$J$12,5,TRUE))</f>
        <v/>
      </c>
      <c r="R235" s="244" t="str">
        <f>IF(I235="","",VLOOKUP(I235,判定式!M$3:$N$12,2,TRUE))</f>
        <v/>
      </c>
      <c r="S235" s="244" t="str">
        <f>IF(J235="","",VLOOKUP(J235,判定式!I$3:$J$12,2,TRUE))</f>
        <v/>
      </c>
      <c r="T235" s="244" t="str">
        <f>IF(K235="","",VLOOKUP(K235,判定式!L$3:$N$12,3,TRUE))</f>
        <v/>
      </c>
      <c r="U235" s="244" t="str">
        <f>IF(L235="","",VLOOKUP(L235,判定式!G$3:$J$12,4,TRUE))</f>
        <v/>
      </c>
      <c r="V235" s="244" t="str">
        <f>IF(M235="","",VLOOKUP(M235,判定式!$H$3:J$12,3,TRUE))</f>
        <v/>
      </c>
      <c r="W235" s="78" t="str">
        <f t="shared" si="13"/>
        <v/>
      </c>
      <c r="X235" s="171" t="b">
        <f>IF(ISNUMBER(D235),"判定外",IF(C235=12,VLOOKUP(W235,判定式!$C$15:I$19,7,TRUE),IF(C235=13,VLOOKUP(W235,判定式!$D$15:I$19,6,TRUE),IF(C235=14,VLOOKUP(W235,判定式!$E$15:I$19,5,TRUE),IF(C235=15,VLOOKUP(W235,判定式!$F$15:I$19,4,TRUE),IF(C235=16,VLOOKUP(W235,判定式!$G$15:I$19,3,TRUE),IF(C235=17,VLOOKUP(W235,判定式!$H$15:I$19,2,TRUE))))))))</f>
        <v>0</v>
      </c>
    </row>
    <row r="236" spans="1:24" ht="14.25">
      <c r="A236" s="73">
        <v>216</v>
      </c>
      <c r="B236" s="135"/>
      <c r="C236" s="203"/>
      <c r="D236" s="212" t="str">
        <f t="shared" si="12"/>
        <v>-</v>
      </c>
      <c r="E236" s="229"/>
      <c r="F236" s="229"/>
      <c r="G236" s="229"/>
      <c r="H236" s="229"/>
      <c r="I236" s="229"/>
      <c r="J236" s="229"/>
      <c r="K236" s="74"/>
      <c r="L236" s="229"/>
      <c r="M236" s="229"/>
      <c r="N236" s="245" t="str">
        <f>IF(E236="","",VLOOKUP(E236,判定式!C$3:$J$12,8,TRUE))</f>
        <v/>
      </c>
      <c r="O236" s="245" t="str">
        <f>IF(F236="","",VLOOKUP(F236,判定式!D$3:$J$12,7,TRUE))</f>
        <v/>
      </c>
      <c r="P236" s="245" t="str">
        <f>IF(G236="","",VLOOKUP(G236,判定式!E$3:$J$12,6,TRUE))</f>
        <v/>
      </c>
      <c r="Q236" s="245" t="str">
        <f>IF(H236="","",VLOOKUP(H236,判定式!F$3:$J$12,5,TRUE))</f>
        <v/>
      </c>
      <c r="R236" s="245" t="str">
        <f>IF(I236="","",VLOOKUP(I236,判定式!M$3:$N$12,2,TRUE))</f>
        <v/>
      </c>
      <c r="S236" s="245" t="str">
        <f>IF(J236="","",VLOOKUP(J236,判定式!I$3:$J$12,2,TRUE))</f>
        <v/>
      </c>
      <c r="T236" s="245" t="str">
        <f>IF(K236="","",VLOOKUP(K236,判定式!L$3:$N$12,3,TRUE))</f>
        <v/>
      </c>
      <c r="U236" s="245" t="str">
        <f>IF(L236="","",VLOOKUP(L236,判定式!G$3:$J$12,4,TRUE))</f>
        <v/>
      </c>
      <c r="V236" s="245" t="str">
        <f>IF(M236="","",VLOOKUP(M236,判定式!$H$3:J$12,3,TRUE))</f>
        <v/>
      </c>
      <c r="W236" s="75" t="str">
        <f t="shared" si="13"/>
        <v/>
      </c>
      <c r="X236" s="172" t="b">
        <f>IF(ISNUMBER(D236),"判定外",IF(C236=12,VLOOKUP(W236,判定式!$C$15:I$19,7,TRUE),IF(C236=13,VLOOKUP(W236,判定式!$D$15:I$19,6,TRUE),IF(C236=14,VLOOKUP(W236,判定式!$E$15:I$19,5,TRUE),IF(C236=15,VLOOKUP(W236,判定式!$F$15:I$19,4,TRUE),IF(C236=16,VLOOKUP(W236,判定式!$G$15:I$19,3,TRUE),IF(C236=17,VLOOKUP(W236,判定式!$H$15:I$19,2,TRUE))))))))</f>
        <v>0</v>
      </c>
    </row>
    <row r="237" spans="1:24" ht="14.25">
      <c r="A237" s="67">
        <v>217</v>
      </c>
      <c r="B237" s="133"/>
      <c r="C237" s="201"/>
      <c r="D237" s="208" t="str">
        <f t="shared" si="12"/>
        <v>-</v>
      </c>
      <c r="E237" s="225"/>
      <c r="F237" s="225"/>
      <c r="G237" s="225"/>
      <c r="H237" s="225"/>
      <c r="I237" s="225"/>
      <c r="J237" s="225"/>
      <c r="K237" s="68"/>
      <c r="L237" s="225"/>
      <c r="M237" s="225"/>
      <c r="N237" s="241" t="str">
        <f>IF(E237="","",VLOOKUP(E237,判定式!C$3:$J$12,8,TRUE))</f>
        <v/>
      </c>
      <c r="O237" s="241" t="str">
        <f>IF(F237="","",VLOOKUP(F237,判定式!D$3:$J$12,7,TRUE))</f>
        <v/>
      </c>
      <c r="P237" s="241" t="str">
        <f>IF(G237="","",VLOOKUP(G237,判定式!E$3:$J$12,6,TRUE))</f>
        <v/>
      </c>
      <c r="Q237" s="241" t="str">
        <f>IF(H237="","",VLOOKUP(H237,判定式!F$3:$J$12,5,TRUE))</f>
        <v/>
      </c>
      <c r="R237" s="241" t="str">
        <f>IF(I237="","",VLOOKUP(I237,判定式!M$3:$N$12,2,TRUE))</f>
        <v/>
      </c>
      <c r="S237" s="241" t="str">
        <f>IF(J237="","",VLOOKUP(J237,判定式!I$3:$J$12,2,TRUE))</f>
        <v/>
      </c>
      <c r="T237" s="241" t="str">
        <f>IF(K237="","",VLOOKUP(K237,判定式!L$3:$N$12,3,TRUE))</f>
        <v/>
      </c>
      <c r="U237" s="241" t="str">
        <f>IF(L237="","",VLOOKUP(L237,判定式!G$3:$J$12,4,TRUE))</f>
        <v/>
      </c>
      <c r="V237" s="241" t="str">
        <f>IF(M237="","",VLOOKUP(M237,判定式!$H$3:J$12,3,TRUE))</f>
        <v/>
      </c>
      <c r="W237" s="69" t="str">
        <f t="shared" si="13"/>
        <v/>
      </c>
      <c r="X237" s="170" t="b">
        <f>IF(ISNUMBER(D237),"判定外",IF(C237=12,VLOOKUP(W237,判定式!$C$15:I$19,7,TRUE),IF(C237=13,VLOOKUP(W237,判定式!$D$15:I$19,6,TRUE),IF(C237=14,VLOOKUP(W237,判定式!$E$15:I$19,5,TRUE),IF(C237=15,VLOOKUP(W237,判定式!$F$15:I$19,4,TRUE),IF(C237=16,VLOOKUP(W237,判定式!$G$15:I$19,3,TRUE),IF(C237=17,VLOOKUP(W237,判定式!$H$15:I$19,2,TRUE))))))))</f>
        <v>0</v>
      </c>
    </row>
    <row r="238" spans="1:24" ht="14.25">
      <c r="A238" s="67">
        <v>218</v>
      </c>
      <c r="B238" s="133"/>
      <c r="C238" s="201"/>
      <c r="D238" s="208" t="str">
        <f t="shared" si="12"/>
        <v>-</v>
      </c>
      <c r="E238" s="225"/>
      <c r="F238" s="225"/>
      <c r="G238" s="225"/>
      <c r="H238" s="225"/>
      <c r="I238" s="225"/>
      <c r="J238" s="225"/>
      <c r="K238" s="68"/>
      <c r="L238" s="225"/>
      <c r="M238" s="225"/>
      <c r="N238" s="241" t="str">
        <f>IF(E238="","",VLOOKUP(E238,判定式!C$3:$J$12,8,TRUE))</f>
        <v/>
      </c>
      <c r="O238" s="241" t="str">
        <f>IF(F238="","",VLOOKUP(F238,判定式!D$3:$J$12,7,TRUE))</f>
        <v/>
      </c>
      <c r="P238" s="241" t="str">
        <f>IF(G238="","",VLOOKUP(G238,判定式!E$3:$J$12,6,TRUE))</f>
        <v/>
      </c>
      <c r="Q238" s="241" t="str">
        <f>IF(H238="","",VLOOKUP(H238,判定式!F$3:$J$12,5,TRUE))</f>
        <v/>
      </c>
      <c r="R238" s="241" t="str">
        <f>IF(I238="","",VLOOKUP(I238,判定式!M$3:$N$12,2,TRUE))</f>
        <v/>
      </c>
      <c r="S238" s="241" t="str">
        <f>IF(J238="","",VLOOKUP(J238,判定式!I$3:$J$12,2,TRUE))</f>
        <v/>
      </c>
      <c r="T238" s="241" t="str">
        <f>IF(K238="","",VLOOKUP(K238,判定式!L$3:$N$12,3,TRUE))</f>
        <v/>
      </c>
      <c r="U238" s="241" t="str">
        <f>IF(L238="","",VLOOKUP(L238,判定式!G$3:$J$12,4,TRUE))</f>
        <v/>
      </c>
      <c r="V238" s="241" t="str">
        <f>IF(M238="","",VLOOKUP(M238,判定式!$H$3:J$12,3,TRUE))</f>
        <v/>
      </c>
      <c r="W238" s="69" t="str">
        <f t="shared" si="13"/>
        <v/>
      </c>
      <c r="X238" s="170" t="b">
        <f>IF(ISNUMBER(D238),"判定外",IF(C238=12,VLOOKUP(W238,判定式!$C$15:I$19,7,TRUE),IF(C238=13,VLOOKUP(W238,判定式!$D$15:I$19,6,TRUE),IF(C238=14,VLOOKUP(W238,判定式!$E$15:I$19,5,TRUE),IF(C238=15,VLOOKUP(W238,判定式!$F$15:I$19,4,TRUE),IF(C238=16,VLOOKUP(W238,判定式!$G$15:I$19,3,TRUE),IF(C238=17,VLOOKUP(W238,判定式!$H$15:I$19,2,TRUE))))))))</f>
        <v>0</v>
      </c>
    </row>
    <row r="239" spans="1:24" ht="14.25">
      <c r="A239" s="67">
        <v>219</v>
      </c>
      <c r="B239" s="133"/>
      <c r="C239" s="201"/>
      <c r="D239" s="208" t="str">
        <f t="shared" si="12"/>
        <v>-</v>
      </c>
      <c r="E239" s="225"/>
      <c r="F239" s="225"/>
      <c r="G239" s="225"/>
      <c r="H239" s="225"/>
      <c r="I239" s="225"/>
      <c r="J239" s="225"/>
      <c r="K239" s="68"/>
      <c r="L239" s="225"/>
      <c r="M239" s="225"/>
      <c r="N239" s="241" t="str">
        <f>IF(E239="","",VLOOKUP(E239,判定式!C$3:$J$12,8,TRUE))</f>
        <v/>
      </c>
      <c r="O239" s="241" t="str">
        <f>IF(F239="","",VLOOKUP(F239,判定式!D$3:$J$12,7,TRUE))</f>
        <v/>
      </c>
      <c r="P239" s="241" t="str">
        <f>IF(G239="","",VLOOKUP(G239,判定式!E$3:$J$12,6,TRUE))</f>
        <v/>
      </c>
      <c r="Q239" s="241" t="str">
        <f>IF(H239="","",VLOOKUP(H239,判定式!F$3:$J$12,5,TRUE))</f>
        <v/>
      </c>
      <c r="R239" s="241" t="str">
        <f>IF(I239="","",VLOOKUP(I239,判定式!M$3:$N$12,2,TRUE))</f>
        <v/>
      </c>
      <c r="S239" s="241" t="str">
        <f>IF(J239="","",VLOOKUP(J239,判定式!I$3:$J$12,2,TRUE))</f>
        <v/>
      </c>
      <c r="T239" s="241" t="str">
        <f>IF(K239="","",VLOOKUP(K239,判定式!L$3:$N$12,3,TRUE))</f>
        <v/>
      </c>
      <c r="U239" s="241" t="str">
        <f>IF(L239="","",VLOOKUP(L239,判定式!G$3:$J$12,4,TRUE))</f>
        <v/>
      </c>
      <c r="V239" s="241" t="str">
        <f>IF(M239="","",VLOOKUP(M239,判定式!$H$3:J$12,3,TRUE))</f>
        <v/>
      </c>
      <c r="W239" s="69" t="str">
        <f t="shared" si="13"/>
        <v/>
      </c>
      <c r="X239" s="170" t="b">
        <f>IF(ISNUMBER(D239),"判定外",IF(C239=12,VLOOKUP(W239,判定式!$C$15:I$19,7,TRUE),IF(C239=13,VLOOKUP(W239,判定式!$D$15:I$19,6,TRUE),IF(C239=14,VLOOKUP(W239,判定式!$E$15:I$19,5,TRUE),IF(C239=15,VLOOKUP(W239,判定式!$F$15:I$19,4,TRUE),IF(C239=16,VLOOKUP(W239,判定式!$G$15:I$19,3,TRUE),IF(C239=17,VLOOKUP(W239,判定式!$H$15:I$19,2,TRUE))))))))</f>
        <v>0</v>
      </c>
    </row>
    <row r="240" spans="1:24" ht="14.25">
      <c r="A240" s="76">
        <v>220</v>
      </c>
      <c r="B240" s="136"/>
      <c r="C240" s="204"/>
      <c r="D240" s="211" t="str">
        <f t="shared" si="12"/>
        <v>-</v>
      </c>
      <c r="E240" s="230"/>
      <c r="F240" s="230"/>
      <c r="G240" s="230"/>
      <c r="H240" s="230"/>
      <c r="I240" s="230"/>
      <c r="J240" s="230"/>
      <c r="K240" s="77"/>
      <c r="L240" s="230"/>
      <c r="M240" s="230"/>
      <c r="N240" s="242" t="str">
        <f>IF(E240="","",VLOOKUP(E240,判定式!C$3:$J$12,8,TRUE))</f>
        <v/>
      </c>
      <c r="O240" s="242" t="str">
        <f>IF(F240="","",VLOOKUP(F240,判定式!D$3:$J$12,7,TRUE))</f>
        <v/>
      </c>
      <c r="P240" s="242" t="str">
        <f>IF(G240="","",VLOOKUP(G240,判定式!E$3:$J$12,6,TRUE))</f>
        <v/>
      </c>
      <c r="Q240" s="242" t="str">
        <f>IF(H240="","",VLOOKUP(H240,判定式!F$3:$J$12,5,TRUE))</f>
        <v/>
      </c>
      <c r="R240" s="242" t="str">
        <f>IF(I240="","",VLOOKUP(I240,判定式!M$3:$N$12,2,TRUE))</f>
        <v/>
      </c>
      <c r="S240" s="242" t="str">
        <f>IF(J240="","",VLOOKUP(J240,判定式!I$3:$J$12,2,TRUE))</f>
        <v/>
      </c>
      <c r="T240" s="242" t="str">
        <f>IF(K240="","",VLOOKUP(K240,判定式!L$3:$N$12,3,TRUE))</f>
        <v/>
      </c>
      <c r="U240" s="242" t="str">
        <f>IF(L240="","",VLOOKUP(L240,判定式!G$3:$J$12,4,TRUE))</f>
        <v/>
      </c>
      <c r="V240" s="242" t="str">
        <f>IF(M240="","",VLOOKUP(M240,判定式!$H$3:J$12,3,TRUE))</f>
        <v/>
      </c>
      <c r="W240" s="78" t="str">
        <f t="shared" si="13"/>
        <v/>
      </c>
      <c r="X240" s="173" t="b">
        <f>IF(ISNUMBER(D240),"判定外",IF(C240=12,VLOOKUP(W240,判定式!$C$15:I$19,7,TRUE),IF(C240=13,VLOOKUP(W240,判定式!$D$15:I$19,6,TRUE),IF(C240=14,VLOOKUP(W240,判定式!$E$15:I$19,5,TRUE),IF(C240=15,VLOOKUP(W240,判定式!$F$15:I$19,4,TRUE),IF(C240=16,VLOOKUP(W240,判定式!$G$15:I$19,3,TRUE),IF(C240=17,VLOOKUP(W240,判定式!$H$15:I$19,2,TRUE))))))))</f>
        <v>0</v>
      </c>
    </row>
    <row r="241" spans="1:24" ht="14.25">
      <c r="A241" s="73">
        <v>221</v>
      </c>
      <c r="B241" s="137"/>
      <c r="C241" s="205"/>
      <c r="D241" s="212" t="str">
        <f t="shared" si="12"/>
        <v>-</v>
      </c>
      <c r="E241" s="231"/>
      <c r="F241" s="231"/>
      <c r="G241" s="231"/>
      <c r="H241" s="231"/>
      <c r="I241" s="231"/>
      <c r="J241" s="231"/>
      <c r="K241" s="80"/>
      <c r="L241" s="231"/>
      <c r="M241" s="231"/>
      <c r="N241" s="243" t="str">
        <f>IF(E241="","",VLOOKUP(E241,判定式!C$3:$J$12,8,TRUE))</f>
        <v/>
      </c>
      <c r="O241" s="243" t="str">
        <f>IF(F241="","",VLOOKUP(F241,判定式!D$3:$J$12,7,TRUE))</f>
        <v/>
      </c>
      <c r="P241" s="243" t="str">
        <f>IF(G241="","",VLOOKUP(G241,判定式!E$3:$J$12,6,TRUE))</f>
        <v/>
      </c>
      <c r="Q241" s="243" t="str">
        <f>IF(H241="","",VLOOKUP(H241,判定式!F$3:$J$12,5,TRUE))</f>
        <v/>
      </c>
      <c r="R241" s="243" t="str">
        <f>IF(I241="","",VLOOKUP(I241,判定式!M$3:$N$12,2,TRUE))</f>
        <v/>
      </c>
      <c r="S241" s="243" t="str">
        <f>IF(J241="","",VLOOKUP(J241,判定式!I$3:$J$12,2,TRUE))</f>
        <v/>
      </c>
      <c r="T241" s="243" t="str">
        <f>IF(K241="","",VLOOKUP(K241,判定式!L$3:$N$12,3,TRUE))</f>
        <v/>
      </c>
      <c r="U241" s="243" t="str">
        <f>IF(L241="","",VLOOKUP(L241,判定式!G$3:$J$12,4,TRUE))</f>
        <v/>
      </c>
      <c r="V241" s="243" t="str">
        <f>IF(M241="","",VLOOKUP(M241,判定式!$H$3:J$12,3,TRUE))</f>
        <v/>
      </c>
      <c r="W241" s="75" t="str">
        <f t="shared" si="13"/>
        <v/>
      </c>
      <c r="X241" s="174" t="b">
        <f>IF(ISNUMBER(D241),"判定外",IF(C241=12,VLOOKUP(W241,判定式!$C$15:I$19,7,TRUE),IF(C241=13,VLOOKUP(W241,判定式!$D$15:I$19,6,TRUE),IF(C241=14,VLOOKUP(W241,判定式!$E$15:I$19,5,TRUE),IF(C241=15,VLOOKUP(W241,判定式!$F$15:I$19,4,TRUE),IF(C241=16,VLOOKUP(W241,判定式!$G$15:I$19,3,TRUE),IF(C241=17,VLOOKUP(W241,判定式!$H$15:I$19,2,TRUE))))))))</f>
        <v>0</v>
      </c>
    </row>
    <row r="242" spans="1:24" ht="14.25">
      <c r="A242" s="67">
        <v>222</v>
      </c>
      <c r="B242" s="133"/>
      <c r="C242" s="201"/>
      <c r="D242" s="208" t="str">
        <f t="shared" si="12"/>
        <v>-</v>
      </c>
      <c r="E242" s="225"/>
      <c r="F242" s="225"/>
      <c r="G242" s="225"/>
      <c r="H242" s="225"/>
      <c r="I242" s="225"/>
      <c r="J242" s="225"/>
      <c r="K242" s="68"/>
      <c r="L242" s="225"/>
      <c r="M242" s="225"/>
      <c r="N242" s="241" t="str">
        <f>IF(E242="","",VLOOKUP(E242,判定式!C$3:$J$12,8,TRUE))</f>
        <v/>
      </c>
      <c r="O242" s="241" t="str">
        <f>IF(F242="","",VLOOKUP(F242,判定式!D$3:$J$12,7,TRUE))</f>
        <v/>
      </c>
      <c r="P242" s="241" t="str">
        <f>IF(G242="","",VLOOKUP(G242,判定式!E$3:$J$12,6,TRUE))</f>
        <v/>
      </c>
      <c r="Q242" s="241" t="str">
        <f>IF(H242="","",VLOOKUP(H242,判定式!F$3:$J$12,5,TRUE))</f>
        <v/>
      </c>
      <c r="R242" s="241" t="str">
        <f>IF(I242="","",VLOOKUP(I242,判定式!M$3:$N$12,2,TRUE))</f>
        <v/>
      </c>
      <c r="S242" s="241" t="str">
        <f>IF(J242="","",VLOOKUP(J242,判定式!I$3:$J$12,2,TRUE))</f>
        <v/>
      </c>
      <c r="T242" s="241" t="str">
        <f>IF(K242="","",VLOOKUP(K242,判定式!L$3:$N$12,3,TRUE))</f>
        <v/>
      </c>
      <c r="U242" s="241" t="str">
        <f>IF(L242="","",VLOOKUP(L242,判定式!G$3:$J$12,4,TRUE))</f>
        <v/>
      </c>
      <c r="V242" s="241" t="str">
        <f>IF(M242="","",VLOOKUP(M242,判定式!$H$3:J$12,3,TRUE))</f>
        <v/>
      </c>
      <c r="W242" s="69" t="str">
        <f t="shared" si="13"/>
        <v/>
      </c>
      <c r="X242" s="170" t="b">
        <f>IF(ISNUMBER(D242),"判定外",IF(C242=12,VLOOKUP(W242,判定式!$C$15:I$19,7,TRUE),IF(C242=13,VLOOKUP(W242,判定式!$D$15:I$19,6,TRUE),IF(C242=14,VLOOKUP(W242,判定式!$E$15:I$19,5,TRUE),IF(C242=15,VLOOKUP(W242,判定式!$F$15:I$19,4,TRUE),IF(C242=16,VLOOKUP(W242,判定式!$G$15:I$19,3,TRUE),IF(C242=17,VLOOKUP(W242,判定式!$H$15:I$19,2,TRUE))))))))</f>
        <v>0</v>
      </c>
    </row>
    <row r="243" spans="1:24" ht="14.25">
      <c r="A243" s="67">
        <v>223</v>
      </c>
      <c r="B243" s="133"/>
      <c r="C243" s="201"/>
      <c r="D243" s="208" t="str">
        <f t="shared" si="12"/>
        <v>-</v>
      </c>
      <c r="E243" s="225"/>
      <c r="F243" s="225"/>
      <c r="G243" s="225"/>
      <c r="H243" s="225"/>
      <c r="I243" s="225"/>
      <c r="J243" s="225"/>
      <c r="K243" s="68"/>
      <c r="L243" s="225"/>
      <c r="M243" s="225"/>
      <c r="N243" s="241" t="str">
        <f>IF(E243="","",VLOOKUP(E243,判定式!C$3:$J$12,8,TRUE))</f>
        <v/>
      </c>
      <c r="O243" s="241" t="str">
        <f>IF(F243="","",VLOOKUP(F243,判定式!D$3:$J$12,7,TRUE))</f>
        <v/>
      </c>
      <c r="P243" s="241" t="str">
        <f>IF(G243="","",VLOOKUP(G243,判定式!E$3:$J$12,6,TRUE))</f>
        <v/>
      </c>
      <c r="Q243" s="241" t="str">
        <f>IF(H243="","",VLOOKUP(H243,判定式!F$3:$J$12,5,TRUE))</f>
        <v/>
      </c>
      <c r="R243" s="241" t="str">
        <f>IF(I243="","",VLOOKUP(I243,判定式!M$3:$N$12,2,TRUE))</f>
        <v/>
      </c>
      <c r="S243" s="241" t="str">
        <f>IF(J243="","",VLOOKUP(J243,判定式!I$3:$J$12,2,TRUE))</f>
        <v/>
      </c>
      <c r="T243" s="241" t="str">
        <f>IF(K243="","",VLOOKUP(K243,判定式!L$3:$N$12,3,TRUE))</f>
        <v/>
      </c>
      <c r="U243" s="241" t="str">
        <f>IF(L243="","",VLOOKUP(L243,判定式!G$3:$J$12,4,TRUE))</f>
        <v/>
      </c>
      <c r="V243" s="241" t="str">
        <f>IF(M243="","",VLOOKUP(M243,判定式!$H$3:J$12,3,TRUE))</f>
        <v/>
      </c>
      <c r="W243" s="69" t="str">
        <f t="shared" si="13"/>
        <v/>
      </c>
      <c r="X243" s="170" t="b">
        <f>IF(ISNUMBER(D243),"判定外",IF(C243=12,VLOOKUP(W243,判定式!$C$15:I$19,7,TRUE),IF(C243=13,VLOOKUP(W243,判定式!$D$15:I$19,6,TRUE),IF(C243=14,VLOOKUP(W243,判定式!$E$15:I$19,5,TRUE),IF(C243=15,VLOOKUP(W243,判定式!$F$15:I$19,4,TRUE),IF(C243=16,VLOOKUP(W243,判定式!$G$15:I$19,3,TRUE),IF(C243=17,VLOOKUP(W243,判定式!$H$15:I$19,2,TRUE))))))))</f>
        <v>0</v>
      </c>
    </row>
    <row r="244" spans="1:24" ht="14.25">
      <c r="A244" s="67">
        <v>224</v>
      </c>
      <c r="B244" s="134"/>
      <c r="C244" s="202"/>
      <c r="D244" s="208" t="str">
        <f t="shared" si="12"/>
        <v>-</v>
      </c>
      <c r="E244" s="227"/>
      <c r="F244" s="227"/>
      <c r="G244" s="227"/>
      <c r="H244" s="227"/>
      <c r="I244" s="227"/>
      <c r="J244" s="227"/>
      <c r="K244" s="71"/>
      <c r="L244" s="227"/>
      <c r="M244" s="227"/>
      <c r="N244" s="244" t="str">
        <f>IF(E244="","",VLOOKUP(E244,判定式!C$3:$J$12,8,TRUE))</f>
        <v/>
      </c>
      <c r="O244" s="244" t="str">
        <f>IF(F244="","",VLOOKUP(F244,判定式!D$3:$J$12,7,TRUE))</f>
        <v/>
      </c>
      <c r="P244" s="244" t="str">
        <f>IF(G244="","",VLOOKUP(G244,判定式!E$3:$J$12,6,TRUE))</f>
        <v/>
      </c>
      <c r="Q244" s="244" t="str">
        <f>IF(H244="","",VLOOKUP(H244,判定式!F$3:$J$12,5,TRUE))</f>
        <v/>
      </c>
      <c r="R244" s="244" t="str">
        <f>IF(I244="","",VLOOKUP(I244,判定式!M$3:$N$12,2,TRUE))</f>
        <v/>
      </c>
      <c r="S244" s="244" t="str">
        <f>IF(J244="","",VLOOKUP(J244,判定式!I$3:$J$12,2,TRUE))</f>
        <v/>
      </c>
      <c r="T244" s="244" t="str">
        <f>IF(K244="","",VLOOKUP(K244,判定式!L$3:$N$12,3,TRUE))</f>
        <v/>
      </c>
      <c r="U244" s="244" t="str">
        <f>IF(L244="","",VLOOKUP(L244,判定式!G$3:$J$12,4,TRUE))</f>
        <v/>
      </c>
      <c r="V244" s="244" t="str">
        <f>IF(M244="","",VLOOKUP(M244,判定式!$H$3:J$12,3,TRUE))</f>
        <v/>
      </c>
      <c r="W244" s="69" t="str">
        <f t="shared" si="13"/>
        <v/>
      </c>
      <c r="X244" s="171" t="b">
        <f>IF(ISNUMBER(D244),"判定外",IF(C244=12,VLOOKUP(W244,判定式!$C$15:I$19,7,TRUE),IF(C244=13,VLOOKUP(W244,判定式!$D$15:I$19,6,TRUE),IF(C244=14,VLOOKUP(W244,判定式!$E$15:I$19,5,TRUE),IF(C244=15,VLOOKUP(W244,判定式!$F$15:I$19,4,TRUE),IF(C244=16,VLOOKUP(W244,判定式!$G$15:I$19,3,TRUE),IF(C244=17,VLOOKUP(W244,判定式!$H$15:I$19,2,TRUE))))))))</f>
        <v>0</v>
      </c>
    </row>
    <row r="245" spans="1:24" ht="14.25">
      <c r="A245" s="76">
        <v>225</v>
      </c>
      <c r="B245" s="136"/>
      <c r="C245" s="204"/>
      <c r="D245" s="211" t="str">
        <f t="shared" si="12"/>
        <v>-</v>
      </c>
      <c r="E245" s="230"/>
      <c r="F245" s="230"/>
      <c r="G245" s="230"/>
      <c r="H245" s="230"/>
      <c r="I245" s="230"/>
      <c r="J245" s="230"/>
      <c r="K245" s="77"/>
      <c r="L245" s="230"/>
      <c r="M245" s="230"/>
      <c r="N245" s="242" t="str">
        <f>IF(E245="","",VLOOKUP(E245,判定式!C$3:$J$12,8,TRUE))</f>
        <v/>
      </c>
      <c r="O245" s="242" t="str">
        <f>IF(F245="","",VLOOKUP(F245,判定式!D$3:$J$12,7,TRUE))</f>
        <v/>
      </c>
      <c r="P245" s="242" t="str">
        <f>IF(G245="","",VLOOKUP(G245,判定式!E$3:$J$12,6,TRUE))</f>
        <v/>
      </c>
      <c r="Q245" s="242" t="str">
        <f>IF(H245="","",VLOOKUP(H245,判定式!F$3:$J$12,5,TRUE))</f>
        <v/>
      </c>
      <c r="R245" s="242" t="str">
        <f>IF(I245="","",VLOOKUP(I245,判定式!M$3:$N$12,2,TRUE))</f>
        <v/>
      </c>
      <c r="S245" s="242" t="str">
        <f>IF(J245="","",VLOOKUP(J245,判定式!I$3:$J$12,2,TRUE))</f>
        <v/>
      </c>
      <c r="T245" s="242" t="str">
        <f>IF(K245="","",VLOOKUP(K245,判定式!L$3:$N$12,3,TRUE))</f>
        <v/>
      </c>
      <c r="U245" s="242" t="str">
        <f>IF(L245="","",VLOOKUP(L245,判定式!G$3:$J$12,4,TRUE))</f>
        <v/>
      </c>
      <c r="V245" s="242" t="str">
        <f>IF(M245="","",VLOOKUP(M245,判定式!$H$3:J$12,3,TRUE))</f>
        <v/>
      </c>
      <c r="W245" s="78" t="str">
        <f t="shared" si="13"/>
        <v/>
      </c>
      <c r="X245" s="173" t="b">
        <f>IF(ISNUMBER(D245),"判定外",IF(C245=12,VLOOKUP(W245,判定式!$C$15:I$19,7,TRUE),IF(C245=13,VLOOKUP(W245,判定式!$D$15:I$19,6,TRUE),IF(C245=14,VLOOKUP(W245,判定式!$E$15:I$19,5,TRUE),IF(C245=15,VLOOKUP(W245,判定式!$F$15:I$19,4,TRUE),IF(C245=16,VLOOKUP(W245,判定式!$G$15:I$19,3,TRUE),IF(C245=17,VLOOKUP(W245,判定式!$H$15:I$19,2,TRUE))))))))</f>
        <v>0</v>
      </c>
    </row>
    <row r="246" spans="1:24" ht="14.25">
      <c r="A246" s="73">
        <v>226</v>
      </c>
      <c r="B246" s="135"/>
      <c r="C246" s="203"/>
      <c r="D246" s="210" t="str">
        <f t="shared" si="12"/>
        <v>-</v>
      </c>
      <c r="E246" s="228"/>
      <c r="F246" s="229"/>
      <c r="G246" s="229"/>
      <c r="H246" s="229"/>
      <c r="I246" s="229"/>
      <c r="J246" s="229"/>
      <c r="K246" s="74"/>
      <c r="L246" s="229"/>
      <c r="M246" s="229"/>
      <c r="N246" s="245" t="str">
        <f>IF(E246="","",VLOOKUP(E246,判定式!C$3:$J$12,8,TRUE))</f>
        <v/>
      </c>
      <c r="O246" s="245" t="str">
        <f>IF(F246="","",VLOOKUP(F246,判定式!D$3:$J$12,7,TRUE))</f>
        <v/>
      </c>
      <c r="P246" s="245" t="str">
        <f>IF(G246="","",VLOOKUP(G246,判定式!E$3:$J$12,6,TRUE))</f>
        <v/>
      </c>
      <c r="Q246" s="245" t="str">
        <f>IF(H246="","",VLOOKUP(H246,判定式!F$3:$J$12,5,TRUE))</f>
        <v/>
      </c>
      <c r="R246" s="245" t="str">
        <f>IF(I246="","",VLOOKUP(I246,判定式!M$3:$N$12,2,TRUE))</f>
        <v/>
      </c>
      <c r="S246" s="245" t="str">
        <f>IF(J246="","",VLOOKUP(J246,判定式!I$3:$J$12,2,TRUE))</f>
        <v/>
      </c>
      <c r="T246" s="245" t="str">
        <f>IF(K246="","",VLOOKUP(K246,判定式!L$3:$N$12,3,TRUE))</f>
        <v/>
      </c>
      <c r="U246" s="245" t="str">
        <f>IF(L246="","",VLOOKUP(L246,判定式!G$3:$J$12,4,TRUE))</f>
        <v/>
      </c>
      <c r="V246" s="245" t="str">
        <f>IF(M246="","",VLOOKUP(M246,判定式!$H$3:J$12,3,TRUE))</f>
        <v/>
      </c>
      <c r="W246" s="75" t="str">
        <f t="shared" si="13"/>
        <v/>
      </c>
      <c r="X246" s="172" t="b">
        <f>IF(ISNUMBER(D246),"判定外",IF(C246=12,VLOOKUP(W246,判定式!$C$15:I$19,7,TRUE),IF(C246=13,VLOOKUP(W246,判定式!$D$15:I$19,6,TRUE),IF(C246=14,VLOOKUP(W246,判定式!$E$15:I$19,5,TRUE),IF(C246=15,VLOOKUP(W246,判定式!$F$15:I$19,4,TRUE),IF(C246=16,VLOOKUP(W246,判定式!$G$15:I$19,3,TRUE),IF(C246=17,VLOOKUP(W246,判定式!$H$15:I$19,2,TRUE))))))))</f>
        <v>0</v>
      </c>
    </row>
    <row r="247" spans="1:24" ht="14.25">
      <c r="A247" s="67">
        <v>227</v>
      </c>
      <c r="B247" s="133"/>
      <c r="C247" s="201"/>
      <c r="D247" s="208" t="str">
        <f t="shared" si="12"/>
        <v>-</v>
      </c>
      <c r="E247" s="224"/>
      <c r="F247" s="225"/>
      <c r="G247" s="225"/>
      <c r="H247" s="225"/>
      <c r="I247" s="225"/>
      <c r="J247" s="225"/>
      <c r="K247" s="68"/>
      <c r="L247" s="225"/>
      <c r="M247" s="225"/>
      <c r="N247" s="241" t="str">
        <f>IF(E247="","",VLOOKUP(E247,判定式!C$3:$J$12,8,TRUE))</f>
        <v/>
      </c>
      <c r="O247" s="241" t="str">
        <f>IF(F247="","",VLOOKUP(F247,判定式!D$3:$J$12,7,TRUE))</f>
        <v/>
      </c>
      <c r="P247" s="241" t="str">
        <f>IF(G247="","",VLOOKUP(G247,判定式!E$3:$J$12,6,TRUE))</f>
        <v/>
      </c>
      <c r="Q247" s="241" t="str">
        <f>IF(H247="","",VLOOKUP(H247,判定式!F$3:$J$12,5,TRUE))</f>
        <v/>
      </c>
      <c r="R247" s="241" t="str">
        <f>IF(I247="","",VLOOKUP(I247,判定式!M$3:$N$12,2,TRUE))</f>
        <v/>
      </c>
      <c r="S247" s="241" t="str">
        <f>IF(J247="","",VLOOKUP(J247,判定式!I$3:$J$12,2,TRUE))</f>
        <v/>
      </c>
      <c r="T247" s="241" t="str">
        <f>IF(K247="","",VLOOKUP(K247,判定式!L$3:$N$12,3,TRUE))</f>
        <v/>
      </c>
      <c r="U247" s="241" t="str">
        <f>IF(L247="","",VLOOKUP(L247,判定式!G$3:$J$12,4,TRUE))</f>
        <v/>
      </c>
      <c r="V247" s="241" t="str">
        <f>IF(M247="","",VLOOKUP(M247,判定式!$H$3:J$12,3,TRUE))</f>
        <v/>
      </c>
      <c r="W247" s="69" t="str">
        <f t="shared" si="13"/>
        <v/>
      </c>
      <c r="X247" s="170" t="b">
        <f>IF(ISNUMBER(D247),"判定外",IF(C247=12,VLOOKUP(W247,判定式!$C$15:I$19,7,TRUE),IF(C247=13,VLOOKUP(W247,判定式!$D$15:I$19,6,TRUE),IF(C247=14,VLOOKUP(W247,判定式!$E$15:I$19,5,TRUE),IF(C247=15,VLOOKUP(W247,判定式!$F$15:I$19,4,TRUE),IF(C247=16,VLOOKUP(W247,判定式!$G$15:I$19,3,TRUE),IF(C247=17,VLOOKUP(W247,判定式!$H$15:I$19,2,TRUE))))))))</f>
        <v>0</v>
      </c>
    </row>
    <row r="248" spans="1:24" ht="14.25">
      <c r="A248" s="67">
        <v>228</v>
      </c>
      <c r="B248" s="133"/>
      <c r="C248" s="201"/>
      <c r="D248" s="208" t="str">
        <f t="shared" si="12"/>
        <v>-</v>
      </c>
      <c r="E248" s="225"/>
      <c r="F248" s="225"/>
      <c r="G248" s="225"/>
      <c r="H248" s="225"/>
      <c r="I248" s="225"/>
      <c r="J248" s="225"/>
      <c r="K248" s="68"/>
      <c r="L248" s="225"/>
      <c r="M248" s="225"/>
      <c r="N248" s="241" t="str">
        <f>IF(E248="","",VLOOKUP(E248,判定式!C$3:$J$12,8,TRUE))</f>
        <v/>
      </c>
      <c r="O248" s="241" t="str">
        <f>IF(F248="","",VLOOKUP(F248,判定式!D$3:$J$12,7,TRUE))</f>
        <v/>
      </c>
      <c r="P248" s="241" t="str">
        <f>IF(G248="","",VLOOKUP(G248,判定式!E$3:$J$12,6,TRUE))</f>
        <v/>
      </c>
      <c r="Q248" s="241" t="str">
        <f>IF(H248="","",VLOOKUP(H248,判定式!F$3:$J$12,5,TRUE))</f>
        <v/>
      </c>
      <c r="R248" s="241" t="str">
        <f>IF(I248="","",VLOOKUP(I248,判定式!M$3:$N$12,2,TRUE))</f>
        <v/>
      </c>
      <c r="S248" s="241" t="str">
        <f>IF(J248="","",VLOOKUP(J248,判定式!I$3:$J$12,2,TRUE))</f>
        <v/>
      </c>
      <c r="T248" s="241" t="str">
        <f>IF(K248="","",VLOOKUP(K248,判定式!L$3:$N$12,3,TRUE))</f>
        <v/>
      </c>
      <c r="U248" s="241" t="str">
        <f>IF(L248="","",VLOOKUP(L248,判定式!G$3:$J$12,4,TRUE))</f>
        <v/>
      </c>
      <c r="V248" s="241" t="str">
        <f>IF(M248="","",VLOOKUP(M248,判定式!$H$3:J$12,3,TRUE))</f>
        <v/>
      </c>
      <c r="W248" s="69" t="str">
        <f t="shared" si="13"/>
        <v/>
      </c>
      <c r="X248" s="170" t="b">
        <f>IF(ISNUMBER(D248),"判定外",IF(C248=12,VLOOKUP(W248,判定式!$C$15:I$19,7,TRUE),IF(C248=13,VLOOKUP(W248,判定式!$D$15:I$19,6,TRUE),IF(C248=14,VLOOKUP(W248,判定式!$E$15:I$19,5,TRUE),IF(C248=15,VLOOKUP(W248,判定式!$F$15:I$19,4,TRUE),IF(C248=16,VLOOKUP(W248,判定式!$G$15:I$19,3,TRUE),IF(C248=17,VLOOKUP(W248,判定式!$H$15:I$19,2,TRUE))))))))</f>
        <v>0</v>
      </c>
    </row>
    <row r="249" spans="1:24" ht="14.25">
      <c r="A249" s="67">
        <v>229</v>
      </c>
      <c r="B249" s="133"/>
      <c r="C249" s="201"/>
      <c r="D249" s="208" t="str">
        <f t="shared" si="12"/>
        <v>-</v>
      </c>
      <c r="E249" s="225"/>
      <c r="F249" s="225"/>
      <c r="G249" s="225"/>
      <c r="H249" s="225"/>
      <c r="I249" s="225"/>
      <c r="J249" s="225"/>
      <c r="K249" s="68"/>
      <c r="L249" s="225"/>
      <c r="M249" s="225"/>
      <c r="N249" s="241" t="str">
        <f>IF(E249="","",VLOOKUP(E249,判定式!C$3:$J$12,8,TRUE))</f>
        <v/>
      </c>
      <c r="O249" s="241" t="str">
        <f>IF(F249="","",VLOOKUP(F249,判定式!D$3:$J$12,7,TRUE))</f>
        <v/>
      </c>
      <c r="P249" s="241" t="str">
        <f>IF(G249="","",VLOOKUP(G249,判定式!E$3:$J$12,6,TRUE))</f>
        <v/>
      </c>
      <c r="Q249" s="241" t="str">
        <f>IF(H249="","",VLOOKUP(H249,判定式!F$3:$J$12,5,TRUE))</f>
        <v/>
      </c>
      <c r="R249" s="241" t="str">
        <f>IF(I249="","",VLOOKUP(I249,判定式!M$3:$N$12,2,TRUE))</f>
        <v/>
      </c>
      <c r="S249" s="241" t="str">
        <f>IF(J249="","",VLOOKUP(J249,判定式!I$3:$J$12,2,TRUE))</f>
        <v/>
      </c>
      <c r="T249" s="241" t="str">
        <f>IF(K249="","",VLOOKUP(K249,判定式!L$3:$N$12,3,TRUE))</f>
        <v/>
      </c>
      <c r="U249" s="241" t="str">
        <f>IF(L249="","",VLOOKUP(L249,判定式!G$3:$J$12,4,TRUE))</f>
        <v/>
      </c>
      <c r="V249" s="241" t="str">
        <f>IF(M249="","",VLOOKUP(M249,判定式!$H$3:J$12,3,TRUE))</f>
        <v/>
      </c>
      <c r="W249" s="69" t="str">
        <f t="shared" si="13"/>
        <v/>
      </c>
      <c r="X249" s="170" t="b">
        <f>IF(ISNUMBER(D249),"判定外",IF(C249=12,VLOOKUP(W249,判定式!$C$15:I$19,7,TRUE),IF(C249=13,VLOOKUP(W249,判定式!$D$15:I$19,6,TRUE),IF(C249=14,VLOOKUP(W249,判定式!$E$15:I$19,5,TRUE),IF(C249=15,VLOOKUP(W249,判定式!$F$15:I$19,4,TRUE),IF(C249=16,VLOOKUP(W249,判定式!$G$15:I$19,3,TRUE),IF(C249=17,VLOOKUP(W249,判定式!$H$15:I$19,2,TRUE))))))))</f>
        <v>0</v>
      </c>
    </row>
    <row r="250" spans="1:24" ht="14.25">
      <c r="A250" s="76">
        <v>230</v>
      </c>
      <c r="B250" s="136"/>
      <c r="C250" s="204"/>
      <c r="D250" s="211" t="str">
        <f t="shared" si="12"/>
        <v>-</v>
      </c>
      <c r="E250" s="230"/>
      <c r="F250" s="230"/>
      <c r="G250" s="230"/>
      <c r="H250" s="230"/>
      <c r="I250" s="230"/>
      <c r="J250" s="230"/>
      <c r="K250" s="77"/>
      <c r="L250" s="230"/>
      <c r="M250" s="230"/>
      <c r="N250" s="242" t="str">
        <f>IF(E250="","",VLOOKUP(E250,判定式!C$3:$J$12,8,TRUE))</f>
        <v/>
      </c>
      <c r="O250" s="242" t="str">
        <f>IF(F250="","",VLOOKUP(F250,判定式!D$3:$J$12,7,TRUE))</f>
        <v/>
      </c>
      <c r="P250" s="242" t="str">
        <f>IF(G250="","",VLOOKUP(G250,判定式!E$3:$J$12,6,TRUE))</f>
        <v/>
      </c>
      <c r="Q250" s="242" t="str">
        <f>IF(H250="","",VLOOKUP(H250,判定式!F$3:$J$12,5,TRUE))</f>
        <v/>
      </c>
      <c r="R250" s="242" t="str">
        <f>IF(I250="","",VLOOKUP(I250,判定式!M$3:$N$12,2,TRUE))</f>
        <v/>
      </c>
      <c r="S250" s="242" t="str">
        <f>IF(J250="","",VLOOKUP(J250,判定式!I$3:$J$12,2,TRUE))</f>
        <v/>
      </c>
      <c r="T250" s="242" t="str">
        <f>IF(K250="","",VLOOKUP(K250,判定式!L$3:$N$12,3,TRUE))</f>
        <v/>
      </c>
      <c r="U250" s="242" t="str">
        <f>IF(L250="","",VLOOKUP(L250,判定式!G$3:$J$12,4,TRUE))</f>
        <v/>
      </c>
      <c r="V250" s="242" t="str">
        <f>IF(M250="","",VLOOKUP(M250,判定式!$H$3:J$12,3,TRUE))</f>
        <v/>
      </c>
      <c r="W250" s="78" t="str">
        <f t="shared" si="13"/>
        <v/>
      </c>
      <c r="X250" s="173" t="b">
        <f>IF(ISNUMBER(D250),"判定外",IF(C250=12,VLOOKUP(W250,判定式!$C$15:I$19,7,TRUE),IF(C250=13,VLOOKUP(W250,判定式!$D$15:I$19,6,TRUE),IF(C250=14,VLOOKUP(W250,判定式!$E$15:I$19,5,TRUE),IF(C250=15,VLOOKUP(W250,判定式!$F$15:I$19,4,TRUE),IF(C250=16,VLOOKUP(W250,判定式!$G$15:I$19,3,TRUE),IF(C250=17,VLOOKUP(W250,判定式!$H$15:I$19,2,TRUE))))))))</f>
        <v>0</v>
      </c>
    </row>
    <row r="251" spans="1:24" ht="14.25">
      <c r="A251" s="73">
        <v>231</v>
      </c>
      <c r="B251" s="137"/>
      <c r="C251" s="205"/>
      <c r="D251" s="212" t="str">
        <f t="shared" si="12"/>
        <v>-</v>
      </c>
      <c r="E251" s="231"/>
      <c r="F251" s="231"/>
      <c r="G251" s="231"/>
      <c r="H251" s="231"/>
      <c r="I251" s="231"/>
      <c r="J251" s="231"/>
      <c r="K251" s="80"/>
      <c r="L251" s="231"/>
      <c r="M251" s="231"/>
      <c r="N251" s="243" t="str">
        <f>IF(E251="","",VLOOKUP(E251,判定式!C$3:$J$12,8,TRUE))</f>
        <v/>
      </c>
      <c r="O251" s="243" t="str">
        <f>IF(F251="","",VLOOKUP(F251,判定式!D$3:$J$12,7,TRUE))</f>
        <v/>
      </c>
      <c r="P251" s="243" t="str">
        <f>IF(G251="","",VLOOKUP(G251,判定式!E$3:$J$12,6,TRUE))</f>
        <v/>
      </c>
      <c r="Q251" s="243" t="str">
        <f>IF(H251="","",VLOOKUP(H251,判定式!F$3:$J$12,5,TRUE))</f>
        <v/>
      </c>
      <c r="R251" s="243" t="str">
        <f>IF(I251="","",VLOOKUP(I251,判定式!M$3:$N$12,2,TRUE))</f>
        <v/>
      </c>
      <c r="S251" s="243" t="str">
        <f>IF(J251="","",VLOOKUP(J251,判定式!I$3:$J$12,2,TRUE))</f>
        <v/>
      </c>
      <c r="T251" s="243" t="str">
        <f>IF(K251="","",VLOOKUP(K251,判定式!L$3:$N$12,3,TRUE))</f>
        <v/>
      </c>
      <c r="U251" s="243" t="str">
        <f>IF(L251="","",VLOOKUP(L251,判定式!G$3:$J$12,4,TRUE))</f>
        <v/>
      </c>
      <c r="V251" s="243" t="str">
        <f>IF(M251="","",VLOOKUP(M251,判定式!$H$3:J$12,3,TRUE))</f>
        <v/>
      </c>
      <c r="W251" s="75" t="str">
        <f t="shared" si="13"/>
        <v/>
      </c>
      <c r="X251" s="174" t="b">
        <f>IF(ISNUMBER(D251),"判定外",IF(C251=12,VLOOKUP(W251,判定式!$C$15:I$19,7,TRUE),IF(C251=13,VLOOKUP(W251,判定式!$D$15:I$19,6,TRUE),IF(C251=14,VLOOKUP(W251,判定式!$E$15:I$19,5,TRUE),IF(C251=15,VLOOKUP(W251,判定式!$F$15:I$19,4,TRUE),IF(C251=16,VLOOKUP(W251,判定式!$G$15:I$19,3,TRUE),IF(C251=17,VLOOKUP(W251,判定式!$H$15:I$19,2,TRUE))))))))</f>
        <v>0</v>
      </c>
    </row>
    <row r="252" spans="1:24" ht="14.25">
      <c r="A252" s="67">
        <v>232</v>
      </c>
      <c r="B252" s="133"/>
      <c r="C252" s="201"/>
      <c r="D252" s="208" t="str">
        <f t="shared" si="12"/>
        <v>-</v>
      </c>
      <c r="E252" s="225"/>
      <c r="F252" s="225"/>
      <c r="G252" s="225"/>
      <c r="H252" s="225"/>
      <c r="I252" s="225"/>
      <c r="J252" s="225"/>
      <c r="K252" s="68"/>
      <c r="L252" s="225"/>
      <c r="M252" s="225"/>
      <c r="N252" s="241" t="str">
        <f>IF(E252="","",VLOOKUP(E252,判定式!C$3:$J$12,8,TRUE))</f>
        <v/>
      </c>
      <c r="O252" s="241" t="str">
        <f>IF(F252="","",VLOOKUP(F252,判定式!D$3:$J$12,7,TRUE))</f>
        <v/>
      </c>
      <c r="P252" s="241" t="str">
        <f>IF(G252="","",VLOOKUP(G252,判定式!E$3:$J$12,6,TRUE))</f>
        <v/>
      </c>
      <c r="Q252" s="241" t="str">
        <f>IF(H252="","",VLOOKUP(H252,判定式!F$3:$J$12,5,TRUE))</f>
        <v/>
      </c>
      <c r="R252" s="241" t="str">
        <f>IF(I252="","",VLOOKUP(I252,判定式!M$3:$N$12,2,TRUE))</f>
        <v/>
      </c>
      <c r="S252" s="241" t="str">
        <f>IF(J252="","",VLOOKUP(J252,判定式!I$3:$J$12,2,TRUE))</f>
        <v/>
      </c>
      <c r="T252" s="241" t="str">
        <f>IF(K252="","",VLOOKUP(K252,判定式!L$3:$N$12,3,TRUE))</f>
        <v/>
      </c>
      <c r="U252" s="241" t="str">
        <f>IF(L252="","",VLOOKUP(L252,判定式!G$3:$J$12,4,TRUE))</f>
        <v/>
      </c>
      <c r="V252" s="241" t="str">
        <f>IF(M252="","",VLOOKUP(M252,判定式!$H$3:J$12,3,TRUE))</f>
        <v/>
      </c>
      <c r="W252" s="69" t="str">
        <f t="shared" si="13"/>
        <v/>
      </c>
      <c r="X252" s="170" t="b">
        <f>IF(ISNUMBER(D252),"判定外",IF(C252=12,VLOOKUP(W252,判定式!$C$15:I$19,7,TRUE),IF(C252=13,VLOOKUP(W252,判定式!$D$15:I$19,6,TRUE),IF(C252=14,VLOOKUP(W252,判定式!$E$15:I$19,5,TRUE),IF(C252=15,VLOOKUP(W252,判定式!$F$15:I$19,4,TRUE),IF(C252=16,VLOOKUP(W252,判定式!$G$15:I$19,3,TRUE),IF(C252=17,VLOOKUP(W252,判定式!$H$15:I$19,2,TRUE))))))))</f>
        <v>0</v>
      </c>
    </row>
    <row r="253" spans="1:24" ht="14.25">
      <c r="A253" s="67">
        <v>233</v>
      </c>
      <c r="B253" s="133"/>
      <c r="C253" s="201"/>
      <c r="D253" s="208" t="str">
        <f t="shared" si="12"/>
        <v>-</v>
      </c>
      <c r="E253" s="225"/>
      <c r="F253" s="225"/>
      <c r="G253" s="225"/>
      <c r="H253" s="225"/>
      <c r="I253" s="225"/>
      <c r="J253" s="225"/>
      <c r="K253" s="68"/>
      <c r="L253" s="225"/>
      <c r="M253" s="225"/>
      <c r="N253" s="241" t="str">
        <f>IF(E253="","",VLOOKUP(E253,判定式!C$3:$J$12,8,TRUE))</f>
        <v/>
      </c>
      <c r="O253" s="241" t="str">
        <f>IF(F253="","",VLOOKUP(F253,判定式!D$3:$J$12,7,TRUE))</f>
        <v/>
      </c>
      <c r="P253" s="241" t="str">
        <f>IF(G253="","",VLOOKUP(G253,判定式!E$3:$J$12,6,TRUE))</f>
        <v/>
      </c>
      <c r="Q253" s="241" t="str">
        <f>IF(H253="","",VLOOKUP(H253,判定式!F$3:$J$12,5,TRUE))</f>
        <v/>
      </c>
      <c r="R253" s="241" t="str">
        <f>IF(I253="","",VLOOKUP(I253,判定式!M$3:$N$12,2,TRUE))</f>
        <v/>
      </c>
      <c r="S253" s="241" t="str">
        <f>IF(J253="","",VLOOKUP(J253,判定式!I$3:$J$12,2,TRUE))</f>
        <v/>
      </c>
      <c r="T253" s="241" t="str">
        <f>IF(K253="","",VLOOKUP(K253,判定式!L$3:$N$12,3,TRUE))</f>
        <v/>
      </c>
      <c r="U253" s="241" t="str">
        <f>IF(L253="","",VLOOKUP(L253,判定式!G$3:$J$12,4,TRUE))</f>
        <v/>
      </c>
      <c r="V253" s="241" t="str">
        <f>IF(M253="","",VLOOKUP(M253,判定式!$H$3:J$12,3,TRUE))</f>
        <v/>
      </c>
      <c r="W253" s="69" t="str">
        <f t="shared" si="13"/>
        <v/>
      </c>
      <c r="X253" s="170" t="b">
        <f>IF(ISNUMBER(D253),"判定外",IF(C253=12,VLOOKUP(W253,判定式!$C$15:I$19,7,TRUE),IF(C253=13,VLOOKUP(W253,判定式!$D$15:I$19,6,TRUE),IF(C253=14,VLOOKUP(W253,判定式!$E$15:I$19,5,TRUE),IF(C253=15,VLOOKUP(W253,判定式!$F$15:I$19,4,TRUE),IF(C253=16,VLOOKUP(W253,判定式!$G$15:I$19,3,TRUE),IF(C253=17,VLOOKUP(W253,判定式!$H$15:I$19,2,TRUE))))))))</f>
        <v>0</v>
      </c>
    </row>
    <row r="254" spans="1:24" ht="14.25">
      <c r="A254" s="67">
        <v>234</v>
      </c>
      <c r="B254" s="133"/>
      <c r="C254" s="201"/>
      <c r="D254" s="208" t="str">
        <f t="shared" si="12"/>
        <v>-</v>
      </c>
      <c r="E254" s="225"/>
      <c r="F254" s="225"/>
      <c r="G254" s="225"/>
      <c r="H254" s="225"/>
      <c r="I254" s="225"/>
      <c r="J254" s="225"/>
      <c r="K254" s="68"/>
      <c r="L254" s="225"/>
      <c r="M254" s="225"/>
      <c r="N254" s="241" t="str">
        <f>IF(E254="","",VLOOKUP(E254,判定式!C$3:$J$12,8,TRUE))</f>
        <v/>
      </c>
      <c r="O254" s="241" t="str">
        <f>IF(F254="","",VLOOKUP(F254,判定式!D$3:$J$12,7,TRUE))</f>
        <v/>
      </c>
      <c r="P254" s="241" t="str">
        <f>IF(G254="","",VLOOKUP(G254,判定式!E$3:$J$12,6,TRUE))</f>
        <v/>
      </c>
      <c r="Q254" s="241" t="str">
        <f>IF(H254="","",VLOOKUP(H254,判定式!F$3:$J$12,5,TRUE))</f>
        <v/>
      </c>
      <c r="R254" s="241" t="str">
        <f>IF(I254="","",VLOOKUP(I254,判定式!M$3:$N$12,2,TRUE))</f>
        <v/>
      </c>
      <c r="S254" s="241" t="str">
        <f>IF(J254="","",VLOOKUP(J254,判定式!I$3:$J$12,2,TRUE))</f>
        <v/>
      </c>
      <c r="T254" s="241" t="str">
        <f>IF(K254="","",VLOOKUP(K254,判定式!L$3:$N$12,3,TRUE))</f>
        <v/>
      </c>
      <c r="U254" s="241" t="str">
        <f>IF(L254="","",VLOOKUP(L254,判定式!G$3:$J$12,4,TRUE))</f>
        <v/>
      </c>
      <c r="V254" s="241" t="str">
        <f>IF(M254="","",VLOOKUP(M254,判定式!$H$3:J$12,3,TRUE))</f>
        <v/>
      </c>
      <c r="W254" s="69" t="str">
        <f t="shared" si="13"/>
        <v/>
      </c>
      <c r="X254" s="170" t="b">
        <f>IF(ISNUMBER(D254),"判定外",IF(C254=12,VLOOKUP(W254,判定式!$C$15:I$19,7,TRUE),IF(C254=13,VLOOKUP(W254,判定式!$D$15:I$19,6,TRUE),IF(C254=14,VLOOKUP(W254,判定式!$E$15:I$19,5,TRUE),IF(C254=15,VLOOKUP(W254,判定式!$F$15:I$19,4,TRUE),IF(C254=16,VLOOKUP(W254,判定式!$G$15:I$19,3,TRUE),IF(C254=17,VLOOKUP(W254,判定式!$H$15:I$19,2,TRUE))))))))</f>
        <v>0</v>
      </c>
    </row>
    <row r="255" spans="1:24" ht="14.25">
      <c r="A255" s="76">
        <v>235</v>
      </c>
      <c r="B255" s="134"/>
      <c r="C255" s="202"/>
      <c r="D255" s="209" t="str">
        <f t="shared" si="12"/>
        <v>-</v>
      </c>
      <c r="E255" s="227"/>
      <c r="F255" s="227"/>
      <c r="G255" s="227"/>
      <c r="H255" s="227"/>
      <c r="I255" s="227"/>
      <c r="J255" s="227"/>
      <c r="K255" s="71"/>
      <c r="L255" s="227"/>
      <c r="M255" s="227"/>
      <c r="N255" s="244" t="str">
        <f>IF(E255="","",VLOOKUP(E255,判定式!C$3:$J$12,8,TRUE))</f>
        <v/>
      </c>
      <c r="O255" s="244" t="str">
        <f>IF(F255="","",VLOOKUP(F255,判定式!D$3:$J$12,7,TRUE))</f>
        <v/>
      </c>
      <c r="P255" s="244" t="str">
        <f>IF(G255="","",VLOOKUP(G255,判定式!E$3:$J$12,6,TRUE))</f>
        <v/>
      </c>
      <c r="Q255" s="244" t="str">
        <f>IF(H255="","",VLOOKUP(H255,判定式!F$3:$J$12,5,TRUE))</f>
        <v/>
      </c>
      <c r="R255" s="244" t="str">
        <f>IF(I255="","",VLOOKUP(I255,判定式!M$3:$N$12,2,TRUE))</f>
        <v/>
      </c>
      <c r="S255" s="244" t="str">
        <f>IF(J255="","",VLOOKUP(J255,判定式!I$3:$J$12,2,TRUE))</f>
        <v/>
      </c>
      <c r="T255" s="244" t="str">
        <f>IF(K255="","",VLOOKUP(K255,判定式!L$3:$N$12,3,TRUE))</f>
        <v/>
      </c>
      <c r="U255" s="244" t="str">
        <f>IF(L255="","",VLOOKUP(L255,判定式!G$3:$J$12,4,TRUE))</f>
        <v/>
      </c>
      <c r="V255" s="244" t="str">
        <f>IF(M255="","",VLOOKUP(M255,判定式!$H$3:J$12,3,TRUE))</f>
        <v/>
      </c>
      <c r="W255" s="78" t="str">
        <f t="shared" si="13"/>
        <v/>
      </c>
      <c r="X255" s="171" t="b">
        <f>IF(ISNUMBER(D255),"判定外",IF(C255=12,VLOOKUP(W255,判定式!$C$15:I$19,7,TRUE),IF(C255=13,VLOOKUP(W255,判定式!$D$15:I$19,6,TRUE),IF(C255=14,VLOOKUP(W255,判定式!$E$15:I$19,5,TRUE),IF(C255=15,VLOOKUP(W255,判定式!$F$15:I$19,4,TRUE),IF(C255=16,VLOOKUP(W255,判定式!$G$15:I$19,3,TRUE),IF(C255=17,VLOOKUP(W255,判定式!$H$15:I$19,2,TRUE))))))))</f>
        <v>0</v>
      </c>
    </row>
    <row r="256" spans="1:24" ht="14.25">
      <c r="A256" s="73">
        <v>236</v>
      </c>
      <c r="B256" s="135"/>
      <c r="C256" s="203"/>
      <c r="D256" s="210" t="str">
        <f t="shared" si="12"/>
        <v>-</v>
      </c>
      <c r="E256" s="229"/>
      <c r="F256" s="229"/>
      <c r="G256" s="229"/>
      <c r="H256" s="229"/>
      <c r="I256" s="229"/>
      <c r="J256" s="229"/>
      <c r="K256" s="74"/>
      <c r="L256" s="229"/>
      <c r="M256" s="229"/>
      <c r="N256" s="245" t="str">
        <f>IF(E256="","",VLOOKUP(E256,判定式!C$3:$J$12,8,TRUE))</f>
        <v/>
      </c>
      <c r="O256" s="245" t="str">
        <f>IF(F256="","",VLOOKUP(F256,判定式!D$3:$J$12,7,TRUE))</f>
        <v/>
      </c>
      <c r="P256" s="245" t="str">
        <f>IF(G256="","",VLOOKUP(G256,判定式!E$3:$J$12,6,TRUE))</f>
        <v/>
      </c>
      <c r="Q256" s="245" t="str">
        <f>IF(H256="","",VLOOKUP(H256,判定式!F$3:$J$12,5,TRUE))</f>
        <v/>
      </c>
      <c r="R256" s="245" t="str">
        <f>IF(I256="","",VLOOKUP(I256,判定式!M$3:$N$12,2,TRUE))</f>
        <v/>
      </c>
      <c r="S256" s="245" t="str">
        <f>IF(J256="","",VLOOKUP(J256,判定式!I$3:$J$12,2,TRUE))</f>
        <v/>
      </c>
      <c r="T256" s="245" t="str">
        <f>IF(K256="","",VLOOKUP(K256,判定式!L$3:$N$12,3,TRUE))</f>
        <v/>
      </c>
      <c r="U256" s="245" t="str">
        <f>IF(L256="","",VLOOKUP(L256,判定式!G$3:$J$12,4,TRUE))</f>
        <v/>
      </c>
      <c r="V256" s="245" t="str">
        <f>IF(M256="","",VLOOKUP(M256,判定式!$H$3:J$12,3,TRUE))</f>
        <v/>
      </c>
      <c r="W256" s="75" t="str">
        <f t="shared" si="13"/>
        <v/>
      </c>
      <c r="X256" s="172" t="b">
        <f>IF(ISNUMBER(D256),"判定外",IF(C256=12,VLOOKUP(W256,判定式!$C$15:I$19,7,TRUE),IF(C256=13,VLOOKUP(W256,判定式!$D$15:I$19,6,TRUE),IF(C256=14,VLOOKUP(W256,判定式!$E$15:I$19,5,TRUE),IF(C256=15,VLOOKUP(W256,判定式!$F$15:I$19,4,TRUE),IF(C256=16,VLOOKUP(W256,判定式!$G$15:I$19,3,TRUE),IF(C256=17,VLOOKUP(W256,判定式!$H$15:I$19,2,TRUE))))))))</f>
        <v>0</v>
      </c>
    </row>
    <row r="257" spans="1:24" ht="14.25">
      <c r="A257" s="67">
        <v>237</v>
      </c>
      <c r="B257" s="133"/>
      <c r="C257" s="201"/>
      <c r="D257" s="208" t="str">
        <f t="shared" si="12"/>
        <v>-</v>
      </c>
      <c r="E257" s="225"/>
      <c r="F257" s="225"/>
      <c r="G257" s="225"/>
      <c r="H257" s="225"/>
      <c r="I257" s="225"/>
      <c r="J257" s="225"/>
      <c r="K257" s="68"/>
      <c r="L257" s="225"/>
      <c r="M257" s="225"/>
      <c r="N257" s="241" t="str">
        <f>IF(E257="","",VLOOKUP(E257,判定式!C$3:$J$12,8,TRUE))</f>
        <v/>
      </c>
      <c r="O257" s="241" t="str">
        <f>IF(F257="","",VLOOKUP(F257,判定式!D$3:$J$12,7,TRUE))</f>
        <v/>
      </c>
      <c r="P257" s="241" t="str">
        <f>IF(G257="","",VLOOKUP(G257,判定式!E$3:$J$12,6,TRUE))</f>
        <v/>
      </c>
      <c r="Q257" s="241" t="str">
        <f>IF(H257="","",VLOOKUP(H257,判定式!F$3:$J$12,5,TRUE))</f>
        <v/>
      </c>
      <c r="R257" s="241" t="str">
        <f>IF(I257="","",VLOOKUP(I257,判定式!M$3:$N$12,2,TRUE))</f>
        <v/>
      </c>
      <c r="S257" s="241" t="str">
        <f>IF(J257="","",VLOOKUP(J257,判定式!I$3:$J$12,2,TRUE))</f>
        <v/>
      </c>
      <c r="T257" s="241" t="str">
        <f>IF(K257="","",VLOOKUP(K257,判定式!L$3:$N$12,3,TRUE))</f>
        <v/>
      </c>
      <c r="U257" s="241" t="str">
        <f>IF(L257="","",VLOOKUP(L257,判定式!G$3:$J$12,4,TRUE))</f>
        <v/>
      </c>
      <c r="V257" s="241" t="str">
        <f>IF(M257="","",VLOOKUP(M257,判定式!$H$3:J$12,3,TRUE))</f>
        <v/>
      </c>
      <c r="W257" s="69" t="str">
        <f t="shared" si="13"/>
        <v/>
      </c>
      <c r="X257" s="170" t="b">
        <f>IF(ISNUMBER(D257),"判定外",IF(C257=12,VLOOKUP(W257,判定式!$C$15:I$19,7,TRUE),IF(C257=13,VLOOKUP(W257,判定式!$D$15:I$19,6,TRUE),IF(C257=14,VLOOKUP(W257,判定式!$E$15:I$19,5,TRUE),IF(C257=15,VLOOKUP(W257,判定式!$F$15:I$19,4,TRUE),IF(C257=16,VLOOKUP(W257,判定式!$G$15:I$19,3,TRUE),IF(C257=17,VLOOKUP(W257,判定式!$H$15:I$19,2,TRUE))))))))</f>
        <v>0</v>
      </c>
    </row>
    <row r="258" spans="1:24" ht="14.25">
      <c r="A258" s="67">
        <v>238</v>
      </c>
      <c r="B258" s="133"/>
      <c r="C258" s="201"/>
      <c r="D258" s="208" t="str">
        <f t="shared" si="12"/>
        <v>-</v>
      </c>
      <c r="E258" s="225"/>
      <c r="F258" s="225"/>
      <c r="G258" s="225"/>
      <c r="H258" s="225"/>
      <c r="I258" s="225"/>
      <c r="J258" s="225"/>
      <c r="K258" s="68"/>
      <c r="L258" s="225"/>
      <c r="M258" s="225"/>
      <c r="N258" s="241" t="str">
        <f>IF(E258="","",VLOOKUP(E258,判定式!C$3:$J$12,8,TRUE))</f>
        <v/>
      </c>
      <c r="O258" s="241" t="str">
        <f>IF(F258="","",VLOOKUP(F258,判定式!D$3:$J$12,7,TRUE))</f>
        <v/>
      </c>
      <c r="P258" s="241" t="str">
        <f>IF(G258="","",VLOOKUP(G258,判定式!E$3:$J$12,6,TRUE))</f>
        <v/>
      </c>
      <c r="Q258" s="241" t="str">
        <f>IF(H258="","",VLOOKUP(H258,判定式!F$3:$J$12,5,TRUE))</f>
        <v/>
      </c>
      <c r="R258" s="241" t="str">
        <f>IF(I258="","",VLOOKUP(I258,判定式!M$3:$N$12,2,TRUE))</f>
        <v/>
      </c>
      <c r="S258" s="241" t="str">
        <f>IF(J258="","",VLOOKUP(J258,判定式!I$3:$J$12,2,TRUE))</f>
        <v/>
      </c>
      <c r="T258" s="241" t="str">
        <f>IF(K258="","",VLOOKUP(K258,判定式!L$3:$N$12,3,TRUE))</f>
        <v/>
      </c>
      <c r="U258" s="241" t="str">
        <f>IF(L258="","",VLOOKUP(L258,判定式!G$3:$J$12,4,TRUE))</f>
        <v/>
      </c>
      <c r="V258" s="241" t="str">
        <f>IF(M258="","",VLOOKUP(M258,判定式!$H$3:J$12,3,TRUE))</f>
        <v/>
      </c>
      <c r="W258" s="69" t="str">
        <f t="shared" si="13"/>
        <v/>
      </c>
      <c r="X258" s="170" t="b">
        <f>IF(ISNUMBER(D258),"判定外",IF(C258=12,VLOOKUP(W258,判定式!$C$15:I$19,7,TRUE),IF(C258=13,VLOOKUP(W258,判定式!$D$15:I$19,6,TRUE),IF(C258=14,VLOOKUP(W258,判定式!$E$15:I$19,5,TRUE),IF(C258=15,VLOOKUP(W258,判定式!$F$15:I$19,4,TRUE),IF(C258=16,VLOOKUP(W258,判定式!$G$15:I$19,3,TRUE),IF(C258=17,VLOOKUP(W258,判定式!$H$15:I$19,2,TRUE))))))))</f>
        <v>0</v>
      </c>
    </row>
    <row r="259" spans="1:24" ht="14.25">
      <c r="A259" s="67">
        <v>239</v>
      </c>
      <c r="B259" s="133"/>
      <c r="C259" s="201"/>
      <c r="D259" s="208" t="str">
        <f t="shared" si="12"/>
        <v>-</v>
      </c>
      <c r="E259" s="225"/>
      <c r="F259" s="225"/>
      <c r="G259" s="225"/>
      <c r="H259" s="225"/>
      <c r="I259" s="225"/>
      <c r="J259" s="225"/>
      <c r="K259" s="68"/>
      <c r="L259" s="225"/>
      <c r="M259" s="225"/>
      <c r="N259" s="241" t="str">
        <f>IF(E259="","",VLOOKUP(E259,判定式!C$3:$J$12,8,TRUE))</f>
        <v/>
      </c>
      <c r="O259" s="241" t="str">
        <f>IF(F259="","",VLOOKUP(F259,判定式!D$3:$J$12,7,TRUE))</f>
        <v/>
      </c>
      <c r="P259" s="241" t="str">
        <f>IF(G259="","",VLOOKUP(G259,判定式!E$3:$J$12,6,TRUE))</f>
        <v/>
      </c>
      <c r="Q259" s="241" t="str">
        <f>IF(H259="","",VLOOKUP(H259,判定式!F$3:$J$12,5,TRUE))</f>
        <v/>
      </c>
      <c r="R259" s="241" t="str">
        <f>IF(I259="","",VLOOKUP(I259,判定式!M$3:$N$12,2,TRUE))</f>
        <v/>
      </c>
      <c r="S259" s="241" t="str">
        <f>IF(J259="","",VLOOKUP(J259,判定式!I$3:$J$12,2,TRUE))</f>
        <v/>
      </c>
      <c r="T259" s="241" t="str">
        <f>IF(K259="","",VLOOKUP(K259,判定式!L$3:$N$12,3,TRUE))</f>
        <v/>
      </c>
      <c r="U259" s="241" t="str">
        <f>IF(L259="","",VLOOKUP(L259,判定式!G$3:$J$12,4,TRUE))</f>
        <v/>
      </c>
      <c r="V259" s="241" t="str">
        <f>IF(M259="","",VLOOKUP(M259,判定式!$H$3:J$12,3,TRUE))</f>
        <v/>
      </c>
      <c r="W259" s="69" t="str">
        <f t="shared" si="13"/>
        <v/>
      </c>
      <c r="X259" s="170" t="b">
        <f>IF(ISNUMBER(D259),"判定外",IF(C259=12,VLOOKUP(W259,判定式!$C$15:I$19,7,TRUE),IF(C259=13,VLOOKUP(W259,判定式!$D$15:I$19,6,TRUE),IF(C259=14,VLOOKUP(W259,判定式!$E$15:I$19,5,TRUE),IF(C259=15,VLOOKUP(W259,判定式!$F$15:I$19,4,TRUE),IF(C259=16,VLOOKUP(W259,判定式!$G$15:I$19,3,TRUE),IF(C259=17,VLOOKUP(W259,判定式!$H$15:I$19,2,TRUE))))))))</f>
        <v>0</v>
      </c>
    </row>
    <row r="260" spans="1:24" ht="14.25">
      <c r="A260" s="76">
        <v>240</v>
      </c>
      <c r="B260" s="136"/>
      <c r="C260" s="204"/>
      <c r="D260" s="211" t="str">
        <f t="shared" si="12"/>
        <v>-</v>
      </c>
      <c r="E260" s="230"/>
      <c r="F260" s="230"/>
      <c r="G260" s="230"/>
      <c r="H260" s="230"/>
      <c r="I260" s="230"/>
      <c r="J260" s="230"/>
      <c r="K260" s="77"/>
      <c r="L260" s="230"/>
      <c r="M260" s="230"/>
      <c r="N260" s="242" t="str">
        <f>IF(E260="","",VLOOKUP(E260,判定式!C$3:$J$12,8,TRUE))</f>
        <v/>
      </c>
      <c r="O260" s="242" t="str">
        <f>IF(F260="","",VLOOKUP(F260,判定式!D$3:$J$12,7,TRUE))</f>
        <v/>
      </c>
      <c r="P260" s="242" t="str">
        <f>IF(G260="","",VLOOKUP(G260,判定式!E$3:$J$12,6,TRUE))</f>
        <v/>
      </c>
      <c r="Q260" s="242" t="str">
        <f>IF(H260="","",VLOOKUP(H260,判定式!F$3:$J$12,5,TRUE))</f>
        <v/>
      </c>
      <c r="R260" s="242" t="str">
        <f>IF(I260="","",VLOOKUP(I260,判定式!M$3:$N$12,2,TRUE))</f>
        <v/>
      </c>
      <c r="S260" s="242" t="str">
        <f>IF(J260="","",VLOOKUP(J260,判定式!I$3:$J$12,2,TRUE))</f>
        <v/>
      </c>
      <c r="T260" s="242" t="str">
        <f>IF(K260="","",VLOOKUP(K260,判定式!L$3:$N$12,3,TRUE))</f>
        <v/>
      </c>
      <c r="U260" s="242" t="str">
        <f>IF(L260="","",VLOOKUP(L260,判定式!G$3:$J$12,4,TRUE))</f>
        <v/>
      </c>
      <c r="V260" s="242" t="str">
        <f>IF(M260="","",VLOOKUP(M260,判定式!$H$3:J$12,3,TRUE))</f>
        <v/>
      </c>
      <c r="W260" s="78" t="str">
        <f t="shared" si="13"/>
        <v/>
      </c>
      <c r="X260" s="173" t="b">
        <f>IF(ISNUMBER(D260),"判定外",IF(C260=12,VLOOKUP(W260,判定式!$C$15:I$19,7,TRUE),IF(C260=13,VLOOKUP(W260,判定式!$D$15:I$19,6,TRUE),IF(C260=14,VLOOKUP(W260,判定式!$E$15:I$19,5,TRUE),IF(C260=15,VLOOKUP(W260,判定式!$F$15:I$19,4,TRUE),IF(C260=16,VLOOKUP(W260,判定式!$G$15:I$19,3,TRUE),IF(C260=17,VLOOKUP(W260,判定式!$H$15:I$19,2,TRUE))))))))</f>
        <v>0</v>
      </c>
    </row>
    <row r="261" spans="1:24" ht="14.25">
      <c r="A261" s="73">
        <v>241</v>
      </c>
      <c r="B261" s="137"/>
      <c r="C261" s="205"/>
      <c r="D261" s="212" t="str">
        <f t="shared" si="12"/>
        <v>-</v>
      </c>
      <c r="E261" s="231"/>
      <c r="F261" s="231"/>
      <c r="G261" s="231"/>
      <c r="H261" s="231"/>
      <c r="I261" s="231"/>
      <c r="J261" s="231"/>
      <c r="K261" s="80"/>
      <c r="L261" s="231"/>
      <c r="M261" s="231"/>
      <c r="N261" s="243" t="str">
        <f>IF(E261="","",VLOOKUP(E261,判定式!C$3:$J$12,8,TRUE))</f>
        <v/>
      </c>
      <c r="O261" s="243" t="str">
        <f>IF(F261="","",VLOOKUP(F261,判定式!D$3:$J$12,7,TRUE))</f>
        <v/>
      </c>
      <c r="P261" s="243" t="str">
        <f>IF(G261="","",VLOOKUP(G261,判定式!E$3:$J$12,6,TRUE))</f>
        <v/>
      </c>
      <c r="Q261" s="243" t="str">
        <f>IF(H261="","",VLOOKUP(H261,判定式!F$3:$J$12,5,TRUE))</f>
        <v/>
      </c>
      <c r="R261" s="243" t="str">
        <f>IF(I261="","",VLOOKUP(I261,判定式!M$3:$N$12,2,TRUE))</f>
        <v/>
      </c>
      <c r="S261" s="243" t="str">
        <f>IF(J261="","",VLOOKUP(J261,判定式!I$3:$J$12,2,TRUE))</f>
        <v/>
      </c>
      <c r="T261" s="243" t="str">
        <f>IF(K261="","",VLOOKUP(K261,判定式!L$3:$N$12,3,TRUE))</f>
        <v/>
      </c>
      <c r="U261" s="243" t="str">
        <f>IF(L261="","",VLOOKUP(L261,判定式!G$3:$J$12,4,TRUE))</f>
        <v/>
      </c>
      <c r="V261" s="243" t="str">
        <f>IF(M261="","",VLOOKUP(M261,判定式!$H$3:J$12,3,TRUE))</f>
        <v/>
      </c>
      <c r="W261" s="75" t="str">
        <f t="shared" si="13"/>
        <v/>
      </c>
      <c r="X261" s="174" t="b">
        <f>IF(ISNUMBER(D261),"判定外",IF(C261=12,VLOOKUP(W261,判定式!$C$15:I$19,7,TRUE),IF(C261=13,VLOOKUP(W261,判定式!$D$15:I$19,6,TRUE),IF(C261=14,VLOOKUP(W261,判定式!$E$15:I$19,5,TRUE),IF(C261=15,VLOOKUP(W261,判定式!$F$15:I$19,4,TRUE),IF(C261=16,VLOOKUP(W261,判定式!$G$15:I$19,3,TRUE),IF(C261=17,VLOOKUP(W261,判定式!$H$15:I$19,2,TRUE))))))))</f>
        <v>0</v>
      </c>
    </row>
    <row r="262" spans="1:24" ht="14.25">
      <c r="A262" s="67">
        <v>242</v>
      </c>
      <c r="B262" s="133"/>
      <c r="C262" s="201"/>
      <c r="D262" s="208" t="str">
        <f t="shared" si="12"/>
        <v>-</v>
      </c>
      <c r="E262" s="225"/>
      <c r="F262" s="225"/>
      <c r="G262" s="225"/>
      <c r="H262" s="225"/>
      <c r="I262" s="225"/>
      <c r="J262" s="225"/>
      <c r="K262" s="68"/>
      <c r="L262" s="225"/>
      <c r="M262" s="225"/>
      <c r="N262" s="241" t="str">
        <f>IF(E262="","",VLOOKUP(E262,判定式!C$3:$J$12,8,TRUE))</f>
        <v/>
      </c>
      <c r="O262" s="241" t="str">
        <f>IF(F262="","",VLOOKUP(F262,判定式!D$3:$J$12,7,TRUE))</f>
        <v/>
      </c>
      <c r="P262" s="241" t="str">
        <f>IF(G262="","",VLOOKUP(G262,判定式!E$3:$J$12,6,TRUE))</f>
        <v/>
      </c>
      <c r="Q262" s="241" t="str">
        <f>IF(H262="","",VLOOKUP(H262,判定式!F$3:$J$12,5,TRUE))</f>
        <v/>
      </c>
      <c r="R262" s="241" t="str">
        <f>IF(I262="","",VLOOKUP(I262,判定式!M$3:$N$12,2,TRUE))</f>
        <v/>
      </c>
      <c r="S262" s="241" t="str">
        <f>IF(J262="","",VLOOKUP(J262,判定式!I$3:$J$12,2,TRUE))</f>
        <v/>
      </c>
      <c r="T262" s="241" t="str">
        <f>IF(K262="","",VLOOKUP(K262,判定式!L$3:$N$12,3,TRUE))</f>
        <v/>
      </c>
      <c r="U262" s="241" t="str">
        <f>IF(L262="","",VLOOKUP(L262,判定式!G$3:$J$12,4,TRUE))</f>
        <v/>
      </c>
      <c r="V262" s="241" t="str">
        <f>IF(M262="","",VLOOKUP(M262,判定式!$H$3:J$12,3,TRUE))</f>
        <v/>
      </c>
      <c r="W262" s="69" t="str">
        <f t="shared" si="13"/>
        <v/>
      </c>
      <c r="X262" s="170" t="b">
        <f>IF(ISNUMBER(D262),"判定外",IF(C262=12,VLOOKUP(W262,判定式!$C$15:I$19,7,TRUE),IF(C262=13,VLOOKUP(W262,判定式!$D$15:I$19,6,TRUE),IF(C262=14,VLOOKUP(W262,判定式!$E$15:I$19,5,TRUE),IF(C262=15,VLOOKUP(W262,判定式!$F$15:I$19,4,TRUE),IF(C262=16,VLOOKUP(W262,判定式!$G$15:I$19,3,TRUE),IF(C262=17,VLOOKUP(W262,判定式!$H$15:I$19,2,TRUE))))))))</f>
        <v>0</v>
      </c>
    </row>
    <row r="263" spans="1:24" ht="14.25">
      <c r="A263" s="67">
        <v>243</v>
      </c>
      <c r="B263" s="133"/>
      <c r="C263" s="201"/>
      <c r="D263" s="208" t="str">
        <f t="shared" si="12"/>
        <v>-</v>
      </c>
      <c r="E263" s="225"/>
      <c r="F263" s="225"/>
      <c r="G263" s="225"/>
      <c r="H263" s="225"/>
      <c r="I263" s="225"/>
      <c r="J263" s="225"/>
      <c r="K263" s="68"/>
      <c r="L263" s="225"/>
      <c r="M263" s="225"/>
      <c r="N263" s="241" t="str">
        <f>IF(E263="","",VLOOKUP(E263,判定式!C$3:$J$12,8,TRUE))</f>
        <v/>
      </c>
      <c r="O263" s="241" t="str">
        <f>IF(F263="","",VLOOKUP(F263,判定式!D$3:$J$12,7,TRUE))</f>
        <v/>
      </c>
      <c r="P263" s="241" t="str">
        <f>IF(G263="","",VLOOKUP(G263,判定式!E$3:$J$12,6,TRUE))</f>
        <v/>
      </c>
      <c r="Q263" s="241" t="str">
        <f>IF(H263="","",VLOOKUP(H263,判定式!F$3:$J$12,5,TRUE))</f>
        <v/>
      </c>
      <c r="R263" s="241" t="str">
        <f>IF(I263="","",VLOOKUP(I263,判定式!M$3:$N$12,2,TRUE))</f>
        <v/>
      </c>
      <c r="S263" s="241" t="str">
        <f>IF(J263="","",VLOOKUP(J263,判定式!I$3:$J$12,2,TRUE))</f>
        <v/>
      </c>
      <c r="T263" s="241" t="str">
        <f>IF(K263="","",VLOOKUP(K263,判定式!L$3:$N$12,3,TRUE))</f>
        <v/>
      </c>
      <c r="U263" s="241" t="str">
        <f>IF(L263="","",VLOOKUP(L263,判定式!G$3:$J$12,4,TRUE))</f>
        <v/>
      </c>
      <c r="V263" s="241" t="str">
        <f>IF(M263="","",VLOOKUP(M263,判定式!$H$3:J$12,3,TRUE))</f>
        <v/>
      </c>
      <c r="W263" s="69" t="str">
        <f t="shared" si="13"/>
        <v/>
      </c>
      <c r="X263" s="170" t="b">
        <f>IF(ISNUMBER(D263),"判定外",IF(C263=12,VLOOKUP(W263,判定式!$C$15:I$19,7,TRUE),IF(C263=13,VLOOKUP(W263,判定式!$D$15:I$19,6,TRUE),IF(C263=14,VLOOKUP(W263,判定式!$E$15:I$19,5,TRUE),IF(C263=15,VLOOKUP(W263,判定式!$F$15:I$19,4,TRUE),IF(C263=16,VLOOKUP(W263,判定式!$G$15:I$19,3,TRUE),IF(C263=17,VLOOKUP(W263,判定式!$H$15:I$19,2,TRUE))))))))</f>
        <v>0</v>
      </c>
    </row>
    <row r="264" spans="1:24" ht="14.25">
      <c r="A264" s="67">
        <v>244</v>
      </c>
      <c r="B264" s="133"/>
      <c r="C264" s="201"/>
      <c r="D264" s="208" t="str">
        <f t="shared" si="12"/>
        <v>-</v>
      </c>
      <c r="E264" s="225"/>
      <c r="F264" s="225"/>
      <c r="G264" s="225"/>
      <c r="H264" s="225"/>
      <c r="I264" s="225"/>
      <c r="J264" s="225"/>
      <c r="K264" s="68"/>
      <c r="L264" s="225"/>
      <c r="M264" s="225"/>
      <c r="N264" s="241" t="str">
        <f>IF(E264="","",VLOOKUP(E264,判定式!C$3:$J$12,8,TRUE))</f>
        <v/>
      </c>
      <c r="O264" s="241" t="str">
        <f>IF(F264="","",VLOOKUP(F264,判定式!D$3:$J$12,7,TRUE))</f>
        <v/>
      </c>
      <c r="P264" s="241" t="str">
        <f>IF(G264="","",VLOOKUP(G264,判定式!E$3:$J$12,6,TRUE))</f>
        <v/>
      </c>
      <c r="Q264" s="241" t="str">
        <f>IF(H264="","",VLOOKUP(H264,判定式!F$3:$J$12,5,TRUE))</f>
        <v/>
      </c>
      <c r="R264" s="241" t="str">
        <f>IF(I264="","",VLOOKUP(I264,判定式!M$3:$N$12,2,TRUE))</f>
        <v/>
      </c>
      <c r="S264" s="241" t="str">
        <f>IF(J264="","",VLOOKUP(J264,判定式!I$3:$J$12,2,TRUE))</f>
        <v/>
      </c>
      <c r="T264" s="241" t="str">
        <f>IF(K264="","",VLOOKUP(K264,判定式!L$3:$N$12,3,TRUE))</f>
        <v/>
      </c>
      <c r="U264" s="241" t="str">
        <f>IF(L264="","",VLOOKUP(L264,判定式!G$3:$J$12,4,TRUE))</f>
        <v/>
      </c>
      <c r="V264" s="241" t="str">
        <f>IF(M264="","",VLOOKUP(M264,判定式!$H$3:J$12,3,TRUE))</f>
        <v/>
      </c>
      <c r="W264" s="69" t="str">
        <f t="shared" si="13"/>
        <v/>
      </c>
      <c r="X264" s="170" t="b">
        <f>IF(ISNUMBER(D264),"判定外",IF(C264=12,VLOOKUP(W264,判定式!$C$15:I$19,7,TRUE),IF(C264=13,VLOOKUP(W264,判定式!$D$15:I$19,6,TRUE),IF(C264=14,VLOOKUP(W264,判定式!$E$15:I$19,5,TRUE),IF(C264=15,VLOOKUP(W264,判定式!$F$15:I$19,4,TRUE),IF(C264=16,VLOOKUP(W264,判定式!$G$15:I$19,3,TRUE),IF(C264=17,VLOOKUP(W264,判定式!$H$15:I$19,2,TRUE))))))))</f>
        <v>0</v>
      </c>
    </row>
    <row r="265" spans="1:24" ht="14.25">
      <c r="A265" s="76">
        <v>245</v>
      </c>
      <c r="B265" s="134"/>
      <c r="C265" s="202"/>
      <c r="D265" s="209" t="str">
        <f t="shared" si="12"/>
        <v>-</v>
      </c>
      <c r="E265" s="227"/>
      <c r="F265" s="227"/>
      <c r="G265" s="227"/>
      <c r="H265" s="227"/>
      <c r="I265" s="227"/>
      <c r="J265" s="227"/>
      <c r="K265" s="71"/>
      <c r="L265" s="227"/>
      <c r="M265" s="227"/>
      <c r="N265" s="244" t="str">
        <f>IF(E265="","",VLOOKUP(E265,判定式!C$3:$J$12,8,TRUE))</f>
        <v/>
      </c>
      <c r="O265" s="244" t="str">
        <f>IF(F265="","",VLOOKUP(F265,判定式!D$3:$J$12,7,TRUE))</f>
        <v/>
      </c>
      <c r="P265" s="244" t="str">
        <f>IF(G265="","",VLOOKUP(G265,判定式!E$3:$J$12,6,TRUE))</f>
        <v/>
      </c>
      <c r="Q265" s="244" t="str">
        <f>IF(H265="","",VLOOKUP(H265,判定式!F$3:$J$12,5,TRUE))</f>
        <v/>
      </c>
      <c r="R265" s="244" t="str">
        <f>IF(I265="","",VLOOKUP(I265,判定式!M$3:$N$12,2,TRUE))</f>
        <v/>
      </c>
      <c r="S265" s="244" t="str">
        <f>IF(J265="","",VLOOKUP(J265,判定式!I$3:$J$12,2,TRUE))</f>
        <v/>
      </c>
      <c r="T265" s="244" t="str">
        <f>IF(K265="","",VLOOKUP(K265,判定式!L$3:$N$12,3,TRUE))</f>
        <v/>
      </c>
      <c r="U265" s="244" t="str">
        <f>IF(L265="","",VLOOKUP(L265,判定式!G$3:$J$12,4,TRUE))</f>
        <v/>
      </c>
      <c r="V265" s="244" t="str">
        <f>IF(M265="","",VLOOKUP(M265,判定式!$H$3:J$12,3,TRUE))</f>
        <v/>
      </c>
      <c r="W265" s="78" t="str">
        <f t="shared" si="13"/>
        <v/>
      </c>
      <c r="X265" s="171" t="b">
        <f>IF(ISNUMBER(D265),"判定外",IF(C265=12,VLOOKUP(W265,判定式!$C$15:I$19,7,TRUE),IF(C265=13,VLOOKUP(W265,判定式!$D$15:I$19,6,TRUE),IF(C265=14,VLOOKUP(W265,判定式!$E$15:I$19,5,TRUE),IF(C265=15,VLOOKUP(W265,判定式!$F$15:I$19,4,TRUE),IF(C265=16,VLOOKUP(W265,判定式!$G$15:I$19,3,TRUE),IF(C265=17,VLOOKUP(W265,判定式!$H$15:I$19,2,TRUE))))))))</f>
        <v>0</v>
      </c>
    </row>
    <row r="266" spans="1:24" ht="14.25">
      <c r="A266" s="73">
        <v>246</v>
      </c>
      <c r="B266" s="135"/>
      <c r="C266" s="203"/>
      <c r="D266" s="210" t="str">
        <f t="shared" si="12"/>
        <v>-</v>
      </c>
      <c r="E266" s="229"/>
      <c r="F266" s="229"/>
      <c r="G266" s="229"/>
      <c r="H266" s="229"/>
      <c r="I266" s="229"/>
      <c r="J266" s="229"/>
      <c r="K266" s="74"/>
      <c r="L266" s="229"/>
      <c r="M266" s="229"/>
      <c r="N266" s="245" t="str">
        <f>IF(E266="","",VLOOKUP(E266,判定式!C$3:$J$12,8,TRUE))</f>
        <v/>
      </c>
      <c r="O266" s="245" t="str">
        <f>IF(F266="","",VLOOKUP(F266,判定式!D$3:$J$12,7,TRUE))</f>
        <v/>
      </c>
      <c r="P266" s="245" t="str">
        <f>IF(G266="","",VLOOKUP(G266,判定式!E$3:$J$12,6,TRUE))</f>
        <v/>
      </c>
      <c r="Q266" s="245" t="str">
        <f>IF(H266="","",VLOOKUP(H266,判定式!F$3:$J$12,5,TRUE))</f>
        <v/>
      </c>
      <c r="R266" s="245" t="str">
        <f>IF(I266="","",VLOOKUP(I266,判定式!M$3:$N$12,2,TRUE))</f>
        <v/>
      </c>
      <c r="S266" s="245" t="str">
        <f>IF(J266="","",VLOOKUP(J266,判定式!I$3:$J$12,2,TRUE))</f>
        <v/>
      </c>
      <c r="T266" s="245" t="str">
        <f>IF(K266="","",VLOOKUP(K266,判定式!L$3:$N$12,3,TRUE))</f>
        <v/>
      </c>
      <c r="U266" s="245" t="str">
        <f>IF(L266="","",VLOOKUP(L266,判定式!G$3:$J$12,4,TRUE))</f>
        <v/>
      </c>
      <c r="V266" s="245" t="str">
        <f>IF(M266="","",VLOOKUP(M266,判定式!$H$3:J$12,3,TRUE))</f>
        <v/>
      </c>
      <c r="W266" s="75" t="str">
        <f t="shared" si="13"/>
        <v/>
      </c>
      <c r="X266" s="172" t="b">
        <f>IF(ISNUMBER(D266),"判定外",IF(C266=12,VLOOKUP(W266,判定式!$C$15:I$19,7,TRUE),IF(C266=13,VLOOKUP(W266,判定式!$D$15:I$19,6,TRUE),IF(C266=14,VLOOKUP(W266,判定式!$E$15:I$19,5,TRUE),IF(C266=15,VLOOKUP(W266,判定式!$F$15:I$19,4,TRUE),IF(C266=16,VLOOKUP(W266,判定式!$G$15:I$19,3,TRUE),IF(C266=17,VLOOKUP(W266,判定式!$H$15:I$19,2,TRUE))))))))</f>
        <v>0</v>
      </c>
    </row>
    <row r="267" spans="1:24" ht="14.25">
      <c r="A267" s="67">
        <v>247</v>
      </c>
      <c r="B267" s="133"/>
      <c r="C267" s="201"/>
      <c r="D267" s="208" t="str">
        <f t="shared" si="12"/>
        <v>-</v>
      </c>
      <c r="E267" s="225"/>
      <c r="F267" s="225"/>
      <c r="G267" s="225"/>
      <c r="H267" s="225"/>
      <c r="I267" s="225"/>
      <c r="J267" s="225"/>
      <c r="K267" s="68"/>
      <c r="L267" s="225"/>
      <c r="M267" s="225"/>
      <c r="N267" s="241" t="str">
        <f>IF(E267="","",VLOOKUP(E267,判定式!C$3:$J$12,8,TRUE))</f>
        <v/>
      </c>
      <c r="O267" s="241" t="str">
        <f>IF(F267="","",VLOOKUP(F267,判定式!D$3:$J$12,7,TRUE))</f>
        <v/>
      </c>
      <c r="P267" s="241" t="str">
        <f>IF(G267="","",VLOOKUP(G267,判定式!E$3:$J$12,6,TRUE))</f>
        <v/>
      </c>
      <c r="Q267" s="241" t="str">
        <f>IF(H267="","",VLOOKUP(H267,判定式!F$3:$J$12,5,TRUE))</f>
        <v/>
      </c>
      <c r="R267" s="241" t="str">
        <f>IF(I267="","",VLOOKUP(I267,判定式!M$3:$N$12,2,TRUE))</f>
        <v/>
      </c>
      <c r="S267" s="241" t="str">
        <f>IF(J267="","",VLOOKUP(J267,判定式!I$3:$J$12,2,TRUE))</f>
        <v/>
      </c>
      <c r="T267" s="241" t="str">
        <f>IF(K267="","",VLOOKUP(K267,判定式!L$3:$N$12,3,TRUE))</f>
        <v/>
      </c>
      <c r="U267" s="241" t="str">
        <f>IF(L267="","",VLOOKUP(L267,判定式!G$3:$J$12,4,TRUE))</f>
        <v/>
      </c>
      <c r="V267" s="241" t="str">
        <f>IF(M267="","",VLOOKUP(M267,判定式!$H$3:J$12,3,TRUE))</f>
        <v/>
      </c>
      <c r="W267" s="69" t="str">
        <f t="shared" si="13"/>
        <v/>
      </c>
      <c r="X267" s="170" t="b">
        <f>IF(ISNUMBER(D267),"判定外",IF(C267=12,VLOOKUP(W267,判定式!$C$15:I$19,7,TRUE),IF(C267=13,VLOOKUP(W267,判定式!$D$15:I$19,6,TRUE),IF(C267=14,VLOOKUP(W267,判定式!$E$15:I$19,5,TRUE),IF(C267=15,VLOOKUP(W267,判定式!$F$15:I$19,4,TRUE),IF(C267=16,VLOOKUP(W267,判定式!$G$15:I$19,3,TRUE),IF(C267=17,VLOOKUP(W267,判定式!$H$15:I$19,2,TRUE))))))))</f>
        <v>0</v>
      </c>
    </row>
    <row r="268" spans="1:24" ht="14.25">
      <c r="A268" s="67">
        <v>248</v>
      </c>
      <c r="B268" s="133"/>
      <c r="C268" s="201"/>
      <c r="D268" s="208" t="str">
        <f t="shared" si="12"/>
        <v>-</v>
      </c>
      <c r="E268" s="225"/>
      <c r="F268" s="225"/>
      <c r="G268" s="225"/>
      <c r="H268" s="225"/>
      <c r="I268" s="225"/>
      <c r="J268" s="225"/>
      <c r="K268" s="68"/>
      <c r="L268" s="225"/>
      <c r="M268" s="225"/>
      <c r="N268" s="241" t="str">
        <f>IF(E268="","",VLOOKUP(E268,判定式!C$3:$J$12,8,TRUE))</f>
        <v/>
      </c>
      <c r="O268" s="241" t="str">
        <f>IF(F268="","",VLOOKUP(F268,判定式!D$3:$J$12,7,TRUE))</f>
        <v/>
      </c>
      <c r="P268" s="241" t="str">
        <f>IF(G268="","",VLOOKUP(G268,判定式!E$3:$J$12,6,TRUE))</f>
        <v/>
      </c>
      <c r="Q268" s="241" t="str">
        <f>IF(H268="","",VLOOKUP(H268,判定式!F$3:$J$12,5,TRUE))</f>
        <v/>
      </c>
      <c r="R268" s="241" t="str">
        <f>IF(I268="","",VLOOKUP(I268,判定式!M$3:$N$12,2,TRUE))</f>
        <v/>
      </c>
      <c r="S268" s="241" t="str">
        <f>IF(J268="","",VLOOKUP(J268,判定式!I$3:$J$12,2,TRUE))</f>
        <v/>
      </c>
      <c r="T268" s="241" t="str">
        <f>IF(K268="","",VLOOKUP(K268,判定式!L$3:$N$12,3,TRUE))</f>
        <v/>
      </c>
      <c r="U268" s="241" t="str">
        <f>IF(L268="","",VLOOKUP(L268,判定式!G$3:$J$12,4,TRUE))</f>
        <v/>
      </c>
      <c r="V268" s="241" t="str">
        <f>IF(M268="","",VLOOKUP(M268,判定式!$H$3:J$12,3,TRUE))</f>
        <v/>
      </c>
      <c r="W268" s="69" t="str">
        <f t="shared" si="13"/>
        <v/>
      </c>
      <c r="X268" s="170" t="b">
        <f>IF(ISNUMBER(D268),"判定外",IF(C268=12,VLOOKUP(W268,判定式!$C$15:I$19,7,TRUE),IF(C268=13,VLOOKUP(W268,判定式!$D$15:I$19,6,TRUE),IF(C268=14,VLOOKUP(W268,判定式!$E$15:I$19,5,TRUE),IF(C268=15,VLOOKUP(W268,判定式!$F$15:I$19,4,TRUE),IF(C268=16,VLOOKUP(W268,判定式!$G$15:I$19,3,TRUE),IF(C268=17,VLOOKUP(W268,判定式!$H$15:I$19,2,TRUE))))))))</f>
        <v>0</v>
      </c>
    </row>
    <row r="269" spans="1:24" ht="14.25">
      <c r="A269" s="67">
        <v>249</v>
      </c>
      <c r="B269" s="133"/>
      <c r="C269" s="201"/>
      <c r="D269" s="208" t="str">
        <f t="shared" si="12"/>
        <v>-</v>
      </c>
      <c r="E269" s="225"/>
      <c r="F269" s="225"/>
      <c r="G269" s="225"/>
      <c r="H269" s="225"/>
      <c r="I269" s="225"/>
      <c r="J269" s="225"/>
      <c r="K269" s="68"/>
      <c r="L269" s="225"/>
      <c r="M269" s="225"/>
      <c r="N269" s="241" t="str">
        <f>IF(E269="","",VLOOKUP(E269,判定式!C$3:$J$12,8,TRUE))</f>
        <v/>
      </c>
      <c r="O269" s="241" t="str">
        <f>IF(F269="","",VLOOKUP(F269,判定式!D$3:$J$12,7,TRUE))</f>
        <v/>
      </c>
      <c r="P269" s="241" t="str">
        <f>IF(G269="","",VLOOKUP(G269,判定式!E$3:$J$12,6,TRUE))</f>
        <v/>
      </c>
      <c r="Q269" s="241" t="str">
        <f>IF(H269="","",VLOOKUP(H269,判定式!F$3:$J$12,5,TRUE))</f>
        <v/>
      </c>
      <c r="R269" s="241" t="str">
        <f>IF(I269="","",VLOOKUP(I269,判定式!M$3:$N$12,2,TRUE))</f>
        <v/>
      </c>
      <c r="S269" s="241" t="str">
        <f>IF(J269="","",VLOOKUP(J269,判定式!I$3:$J$12,2,TRUE))</f>
        <v/>
      </c>
      <c r="T269" s="241" t="str">
        <f>IF(K269="","",VLOOKUP(K269,判定式!L$3:$N$12,3,TRUE))</f>
        <v/>
      </c>
      <c r="U269" s="241" t="str">
        <f>IF(L269="","",VLOOKUP(L269,判定式!G$3:$J$12,4,TRUE))</f>
        <v/>
      </c>
      <c r="V269" s="241" t="str">
        <f>IF(M269="","",VLOOKUP(M269,判定式!$H$3:J$12,3,TRUE))</f>
        <v/>
      </c>
      <c r="W269" s="69" t="str">
        <f t="shared" si="13"/>
        <v/>
      </c>
      <c r="X269" s="170" t="b">
        <f>IF(ISNUMBER(D269),"判定外",IF(C269=12,VLOOKUP(W269,判定式!$C$15:I$19,7,TRUE),IF(C269=13,VLOOKUP(W269,判定式!$D$15:I$19,6,TRUE),IF(C269=14,VLOOKUP(W269,判定式!$E$15:I$19,5,TRUE),IF(C269=15,VLOOKUP(W269,判定式!$F$15:I$19,4,TRUE),IF(C269=16,VLOOKUP(W269,判定式!$G$15:I$19,3,TRUE),IF(C269=17,VLOOKUP(W269,判定式!$H$15:I$19,2,TRUE))))))))</f>
        <v>0</v>
      </c>
    </row>
    <row r="270" spans="1:24" ht="14.25">
      <c r="A270" s="76">
        <v>250</v>
      </c>
      <c r="B270" s="136"/>
      <c r="C270" s="204"/>
      <c r="D270" s="211" t="str">
        <f t="shared" si="12"/>
        <v>-</v>
      </c>
      <c r="E270" s="230"/>
      <c r="F270" s="230"/>
      <c r="G270" s="230"/>
      <c r="H270" s="230"/>
      <c r="I270" s="230"/>
      <c r="J270" s="230"/>
      <c r="K270" s="77"/>
      <c r="L270" s="230"/>
      <c r="M270" s="230"/>
      <c r="N270" s="242" t="str">
        <f>IF(E270="","",VLOOKUP(E270,判定式!C$3:$J$12,8,TRUE))</f>
        <v/>
      </c>
      <c r="O270" s="242" t="str">
        <f>IF(F270="","",VLOOKUP(F270,判定式!D$3:$J$12,7,TRUE))</f>
        <v/>
      </c>
      <c r="P270" s="242" t="str">
        <f>IF(G270="","",VLOOKUP(G270,判定式!E$3:$J$12,6,TRUE))</f>
        <v/>
      </c>
      <c r="Q270" s="242" t="str">
        <f>IF(H270="","",VLOOKUP(H270,判定式!F$3:$J$12,5,TRUE))</f>
        <v/>
      </c>
      <c r="R270" s="242" t="str">
        <f>IF(I270="","",VLOOKUP(I270,判定式!M$3:$N$12,2,TRUE))</f>
        <v/>
      </c>
      <c r="S270" s="242" t="str">
        <f>IF(J270="","",VLOOKUP(J270,判定式!I$3:$J$12,2,TRUE))</f>
        <v/>
      </c>
      <c r="T270" s="242" t="str">
        <f>IF(K270="","",VLOOKUP(K270,判定式!L$3:$N$12,3,TRUE))</f>
        <v/>
      </c>
      <c r="U270" s="242" t="str">
        <f>IF(L270="","",VLOOKUP(L270,判定式!G$3:$J$12,4,TRUE))</f>
        <v/>
      </c>
      <c r="V270" s="242" t="str">
        <f>IF(M270="","",VLOOKUP(M270,判定式!$H$3:J$12,3,TRUE))</f>
        <v/>
      </c>
      <c r="W270" s="78" t="str">
        <f t="shared" si="13"/>
        <v/>
      </c>
      <c r="X270" s="173" t="b">
        <f>IF(ISNUMBER(D270),"判定外",IF(C270=12,VLOOKUP(W270,判定式!$C$15:I$19,7,TRUE),IF(C270=13,VLOOKUP(W270,判定式!$D$15:I$19,6,TRUE),IF(C270=14,VLOOKUP(W270,判定式!$E$15:I$19,5,TRUE),IF(C270=15,VLOOKUP(W270,判定式!$F$15:I$19,4,TRUE),IF(C270=16,VLOOKUP(W270,判定式!$G$15:I$19,3,TRUE),IF(C270=17,VLOOKUP(W270,判定式!$H$15:I$19,2,TRUE))))))))</f>
        <v>0</v>
      </c>
    </row>
    <row r="271" spans="1:24" ht="14.25">
      <c r="A271" s="73">
        <v>251</v>
      </c>
      <c r="B271" s="137"/>
      <c r="C271" s="205"/>
      <c r="D271" s="212" t="str">
        <f t="shared" si="12"/>
        <v>-</v>
      </c>
      <c r="E271" s="231"/>
      <c r="F271" s="231"/>
      <c r="G271" s="231"/>
      <c r="H271" s="231"/>
      <c r="I271" s="231"/>
      <c r="J271" s="231"/>
      <c r="K271" s="80"/>
      <c r="L271" s="231"/>
      <c r="M271" s="231"/>
      <c r="N271" s="243" t="str">
        <f>IF(E271="","",VLOOKUP(E271,判定式!C$3:$J$12,8,TRUE))</f>
        <v/>
      </c>
      <c r="O271" s="243" t="str">
        <f>IF(F271="","",VLOOKUP(F271,判定式!D$3:$J$12,7,TRUE))</f>
        <v/>
      </c>
      <c r="P271" s="243" t="str">
        <f>IF(G271="","",VLOOKUP(G271,判定式!E$3:$J$12,6,TRUE))</f>
        <v/>
      </c>
      <c r="Q271" s="243" t="str">
        <f>IF(H271="","",VLOOKUP(H271,判定式!F$3:$J$12,5,TRUE))</f>
        <v/>
      </c>
      <c r="R271" s="243" t="str">
        <f>IF(I271="","",VLOOKUP(I271,判定式!M$3:$N$12,2,TRUE))</f>
        <v/>
      </c>
      <c r="S271" s="243" t="str">
        <f>IF(J271="","",VLOOKUP(J271,判定式!I$3:$J$12,2,TRUE))</f>
        <v/>
      </c>
      <c r="T271" s="243" t="str">
        <f>IF(K271="","",VLOOKUP(K271,判定式!L$3:$N$12,3,TRUE))</f>
        <v/>
      </c>
      <c r="U271" s="243" t="str">
        <f>IF(L271="","",VLOOKUP(L271,判定式!G$3:$J$12,4,TRUE))</f>
        <v/>
      </c>
      <c r="V271" s="243" t="str">
        <f>IF(M271="","",VLOOKUP(M271,判定式!$H$3:J$12,3,TRUE))</f>
        <v/>
      </c>
      <c r="W271" s="75" t="str">
        <f t="shared" si="13"/>
        <v/>
      </c>
      <c r="X271" s="174" t="b">
        <f>IF(ISNUMBER(D271),"判定外",IF(C271=12,VLOOKUP(W271,判定式!$C$15:I$19,7,TRUE),IF(C271=13,VLOOKUP(W271,判定式!$D$15:I$19,6,TRUE),IF(C271=14,VLOOKUP(W271,判定式!$E$15:I$19,5,TRUE),IF(C271=15,VLOOKUP(W271,判定式!$F$15:I$19,4,TRUE),IF(C271=16,VLOOKUP(W271,判定式!$G$15:I$19,3,TRUE),IF(C271=17,VLOOKUP(W271,判定式!$H$15:I$19,2,TRUE))))))))</f>
        <v>0</v>
      </c>
    </row>
    <row r="272" spans="1:24" ht="14.25">
      <c r="A272" s="67">
        <v>252</v>
      </c>
      <c r="B272" s="133"/>
      <c r="C272" s="201"/>
      <c r="D272" s="208" t="str">
        <f t="shared" si="12"/>
        <v>-</v>
      </c>
      <c r="E272" s="225"/>
      <c r="F272" s="225"/>
      <c r="G272" s="225"/>
      <c r="H272" s="225"/>
      <c r="I272" s="225"/>
      <c r="J272" s="225"/>
      <c r="K272" s="68"/>
      <c r="L272" s="225"/>
      <c r="M272" s="225"/>
      <c r="N272" s="241" t="str">
        <f>IF(E272="","",VLOOKUP(E272,判定式!C$3:$J$12,8,TRUE))</f>
        <v/>
      </c>
      <c r="O272" s="241" t="str">
        <f>IF(F272="","",VLOOKUP(F272,判定式!D$3:$J$12,7,TRUE))</f>
        <v/>
      </c>
      <c r="P272" s="241" t="str">
        <f>IF(G272="","",VLOOKUP(G272,判定式!E$3:$J$12,6,TRUE))</f>
        <v/>
      </c>
      <c r="Q272" s="241" t="str">
        <f>IF(H272="","",VLOOKUP(H272,判定式!F$3:$J$12,5,TRUE))</f>
        <v/>
      </c>
      <c r="R272" s="241" t="str">
        <f>IF(I272="","",VLOOKUP(I272,判定式!M$3:$N$12,2,TRUE))</f>
        <v/>
      </c>
      <c r="S272" s="241" t="str">
        <f>IF(J272="","",VLOOKUP(J272,判定式!I$3:$J$12,2,TRUE))</f>
        <v/>
      </c>
      <c r="T272" s="241" t="str">
        <f>IF(K272="","",VLOOKUP(K272,判定式!L$3:$N$12,3,TRUE))</f>
        <v/>
      </c>
      <c r="U272" s="241" t="str">
        <f>IF(L272="","",VLOOKUP(L272,判定式!G$3:$J$12,4,TRUE))</f>
        <v/>
      </c>
      <c r="V272" s="241" t="str">
        <f>IF(M272="","",VLOOKUP(M272,判定式!$H$3:J$12,3,TRUE))</f>
        <v/>
      </c>
      <c r="W272" s="69" t="str">
        <f t="shared" si="13"/>
        <v/>
      </c>
      <c r="X272" s="170" t="b">
        <f>IF(ISNUMBER(D272),"判定外",IF(C272=12,VLOOKUP(W272,判定式!$C$15:I$19,7,TRUE),IF(C272=13,VLOOKUP(W272,判定式!$D$15:I$19,6,TRUE),IF(C272=14,VLOOKUP(W272,判定式!$E$15:I$19,5,TRUE),IF(C272=15,VLOOKUP(W272,判定式!$F$15:I$19,4,TRUE),IF(C272=16,VLOOKUP(W272,判定式!$G$15:I$19,3,TRUE),IF(C272=17,VLOOKUP(W272,判定式!$H$15:I$19,2,TRUE))))))))</f>
        <v>0</v>
      </c>
    </row>
    <row r="273" spans="1:24" ht="14.25">
      <c r="A273" s="67">
        <v>253</v>
      </c>
      <c r="B273" s="133"/>
      <c r="C273" s="201"/>
      <c r="D273" s="208" t="str">
        <f t="shared" si="12"/>
        <v>-</v>
      </c>
      <c r="E273" s="225"/>
      <c r="F273" s="225"/>
      <c r="G273" s="225"/>
      <c r="H273" s="225"/>
      <c r="I273" s="225"/>
      <c r="J273" s="225"/>
      <c r="K273" s="68"/>
      <c r="L273" s="225"/>
      <c r="M273" s="225"/>
      <c r="N273" s="241" t="str">
        <f>IF(E273="","",VLOOKUP(E273,判定式!C$3:$J$12,8,TRUE))</f>
        <v/>
      </c>
      <c r="O273" s="241" t="str">
        <f>IF(F273="","",VLOOKUP(F273,判定式!D$3:$J$12,7,TRUE))</f>
        <v/>
      </c>
      <c r="P273" s="241" t="str">
        <f>IF(G273="","",VLOOKUP(G273,判定式!E$3:$J$12,6,TRUE))</f>
        <v/>
      </c>
      <c r="Q273" s="241" t="str">
        <f>IF(H273="","",VLOOKUP(H273,判定式!F$3:$J$12,5,TRUE))</f>
        <v/>
      </c>
      <c r="R273" s="241" t="str">
        <f>IF(I273="","",VLOOKUP(I273,判定式!M$3:$N$12,2,TRUE))</f>
        <v/>
      </c>
      <c r="S273" s="241" t="str">
        <f>IF(J273="","",VLOOKUP(J273,判定式!I$3:$J$12,2,TRUE))</f>
        <v/>
      </c>
      <c r="T273" s="241" t="str">
        <f>IF(K273="","",VLOOKUP(K273,判定式!L$3:$N$12,3,TRUE))</f>
        <v/>
      </c>
      <c r="U273" s="241" t="str">
        <f>IF(L273="","",VLOOKUP(L273,判定式!G$3:$J$12,4,TRUE))</f>
        <v/>
      </c>
      <c r="V273" s="241" t="str">
        <f>IF(M273="","",VLOOKUP(M273,判定式!$H$3:J$12,3,TRUE))</f>
        <v/>
      </c>
      <c r="W273" s="69" t="str">
        <f t="shared" si="13"/>
        <v/>
      </c>
      <c r="X273" s="170" t="b">
        <f>IF(ISNUMBER(D273),"判定外",IF(C273=12,VLOOKUP(W273,判定式!$C$15:I$19,7,TRUE),IF(C273=13,VLOOKUP(W273,判定式!$D$15:I$19,6,TRUE),IF(C273=14,VLOOKUP(W273,判定式!$E$15:I$19,5,TRUE),IF(C273=15,VLOOKUP(W273,判定式!$F$15:I$19,4,TRUE),IF(C273=16,VLOOKUP(W273,判定式!$G$15:I$19,3,TRUE),IF(C273=17,VLOOKUP(W273,判定式!$H$15:I$19,2,TRUE))))))))</f>
        <v>0</v>
      </c>
    </row>
    <row r="274" spans="1:24" ht="14.25">
      <c r="A274" s="67">
        <v>254</v>
      </c>
      <c r="B274" s="133"/>
      <c r="C274" s="201"/>
      <c r="D274" s="208" t="str">
        <f t="shared" si="12"/>
        <v>-</v>
      </c>
      <c r="E274" s="225"/>
      <c r="F274" s="225"/>
      <c r="G274" s="225"/>
      <c r="H274" s="225"/>
      <c r="I274" s="225"/>
      <c r="J274" s="225"/>
      <c r="K274" s="68"/>
      <c r="L274" s="225"/>
      <c r="M274" s="225"/>
      <c r="N274" s="241" t="str">
        <f>IF(E274="","",VLOOKUP(E274,判定式!C$3:$J$12,8,TRUE))</f>
        <v/>
      </c>
      <c r="O274" s="241" t="str">
        <f>IF(F274="","",VLOOKUP(F274,判定式!D$3:$J$12,7,TRUE))</f>
        <v/>
      </c>
      <c r="P274" s="241" t="str">
        <f>IF(G274="","",VLOOKUP(G274,判定式!E$3:$J$12,6,TRUE))</f>
        <v/>
      </c>
      <c r="Q274" s="241" t="str">
        <f>IF(H274="","",VLOOKUP(H274,判定式!F$3:$J$12,5,TRUE))</f>
        <v/>
      </c>
      <c r="R274" s="241" t="str">
        <f>IF(I274="","",VLOOKUP(I274,判定式!M$3:$N$12,2,TRUE))</f>
        <v/>
      </c>
      <c r="S274" s="241" t="str">
        <f>IF(J274="","",VLOOKUP(J274,判定式!I$3:$J$12,2,TRUE))</f>
        <v/>
      </c>
      <c r="T274" s="241" t="str">
        <f>IF(K274="","",VLOOKUP(K274,判定式!L$3:$N$12,3,TRUE))</f>
        <v/>
      </c>
      <c r="U274" s="241" t="str">
        <f>IF(L274="","",VLOOKUP(L274,判定式!G$3:$J$12,4,TRUE))</f>
        <v/>
      </c>
      <c r="V274" s="241" t="str">
        <f>IF(M274="","",VLOOKUP(M274,判定式!$H$3:J$12,3,TRUE))</f>
        <v/>
      </c>
      <c r="W274" s="69" t="str">
        <f t="shared" si="13"/>
        <v/>
      </c>
      <c r="X274" s="170" t="b">
        <f>IF(ISNUMBER(D274),"判定外",IF(C274=12,VLOOKUP(W274,判定式!$C$15:I$19,7,TRUE),IF(C274=13,VLOOKUP(W274,判定式!$D$15:I$19,6,TRUE),IF(C274=14,VLOOKUP(W274,判定式!$E$15:I$19,5,TRUE),IF(C274=15,VLOOKUP(W274,判定式!$F$15:I$19,4,TRUE),IF(C274=16,VLOOKUP(W274,判定式!$G$15:I$19,3,TRUE),IF(C274=17,VLOOKUP(W274,判定式!$H$15:I$19,2,TRUE))))))))</f>
        <v>0</v>
      </c>
    </row>
    <row r="275" spans="1:24" ht="14.25">
      <c r="A275" s="76">
        <v>255</v>
      </c>
      <c r="B275" s="134"/>
      <c r="C275" s="202"/>
      <c r="D275" s="209" t="str">
        <f t="shared" si="12"/>
        <v>-</v>
      </c>
      <c r="E275" s="227"/>
      <c r="F275" s="227"/>
      <c r="G275" s="227"/>
      <c r="H275" s="227"/>
      <c r="I275" s="227"/>
      <c r="J275" s="227"/>
      <c r="K275" s="71"/>
      <c r="L275" s="227"/>
      <c r="M275" s="227"/>
      <c r="N275" s="244" t="str">
        <f>IF(E275="","",VLOOKUP(E275,判定式!C$3:$J$12,8,TRUE))</f>
        <v/>
      </c>
      <c r="O275" s="244" t="str">
        <f>IF(F275="","",VLOOKUP(F275,判定式!D$3:$J$12,7,TRUE))</f>
        <v/>
      </c>
      <c r="P275" s="244" t="str">
        <f>IF(G275="","",VLOOKUP(G275,判定式!E$3:$J$12,6,TRUE))</f>
        <v/>
      </c>
      <c r="Q275" s="244" t="str">
        <f>IF(H275="","",VLOOKUP(H275,判定式!F$3:$J$12,5,TRUE))</f>
        <v/>
      </c>
      <c r="R275" s="244" t="str">
        <f>IF(I275="","",VLOOKUP(I275,判定式!M$3:$N$12,2,TRUE))</f>
        <v/>
      </c>
      <c r="S275" s="244" t="str">
        <f>IF(J275="","",VLOOKUP(J275,判定式!I$3:$J$12,2,TRUE))</f>
        <v/>
      </c>
      <c r="T275" s="244" t="str">
        <f>IF(K275="","",VLOOKUP(K275,判定式!L$3:$N$12,3,TRUE))</f>
        <v/>
      </c>
      <c r="U275" s="244" t="str">
        <f>IF(L275="","",VLOOKUP(L275,判定式!G$3:$J$12,4,TRUE))</f>
        <v/>
      </c>
      <c r="V275" s="244" t="str">
        <f>IF(M275="","",VLOOKUP(M275,判定式!$H$3:J$12,3,TRUE))</f>
        <v/>
      </c>
      <c r="W275" s="78" t="str">
        <f t="shared" si="13"/>
        <v/>
      </c>
      <c r="X275" s="171" t="b">
        <f>IF(ISNUMBER(D275),"判定外",IF(C275=12,VLOOKUP(W275,判定式!$C$15:I$19,7,TRUE),IF(C275=13,VLOOKUP(W275,判定式!$D$15:I$19,6,TRUE),IF(C275=14,VLOOKUP(W275,判定式!$E$15:I$19,5,TRUE),IF(C275=15,VLOOKUP(W275,判定式!$F$15:I$19,4,TRUE),IF(C275=16,VLOOKUP(W275,判定式!$G$15:I$19,3,TRUE),IF(C275=17,VLOOKUP(W275,判定式!$H$15:I$19,2,TRUE))))))))</f>
        <v>0</v>
      </c>
    </row>
    <row r="276" spans="1:24" ht="14.25">
      <c r="A276" s="73">
        <v>256</v>
      </c>
      <c r="B276" s="135"/>
      <c r="C276" s="203"/>
      <c r="D276" s="210" t="str">
        <f t="shared" si="12"/>
        <v>-</v>
      </c>
      <c r="E276" s="229"/>
      <c r="F276" s="229"/>
      <c r="G276" s="229"/>
      <c r="H276" s="229"/>
      <c r="I276" s="229"/>
      <c r="J276" s="229"/>
      <c r="K276" s="74"/>
      <c r="L276" s="229"/>
      <c r="M276" s="229"/>
      <c r="N276" s="245" t="str">
        <f>IF(E276="","",VLOOKUP(E276,判定式!C$3:$J$12,8,TRUE))</f>
        <v/>
      </c>
      <c r="O276" s="245" t="str">
        <f>IF(F276="","",VLOOKUP(F276,判定式!D$3:$J$12,7,TRUE))</f>
        <v/>
      </c>
      <c r="P276" s="245" t="str">
        <f>IF(G276="","",VLOOKUP(G276,判定式!E$3:$J$12,6,TRUE))</f>
        <v/>
      </c>
      <c r="Q276" s="245" t="str">
        <f>IF(H276="","",VLOOKUP(H276,判定式!F$3:$J$12,5,TRUE))</f>
        <v/>
      </c>
      <c r="R276" s="245" t="str">
        <f>IF(I276="","",VLOOKUP(I276,判定式!M$3:$N$12,2,TRUE))</f>
        <v/>
      </c>
      <c r="S276" s="245" t="str">
        <f>IF(J276="","",VLOOKUP(J276,判定式!I$3:$J$12,2,TRUE))</f>
        <v/>
      </c>
      <c r="T276" s="245" t="str">
        <f>IF(K276="","",VLOOKUP(K276,判定式!L$3:$N$12,3,TRUE))</f>
        <v/>
      </c>
      <c r="U276" s="245" t="str">
        <f>IF(L276="","",VLOOKUP(L276,判定式!G$3:$J$12,4,TRUE))</f>
        <v/>
      </c>
      <c r="V276" s="245" t="str">
        <f>IF(M276="","",VLOOKUP(M276,判定式!$H$3:J$12,3,TRUE))</f>
        <v/>
      </c>
      <c r="W276" s="75" t="str">
        <f t="shared" si="13"/>
        <v/>
      </c>
      <c r="X276" s="172" t="b">
        <f>IF(ISNUMBER(D276),"判定外",IF(C276=12,VLOOKUP(W276,判定式!$C$15:I$19,7,TRUE),IF(C276=13,VLOOKUP(W276,判定式!$D$15:I$19,6,TRUE),IF(C276=14,VLOOKUP(W276,判定式!$E$15:I$19,5,TRUE),IF(C276=15,VLOOKUP(W276,判定式!$F$15:I$19,4,TRUE),IF(C276=16,VLOOKUP(W276,判定式!$G$15:I$19,3,TRUE),IF(C276=17,VLOOKUP(W276,判定式!$H$15:I$19,2,TRUE))))))))</f>
        <v>0</v>
      </c>
    </row>
    <row r="277" spans="1:24" ht="14.25">
      <c r="A277" s="67">
        <v>257</v>
      </c>
      <c r="B277" s="133"/>
      <c r="C277" s="201"/>
      <c r="D277" s="208" t="str">
        <f t="shared" si="12"/>
        <v>-</v>
      </c>
      <c r="E277" s="225"/>
      <c r="F277" s="225"/>
      <c r="G277" s="225"/>
      <c r="H277" s="225"/>
      <c r="I277" s="225"/>
      <c r="J277" s="225"/>
      <c r="K277" s="68"/>
      <c r="L277" s="225"/>
      <c r="M277" s="225"/>
      <c r="N277" s="241" t="str">
        <f>IF(E277="","",VLOOKUP(E277,判定式!C$3:$J$12,8,TRUE))</f>
        <v/>
      </c>
      <c r="O277" s="241" t="str">
        <f>IF(F277="","",VLOOKUP(F277,判定式!D$3:$J$12,7,TRUE))</f>
        <v/>
      </c>
      <c r="P277" s="241" t="str">
        <f>IF(G277="","",VLOOKUP(G277,判定式!E$3:$J$12,6,TRUE))</f>
        <v/>
      </c>
      <c r="Q277" s="241" t="str">
        <f>IF(H277="","",VLOOKUP(H277,判定式!F$3:$J$12,5,TRUE))</f>
        <v/>
      </c>
      <c r="R277" s="241" t="str">
        <f>IF(I277="","",VLOOKUP(I277,判定式!M$3:$N$12,2,TRUE))</f>
        <v/>
      </c>
      <c r="S277" s="241" t="str">
        <f>IF(J277="","",VLOOKUP(J277,判定式!I$3:$J$12,2,TRUE))</f>
        <v/>
      </c>
      <c r="T277" s="241" t="str">
        <f>IF(K277="","",VLOOKUP(K277,判定式!L$3:$N$12,3,TRUE))</f>
        <v/>
      </c>
      <c r="U277" s="241" t="str">
        <f>IF(L277="","",VLOOKUP(L277,判定式!G$3:$J$12,4,TRUE))</f>
        <v/>
      </c>
      <c r="V277" s="241" t="str">
        <f>IF(M277="","",VLOOKUP(M277,判定式!$H$3:J$12,3,TRUE))</f>
        <v/>
      </c>
      <c r="W277" s="69" t="str">
        <f t="shared" si="13"/>
        <v/>
      </c>
      <c r="X277" s="170" t="b">
        <f>IF(ISNUMBER(D277),"判定外",IF(C277=12,VLOOKUP(W277,判定式!$C$15:I$19,7,TRUE),IF(C277=13,VLOOKUP(W277,判定式!$D$15:I$19,6,TRUE),IF(C277=14,VLOOKUP(W277,判定式!$E$15:I$19,5,TRUE),IF(C277=15,VLOOKUP(W277,判定式!$F$15:I$19,4,TRUE),IF(C277=16,VLOOKUP(W277,判定式!$G$15:I$19,3,TRUE),IF(C277=17,VLOOKUP(W277,判定式!$H$15:I$19,2,TRUE))))))))</f>
        <v>0</v>
      </c>
    </row>
    <row r="278" spans="1:24" ht="14.25">
      <c r="A278" s="67">
        <v>258</v>
      </c>
      <c r="B278" s="133"/>
      <c r="C278" s="201"/>
      <c r="D278" s="208" t="str">
        <f t="shared" ref="D278:D320" si="14">IF((COUNTBLANK(E278:H278)+COUNTBLANK(K278:M278)+IF(AND(I278="",J278=""),1,0))=0,"",IF((COUNTBLANK(E278:H278)+COUNTBLANK(K278:M278)+IF(AND(I278="",J278=""),1,0))=8,"-",(COUNTBLANK(E278:H278)+COUNTBLANK(K278:M278)+IF(AND(I278="",J278=""),1,0))))</f>
        <v>-</v>
      </c>
      <c r="E278" s="225"/>
      <c r="F278" s="225"/>
      <c r="G278" s="225"/>
      <c r="H278" s="225"/>
      <c r="I278" s="225"/>
      <c r="J278" s="225"/>
      <c r="K278" s="68"/>
      <c r="L278" s="225"/>
      <c r="M278" s="225"/>
      <c r="N278" s="241" t="str">
        <f>IF(E278="","",VLOOKUP(E278,判定式!C$3:$J$12,8,TRUE))</f>
        <v/>
      </c>
      <c r="O278" s="241" t="str">
        <f>IF(F278="","",VLOOKUP(F278,判定式!D$3:$J$12,7,TRUE))</f>
        <v/>
      </c>
      <c r="P278" s="241" t="str">
        <f>IF(G278="","",VLOOKUP(G278,判定式!E$3:$J$12,6,TRUE))</f>
        <v/>
      </c>
      <c r="Q278" s="241" t="str">
        <f>IF(H278="","",VLOOKUP(H278,判定式!F$3:$J$12,5,TRUE))</f>
        <v/>
      </c>
      <c r="R278" s="241" t="str">
        <f>IF(I278="","",VLOOKUP(I278,判定式!M$3:$N$12,2,TRUE))</f>
        <v/>
      </c>
      <c r="S278" s="241" t="str">
        <f>IF(J278="","",VLOOKUP(J278,判定式!I$3:$J$12,2,TRUE))</f>
        <v/>
      </c>
      <c r="T278" s="241" t="str">
        <f>IF(K278="","",VLOOKUP(K278,判定式!L$3:$N$12,3,TRUE))</f>
        <v/>
      </c>
      <c r="U278" s="241" t="str">
        <f>IF(L278="","",VLOOKUP(L278,判定式!G$3:$J$12,4,TRUE))</f>
        <v/>
      </c>
      <c r="V278" s="241" t="str">
        <f>IF(M278="","",VLOOKUP(M278,判定式!$H$3:J$12,3,TRUE))</f>
        <v/>
      </c>
      <c r="W278" s="69" t="str">
        <f t="shared" ref="W278:W320" si="15">IF(COUNTBLANK(N278:V278)=0,IF((SUM(N278:R278)+SUM(T278:V278))&gt;=(SUM(N278:Q278)+SUM(S278:V278)),SUM(N278:R278)+SUM(T278:V278),SUM(N278:Q278)+SUM(S278:V278)),IF(AND(R278="",S278=""),"",IF(AND(COUNTBLANK(N278:Q278)=0,COUNTBLANK(T278:V278)=0),IF((SUM(N278:R278)+SUM(T278:V278))&gt;=(SUM(N278:Q278)+SUM(S278:V278)),SUM(N278:R278)+SUM(T278:V278),SUM(N278:Q278)+SUM(S278:V278)),"")))</f>
        <v/>
      </c>
      <c r="X278" s="170" t="b">
        <f>IF(ISNUMBER(D278),"判定外",IF(C278=12,VLOOKUP(W278,判定式!$C$15:I$19,7,TRUE),IF(C278=13,VLOOKUP(W278,判定式!$D$15:I$19,6,TRUE),IF(C278=14,VLOOKUP(W278,判定式!$E$15:I$19,5,TRUE),IF(C278=15,VLOOKUP(W278,判定式!$F$15:I$19,4,TRUE),IF(C278=16,VLOOKUP(W278,判定式!$G$15:I$19,3,TRUE),IF(C278=17,VLOOKUP(W278,判定式!$H$15:I$19,2,TRUE))))))))</f>
        <v>0</v>
      </c>
    </row>
    <row r="279" spans="1:24" ht="14.25">
      <c r="A279" s="67">
        <v>259</v>
      </c>
      <c r="B279" s="133"/>
      <c r="C279" s="201"/>
      <c r="D279" s="208" t="str">
        <f t="shared" si="14"/>
        <v>-</v>
      </c>
      <c r="E279" s="225"/>
      <c r="F279" s="225"/>
      <c r="G279" s="225"/>
      <c r="H279" s="225"/>
      <c r="I279" s="225"/>
      <c r="J279" s="225"/>
      <c r="K279" s="68"/>
      <c r="L279" s="225"/>
      <c r="M279" s="225"/>
      <c r="N279" s="241" t="str">
        <f>IF(E279="","",VLOOKUP(E279,判定式!C$3:$J$12,8,TRUE))</f>
        <v/>
      </c>
      <c r="O279" s="241" t="str">
        <f>IF(F279="","",VLOOKUP(F279,判定式!D$3:$J$12,7,TRUE))</f>
        <v/>
      </c>
      <c r="P279" s="241" t="str">
        <f>IF(G279="","",VLOOKUP(G279,判定式!E$3:$J$12,6,TRUE))</f>
        <v/>
      </c>
      <c r="Q279" s="241" t="str">
        <f>IF(H279="","",VLOOKUP(H279,判定式!F$3:$J$12,5,TRUE))</f>
        <v/>
      </c>
      <c r="R279" s="241" t="str">
        <f>IF(I279="","",VLOOKUP(I279,判定式!M$3:$N$12,2,TRUE))</f>
        <v/>
      </c>
      <c r="S279" s="241" t="str">
        <f>IF(J279="","",VLOOKUP(J279,判定式!I$3:$J$12,2,TRUE))</f>
        <v/>
      </c>
      <c r="T279" s="241" t="str">
        <f>IF(K279="","",VLOOKUP(K279,判定式!L$3:$N$12,3,TRUE))</f>
        <v/>
      </c>
      <c r="U279" s="241" t="str">
        <f>IF(L279="","",VLOOKUP(L279,判定式!G$3:$J$12,4,TRUE))</f>
        <v/>
      </c>
      <c r="V279" s="241" t="str">
        <f>IF(M279="","",VLOOKUP(M279,判定式!$H$3:J$12,3,TRUE))</f>
        <v/>
      </c>
      <c r="W279" s="69" t="str">
        <f t="shared" si="15"/>
        <v/>
      </c>
      <c r="X279" s="170" t="b">
        <f>IF(ISNUMBER(D279),"判定外",IF(C279=12,VLOOKUP(W279,判定式!$C$15:I$19,7,TRUE),IF(C279=13,VLOOKUP(W279,判定式!$D$15:I$19,6,TRUE),IF(C279=14,VLOOKUP(W279,判定式!$E$15:I$19,5,TRUE),IF(C279=15,VLOOKUP(W279,判定式!$F$15:I$19,4,TRUE),IF(C279=16,VLOOKUP(W279,判定式!$G$15:I$19,3,TRUE),IF(C279=17,VLOOKUP(W279,判定式!$H$15:I$19,2,TRUE))))))))</f>
        <v>0</v>
      </c>
    </row>
    <row r="280" spans="1:24" ht="14.25">
      <c r="A280" s="76">
        <v>260</v>
      </c>
      <c r="B280" s="136"/>
      <c r="C280" s="204"/>
      <c r="D280" s="211" t="str">
        <f t="shared" si="14"/>
        <v>-</v>
      </c>
      <c r="E280" s="230"/>
      <c r="F280" s="230"/>
      <c r="G280" s="230"/>
      <c r="H280" s="230"/>
      <c r="I280" s="230"/>
      <c r="J280" s="230"/>
      <c r="K280" s="77"/>
      <c r="L280" s="230"/>
      <c r="M280" s="230"/>
      <c r="N280" s="242" t="str">
        <f>IF(E280="","",VLOOKUP(E280,判定式!C$3:$J$12,8,TRUE))</f>
        <v/>
      </c>
      <c r="O280" s="242" t="str">
        <f>IF(F280="","",VLOOKUP(F280,判定式!D$3:$J$12,7,TRUE))</f>
        <v/>
      </c>
      <c r="P280" s="242" t="str">
        <f>IF(G280="","",VLOOKUP(G280,判定式!E$3:$J$12,6,TRUE))</f>
        <v/>
      </c>
      <c r="Q280" s="242" t="str">
        <f>IF(H280="","",VLOOKUP(H280,判定式!F$3:$J$12,5,TRUE))</f>
        <v/>
      </c>
      <c r="R280" s="242" t="str">
        <f>IF(I280="","",VLOOKUP(I280,判定式!M$3:$N$12,2,TRUE))</f>
        <v/>
      </c>
      <c r="S280" s="242" t="str">
        <f>IF(J280="","",VLOOKUP(J280,判定式!I$3:$J$12,2,TRUE))</f>
        <v/>
      </c>
      <c r="T280" s="242" t="str">
        <f>IF(K280="","",VLOOKUP(K280,判定式!L$3:$N$12,3,TRUE))</f>
        <v/>
      </c>
      <c r="U280" s="242" t="str">
        <f>IF(L280="","",VLOOKUP(L280,判定式!G$3:$J$12,4,TRUE))</f>
        <v/>
      </c>
      <c r="V280" s="242" t="str">
        <f>IF(M280="","",VLOOKUP(M280,判定式!$H$3:J$12,3,TRUE))</f>
        <v/>
      </c>
      <c r="W280" s="78" t="str">
        <f t="shared" si="15"/>
        <v/>
      </c>
      <c r="X280" s="173" t="b">
        <f>IF(ISNUMBER(D280),"判定外",IF(C280=12,VLOOKUP(W280,判定式!$C$15:I$19,7,TRUE),IF(C280=13,VLOOKUP(W280,判定式!$D$15:I$19,6,TRUE),IF(C280=14,VLOOKUP(W280,判定式!$E$15:I$19,5,TRUE),IF(C280=15,VLOOKUP(W280,判定式!$F$15:I$19,4,TRUE),IF(C280=16,VLOOKUP(W280,判定式!$G$15:I$19,3,TRUE),IF(C280=17,VLOOKUP(W280,判定式!$H$15:I$19,2,TRUE))))))))</f>
        <v>0</v>
      </c>
    </row>
    <row r="281" spans="1:24" ht="14.25">
      <c r="A281" s="73">
        <v>261</v>
      </c>
      <c r="B281" s="137"/>
      <c r="C281" s="205"/>
      <c r="D281" s="212" t="str">
        <f t="shared" si="14"/>
        <v>-</v>
      </c>
      <c r="E281" s="231"/>
      <c r="F281" s="231"/>
      <c r="G281" s="231"/>
      <c r="H281" s="231"/>
      <c r="I281" s="231"/>
      <c r="J281" s="231"/>
      <c r="K281" s="80"/>
      <c r="L281" s="231"/>
      <c r="M281" s="231"/>
      <c r="N281" s="243" t="str">
        <f>IF(E281="","",VLOOKUP(E281,判定式!C$3:$J$12,8,TRUE))</f>
        <v/>
      </c>
      <c r="O281" s="243" t="str">
        <f>IF(F281="","",VLOOKUP(F281,判定式!D$3:$J$12,7,TRUE))</f>
        <v/>
      </c>
      <c r="P281" s="243" t="str">
        <f>IF(G281="","",VLOOKUP(G281,判定式!E$3:$J$12,6,TRUE))</f>
        <v/>
      </c>
      <c r="Q281" s="243" t="str">
        <f>IF(H281="","",VLOOKUP(H281,判定式!F$3:$J$12,5,TRUE))</f>
        <v/>
      </c>
      <c r="R281" s="243" t="str">
        <f>IF(I281="","",VLOOKUP(I281,判定式!M$3:$N$12,2,TRUE))</f>
        <v/>
      </c>
      <c r="S281" s="243" t="str">
        <f>IF(J281="","",VLOOKUP(J281,判定式!I$3:$J$12,2,TRUE))</f>
        <v/>
      </c>
      <c r="T281" s="243" t="str">
        <f>IF(K281="","",VLOOKUP(K281,判定式!L$3:$N$12,3,TRUE))</f>
        <v/>
      </c>
      <c r="U281" s="243" t="str">
        <f>IF(L281="","",VLOOKUP(L281,判定式!G$3:$J$12,4,TRUE))</f>
        <v/>
      </c>
      <c r="V281" s="243" t="str">
        <f>IF(M281="","",VLOOKUP(M281,判定式!$H$3:J$12,3,TRUE))</f>
        <v/>
      </c>
      <c r="W281" s="75" t="str">
        <f t="shared" si="15"/>
        <v/>
      </c>
      <c r="X281" s="174" t="b">
        <f>IF(ISNUMBER(D281),"判定外",IF(C281=12,VLOOKUP(W281,判定式!$C$15:I$19,7,TRUE),IF(C281=13,VLOOKUP(W281,判定式!$D$15:I$19,6,TRUE),IF(C281=14,VLOOKUP(W281,判定式!$E$15:I$19,5,TRUE),IF(C281=15,VLOOKUP(W281,判定式!$F$15:I$19,4,TRUE),IF(C281=16,VLOOKUP(W281,判定式!$G$15:I$19,3,TRUE),IF(C281=17,VLOOKUP(W281,判定式!$H$15:I$19,2,TRUE))))))))</f>
        <v>0</v>
      </c>
    </row>
    <row r="282" spans="1:24" ht="14.25">
      <c r="A282" s="67">
        <v>262</v>
      </c>
      <c r="B282" s="133"/>
      <c r="C282" s="201"/>
      <c r="D282" s="208" t="str">
        <f t="shared" si="14"/>
        <v>-</v>
      </c>
      <c r="E282" s="225"/>
      <c r="F282" s="225"/>
      <c r="G282" s="225"/>
      <c r="H282" s="225"/>
      <c r="I282" s="225"/>
      <c r="J282" s="225"/>
      <c r="K282" s="68"/>
      <c r="L282" s="225"/>
      <c r="M282" s="225"/>
      <c r="N282" s="241" t="str">
        <f>IF(E282="","",VLOOKUP(E282,判定式!C$3:$J$12,8,TRUE))</f>
        <v/>
      </c>
      <c r="O282" s="241" t="str">
        <f>IF(F282="","",VLOOKUP(F282,判定式!D$3:$J$12,7,TRUE))</f>
        <v/>
      </c>
      <c r="P282" s="241" t="str">
        <f>IF(G282="","",VLOOKUP(G282,判定式!E$3:$J$12,6,TRUE))</f>
        <v/>
      </c>
      <c r="Q282" s="241" t="str">
        <f>IF(H282="","",VLOOKUP(H282,判定式!F$3:$J$12,5,TRUE))</f>
        <v/>
      </c>
      <c r="R282" s="241" t="str">
        <f>IF(I282="","",VLOOKUP(I282,判定式!M$3:$N$12,2,TRUE))</f>
        <v/>
      </c>
      <c r="S282" s="241" t="str">
        <f>IF(J282="","",VLOOKUP(J282,判定式!I$3:$J$12,2,TRUE))</f>
        <v/>
      </c>
      <c r="T282" s="241" t="str">
        <f>IF(K282="","",VLOOKUP(K282,判定式!L$3:$N$12,3,TRUE))</f>
        <v/>
      </c>
      <c r="U282" s="241" t="str">
        <f>IF(L282="","",VLOOKUP(L282,判定式!G$3:$J$12,4,TRUE))</f>
        <v/>
      </c>
      <c r="V282" s="241" t="str">
        <f>IF(M282="","",VLOOKUP(M282,判定式!$H$3:J$12,3,TRUE))</f>
        <v/>
      </c>
      <c r="W282" s="69" t="str">
        <f t="shared" si="15"/>
        <v/>
      </c>
      <c r="X282" s="170" t="b">
        <f>IF(ISNUMBER(D282),"判定外",IF(C282=12,VLOOKUP(W282,判定式!$C$15:I$19,7,TRUE),IF(C282=13,VLOOKUP(W282,判定式!$D$15:I$19,6,TRUE),IF(C282=14,VLOOKUP(W282,判定式!$E$15:I$19,5,TRUE),IF(C282=15,VLOOKUP(W282,判定式!$F$15:I$19,4,TRUE),IF(C282=16,VLOOKUP(W282,判定式!$G$15:I$19,3,TRUE),IF(C282=17,VLOOKUP(W282,判定式!$H$15:I$19,2,TRUE))))))))</f>
        <v>0</v>
      </c>
    </row>
    <row r="283" spans="1:24" ht="14.25">
      <c r="A283" s="67">
        <v>263</v>
      </c>
      <c r="B283" s="133"/>
      <c r="C283" s="201"/>
      <c r="D283" s="208" t="str">
        <f t="shared" si="14"/>
        <v>-</v>
      </c>
      <c r="E283" s="225"/>
      <c r="F283" s="225"/>
      <c r="G283" s="225"/>
      <c r="H283" s="225"/>
      <c r="I283" s="225"/>
      <c r="J283" s="225"/>
      <c r="K283" s="68"/>
      <c r="L283" s="225"/>
      <c r="M283" s="225"/>
      <c r="N283" s="241" t="str">
        <f>IF(E283="","",VLOOKUP(E283,判定式!C$3:$J$12,8,TRUE))</f>
        <v/>
      </c>
      <c r="O283" s="241" t="str">
        <f>IF(F283="","",VLOOKUP(F283,判定式!D$3:$J$12,7,TRUE))</f>
        <v/>
      </c>
      <c r="P283" s="241" t="str">
        <f>IF(G283="","",VLOOKUP(G283,判定式!E$3:$J$12,6,TRUE))</f>
        <v/>
      </c>
      <c r="Q283" s="241" t="str">
        <f>IF(H283="","",VLOOKUP(H283,判定式!F$3:$J$12,5,TRUE))</f>
        <v/>
      </c>
      <c r="R283" s="241" t="str">
        <f>IF(I283="","",VLOOKUP(I283,判定式!M$3:$N$12,2,TRUE))</f>
        <v/>
      </c>
      <c r="S283" s="241" t="str">
        <f>IF(J283="","",VLOOKUP(J283,判定式!I$3:$J$12,2,TRUE))</f>
        <v/>
      </c>
      <c r="T283" s="241" t="str">
        <f>IF(K283="","",VLOOKUP(K283,判定式!L$3:$N$12,3,TRUE))</f>
        <v/>
      </c>
      <c r="U283" s="241" t="str">
        <f>IF(L283="","",VLOOKUP(L283,判定式!G$3:$J$12,4,TRUE))</f>
        <v/>
      </c>
      <c r="V283" s="241" t="str">
        <f>IF(M283="","",VLOOKUP(M283,判定式!$H$3:J$12,3,TRUE))</f>
        <v/>
      </c>
      <c r="W283" s="69" t="str">
        <f t="shared" si="15"/>
        <v/>
      </c>
      <c r="X283" s="170" t="b">
        <f>IF(ISNUMBER(D283),"判定外",IF(C283=12,VLOOKUP(W283,判定式!$C$15:I$19,7,TRUE),IF(C283=13,VLOOKUP(W283,判定式!$D$15:I$19,6,TRUE),IF(C283=14,VLOOKUP(W283,判定式!$E$15:I$19,5,TRUE),IF(C283=15,VLOOKUP(W283,判定式!$F$15:I$19,4,TRUE),IF(C283=16,VLOOKUP(W283,判定式!$G$15:I$19,3,TRUE),IF(C283=17,VLOOKUP(W283,判定式!$H$15:I$19,2,TRUE))))))))</f>
        <v>0</v>
      </c>
    </row>
    <row r="284" spans="1:24" ht="14.25">
      <c r="A284" s="67">
        <v>264</v>
      </c>
      <c r="B284" s="133"/>
      <c r="C284" s="201"/>
      <c r="D284" s="208" t="str">
        <f t="shared" si="14"/>
        <v>-</v>
      </c>
      <c r="E284" s="225"/>
      <c r="F284" s="225"/>
      <c r="G284" s="225"/>
      <c r="H284" s="225"/>
      <c r="I284" s="225"/>
      <c r="J284" s="225"/>
      <c r="K284" s="68"/>
      <c r="L284" s="225"/>
      <c r="M284" s="225"/>
      <c r="N284" s="241" t="str">
        <f>IF(E284="","",VLOOKUP(E284,判定式!C$3:$J$12,8,TRUE))</f>
        <v/>
      </c>
      <c r="O284" s="241" t="str">
        <f>IF(F284="","",VLOOKUP(F284,判定式!D$3:$J$12,7,TRUE))</f>
        <v/>
      </c>
      <c r="P284" s="241" t="str">
        <f>IF(G284="","",VLOOKUP(G284,判定式!E$3:$J$12,6,TRUE))</f>
        <v/>
      </c>
      <c r="Q284" s="241" t="str">
        <f>IF(H284="","",VLOOKUP(H284,判定式!F$3:$J$12,5,TRUE))</f>
        <v/>
      </c>
      <c r="R284" s="241" t="str">
        <f>IF(I284="","",VLOOKUP(I284,判定式!M$3:$N$12,2,TRUE))</f>
        <v/>
      </c>
      <c r="S284" s="241" t="str">
        <f>IF(J284="","",VLOOKUP(J284,判定式!I$3:$J$12,2,TRUE))</f>
        <v/>
      </c>
      <c r="T284" s="241" t="str">
        <f>IF(K284="","",VLOOKUP(K284,判定式!L$3:$N$12,3,TRUE))</f>
        <v/>
      </c>
      <c r="U284" s="241" t="str">
        <f>IF(L284="","",VLOOKUP(L284,判定式!G$3:$J$12,4,TRUE))</f>
        <v/>
      </c>
      <c r="V284" s="241" t="str">
        <f>IF(M284="","",VLOOKUP(M284,判定式!$H$3:J$12,3,TRUE))</f>
        <v/>
      </c>
      <c r="W284" s="69" t="str">
        <f t="shared" si="15"/>
        <v/>
      </c>
      <c r="X284" s="170" t="b">
        <f>IF(ISNUMBER(D284),"判定外",IF(C284=12,VLOOKUP(W284,判定式!$C$15:I$19,7,TRUE),IF(C284=13,VLOOKUP(W284,判定式!$D$15:I$19,6,TRUE),IF(C284=14,VLOOKUP(W284,判定式!$E$15:I$19,5,TRUE),IF(C284=15,VLOOKUP(W284,判定式!$F$15:I$19,4,TRUE),IF(C284=16,VLOOKUP(W284,判定式!$G$15:I$19,3,TRUE),IF(C284=17,VLOOKUP(W284,判定式!$H$15:I$19,2,TRUE))))))))</f>
        <v>0</v>
      </c>
    </row>
    <row r="285" spans="1:24" ht="14.25">
      <c r="A285" s="76">
        <v>265</v>
      </c>
      <c r="B285" s="134"/>
      <c r="C285" s="202"/>
      <c r="D285" s="209" t="str">
        <f t="shared" si="14"/>
        <v>-</v>
      </c>
      <c r="E285" s="227"/>
      <c r="F285" s="227"/>
      <c r="G285" s="227"/>
      <c r="H285" s="227"/>
      <c r="I285" s="227"/>
      <c r="J285" s="227"/>
      <c r="K285" s="71"/>
      <c r="L285" s="227"/>
      <c r="M285" s="227"/>
      <c r="N285" s="244" t="str">
        <f>IF(E285="","",VLOOKUP(E285,判定式!C$3:$J$12,8,TRUE))</f>
        <v/>
      </c>
      <c r="O285" s="244" t="str">
        <f>IF(F285="","",VLOOKUP(F285,判定式!D$3:$J$12,7,TRUE))</f>
        <v/>
      </c>
      <c r="P285" s="244" t="str">
        <f>IF(G285="","",VLOOKUP(G285,判定式!E$3:$J$12,6,TRUE))</f>
        <v/>
      </c>
      <c r="Q285" s="244" t="str">
        <f>IF(H285="","",VLOOKUP(H285,判定式!F$3:$J$12,5,TRUE))</f>
        <v/>
      </c>
      <c r="R285" s="244" t="str">
        <f>IF(I285="","",VLOOKUP(I285,判定式!M$3:$N$12,2,TRUE))</f>
        <v/>
      </c>
      <c r="S285" s="244" t="str">
        <f>IF(J285="","",VLOOKUP(J285,判定式!I$3:$J$12,2,TRUE))</f>
        <v/>
      </c>
      <c r="T285" s="244" t="str">
        <f>IF(K285="","",VLOOKUP(K285,判定式!L$3:$N$12,3,TRUE))</f>
        <v/>
      </c>
      <c r="U285" s="244" t="str">
        <f>IF(L285="","",VLOOKUP(L285,判定式!G$3:$J$12,4,TRUE))</f>
        <v/>
      </c>
      <c r="V285" s="244" t="str">
        <f>IF(M285="","",VLOOKUP(M285,判定式!$H$3:J$12,3,TRUE))</f>
        <v/>
      </c>
      <c r="W285" s="78" t="str">
        <f t="shared" si="15"/>
        <v/>
      </c>
      <c r="X285" s="171" t="b">
        <f>IF(ISNUMBER(D285),"判定外",IF(C285=12,VLOOKUP(W285,判定式!$C$15:I$19,7,TRUE),IF(C285=13,VLOOKUP(W285,判定式!$D$15:I$19,6,TRUE),IF(C285=14,VLOOKUP(W285,判定式!$E$15:I$19,5,TRUE),IF(C285=15,VLOOKUP(W285,判定式!$F$15:I$19,4,TRUE),IF(C285=16,VLOOKUP(W285,判定式!$G$15:I$19,3,TRUE),IF(C285=17,VLOOKUP(W285,判定式!$H$15:I$19,2,TRUE))))))))</f>
        <v>0</v>
      </c>
    </row>
    <row r="286" spans="1:24" ht="14.25">
      <c r="A286" s="73">
        <v>266</v>
      </c>
      <c r="B286" s="135"/>
      <c r="C286" s="203"/>
      <c r="D286" s="210" t="str">
        <f t="shared" si="14"/>
        <v>-</v>
      </c>
      <c r="E286" s="229"/>
      <c r="F286" s="229"/>
      <c r="G286" s="229"/>
      <c r="H286" s="229"/>
      <c r="I286" s="229"/>
      <c r="J286" s="229"/>
      <c r="K286" s="74"/>
      <c r="L286" s="229"/>
      <c r="M286" s="229"/>
      <c r="N286" s="245" t="str">
        <f>IF(E286="","",VLOOKUP(E286,判定式!C$3:$J$12,8,TRUE))</f>
        <v/>
      </c>
      <c r="O286" s="245" t="str">
        <f>IF(F286="","",VLOOKUP(F286,判定式!D$3:$J$12,7,TRUE))</f>
        <v/>
      </c>
      <c r="P286" s="245" t="str">
        <f>IF(G286="","",VLOOKUP(G286,判定式!E$3:$J$12,6,TRUE))</f>
        <v/>
      </c>
      <c r="Q286" s="245" t="str">
        <f>IF(H286="","",VLOOKUP(H286,判定式!F$3:$J$12,5,TRUE))</f>
        <v/>
      </c>
      <c r="R286" s="245" t="str">
        <f>IF(I286="","",VLOOKUP(I286,判定式!M$3:$N$12,2,TRUE))</f>
        <v/>
      </c>
      <c r="S286" s="245" t="str">
        <f>IF(J286="","",VLOOKUP(J286,判定式!I$3:$J$12,2,TRUE))</f>
        <v/>
      </c>
      <c r="T286" s="245" t="str">
        <f>IF(K286="","",VLOOKUP(K286,判定式!L$3:$N$12,3,TRUE))</f>
        <v/>
      </c>
      <c r="U286" s="245" t="str">
        <f>IF(L286="","",VLOOKUP(L286,判定式!G$3:$J$12,4,TRUE))</f>
        <v/>
      </c>
      <c r="V286" s="245" t="str">
        <f>IF(M286="","",VLOOKUP(M286,判定式!$H$3:J$12,3,TRUE))</f>
        <v/>
      </c>
      <c r="W286" s="75" t="str">
        <f t="shared" si="15"/>
        <v/>
      </c>
      <c r="X286" s="172" t="b">
        <f>IF(ISNUMBER(D286),"判定外",IF(C286=12,VLOOKUP(W286,判定式!$C$15:I$19,7,TRUE),IF(C286=13,VLOOKUP(W286,判定式!$D$15:I$19,6,TRUE),IF(C286=14,VLOOKUP(W286,判定式!$E$15:I$19,5,TRUE),IF(C286=15,VLOOKUP(W286,判定式!$F$15:I$19,4,TRUE),IF(C286=16,VLOOKUP(W286,判定式!$G$15:I$19,3,TRUE),IF(C286=17,VLOOKUP(W286,判定式!$H$15:I$19,2,TRUE))))))))</f>
        <v>0</v>
      </c>
    </row>
    <row r="287" spans="1:24" ht="14.25">
      <c r="A287" s="67">
        <v>267</v>
      </c>
      <c r="B287" s="133"/>
      <c r="C287" s="201"/>
      <c r="D287" s="208" t="str">
        <f t="shared" si="14"/>
        <v>-</v>
      </c>
      <c r="E287" s="225"/>
      <c r="F287" s="225"/>
      <c r="G287" s="225"/>
      <c r="H287" s="225"/>
      <c r="I287" s="225"/>
      <c r="J287" s="225"/>
      <c r="K287" s="68"/>
      <c r="L287" s="225"/>
      <c r="M287" s="225"/>
      <c r="N287" s="241" t="str">
        <f>IF(E287="","",VLOOKUP(E287,判定式!C$3:$J$12,8,TRUE))</f>
        <v/>
      </c>
      <c r="O287" s="241" t="str">
        <f>IF(F287="","",VLOOKUP(F287,判定式!D$3:$J$12,7,TRUE))</f>
        <v/>
      </c>
      <c r="P287" s="241" t="str">
        <f>IF(G287="","",VLOOKUP(G287,判定式!E$3:$J$12,6,TRUE))</f>
        <v/>
      </c>
      <c r="Q287" s="241" t="str">
        <f>IF(H287="","",VLOOKUP(H287,判定式!F$3:$J$12,5,TRUE))</f>
        <v/>
      </c>
      <c r="R287" s="241" t="str">
        <f>IF(I287="","",VLOOKUP(I287,判定式!M$3:$N$12,2,TRUE))</f>
        <v/>
      </c>
      <c r="S287" s="241" t="str">
        <f>IF(J287="","",VLOOKUP(J287,判定式!I$3:$J$12,2,TRUE))</f>
        <v/>
      </c>
      <c r="T287" s="241" t="str">
        <f>IF(K287="","",VLOOKUP(K287,判定式!L$3:$N$12,3,TRUE))</f>
        <v/>
      </c>
      <c r="U287" s="241" t="str">
        <f>IF(L287="","",VLOOKUP(L287,判定式!G$3:$J$12,4,TRUE))</f>
        <v/>
      </c>
      <c r="V287" s="241" t="str">
        <f>IF(M287="","",VLOOKUP(M287,判定式!$H$3:J$12,3,TRUE))</f>
        <v/>
      </c>
      <c r="W287" s="69" t="str">
        <f t="shared" si="15"/>
        <v/>
      </c>
      <c r="X287" s="170" t="b">
        <f>IF(ISNUMBER(D287),"判定外",IF(C287=12,VLOOKUP(W287,判定式!$C$15:I$19,7,TRUE),IF(C287=13,VLOOKUP(W287,判定式!$D$15:I$19,6,TRUE),IF(C287=14,VLOOKUP(W287,判定式!$E$15:I$19,5,TRUE),IF(C287=15,VLOOKUP(W287,判定式!$F$15:I$19,4,TRUE),IF(C287=16,VLOOKUP(W287,判定式!$G$15:I$19,3,TRUE),IF(C287=17,VLOOKUP(W287,判定式!$H$15:I$19,2,TRUE))))))))</f>
        <v>0</v>
      </c>
    </row>
    <row r="288" spans="1:24" ht="14.25">
      <c r="A288" s="67">
        <v>268</v>
      </c>
      <c r="B288" s="133"/>
      <c r="C288" s="201"/>
      <c r="D288" s="208" t="str">
        <f t="shared" si="14"/>
        <v>-</v>
      </c>
      <c r="E288" s="225"/>
      <c r="F288" s="225"/>
      <c r="G288" s="225"/>
      <c r="H288" s="225"/>
      <c r="I288" s="225"/>
      <c r="J288" s="225"/>
      <c r="K288" s="68"/>
      <c r="L288" s="225"/>
      <c r="M288" s="225"/>
      <c r="N288" s="241" t="str">
        <f>IF(E288="","",VLOOKUP(E288,判定式!C$3:$J$12,8,TRUE))</f>
        <v/>
      </c>
      <c r="O288" s="241" t="str">
        <f>IF(F288="","",VLOOKUP(F288,判定式!D$3:$J$12,7,TRUE))</f>
        <v/>
      </c>
      <c r="P288" s="241" t="str">
        <f>IF(G288="","",VLOOKUP(G288,判定式!E$3:$J$12,6,TRUE))</f>
        <v/>
      </c>
      <c r="Q288" s="241" t="str">
        <f>IF(H288="","",VLOOKUP(H288,判定式!F$3:$J$12,5,TRUE))</f>
        <v/>
      </c>
      <c r="R288" s="241" t="str">
        <f>IF(I288="","",VLOOKUP(I288,判定式!M$3:$N$12,2,TRUE))</f>
        <v/>
      </c>
      <c r="S288" s="241" t="str">
        <f>IF(J288="","",VLOOKUP(J288,判定式!I$3:$J$12,2,TRUE))</f>
        <v/>
      </c>
      <c r="T288" s="241" t="str">
        <f>IF(K288="","",VLOOKUP(K288,判定式!L$3:$N$12,3,TRUE))</f>
        <v/>
      </c>
      <c r="U288" s="241" t="str">
        <f>IF(L288="","",VLOOKUP(L288,判定式!G$3:$J$12,4,TRUE))</f>
        <v/>
      </c>
      <c r="V288" s="241" t="str">
        <f>IF(M288="","",VLOOKUP(M288,判定式!$H$3:J$12,3,TRUE))</f>
        <v/>
      </c>
      <c r="W288" s="69" t="str">
        <f t="shared" si="15"/>
        <v/>
      </c>
      <c r="X288" s="170" t="b">
        <f>IF(ISNUMBER(D288),"判定外",IF(C288=12,VLOOKUP(W288,判定式!$C$15:I$19,7,TRUE),IF(C288=13,VLOOKUP(W288,判定式!$D$15:I$19,6,TRUE),IF(C288=14,VLOOKUP(W288,判定式!$E$15:I$19,5,TRUE),IF(C288=15,VLOOKUP(W288,判定式!$F$15:I$19,4,TRUE),IF(C288=16,VLOOKUP(W288,判定式!$G$15:I$19,3,TRUE),IF(C288=17,VLOOKUP(W288,判定式!$H$15:I$19,2,TRUE))))))))</f>
        <v>0</v>
      </c>
    </row>
    <row r="289" spans="1:24" ht="14.25">
      <c r="A289" s="67">
        <v>269</v>
      </c>
      <c r="B289" s="133"/>
      <c r="C289" s="201"/>
      <c r="D289" s="208" t="str">
        <f t="shared" si="14"/>
        <v>-</v>
      </c>
      <c r="E289" s="225"/>
      <c r="F289" s="225"/>
      <c r="G289" s="225"/>
      <c r="H289" s="225"/>
      <c r="I289" s="225"/>
      <c r="J289" s="225"/>
      <c r="K289" s="68"/>
      <c r="L289" s="225"/>
      <c r="M289" s="225"/>
      <c r="N289" s="241" t="str">
        <f>IF(E289="","",VLOOKUP(E289,判定式!C$3:$J$12,8,TRUE))</f>
        <v/>
      </c>
      <c r="O289" s="241" t="str">
        <f>IF(F289="","",VLOOKUP(F289,判定式!D$3:$J$12,7,TRUE))</f>
        <v/>
      </c>
      <c r="P289" s="241" t="str">
        <f>IF(G289="","",VLOOKUP(G289,判定式!E$3:$J$12,6,TRUE))</f>
        <v/>
      </c>
      <c r="Q289" s="241" t="str">
        <f>IF(H289="","",VLOOKUP(H289,判定式!F$3:$J$12,5,TRUE))</f>
        <v/>
      </c>
      <c r="R289" s="241" t="str">
        <f>IF(I289="","",VLOOKUP(I289,判定式!M$3:$N$12,2,TRUE))</f>
        <v/>
      </c>
      <c r="S289" s="241" t="str">
        <f>IF(J289="","",VLOOKUP(J289,判定式!I$3:$J$12,2,TRUE))</f>
        <v/>
      </c>
      <c r="T289" s="241" t="str">
        <f>IF(K289="","",VLOOKUP(K289,判定式!L$3:$N$12,3,TRUE))</f>
        <v/>
      </c>
      <c r="U289" s="241" t="str">
        <f>IF(L289="","",VLOOKUP(L289,判定式!G$3:$J$12,4,TRUE))</f>
        <v/>
      </c>
      <c r="V289" s="241" t="str">
        <f>IF(M289="","",VLOOKUP(M289,判定式!$H$3:J$12,3,TRUE))</f>
        <v/>
      </c>
      <c r="W289" s="69" t="str">
        <f t="shared" si="15"/>
        <v/>
      </c>
      <c r="X289" s="170" t="b">
        <f>IF(ISNUMBER(D289),"判定外",IF(C289=12,VLOOKUP(W289,判定式!$C$15:I$19,7,TRUE),IF(C289=13,VLOOKUP(W289,判定式!$D$15:I$19,6,TRUE),IF(C289=14,VLOOKUP(W289,判定式!$E$15:I$19,5,TRUE),IF(C289=15,VLOOKUP(W289,判定式!$F$15:I$19,4,TRUE),IF(C289=16,VLOOKUP(W289,判定式!$G$15:I$19,3,TRUE),IF(C289=17,VLOOKUP(W289,判定式!$H$15:I$19,2,TRUE))))))))</f>
        <v>0</v>
      </c>
    </row>
    <row r="290" spans="1:24" ht="14.25">
      <c r="A290" s="76">
        <v>270</v>
      </c>
      <c r="B290" s="136"/>
      <c r="C290" s="204"/>
      <c r="D290" s="211" t="str">
        <f t="shared" si="14"/>
        <v>-</v>
      </c>
      <c r="E290" s="230"/>
      <c r="F290" s="230"/>
      <c r="G290" s="230"/>
      <c r="H290" s="230"/>
      <c r="I290" s="230"/>
      <c r="J290" s="230"/>
      <c r="K290" s="77"/>
      <c r="L290" s="230"/>
      <c r="M290" s="230"/>
      <c r="N290" s="242" t="str">
        <f>IF(E290="","",VLOOKUP(E290,判定式!C$3:$J$12,8,TRUE))</f>
        <v/>
      </c>
      <c r="O290" s="242" t="str">
        <f>IF(F290="","",VLOOKUP(F290,判定式!D$3:$J$12,7,TRUE))</f>
        <v/>
      </c>
      <c r="P290" s="242" t="str">
        <f>IF(G290="","",VLOOKUP(G290,判定式!E$3:$J$12,6,TRUE))</f>
        <v/>
      </c>
      <c r="Q290" s="242" t="str">
        <f>IF(H290="","",VLOOKUP(H290,判定式!F$3:$J$12,5,TRUE))</f>
        <v/>
      </c>
      <c r="R290" s="242" t="str">
        <f>IF(I290="","",VLOOKUP(I290,判定式!M$3:$N$12,2,TRUE))</f>
        <v/>
      </c>
      <c r="S290" s="242" t="str">
        <f>IF(J290="","",VLOOKUP(J290,判定式!I$3:$J$12,2,TRUE))</f>
        <v/>
      </c>
      <c r="T290" s="242" t="str">
        <f>IF(K290="","",VLOOKUP(K290,判定式!L$3:$N$12,3,TRUE))</f>
        <v/>
      </c>
      <c r="U290" s="242" t="str">
        <f>IF(L290="","",VLOOKUP(L290,判定式!G$3:$J$12,4,TRUE))</f>
        <v/>
      </c>
      <c r="V290" s="242" t="str">
        <f>IF(M290="","",VLOOKUP(M290,判定式!$H$3:J$12,3,TRUE))</f>
        <v/>
      </c>
      <c r="W290" s="78" t="str">
        <f t="shared" si="15"/>
        <v/>
      </c>
      <c r="X290" s="173" t="b">
        <f>IF(ISNUMBER(D290),"判定外",IF(C290=12,VLOOKUP(W290,判定式!$C$15:I$19,7,TRUE),IF(C290=13,VLOOKUP(W290,判定式!$D$15:I$19,6,TRUE),IF(C290=14,VLOOKUP(W290,判定式!$E$15:I$19,5,TRUE),IF(C290=15,VLOOKUP(W290,判定式!$F$15:I$19,4,TRUE),IF(C290=16,VLOOKUP(W290,判定式!$G$15:I$19,3,TRUE),IF(C290=17,VLOOKUP(W290,判定式!$H$15:I$19,2,TRUE))))))))</f>
        <v>0</v>
      </c>
    </row>
    <row r="291" spans="1:24" ht="14.25">
      <c r="A291" s="73">
        <v>271</v>
      </c>
      <c r="B291" s="137"/>
      <c r="C291" s="205"/>
      <c r="D291" s="212" t="str">
        <f t="shared" si="14"/>
        <v>-</v>
      </c>
      <c r="E291" s="231"/>
      <c r="F291" s="231"/>
      <c r="G291" s="231"/>
      <c r="H291" s="231"/>
      <c r="I291" s="231"/>
      <c r="J291" s="231"/>
      <c r="K291" s="80"/>
      <c r="L291" s="231"/>
      <c r="M291" s="231"/>
      <c r="N291" s="243" t="str">
        <f>IF(E291="","",VLOOKUP(E291,判定式!C$3:$J$12,8,TRUE))</f>
        <v/>
      </c>
      <c r="O291" s="243" t="str">
        <f>IF(F291="","",VLOOKUP(F291,判定式!D$3:$J$12,7,TRUE))</f>
        <v/>
      </c>
      <c r="P291" s="243" t="str">
        <f>IF(G291="","",VLOOKUP(G291,判定式!E$3:$J$12,6,TRUE))</f>
        <v/>
      </c>
      <c r="Q291" s="243" t="str">
        <f>IF(H291="","",VLOOKUP(H291,判定式!F$3:$J$12,5,TRUE))</f>
        <v/>
      </c>
      <c r="R291" s="243" t="str">
        <f>IF(I291="","",VLOOKUP(I291,判定式!M$3:$N$12,2,TRUE))</f>
        <v/>
      </c>
      <c r="S291" s="243" t="str">
        <f>IF(J291="","",VLOOKUP(J291,判定式!I$3:$J$12,2,TRUE))</f>
        <v/>
      </c>
      <c r="T291" s="243" t="str">
        <f>IF(K291="","",VLOOKUP(K291,判定式!L$3:$N$12,3,TRUE))</f>
        <v/>
      </c>
      <c r="U291" s="243" t="str">
        <f>IF(L291="","",VLOOKUP(L291,判定式!G$3:$J$12,4,TRUE))</f>
        <v/>
      </c>
      <c r="V291" s="243" t="str">
        <f>IF(M291="","",VLOOKUP(M291,判定式!$H$3:J$12,3,TRUE))</f>
        <v/>
      </c>
      <c r="W291" s="75" t="str">
        <f t="shared" si="15"/>
        <v/>
      </c>
      <c r="X291" s="174" t="b">
        <f>IF(ISNUMBER(D291),"判定外",IF(C291=12,VLOOKUP(W291,判定式!$C$15:I$19,7,TRUE),IF(C291=13,VLOOKUP(W291,判定式!$D$15:I$19,6,TRUE),IF(C291=14,VLOOKUP(W291,判定式!$E$15:I$19,5,TRUE),IF(C291=15,VLOOKUP(W291,判定式!$F$15:I$19,4,TRUE),IF(C291=16,VLOOKUP(W291,判定式!$G$15:I$19,3,TRUE),IF(C291=17,VLOOKUP(W291,判定式!$H$15:I$19,2,TRUE))))))))</f>
        <v>0</v>
      </c>
    </row>
    <row r="292" spans="1:24" ht="14.25">
      <c r="A292" s="67">
        <v>272</v>
      </c>
      <c r="B292" s="133"/>
      <c r="C292" s="201"/>
      <c r="D292" s="208" t="str">
        <f t="shared" si="14"/>
        <v>-</v>
      </c>
      <c r="E292" s="225"/>
      <c r="F292" s="225"/>
      <c r="G292" s="225"/>
      <c r="H292" s="225"/>
      <c r="I292" s="225"/>
      <c r="J292" s="225"/>
      <c r="K292" s="68"/>
      <c r="L292" s="225"/>
      <c r="M292" s="225"/>
      <c r="N292" s="241" t="str">
        <f>IF(E292="","",VLOOKUP(E292,判定式!C$3:$J$12,8,TRUE))</f>
        <v/>
      </c>
      <c r="O292" s="241" t="str">
        <f>IF(F292="","",VLOOKUP(F292,判定式!D$3:$J$12,7,TRUE))</f>
        <v/>
      </c>
      <c r="P292" s="241" t="str">
        <f>IF(G292="","",VLOOKUP(G292,判定式!E$3:$J$12,6,TRUE))</f>
        <v/>
      </c>
      <c r="Q292" s="241" t="str">
        <f>IF(H292="","",VLOOKUP(H292,判定式!F$3:$J$12,5,TRUE))</f>
        <v/>
      </c>
      <c r="R292" s="241" t="str">
        <f>IF(I292="","",VLOOKUP(I292,判定式!M$3:$N$12,2,TRUE))</f>
        <v/>
      </c>
      <c r="S292" s="241" t="str">
        <f>IF(J292="","",VLOOKUP(J292,判定式!I$3:$J$12,2,TRUE))</f>
        <v/>
      </c>
      <c r="T292" s="241" t="str">
        <f>IF(K292="","",VLOOKUP(K292,判定式!L$3:$N$12,3,TRUE))</f>
        <v/>
      </c>
      <c r="U292" s="241" t="str">
        <f>IF(L292="","",VLOOKUP(L292,判定式!G$3:$J$12,4,TRUE))</f>
        <v/>
      </c>
      <c r="V292" s="241" t="str">
        <f>IF(M292="","",VLOOKUP(M292,判定式!$H$3:J$12,3,TRUE))</f>
        <v/>
      </c>
      <c r="W292" s="69" t="str">
        <f t="shared" si="15"/>
        <v/>
      </c>
      <c r="X292" s="170" t="b">
        <f>IF(ISNUMBER(D292),"判定外",IF(C292=12,VLOOKUP(W292,判定式!$C$15:I$19,7,TRUE),IF(C292=13,VLOOKUP(W292,判定式!$D$15:I$19,6,TRUE),IF(C292=14,VLOOKUP(W292,判定式!$E$15:I$19,5,TRUE),IF(C292=15,VLOOKUP(W292,判定式!$F$15:I$19,4,TRUE),IF(C292=16,VLOOKUP(W292,判定式!$G$15:I$19,3,TRUE),IF(C292=17,VLOOKUP(W292,判定式!$H$15:I$19,2,TRUE))))))))</f>
        <v>0</v>
      </c>
    </row>
    <row r="293" spans="1:24" ht="14.25">
      <c r="A293" s="67">
        <v>273</v>
      </c>
      <c r="B293" s="133"/>
      <c r="C293" s="201"/>
      <c r="D293" s="208" t="str">
        <f t="shared" si="14"/>
        <v>-</v>
      </c>
      <c r="E293" s="225"/>
      <c r="F293" s="225"/>
      <c r="G293" s="225"/>
      <c r="H293" s="225"/>
      <c r="I293" s="225"/>
      <c r="J293" s="225"/>
      <c r="K293" s="68"/>
      <c r="L293" s="225"/>
      <c r="M293" s="225"/>
      <c r="N293" s="241" t="str">
        <f>IF(E293="","",VLOOKUP(E293,判定式!C$3:$J$12,8,TRUE))</f>
        <v/>
      </c>
      <c r="O293" s="241" t="str">
        <f>IF(F293="","",VLOOKUP(F293,判定式!D$3:$J$12,7,TRUE))</f>
        <v/>
      </c>
      <c r="P293" s="241" t="str">
        <f>IF(G293="","",VLOOKUP(G293,判定式!E$3:$J$12,6,TRUE))</f>
        <v/>
      </c>
      <c r="Q293" s="241" t="str">
        <f>IF(H293="","",VLOOKUP(H293,判定式!F$3:$J$12,5,TRUE))</f>
        <v/>
      </c>
      <c r="R293" s="241" t="str">
        <f>IF(I293="","",VLOOKUP(I293,判定式!M$3:$N$12,2,TRUE))</f>
        <v/>
      </c>
      <c r="S293" s="241" t="str">
        <f>IF(J293="","",VLOOKUP(J293,判定式!I$3:$J$12,2,TRUE))</f>
        <v/>
      </c>
      <c r="T293" s="241" t="str">
        <f>IF(K293="","",VLOOKUP(K293,判定式!L$3:$N$12,3,TRUE))</f>
        <v/>
      </c>
      <c r="U293" s="241" t="str">
        <f>IF(L293="","",VLOOKUP(L293,判定式!G$3:$J$12,4,TRUE))</f>
        <v/>
      </c>
      <c r="V293" s="241" t="str">
        <f>IF(M293="","",VLOOKUP(M293,判定式!$H$3:J$12,3,TRUE))</f>
        <v/>
      </c>
      <c r="W293" s="69" t="str">
        <f t="shared" si="15"/>
        <v/>
      </c>
      <c r="X293" s="170" t="b">
        <f>IF(ISNUMBER(D293),"判定外",IF(C293=12,VLOOKUP(W293,判定式!$C$15:I$19,7,TRUE),IF(C293=13,VLOOKUP(W293,判定式!$D$15:I$19,6,TRUE),IF(C293=14,VLOOKUP(W293,判定式!$E$15:I$19,5,TRUE),IF(C293=15,VLOOKUP(W293,判定式!$F$15:I$19,4,TRUE),IF(C293=16,VLOOKUP(W293,判定式!$G$15:I$19,3,TRUE),IF(C293=17,VLOOKUP(W293,判定式!$H$15:I$19,2,TRUE))))))))</f>
        <v>0</v>
      </c>
    </row>
    <row r="294" spans="1:24" ht="14.25">
      <c r="A294" s="67">
        <v>274</v>
      </c>
      <c r="B294" s="133"/>
      <c r="C294" s="201"/>
      <c r="D294" s="208" t="str">
        <f t="shared" si="14"/>
        <v>-</v>
      </c>
      <c r="E294" s="225"/>
      <c r="F294" s="225"/>
      <c r="G294" s="225"/>
      <c r="H294" s="225"/>
      <c r="I294" s="225"/>
      <c r="J294" s="225"/>
      <c r="K294" s="68"/>
      <c r="L294" s="225"/>
      <c r="M294" s="225"/>
      <c r="N294" s="241" t="str">
        <f>IF(E294="","",VLOOKUP(E294,判定式!C$3:$J$12,8,TRUE))</f>
        <v/>
      </c>
      <c r="O294" s="241" t="str">
        <f>IF(F294="","",VLOOKUP(F294,判定式!D$3:$J$12,7,TRUE))</f>
        <v/>
      </c>
      <c r="P294" s="241" t="str">
        <f>IF(G294="","",VLOOKUP(G294,判定式!E$3:$J$12,6,TRUE))</f>
        <v/>
      </c>
      <c r="Q294" s="241" t="str">
        <f>IF(H294="","",VLOOKUP(H294,判定式!F$3:$J$12,5,TRUE))</f>
        <v/>
      </c>
      <c r="R294" s="241" t="str">
        <f>IF(I294="","",VLOOKUP(I294,判定式!M$3:$N$12,2,TRUE))</f>
        <v/>
      </c>
      <c r="S294" s="241" t="str">
        <f>IF(J294="","",VLOOKUP(J294,判定式!I$3:$J$12,2,TRUE))</f>
        <v/>
      </c>
      <c r="T294" s="241" t="str">
        <f>IF(K294="","",VLOOKUP(K294,判定式!L$3:$N$12,3,TRUE))</f>
        <v/>
      </c>
      <c r="U294" s="241" t="str">
        <f>IF(L294="","",VLOOKUP(L294,判定式!G$3:$J$12,4,TRUE))</f>
        <v/>
      </c>
      <c r="V294" s="241" t="str">
        <f>IF(M294="","",VLOOKUP(M294,判定式!$H$3:J$12,3,TRUE))</f>
        <v/>
      </c>
      <c r="W294" s="69" t="str">
        <f t="shared" si="15"/>
        <v/>
      </c>
      <c r="X294" s="170" t="b">
        <f>IF(ISNUMBER(D294),"判定外",IF(C294=12,VLOOKUP(W294,判定式!$C$15:I$19,7,TRUE),IF(C294=13,VLOOKUP(W294,判定式!$D$15:I$19,6,TRUE),IF(C294=14,VLOOKUP(W294,判定式!$E$15:I$19,5,TRUE),IF(C294=15,VLOOKUP(W294,判定式!$F$15:I$19,4,TRUE),IF(C294=16,VLOOKUP(W294,判定式!$G$15:I$19,3,TRUE),IF(C294=17,VLOOKUP(W294,判定式!$H$15:I$19,2,TRUE))))))))</f>
        <v>0</v>
      </c>
    </row>
    <row r="295" spans="1:24" ht="14.25">
      <c r="A295" s="76">
        <v>275</v>
      </c>
      <c r="B295" s="134"/>
      <c r="C295" s="202"/>
      <c r="D295" s="211" t="str">
        <f t="shared" si="14"/>
        <v>-</v>
      </c>
      <c r="E295" s="227"/>
      <c r="F295" s="227"/>
      <c r="G295" s="227"/>
      <c r="H295" s="227"/>
      <c r="I295" s="227"/>
      <c r="J295" s="227"/>
      <c r="K295" s="71"/>
      <c r="L295" s="227"/>
      <c r="M295" s="227"/>
      <c r="N295" s="244" t="str">
        <f>IF(E295="","",VLOOKUP(E295,判定式!C$3:$J$12,8,TRUE))</f>
        <v/>
      </c>
      <c r="O295" s="244" t="str">
        <f>IF(F295="","",VLOOKUP(F295,判定式!D$3:$J$12,7,TRUE))</f>
        <v/>
      </c>
      <c r="P295" s="244" t="str">
        <f>IF(G295="","",VLOOKUP(G295,判定式!E$3:$J$12,6,TRUE))</f>
        <v/>
      </c>
      <c r="Q295" s="244" t="str">
        <f>IF(H295="","",VLOOKUP(H295,判定式!F$3:$J$12,5,TRUE))</f>
        <v/>
      </c>
      <c r="R295" s="244" t="str">
        <f>IF(I295="","",VLOOKUP(I295,判定式!M$3:$N$12,2,TRUE))</f>
        <v/>
      </c>
      <c r="S295" s="244" t="str">
        <f>IF(J295="","",VLOOKUP(J295,判定式!I$3:$J$12,2,TRUE))</f>
        <v/>
      </c>
      <c r="T295" s="244" t="str">
        <f>IF(K295="","",VLOOKUP(K295,判定式!L$3:$N$12,3,TRUE))</f>
        <v/>
      </c>
      <c r="U295" s="244" t="str">
        <f>IF(L295="","",VLOOKUP(L295,判定式!G$3:$J$12,4,TRUE))</f>
        <v/>
      </c>
      <c r="V295" s="244" t="str">
        <f>IF(M295="","",VLOOKUP(M295,判定式!$H$3:J$12,3,TRUE))</f>
        <v/>
      </c>
      <c r="W295" s="78" t="str">
        <f t="shared" si="15"/>
        <v/>
      </c>
      <c r="X295" s="171" t="b">
        <f>IF(ISNUMBER(D295),"判定外",IF(C295=12,VLOOKUP(W295,判定式!$C$15:I$19,7,TRUE),IF(C295=13,VLOOKUP(W295,判定式!$D$15:I$19,6,TRUE),IF(C295=14,VLOOKUP(W295,判定式!$E$15:I$19,5,TRUE),IF(C295=15,VLOOKUP(W295,判定式!$F$15:I$19,4,TRUE),IF(C295=16,VLOOKUP(W295,判定式!$G$15:I$19,3,TRUE),IF(C295=17,VLOOKUP(W295,判定式!$H$15:I$19,2,TRUE))))))))</f>
        <v>0</v>
      </c>
    </row>
    <row r="296" spans="1:24" ht="14.25">
      <c r="A296" s="73">
        <v>276</v>
      </c>
      <c r="B296" s="135"/>
      <c r="C296" s="203"/>
      <c r="D296" s="212" t="str">
        <f t="shared" si="14"/>
        <v>-</v>
      </c>
      <c r="E296" s="229"/>
      <c r="F296" s="229"/>
      <c r="G296" s="229"/>
      <c r="H296" s="229"/>
      <c r="I296" s="229"/>
      <c r="J296" s="229"/>
      <c r="K296" s="74"/>
      <c r="L296" s="229"/>
      <c r="M296" s="229"/>
      <c r="N296" s="245" t="str">
        <f>IF(E296="","",VLOOKUP(E296,判定式!C$3:$J$12,8,TRUE))</f>
        <v/>
      </c>
      <c r="O296" s="245" t="str">
        <f>IF(F296="","",VLOOKUP(F296,判定式!D$3:$J$12,7,TRUE))</f>
        <v/>
      </c>
      <c r="P296" s="245" t="str">
        <f>IF(G296="","",VLOOKUP(G296,判定式!E$3:$J$12,6,TRUE))</f>
        <v/>
      </c>
      <c r="Q296" s="245" t="str">
        <f>IF(H296="","",VLOOKUP(H296,判定式!F$3:$J$12,5,TRUE))</f>
        <v/>
      </c>
      <c r="R296" s="245" t="str">
        <f>IF(I296="","",VLOOKUP(I296,判定式!M$3:$N$12,2,TRUE))</f>
        <v/>
      </c>
      <c r="S296" s="245" t="str">
        <f>IF(J296="","",VLOOKUP(J296,判定式!I$3:$J$12,2,TRUE))</f>
        <v/>
      </c>
      <c r="T296" s="245" t="str">
        <f>IF(K296="","",VLOOKUP(K296,判定式!L$3:$N$12,3,TRUE))</f>
        <v/>
      </c>
      <c r="U296" s="245" t="str">
        <f>IF(L296="","",VLOOKUP(L296,判定式!G$3:$J$12,4,TRUE))</f>
        <v/>
      </c>
      <c r="V296" s="245" t="str">
        <f>IF(M296="","",VLOOKUP(M296,判定式!$H$3:J$12,3,TRUE))</f>
        <v/>
      </c>
      <c r="W296" s="75" t="str">
        <f t="shared" si="15"/>
        <v/>
      </c>
      <c r="X296" s="172" t="b">
        <f>IF(ISNUMBER(D296),"判定外",IF(C296=12,VLOOKUP(W296,判定式!$C$15:I$19,7,TRUE),IF(C296=13,VLOOKUP(W296,判定式!$D$15:I$19,6,TRUE),IF(C296=14,VLOOKUP(W296,判定式!$E$15:I$19,5,TRUE),IF(C296=15,VLOOKUP(W296,判定式!$F$15:I$19,4,TRUE),IF(C296=16,VLOOKUP(W296,判定式!$G$15:I$19,3,TRUE),IF(C296=17,VLOOKUP(W296,判定式!$H$15:I$19,2,TRUE))))))))</f>
        <v>0</v>
      </c>
    </row>
    <row r="297" spans="1:24" ht="14.25">
      <c r="A297" s="67">
        <v>277</v>
      </c>
      <c r="B297" s="133"/>
      <c r="C297" s="201"/>
      <c r="D297" s="208" t="str">
        <f t="shared" si="14"/>
        <v>-</v>
      </c>
      <c r="E297" s="225"/>
      <c r="F297" s="225"/>
      <c r="G297" s="225"/>
      <c r="H297" s="225"/>
      <c r="I297" s="225"/>
      <c r="J297" s="225"/>
      <c r="K297" s="68"/>
      <c r="L297" s="225"/>
      <c r="M297" s="225"/>
      <c r="N297" s="241" t="str">
        <f>IF(E297="","",VLOOKUP(E297,判定式!C$3:$J$12,8,TRUE))</f>
        <v/>
      </c>
      <c r="O297" s="241" t="str">
        <f>IF(F297="","",VLOOKUP(F297,判定式!D$3:$J$12,7,TRUE))</f>
        <v/>
      </c>
      <c r="P297" s="241" t="str">
        <f>IF(G297="","",VLOOKUP(G297,判定式!E$3:$J$12,6,TRUE))</f>
        <v/>
      </c>
      <c r="Q297" s="241" t="str">
        <f>IF(H297="","",VLOOKUP(H297,判定式!F$3:$J$12,5,TRUE))</f>
        <v/>
      </c>
      <c r="R297" s="241" t="str">
        <f>IF(I297="","",VLOOKUP(I297,判定式!M$3:$N$12,2,TRUE))</f>
        <v/>
      </c>
      <c r="S297" s="241" t="str">
        <f>IF(J297="","",VLOOKUP(J297,判定式!I$3:$J$12,2,TRUE))</f>
        <v/>
      </c>
      <c r="T297" s="241" t="str">
        <f>IF(K297="","",VLOOKUP(K297,判定式!L$3:$N$12,3,TRUE))</f>
        <v/>
      </c>
      <c r="U297" s="241" t="str">
        <f>IF(L297="","",VLOOKUP(L297,判定式!G$3:$J$12,4,TRUE))</f>
        <v/>
      </c>
      <c r="V297" s="241" t="str">
        <f>IF(M297="","",VLOOKUP(M297,判定式!$H$3:J$12,3,TRUE))</f>
        <v/>
      </c>
      <c r="W297" s="69" t="str">
        <f t="shared" si="15"/>
        <v/>
      </c>
      <c r="X297" s="170" t="b">
        <f>IF(ISNUMBER(D297),"判定外",IF(C297=12,VLOOKUP(W297,判定式!$C$15:I$19,7,TRUE),IF(C297=13,VLOOKUP(W297,判定式!$D$15:I$19,6,TRUE),IF(C297=14,VLOOKUP(W297,判定式!$E$15:I$19,5,TRUE),IF(C297=15,VLOOKUP(W297,判定式!$F$15:I$19,4,TRUE),IF(C297=16,VLOOKUP(W297,判定式!$G$15:I$19,3,TRUE),IF(C297=17,VLOOKUP(W297,判定式!$H$15:I$19,2,TRUE))))))))</f>
        <v>0</v>
      </c>
    </row>
    <row r="298" spans="1:24" ht="14.25">
      <c r="A298" s="67">
        <v>278</v>
      </c>
      <c r="B298" s="133"/>
      <c r="C298" s="201"/>
      <c r="D298" s="208" t="str">
        <f t="shared" si="14"/>
        <v>-</v>
      </c>
      <c r="E298" s="225"/>
      <c r="F298" s="225"/>
      <c r="G298" s="225"/>
      <c r="H298" s="225"/>
      <c r="I298" s="225"/>
      <c r="J298" s="225"/>
      <c r="K298" s="68"/>
      <c r="L298" s="225"/>
      <c r="M298" s="225"/>
      <c r="N298" s="241" t="str">
        <f>IF(E298="","",VLOOKUP(E298,判定式!C$3:$J$12,8,TRUE))</f>
        <v/>
      </c>
      <c r="O298" s="241" t="str">
        <f>IF(F298="","",VLOOKUP(F298,判定式!D$3:$J$12,7,TRUE))</f>
        <v/>
      </c>
      <c r="P298" s="241" t="str">
        <f>IF(G298="","",VLOOKUP(G298,判定式!E$3:$J$12,6,TRUE))</f>
        <v/>
      </c>
      <c r="Q298" s="241" t="str">
        <f>IF(H298="","",VLOOKUP(H298,判定式!F$3:$J$12,5,TRUE))</f>
        <v/>
      </c>
      <c r="R298" s="241" t="str">
        <f>IF(I298="","",VLOOKUP(I298,判定式!M$3:$N$12,2,TRUE))</f>
        <v/>
      </c>
      <c r="S298" s="241" t="str">
        <f>IF(J298="","",VLOOKUP(J298,判定式!I$3:$J$12,2,TRUE))</f>
        <v/>
      </c>
      <c r="T298" s="241" t="str">
        <f>IF(K298="","",VLOOKUP(K298,判定式!L$3:$N$12,3,TRUE))</f>
        <v/>
      </c>
      <c r="U298" s="241" t="str">
        <f>IF(L298="","",VLOOKUP(L298,判定式!G$3:$J$12,4,TRUE))</f>
        <v/>
      </c>
      <c r="V298" s="241" t="str">
        <f>IF(M298="","",VLOOKUP(M298,判定式!$H$3:J$12,3,TRUE))</f>
        <v/>
      </c>
      <c r="W298" s="69" t="str">
        <f t="shared" si="15"/>
        <v/>
      </c>
      <c r="X298" s="170" t="b">
        <f>IF(ISNUMBER(D298),"判定外",IF(C298=12,VLOOKUP(W298,判定式!$C$15:I$19,7,TRUE),IF(C298=13,VLOOKUP(W298,判定式!$D$15:I$19,6,TRUE),IF(C298=14,VLOOKUP(W298,判定式!$E$15:I$19,5,TRUE),IF(C298=15,VLOOKUP(W298,判定式!$F$15:I$19,4,TRUE),IF(C298=16,VLOOKUP(W298,判定式!$G$15:I$19,3,TRUE),IF(C298=17,VLOOKUP(W298,判定式!$H$15:I$19,2,TRUE))))))))</f>
        <v>0</v>
      </c>
    </row>
    <row r="299" spans="1:24" ht="14.25">
      <c r="A299" s="67">
        <v>279</v>
      </c>
      <c r="B299" s="133"/>
      <c r="C299" s="201"/>
      <c r="D299" s="208" t="str">
        <f t="shared" si="14"/>
        <v>-</v>
      </c>
      <c r="E299" s="225"/>
      <c r="F299" s="225"/>
      <c r="G299" s="225"/>
      <c r="H299" s="225"/>
      <c r="I299" s="225"/>
      <c r="J299" s="225"/>
      <c r="K299" s="68"/>
      <c r="L299" s="225"/>
      <c r="M299" s="225"/>
      <c r="N299" s="241" t="str">
        <f>IF(E299="","",VLOOKUP(E299,判定式!C$3:$J$12,8,TRUE))</f>
        <v/>
      </c>
      <c r="O299" s="241" t="str">
        <f>IF(F299="","",VLOOKUP(F299,判定式!D$3:$J$12,7,TRUE))</f>
        <v/>
      </c>
      <c r="P299" s="241" t="str">
        <f>IF(G299="","",VLOOKUP(G299,判定式!E$3:$J$12,6,TRUE))</f>
        <v/>
      </c>
      <c r="Q299" s="241" t="str">
        <f>IF(H299="","",VLOOKUP(H299,判定式!F$3:$J$12,5,TRUE))</f>
        <v/>
      </c>
      <c r="R299" s="241" t="str">
        <f>IF(I299="","",VLOOKUP(I299,判定式!M$3:$N$12,2,TRUE))</f>
        <v/>
      </c>
      <c r="S299" s="241" t="str">
        <f>IF(J299="","",VLOOKUP(J299,判定式!I$3:$J$12,2,TRUE))</f>
        <v/>
      </c>
      <c r="T299" s="241" t="str">
        <f>IF(K299="","",VLOOKUP(K299,判定式!L$3:$N$12,3,TRUE))</f>
        <v/>
      </c>
      <c r="U299" s="241" t="str">
        <f>IF(L299="","",VLOOKUP(L299,判定式!G$3:$J$12,4,TRUE))</f>
        <v/>
      </c>
      <c r="V299" s="241" t="str">
        <f>IF(M299="","",VLOOKUP(M299,判定式!$H$3:J$12,3,TRUE))</f>
        <v/>
      </c>
      <c r="W299" s="69" t="str">
        <f t="shared" si="15"/>
        <v/>
      </c>
      <c r="X299" s="170" t="b">
        <f>IF(ISNUMBER(D299),"判定外",IF(C299=12,VLOOKUP(W299,判定式!$C$15:I$19,7,TRUE),IF(C299=13,VLOOKUP(W299,判定式!$D$15:I$19,6,TRUE),IF(C299=14,VLOOKUP(W299,判定式!$E$15:I$19,5,TRUE),IF(C299=15,VLOOKUP(W299,判定式!$F$15:I$19,4,TRUE),IF(C299=16,VLOOKUP(W299,判定式!$G$15:I$19,3,TRUE),IF(C299=17,VLOOKUP(W299,判定式!$H$15:I$19,2,TRUE))))))))</f>
        <v>0</v>
      </c>
    </row>
    <row r="300" spans="1:24" ht="14.25">
      <c r="A300" s="76">
        <v>280</v>
      </c>
      <c r="B300" s="136"/>
      <c r="C300" s="204"/>
      <c r="D300" s="211" t="str">
        <f t="shared" si="14"/>
        <v>-</v>
      </c>
      <c r="E300" s="230"/>
      <c r="F300" s="230"/>
      <c r="G300" s="230"/>
      <c r="H300" s="230"/>
      <c r="I300" s="230"/>
      <c r="J300" s="230"/>
      <c r="K300" s="77"/>
      <c r="L300" s="230"/>
      <c r="M300" s="230"/>
      <c r="N300" s="242" t="str">
        <f>IF(E300="","",VLOOKUP(E300,判定式!C$3:$J$12,8,TRUE))</f>
        <v/>
      </c>
      <c r="O300" s="242" t="str">
        <f>IF(F300="","",VLOOKUP(F300,判定式!D$3:$J$12,7,TRUE))</f>
        <v/>
      </c>
      <c r="P300" s="242" t="str">
        <f>IF(G300="","",VLOOKUP(G300,判定式!E$3:$J$12,6,TRUE))</f>
        <v/>
      </c>
      <c r="Q300" s="242" t="str">
        <f>IF(H300="","",VLOOKUP(H300,判定式!F$3:$J$12,5,TRUE))</f>
        <v/>
      </c>
      <c r="R300" s="242" t="str">
        <f>IF(I300="","",VLOOKUP(I300,判定式!M$3:$N$12,2,TRUE))</f>
        <v/>
      </c>
      <c r="S300" s="242" t="str">
        <f>IF(J300="","",VLOOKUP(J300,判定式!I$3:$J$12,2,TRUE))</f>
        <v/>
      </c>
      <c r="T300" s="242" t="str">
        <f>IF(K300="","",VLOOKUP(K300,判定式!L$3:$N$12,3,TRUE))</f>
        <v/>
      </c>
      <c r="U300" s="242" t="str">
        <f>IF(L300="","",VLOOKUP(L300,判定式!G$3:$J$12,4,TRUE))</f>
        <v/>
      </c>
      <c r="V300" s="242" t="str">
        <f>IF(M300="","",VLOOKUP(M300,判定式!$H$3:J$12,3,TRUE))</f>
        <v/>
      </c>
      <c r="W300" s="78" t="str">
        <f t="shared" si="15"/>
        <v/>
      </c>
      <c r="X300" s="173" t="b">
        <f>IF(ISNUMBER(D300),"判定外",IF(C300=12,VLOOKUP(W300,判定式!$C$15:I$19,7,TRUE),IF(C300=13,VLOOKUP(W300,判定式!$D$15:I$19,6,TRUE),IF(C300=14,VLOOKUP(W300,判定式!$E$15:I$19,5,TRUE),IF(C300=15,VLOOKUP(W300,判定式!$F$15:I$19,4,TRUE),IF(C300=16,VLOOKUP(W300,判定式!$G$15:I$19,3,TRUE),IF(C300=17,VLOOKUP(W300,判定式!$H$15:I$19,2,TRUE))))))))</f>
        <v>0</v>
      </c>
    </row>
    <row r="301" spans="1:24" ht="14.25">
      <c r="A301" s="73">
        <v>281</v>
      </c>
      <c r="B301" s="137"/>
      <c r="C301" s="205"/>
      <c r="D301" s="212" t="str">
        <f t="shared" si="14"/>
        <v>-</v>
      </c>
      <c r="E301" s="231"/>
      <c r="F301" s="231"/>
      <c r="G301" s="231"/>
      <c r="H301" s="231"/>
      <c r="I301" s="231"/>
      <c r="J301" s="231"/>
      <c r="K301" s="80"/>
      <c r="L301" s="231"/>
      <c r="M301" s="231"/>
      <c r="N301" s="243" t="str">
        <f>IF(E301="","",VLOOKUP(E301,判定式!C$3:$J$12,8,TRUE))</f>
        <v/>
      </c>
      <c r="O301" s="243" t="str">
        <f>IF(F301="","",VLOOKUP(F301,判定式!D$3:$J$12,7,TRUE))</f>
        <v/>
      </c>
      <c r="P301" s="243" t="str">
        <f>IF(G301="","",VLOOKUP(G301,判定式!E$3:$J$12,6,TRUE))</f>
        <v/>
      </c>
      <c r="Q301" s="243" t="str">
        <f>IF(H301="","",VLOOKUP(H301,判定式!F$3:$J$12,5,TRUE))</f>
        <v/>
      </c>
      <c r="R301" s="243" t="str">
        <f>IF(I301="","",VLOOKUP(I301,判定式!M$3:$N$12,2,TRUE))</f>
        <v/>
      </c>
      <c r="S301" s="243" t="str">
        <f>IF(J301="","",VLOOKUP(J301,判定式!I$3:$J$12,2,TRUE))</f>
        <v/>
      </c>
      <c r="T301" s="243" t="str">
        <f>IF(K301="","",VLOOKUP(K301,判定式!L$3:$N$12,3,TRUE))</f>
        <v/>
      </c>
      <c r="U301" s="243" t="str">
        <f>IF(L301="","",VLOOKUP(L301,判定式!G$3:$J$12,4,TRUE))</f>
        <v/>
      </c>
      <c r="V301" s="243" t="str">
        <f>IF(M301="","",VLOOKUP(M301,判定式!$H$3:J$12,3,TRUE))</f>
        <v/>
      </c>
      <c r="W301" s="75" t="str">
        <f t="shared" si="15"/>
        <v/>
      </c>
      <c r="X301" s="174" t="b">
        <f>IF(ISNUMBER(D301),"判定外",IF(C301=12,VLOOKUP(W301,判定式!$C$15:I$19,7,TRUE),IF(C301=13,VLOOKUP(W301,判定式!$D$15:I$19,6,TRUE),IF(C301=14,VLOOKUP(W301,判定式!$E$15:I$19,5,TRUE),IF(C301=15,VLOOKUP(W301,判定式!$F$15:I$19,4,TRUE),IF(C301=16,VLOOKUP(W301,判定式!$G$15:I$19,3,TRUE),IF(C301=17,VLOOKUP(W301,判定式!$H$15:I$19,2,TRUE))))))))</f>
        <v>0</v>
      </c>
    </row>
    <row r="302" spans="1:24" ht="14.25">
      <c r="A302" s="67">
        <v>282</v>
      </c>
      <c r="B302" s="133"/>
      <c r="C302" s="201"/>
      <c r="D302" s="208" t="str">
        <f t="shared" si="14"/>
        <v>-</v>
      </c>
      <c r="E302" s="225"/>
      <c r="F302" s="225"/>
      <c r="G302" s="225"/>
      <c r="H302" s="225"/>
      <c r="I302" s="225"/>
      <c r="J302" s="225"/>
      <c r="K302" s="68"/>
      <c r="L302" s="225"/>
      <c r="M302" s="225"/>
      <c r="N302" s="241" t="str">
        <f>IF(E302="","",VLOOKUP(E302,判定式!C$3:$J$12,8,TRUE))</f>
        <v/>
      </c>
      <c r="O302" s="241" t="str">
        <f>IF(F302="","",VLOOKUP(F302,判定式!D$3:$J$12,7,TRUE))</f>
        <v/>
      </c>
      <c r="P302" s="241" t="str">
        <f>IF(G302="","",VLOOKUP(G302,判定式!E$3:$J$12,6,TRUE))</f>
        <v/>
      </c>
      <c r="Q302" s="241" t="str">
        <f>IF(H302="","",VLOOKUP(H302,判定式!F$3:$J$12,5,TRUE))</f>
        <v/>
      </c>
      <c r="R302" s="241" t="str">
        <f>IF(I302="","",VLOOKUP(I302,判定式!M$3:$N$12,2,TRUE))</f>
        <v/>
      </c>
      <c r="S302" s="241" t="str">
        <f>IF(J302="","",VLOOKUP(J302,判定式!I$3:$J$12,2,TRUE))</f>
        <v/>
      </c>
      <c r="T302" s="241" t="str">
        <f>IF(K302="","",VLOOKUP(K302,判定式!L$3:$N$12,3,TRUE))</f>
        <v/>
      </c>
      <c r="U302" s="241" t="str">
        <f>IF(L302="","",VLOOKUP(L302,判定式!G$3:$J$12,4,TRUE))</f>
        <v/>
      </c>
      <c r="V302" s="241" t="str">
        <f>IF(M302="","",VLOOKUP(M302,判定式!$H$3:J$12,3,TRUE))</f>
        <v/>
      </c>
      <c r="W302" s="69" t="str">
        <f t="shared" si="15"/>
        <v/>
      </c>
      <c r="X302" s="170" t="b">
        <f>IF(ISNUMBER(D302),"判定外",IF(C302=12,VLOOKUP(W302,判定式!$C$15:I$19,7,TRUE),IF(C302=13,VLOOKUP(W302,判定式!$D$15:I$19,6,TRUE),IF(C302=14,VLOOKUP(W302,判定式!$E$15:I$19,5,TRUE),IF(C302=15,VLOOKUP(W302,判定式!$F$15:I$19,4,TRUE),IF(C302=16,VLOOKUP(W302,判定式!$G$15:I$19,3,TRUE),IF(C302=17,VLOOKUP(W302,判定式!$H$15:I$19,2,TRUE))))))))</f>
        <v>0</v>
      </c>
    </row>
    <row r="303" spans="1:24" ht="14.25">
      <c r="A303" s="67">
        <v>283</v>
      </c>
      <c r="B303" s="133"/>
      <c r="C303" s="201"/>
      <c r="D303" s="208" t="str">
        <f t="shared" si="14"/>
        <v>-</v>
      </c>
      <c r="E303" s="225"/>
      <c r="F303" s="225"/>
      <c r="G303" s="225"/>
      <c r="H303" s="225"/>
      <c r="I303" s="225"/>
      <c r="J303" s="225"/>
      <c r="K303" s="68"/>
      <c r="L303" s="225"/>
      <c r="M303" s="225"/>
      <c r="N303" s="241" t="str">
        <f>IF(E303="","",VLOOKUP(E303,判定式!C$3:$J$12,8,TRUE))</f>
        <v/>
      </c>
      <c r="O303" s="241" t="str">
        <f>IF(F303="","",VLOOKUP(F303,判定式!D$3:$J$12,7,TRUE))</f>
        <v/>
      </c>
      <c r="P303" s="241" t="str">
        <f>IF(G303="","",VLOOKUP(G303,判定式!E$3:$J$12,6,TRUE))</f>
        <v/>
      </c>
      <c r="Q303" s="241" t="str">
        <f>IF(H303="","",VLOOKUP(H303,判定式!F$3:$J$12,5,TRUE))</f>
        <v/>
      </c>
      <c r="R303" s="241" t="str">
        <f>IF(I303="","",VLOOKUP(I303,判定式!M$3:$N$12,2,TRUE))</f>
        <v/>
      </c>
      <c r="S303" s="241" t="str">
        <f>IF(J303="","",VLOOKUP(J303,判定式!I$3:$J$12,2,TRUE))</f>
        <v/>
      </c>
      <c r="T303" s="241" t="str">
        <f>IF(K303="","",VLOOKUP(K303,判定式!L$3:$N$12,3,TRUE))</f>
        <v/>
      </c>
      <c r="U303" s="241" t="str">
        <f>IF(L303="","",VLOOKUP(L303,判定式!G$3:$J$12,4,TRUE))</f>
        <v/>
      </c>
      <c r="V303" s="241" t="str">
        <f>IF(M303="","",VLOOKUP(M303,判定式!$H$3:J$12,3,TRUE))</f>
        <v/>
      </c>
      <c r="W303" s="69" t="str">
        <f t="shared" si="15"/>
        <v/>
      </c>
      <c r="X303" s="170" t="b">
        <f>IF(ISNUMBER(D303),"判定外",IF(C303=12,VLOOKUP(W303,判定式!$C$15:I$19,7,TRUE),IF(C303=13,VLOOKUP(W303,判定式!$D$15:I$19,6,TRUE),IF(C303=14,VLOOKUP(W303,判定式!$E$15:I$19,5,TRUE),IF(C303=15,VLOOKUP(W303,判定式!$F$15:I$19,4,TRUE),IF(C303=16,VLOOKUP(W303,判定式!$G$15:I$19,3,TRUE),IF(C303=17,VLOOKUP(W303,判定式!$H$15:I$19,2,TRUE))))))))</f>
        <v>0</v>
      </c>
    </row>
    <row r="304" spans="1:24" ht="14.25">
      <c r="A304" s="67">
        <v>284</v>
      </c>
      <c r="B304" s="133"/>
      <c r="C304" s="201"/>
      <c r="D304" s="208" t="str">
        <f t="shared" si="14"/>
        <v>-</v>
      </c>
      <c r="E304" s="225"/>
      <c r="F304" s="225"/>
      <c r="G304" s="225"/>
      <c r="H304" s="225"/>
      <c r="I304" s="225"/>
      <c r="J304" s="225"/>
      <c r="K304" s="68"/>
      <c r="L304" s="225"/>
      <c r="M304" s="225"/>
      <c r="N304" s="241" t="str">
        <f>IF(E304="","",VLOOKUP(E304,判定式!C$3:$J$12,8,TRUE))</f>
        <v/>
      </c>
      <c r="O304" s="241" t="str">
        <f>IF(F304="","",VLOOKUP(F304,判定式!D$3:$J$12,7,TRUE))</f>
        <v/>
      </c>
      <c r="P304" s="241" t="str">
        <f>IF(G304="","",VLOOKUP(G304,判定式!E$3:$J$12,6,TRUE))</f>
        <v/>
      </c>
      <c r="Q304" s="241" t="str">
        <f>IF(H304="","",VLOOKUP(H304,判定式!F$3:$J$12,5,TRUE))</f>
        <v/>
      </c>
      <c r="R304" s="241" t="str">
        <f>IF(I304="","",VLOOKUP(I304,判定式!M$3:$N$12,2,TRUE))</f>
        <v/>
      </c>
      <c r="S304" s="241" t="str">
        <f>IF(J304="","",VLOOKUP(J304,判定式!I$3:$J$12,2,TRUE))</f>
        <v/>
      </c>
      <c r="T304" s="241" t="str">
        <f>IF(K304="","",VLOOKUP(K304,判定式!L$3:$N$12,3,TRUE))</f>
        <v/>
      </c>
      <c r="U304" s="241" t="str">
        <f>IF(L304="","",VLOOKUP(L304,判定式!G$3:$J$12,4,TRUE))</f>
        <v/>
      </c>
      <c r="V304" s="241" t="str">
        <f>IF(M304="","",VLOOKUP(M304,判定式!$H$3:J$12,3,TRUE))</f>
        <v/>
      </c>
      <c r="W304" s="69" t="str">
        <f t="shared" si="15"/>
        <v/>
      </c>
      <c r="X304" s="170" t="b">
        <f>IF(ISNUMBER(D304),"判定外",IF(C304=12,VLOOKUP(W304,判定式!$C$15:I$19,7,TRUE),IF(C304=13,VLOOKUP(W304,判定式!$D$15:I$19,6,TRUE),IF(C304=14,VLOOKUP(W304,判定式!$E$15:I$19,5,TRUE),IF(C304=15,VLOOKUP(W304,判定式!$F$15:I$19,4,TRUE),IF(C304=16,VLOOKUP(W304,判定式!$G$15:I$19,3,TRUE),IF(C304=17,VLOOKUP(W304,判定式!$H$15:I$19,2,TRUE))))))))</f>
        <v>0</v>
      </c>
    </row>
    <row r="305" spans="1:24" ht="14.25">
      <c r="A305" s="76">
        <v>285</v>
      </c>
      <c r="B305" s="134"/>
      <c r="C305" s="202"/>
      <c r="D305" s="211" t="str">
        <f t="shared" si="14"/>
        <v>-</v>
      </c>
      <c r="E305" s="227"/>
      <c r="F305" s="227"/>
      <c r="G305" s="227"/>
      <c r="H305" s="227"/>
      <c r="I305" s="227"/>
      <c r="J305" s="227"/>
      <c r="K305" s="71"/>
      <c r="L305" s="227"/>
      <c r="M305" s="227"/>
      <c r="N305" s="244" t="str">
        <f>IF(E305="","",VLOOKUP(E305,判定式!C$3:$J$12,8,TRUE))</f>
        <v/>
      </c>
      <c r="O305" s="244" t="str">
        <f>IF(F305="","",VLOOKUP(F305,判定式!D$3:$J$12,7,TRUE))</f>
        <v/>
      </c>
      <c r="P305" s="244" t="str">
        <f>IF(G305="","",VLOOKUP(G305,判定式!E$3:$J$12,6,TRUE))</f>
        <v/>
      </c>
      <c r="Q305" s="244" t="str">
        <f>IF(H305="","",VLOOKUP(H305,判定式!F$3:$J$12,5,TRUE))</f>
        <v/>
      </c>
      <c r="R305" s="244" t="str">
        <f>IF(I305="","",VLOOKUP(I305,判定式!M$3:$N$12,2,TRUE))</f>
        <v/>
      </c>
      <c r="S305" s="244" t="str">
        <f>IF(J305="","",VLOOKUP(J305,判定式!I$3:$J$12,2,TRUE))</f>
        <v/>
      </c>
      <c r="T305" s="244" t="str">
        <f>IF(K305="","",VLOOKUP(K305,判定式!L$3:$N$12,3,TRUE))</f>
        <v/>
      </c>
      <c r="U305" s="244" t="str">
        <f>IF(L305="","",VLOOKUP(L305,判定式!G$3:$J$12,4,TRUE))</f>
        <v/>
      </c>
      <c r="V305" s="244" t="str">
        <f>IF(M305="","",VLOOKUP(M305,判定式!$H$3:J$12,3,TRUE))</f>
        <v/>
      </c>
      <c r="W305" s="78" t="str">
        <f t="shared" si="15"/>
        <v/>
      </c>
      <c r="X305" s="171" t="b">
        <f>IF(ISNUMBER(D305),"判定外",IF(C305=12,VLOOKUP(W305,判定式!$C$15:I$19,7,TRUE),IF(C305=13,VLOOKUP(W305,判定式!$D$15:I$19,6,TRUE),IF(C305=14,VLOOKUP(W305,判定式!$E$15:I$19,5,TRUE),IF(C305=15,VLOOKUP(W305,判定式!$F$15:I$19,4,TRUE),IF(C305=16,VLOOKUP(W305,判定式!$G$15:I$19,3,TRUE),IF(C305=17,VLOOKUP(W305,判定式!$H$15:I$19,2,TRUE))))))))</f>
        <v>0</v>
      </c>
    </row>
    <row r="306" spans="1:24" ht="14.25">
      <c r="A306" s="73">
        <v>286</v>
      </c>
      <c r="B306" s="135"/>
      <c r="C306" s="203"/>
      <c r="D306" s="212" t="str">
        <f t="shared" si="14"/>
        <v>-</v>
      </c>
      <c r="E306" s="229"/>
      <c r="F306" s="229"/>
      <c r="G306" s="229"/>
      <c r="H306" s="229"/>
      <c r="I306" s="229"/>
      <c r="J306" s="229"/>
      <c r="K306" s="74"/>
      <c r="L306" s="229"/>
      <c r="M306" s="229"/>
      <c r="N306" s="245" t="str">
        <f>IF(E306="","",VLOOKUP(E306,判定式!C$3:$J$12,8,TRUE))</f>
        <v/>
      </c>
      <c r="O306" s="245" t="str">
        <f>IF(F306="","",VLOOKUP(F306,判定式!D$3:$J$12,7,TRUE))</f>
        <v/>
      </c>
      <c r="P306" s="245" t="str">
        <f>IF(G306="","",VLOOKUP(G306,判定式!E$3:$J$12,6,TRUE))</f>
        <v/>
      </c>
      <c r="Q306" s="245" t="str">
        <f>IF(H306="","",VLOOKUP(H306,判定式!F$3:$J$12,5,TRUE))</f>
        <v/>
      </c>
      <c r="R306" s="245" t="str">
        <f>IF(I306="","",VLOOKUP(I306,判定式!M$3:$N$12,2,TRUE))</f>
        <v/>
      </c>
      <c r="S306" s="245" t="str">
        <f>IF(J306="","",VLOOKUP(J306,判定式!I$3:$J$12,2,TRUE))</f>
        <v/>
      </c>
      <c r="T306" s="245" t="str">
        <f>IF(K306="","",VLOOKUP(K306,判定式!L$3:$N$12,3,TRUE))</f>
        <v/>
      </c>
      <c r="U306" s="245" t="str">
        <f>IF(L306="","",VLOOKUP(L306,判定式!G$3:$J$12,4,TRUE))</f>
        <v/>
      </c>
      <c r="V306" s="245" t="str">
        <f>IF(M306="","",VLOOKUP(M306,判定式!$H$3:J$12,3,TRUE))</f>
        <v/>
      </c>
      <c r="W306" s="75" t="str">
        <f t="shared" si="15"/>
        <v/>
      </c>
      <c r="X306" s="172" t="b">
        <f>IF(ISNUMBER(D306),"判定外",IF(C306=12,VLOOKUP(W306,判定式!$C$15:I$19,7,TRUE),IF(C306=13,VLOOKUP(W306,判定式!$D$15:I$19,6,TRUE),IF(C306=14,VLOOKUP(W306,判定式!$E$15:I$19,5,TRUE),IF(C306=15,VLOOKUP(W306,判定式!$F$15:I$19,4,TRUE),IF(C306=16,VLOOKUP(W306,判定式!$G$15:I$19,3,TRUE),IF(C306=17,VLOOKUP(W306,判定式!$H$15:I$19,2,TRUE))))))))</f>
        <v>0</v>
      </c>
    </row>
    <row r="307" spans="1:24" ht="14.25">
      <c r="A307" s="67">
        <v>287</v>
      </c>
      <c r="B307" s="133"/>
      <c r="C307" s="201"/>
      <c r="D307" s="208" t="str">
        <f t="shared" si="14"/>
        <v>-</v>
      </c>
      <c r="E307" s="225"/>
      <c r="F307" s="225"/>
      <c r="G307" s="225"/>
      <c r="H307" s="225"/>
      <c r="I307" s="225"/>
      <c r="J307" s="225"/>
      <c r="K307" s="68"/>
      <c r="L307" s="225"/>
      <c r="M307" s="225"/>
      <c r="N307" s="241" t="str">
        <f>IF(E307="","",VLOOKUP(E307,判定式!C$3:$J$12,8,TRUE))</f>
        <v/>
      </c>
      <c r="O307" s="241" t="str">
        <f>IF(F307="","",VLOOKUP(F307,判定式!D$3:$J$12,7,TRUE))</f>
        <v/>
      </c>
      <c r="P307" s="241" t="str">
        <f>IF(G307="","",VLOOKUP(G307,判定式!E$3:$J$12,6,TRUE))</f>
        <v/>
      </c>
      <c r="Q307" s="241" t="str">
        <f>IF(H307="","",VLOOKUP(H307,判定式!F$3:$J$12,5,TRUE))</f>
        <v/>
      </c>
      <c r="R307" s="241" t="str">
        <f>IF(I307="","",VLOOKUP(I307,判定式!M$3:$N$12,2,TRUE))</f>
        <v/>
      </c>
      <c r="S307" s="241" t="str">
        <f>IF(J307="","",VLOOKUP(J307,判定式!I$3:$J$12,2,TRUE))</f>
        <v/>
      </c>
      <c r="T307" s="241" t="str">
        <f>IF(K307="","",VLOOKUP(K307,判定式!L$3:$N$12,3,TRUE))</f>
        <v/>
      </c>
      <c r="U307" s="241" t="str">
        <f>IF(L307="","",VLOOKUP(L307,判定式!G$3:$J$12,4,TRUE))</f>
        <v/>
      </c>
      <c r="V307" s="241" t="str">
        <f>IF(M307="","",VLOOKUP(M307,判定式!$H$3:J$12,3,TRUE))</f>
        <v/>
      </c>
      <c r="W307" s="69" t="str">
        <f t="shared" si="15"/>
        <v/>
      </c>
      <c r="X307" s="170" t="b">
        <f>IF(ISNUMBER(D307),"判定外",IF(C307=12,VLOOKUP(W307,判定式!$C$15:I$19,7,TRUE),IF(C307=13,VLOOKUP(W307,判定式!$D$15:I$19,6,TRUE),IF(C307=14,VLOOKUP(W307,判定式!$E$15:I$19,5,TRUE),IF(C307=15,VLOOKUP(W307,判定式!$F$15:I$19,4,TRUE),IF(C307=16,VLOOKUP(W307,判定式!$G$15:I$19,3,TRUE),IF(C307=17,VLOOKUP(W307,判定式!$H$15:I$19,2,TRUE))))))))</f>
        <v>0</v>
      </c>
    </row>
    <row r="308" spans="1:24" ht="14.25">
      <c r="A308" s="67">
        <v>288</v>
      </c>
      <c r="B308" s="133"/>
      <c r="C308" s="201"/>
      <c r="D308" s="208" t="str">
        <f t="shared" si="14"/>
        <v>-</v>
      </c>
      <c r="E308" s="225"/>
      <c r="F308" s="225"/>
      <c r="G308" s="225"/>
      <c r="H308" s="225"/>
      <c r="I308" s="225"/>
      <c r="J308" s="225"/>
      <c r="K308" s="68"/>
      <c r="L308" s="225"/>
      <c r="M308" s="225"/>
      <c r="N308" s="241" t="str">
        <f>IF(E308="","",VLOOKUP(E308,判定式!C$3:$J$12,8,TRUE))</f>
        <v/>
      </c>
      <c r="O308" s="241" t="str">
        <f>IF(F308="","",VLOOKUP(F308,判定式!D$3:$J$12,7,TRUE))</f>
        <v/>
      </c>
      <c r="P308" s="241" t="str">
        <f>IF(G308="","",VLOOKUP(G308,判定式!E$3:$J$12,6,TRUE))</f>
        <v/>
      </c>
      <c r="Q308" s="241" t="str">
        <f>IF(H308="","",VLOOKUP(H308,判定式!F$3:$J$12,5,TRUE))</f>
        <v/>
      </c>
      <c r="R308" s="241" t="str">
        <f>IF(I308="","",VLOOKUP(I308,判定式!M$3:$N$12,2,TRUE))</f>
        <v/>
      </c>
      <c r="S308" s="241" t="str">
        <f>IF(J308="","",VLOOKUP(J308,判定式!I$3:$J$12,2,TRUE))</f>
        <v/>
      </c>
      <c r="T308" s="241" t="str">
        <f>IF(K308="","",VLOOKUP(K308,判定式!L$3:$N$12,3,TRUE))</f>
        <v/>
      </c>
      <c r="U308" s="241" t="str">
        <f>IF(L308="","",VLOOKUP(L308,判定式!G$3:$J$12,4,TRUE))</f>
        <v/>
      </c>
      <c r="V308" s="241" t="str">
        <f>IF(M308="","",VLOOKUP(M308,判定式!$H$3:J$12,3,TRUE))</f>
        <v/>
      </c>
      <c r="W308" s="69" t="str">
        <f t="shared" si="15"/>
        <v/>
      </c>
      <c r="X308" s="170" t="b">
        <f>IF(ISNUMBER(D308),"判定外",IF(C308=12,VLOOKUP(W308,判定式!$C$15:I$19,7,TRUE),IF(C308=13,VLOOKUP(W308,判定式!$D$15:I$19,6,TRUE),IF(C308=14,VLOOKUP(W308,判定式!$E$15:I$19,5,TRUE),IF(C308=15,VLOOKUP(W308,判定式!$F$15:I$19,4,TRUE),IF(C308=16,VLOOKUP(W308,判定式!$G$15:I$19,3,TRUE),IF(C308=17,VLOOKUP(W308,判定式!$H$15:I$19,2,TRUE))))))))</f>
        <v>0</v>
      </c>
    </row>
    <row r="309" spans="1:24" ht="14.25">
      <c r="A309" s="67">
        <v>289</v>
      </c>
      <c r="B309" s="133"/>
      <c r="C309" s="201"/>
      <c r="D309" s="208" t="str">
        <f t="shared" si="14"/>
        <v>-</v>
      </c>
      <c r="E309" s="225"/>
      <c r="F309" s="225"/>
      <c r="G309" s="225"/>
      <c r="H309" s="225"/>
      <c r="I309" s="225"/>
      <c r="J309" s="225"/>
      <c r="K309" s="68"/>
      <c r="L309" s="225"/>
      <c r="M309" s="225"/>
      <c r="N309" s="241" t="str">
        <f>IF(E309="","",VLOOKUP(E309,判定式!C$3:$J$12,8,TRUE))</f>
        <v/>
      </c>
      <c r="O309" s="241" t="str">
        <f>IF(F309="","",VLOOKUP(F309,判定式!D$3:$J$12,7,TRUE))</f>
        <v/>
      </c>
      <c r="P309" s="241" t="str">
        <f>IF(G309="","",VLOOKUP(G309,判定式!E$3:$J$12,6,TRUE))</f>
        <v/>
      </c>
      <c r="Q309" s="241" t="str">
        <f>IF(H309="","",VLOOKUP(H309,判定式!F$3:$J$12,5,TRUE))</f>
        <v/>
      </c>
      <c r="R309" s="241" t="str">
        <f>IF(I309="","",VLOOKUP(I309,判定式!M$3:$N$12,2,TRUE))</f>
        <v/>
      </c>
      <c r="S309" s="241" t="str">
        <f>IF(J309="","",VLOOKUP(J309,判定式!I$3:$J$12,2,TRUE))</f>
        <v/>
      </c>
      <c r="T309" s="241" t="str">
        <f>IF(K309="","",VLOOKUP(K309,判定式!L$3:$N$12,3,TRUE))</f>
        <v/>
      </c>
      <c r="U309" s="241" t="str">
        <f>IF(L309="","",VLOOKUP(L309,判定式!G$3:$J$12,4,TRUE))</f>
        <v/>
      </c>
      <c r="V309" s="241" t="str">
        <f>IF(M309="","",VLOOKUP(M309,判定式!$H$3:J$12,3,TRUE))</f>
        <v/>
      </c>
      <c r="W309" s="69" t="str">
        <f t="shared" si="15"/>
        <v/>
      </c>
      <c r="X309" s="170" t="b">
        <f>IF(ISNUMBER(D309),"判定外",IF(C309=12,VLOOKUP(W309,判定式!$C$15:I$19,7,TRUE),IF(C309=13,VLOOKUP(W309,判定式!$D$15:I$19,6,TRUE),IF(C309=14,VLOOKUP(W309,判定式!$E$15:I$19,5,TRUE),IF(C309=15,VLOOKUP(W309,判定式!$F$15:I$19,4,TRUE),IF(C309=16,VLOOKUP(W309,判定式!$G$15:I$19,3,TRUE),IF(C309=17,VLOOKUP(W309,判定式!$H$15:I$19,2,TRUE))))))))</f>
        <v>0</v>
      </c>
    </row>
    <row r="310" spans="1:24" ht="14.25">
      <c r="A310" s="76">
        <v>290</v>
      </c>
      <c r="B310" s="136"/>
      <c r="C310" s="204"/>
      <c r="D310" s="211" t="str">
        <f t="shared" si="14"/>
        <v>-</v>
      </c>
      <c r="E310" s="230"/>
      <c r="F310" s="230"/>
      <c r="G310" s="230"/>
      <c r="H310" s="230"/>
      <c r="I310" s="230"/>
      <c r="J310" s="230"/>
      <c r="K310" s="77"/>
      <c r="L310" s="230"/>
      <c r="M310" s="230"/>
      <c r="N310" s="242" t="str">
        <f>IF(E310="","",VLOOKUP(E310,判定式!C$3:$J$12,8,TRUE))</f>
        <v/>
      </c>
      <c r="O310" s="242" t="str">
        <f>IF(F310="","",VLOOKUP(F310,判定式!D$3:$J$12,7,TRUE))</f>
        <v/>
      </c>
      <c r="P310" s="242" t="str">
        <f>IF(G310="","",VLOOKUP(G310,判定式!E$3:$J$12,6,TRUE))</f>
        <v/>
      </c>
      <c r="Q310" s="242" t="str">
        <f>IF(H310="","",VLOOKUP(H310,判定式!F$3:$J$12,5,TRUE))</f>
        <v/>
      </c>
      <c r="R310" s="242" t="str">
        <f>IF(I310="","",VLOOKUP(I310,判定式!M$3:$N$12,2,TRUE))</f>
        <v/>
      </c>
      <c r="S310" s="242" t="str">
        <f>IF(J310="","",VLOOKUP(J310,判定式!I$3:$J$12,2,TRUE))</f>
        <v/>
      </c>
      <c r="T310" s="242" t="str">
        <f>IF(K310="","",VLOOKUP(K310,判定式!L$3:$N$12,3,TRUE))</f>
        <v/>
      </c>
      <c r="U310" s="242" t="str">
        <f>IF(L310="","",VLOOKUP(L310,判定式!G$3:$J$12,4,TRUE))</f>
        <v/>
      </c>
      <c r="V310" s="242" t="str">
        <f>IF(M310="","",VLOOKUP(M310,判定式!$H$3:J$12,3,TRUE))</f>
        <v/>
      </c>
      <c r="W310" s="78" t="str">
        <f t="shared" si="15"/>
        <v/>
      </c>
      <c r="X310" s="173" t="b">
        <f>IF(ISNUMBER(D310),"判定外",IF(C310=12,VLOOKUP(W310,判定式!$C$15:I$19,7,TRUE),IF(C310=13,VLOOKUP(W310,判定式!$D$15:I$19,6,TRUE),IF(C310=14,VLOOKUP(W310,判定式!$E$15:I$19,5,TRUE),IF(C310=15,VLOOKUP(W310,判定式!$F$15:I$19,4,TRUE),IF(C310=16,VLOOKUP(W310,判定式!$G$15:I$19,3,TRUE),IF(C310=17,VLOOKUP(W310,判定式!$H$15:I$19,2,TRUE))))))))</f>
        <v>0</v>
      </c>
    </row>
    <row r="311" spans="1:24" ht="14.25">
      <c r="A311" s="73">
        <v>291</v>
      </c>
      <c r="B311" s="137"/>
      <c r="C311" s="205"/>
      <c r="D311" s="212" t="str">
        <f t="shared" si="14"/>
        <v>-</v>
      </c>
      <c r="E311" s="231"/>
      <c r="F311" s="231"/>
      <c r="G311" s="231"/>
      <c r="H311" s="231"/>
      <c r="I311" s="231"/>
      <c r="J311" s="231"/>
      <c r="K311" s="80"/>
      <c r="L311" s="231"/>
      <c r="M311" s="231"/>
      <c r="N311" s="243" t="str">
        <f>IF(E311="","",VLOOKUP(E311,判定式!C$3:$J$12,8,TRUE))</f>
        <v/>
      </c>
      <c r="O311" s="243" t="str">
        <f>IF(F311="","",VLOOKUP(F311,判定式!D$3:$J$12,7,TRUE))</f>
        <v/>
      </c>
      <c r="P311" s="243" t="str">
        <f>IF(G311="","",VLOOKUP(G311,判定式!E$3:$J$12,6,TRUE))</f>
        <v/>
      </c>
      <c r="Q311" s="243" t="str">
        <f>IF(H311="","",VLOOKUP(H311,判定式!F$3:$J$12,5,TRUE))</f>
        <v/>
      </c>
      <c r="R311" s="243" t="str">
        <f>IF(I311="","",VLOOKUP(I311,判定式!M$3:$N$12,2,TRUE))</f>
        <v/>
      </c>
      <c r="S311" s="243" t="str">
        <f>IF(J311="","",VLOOKUP(J311,判定式!I$3:$J$12,2,TRUE))</f>
        <v/>
      </c>
      <c r="T311" s="243" t="str">
        <f>IF(K311="","",VLOOKUP(K311,判定式!L$3:$N$12,3,TRUE))</f>
        <v/>
      </c>
      <c r="U311" s="243" t="str">
        <f>IF(L311="","",VLOOKUP(L311,判定式!G$3:$J$12,4,TRUE))</f>
        <v/>
      </c>
      <c r="V311" s="243" t="str">
        <f>IF(M311="","",VLOOKUP(M311,判定式!$H$3:J$12,3,TRUE))</f>
        <v/>
      </c>
      <c r="W311" s="75" t="str">
        <f t="shared" si="15"/>
        <v/>
      </c>
      <c r="X311" s="174" t="b">
        <f>IF(ISNUMBER(D311),"判定外",IF(C311=12,VLOOKUP(W311,判定式!$C$15:I$19,7,TRUE),IF(C311=13,VLOOKUP(W311,判定式!$D$15:I$19,6,TRUE),IF(C311=14,VLOOKUP(W311,判定式!$E$15:I$19,5,TRUE),IF(C311=15,VLOOKUP(W311,判定式!$F$15:I$19,4,TRUE),IF(C311=16,VLOOKUP(W311,判定式!$G$15:I$19,3,TRUE),IF(C311=17,VLOOKUP(W311,判定式!$H$15:I$19,2,TRUE))))))))</f>
        <v>0</v>
      </c>
    </row>
    <row r="312" spans="1:24" ht="14.25">
      <c r="A312" s="67">
        <v>292</v>
      </c>
      <c r="B312" s="133"/>
      <c r="C312" s="201"/>
      <c r="D312" s="208" t="str">
        <f t="shared" si="14"/>
        <v>-</v>
      </c>
      <c r="E312" s="225"/>
      <c r="F312" s="225"/>
      <c r="G312" s="225"/>
      <c r="H312" s="225"/>
      <c r="I312" s="225"/>
      <c r="J312" s="225"/>
      <c r="K312" s="68"/>
      <c r="L312" s="225"/>
      <c r="M312" s="225"/>
      <c r="N312" s="241" t="str">
        <f>IF(E312="","",VLOOKUP(E312,判定式!C$3:$J$12,8,TRUE))</f>
        <v/>
      </c>
      <c r="O312" s="241" t="str">
        <f>IF(F312="","",VLOOKUP(F312,判定式!D$3:$J$12,7,TRUE))</f>
        <v/>
      </c>
      <c r="P312" s="241" t="str">
        <f>IF(G312="","",VLOOKUP(G312,判定式!E$3:$J$12,6,TRUE))</f>
        <v/>
      </c>
      <c r="Q312" s="241" t="str">
        <f>IF(H312="","",VLOOKUP(H312,判定式!F$3:$J$12,5,TRUE))</f>
        <v/>
      </c>
      <c r="R312" s="241" t="str">
        <f>IF(I312="","",VLOOKUP(I312,判定式!M$3:$N$12,2,TRUE))</f>
        <v/>
      </c>
      <c r="S312" s="241" t="str">
        <f>IF(J312="","",VLOOKUP(J312,判定式!I$3:$J$12,2,TRUE))</f>
        <v/>
      </c>
      <c r="T312" s="241" t="str">
        <f>IF(K312="","",VLOOKUP(K312,判定式!L$3:$N$12,3,TRUE))</f>
        <v/>
      </c>
      <c r="U312" s="241" t="str">
        <f>IF(L312="","",VLOOKUP(L312,判定式!G$3:$J$12,4,TRUE))</f>
        <v/>
      </c>
      <c r="V312" s="241" t="str">
        <f>IF(M312="","",VLOOKUP(M312,判定式!$H$3:J$12,3,TRUE))</f>
        <v/>
      </c>
      <c r="W312" s="69" t="str">
        <f t="shared" si="15"/>
        <v/>
      </c>
      <c r="X312" s="170" t="b">
        <f>IF(ISNUMBER(D312),"判定外",IF(C312=12,VLOOKUP(W312,判定式!$C$15:I$19,7,TRUE),IF(C312=13,VLOOKUP(W312,判定式!$D$15:I$19,6,TRUE),IF(C312=14,VLOOKUP(W312,判定式!$E$15:I$19,5,TRUE),IF(C312=15,VLOOKUP(W312,判定式!$F$15:I$19,4,TRUE),IF(C312=16,VLOOKUP(W312,判定式!$G$15:I$19,3,TRUE),IF(C312=17,VLOOKUP(W312,判定式!$H$15:I$19,2,TRUE))))))))</f>
        <v>0</v>
      </c>
    </row>
    <row r="313" spans="1:24" ht="14.25">
      <c r="A313" s="67">
        <v>293</v>
      </c>
      <c r="B313" s="133"/>
      <c r="C313" s="201"/>
      <c r="D313" s="208" t="str">
        <f t="shared" si="14"/>
        <v>-</v>
      </c>
      <c r="E313" s="225"/>
      <c r="F313" s="225"/>
      <c r="G313" s="225"/>
      <c r="H313" s="225"/>
      <c r="I313" s="225"/>
      <c r="J313" s="225"/>
      <c r="K313" s="68"/>
      <c r="L313" s="225"/>
      <c r="M313" s="225"/>
      <c r="N313" s="241" t="str">
        <f>IF(E313="","",VLOOKUP(E313,判定式!C$3:$J$12,8,TRUE))</f>
        <v/>
      </c>
      <c r="O313" s="241" t="str">
        <f>IF(F313="","",VLOOKUP(F313,判定式!D$3:$J$12,7,TRUE))</f>
        <v/>
      </c>
      <c r="P313" s="241" t="str">
        <f>IF(G313="","",VLOOKUP(G313,判定式!E$3:$J$12,6,TRUE))</f>
        <v/>
      </c>
      <c r="Q313" s="241" t="str">
        <f>IF(H313="","",VLOOKUP(H313,判定式!F$3:$J$12,5,TRUE))</f>
        <v/>
      </c>
      <c r="R313" s="241" t="str">
        <f>IF(I313="","",VLOOKUP(I313,判定式!M$3:$N$12,2,TRUE))</f>
        <v/>
      </c>
      <c r="S313" s="241" t="str">
        <f>IF(J313="","",VLOOKUP(J313,判定式!I$3:$J$12,2,TRUE))</f>
        <v/>
      </c>
      <c r="T313" s="241" t="str">
        <f>IF(K313="","",VLOOKUP(K313,判定式!L$3:$N$12,3,TRUE))</f>
        <v/>
      </c>
      <c r="U313" s="241" t="str">
        <f>IF(L313="","",VLOOKUP(L313,判定式!G$3:$J$12,4,TRUE))</f>
        <v/>
      </c>
      <c r="V313" s="241" t="str">
        <f>IF(M313="","",VLOOKUP(M313,判定式!$H$3:J$12,3,TRUE))</f>
        <v/>
      </c>
      <c r="W313" s="69" t="str">
        <f t="shared" si="15"/>
        <v/>
      </c>
      <c r="X313" s="170" t="b">
        <f>IF(ISNUMBER(D313),"判定外",IF(C313=12,VLOOKUP(W313,判定式!$C$15:I$19,7,TRUE),IF(C313=13,VLOOKUP(W313,判定式!$D$15:I$19,6,TRUE),IF(C313=14,VLOOKUP(W313,判定式!$E$15:I$19,5,TRUE),IF(C313=15,VLOOKUP(W313,判定式!$F$15:I$19,4,TRUE),IF(C313=16,VLOOKUP(W313,判定式!$G$15:I$19,3,TRUE),IF(C313=17,VLOOKUP(W313,判定式!$H$15:I$19,2,TRUE))))))))</f>
        <v>0</v>
      </c>
    </row>
    <row r="314" spans="1:24" ht="14.25">
      <c r="A314" s="67">
        <v>294</v>
      </c>
      <c r="B314" s="133"/>
      <c r="C314" s="201"/>
      <c r="D314" s="208" t="str">
        <f t="shared" si="14"/>
        <v>-</v>
      </c>
      <c r="E314" s="225"/>
      <c r="F314" s="225"/>
      <c r="G314" s="225"/>
      <c r="H314" s="225"/>
      <c r="I314" s="225"/>
      <c r="J314" s="225"/>
      <c r="K314" s="68"/>
      <c r="L314" s="225"/>
      <c r="M314" s="225"/>
      <c r="N314" s="241" t="str">
        <f>IF(E314="","",VLOOKUP(E314,判定式!C$3:$J$12,8,TRUE))</f>
        <v/>
      </c>
      <c r="O314" s="241" t="str">
        <f>IF(F314="","",VLOOKUP(F314,判定式!D$3:$J$12,7,TRUE))</f>
        <v/>
      </c>
      <c r="P314" s="241" t="str">
        <f>IF(G314="","",VLOOKUP(G314,判定式!E$3:$J$12,6,TRUE))</f>
        <v/>
      </c>
      <c r="Q314" s="241" t="str">
        <f>IF(H314="","",VLOOKUP(H314,判定式!F$3:$J$12,5,TRUE))</f>
        <v/>
      </c>
      <c r="R314" s="241" t="str">
        <f>IF(I314="","",VLOOKUP(I314,判定式!M$3:$N$12,2,TRUE))</f>
        <v/>
      </c>
      <c r="S314" s="241" t="str">
        <f>IF(J314="","",VLOOKUP(J314,判定式!I$3:$J$12,2,TRUE))</f>
        <v/>
      </c>
      <c r="T314" s="241" t="str">
        <f>IF(K314="","",VLOOKUP(K314,判定式!L$3:$N$12,3,TRUE))</f>
        <v/>
      </c>
      <c r="U314" s="241" t="str">
        <f>IF(L314="","",VLOOKUP(L314,判定式!G$3:$J$12,4,TRUE))</f>
        <v/>
      </c>
      <c r="V314" s="241" t="str">
        <f>IF(M314="","",VLOOKUP(M314,判定式!$H$3:J$12,3,TRUE))</f>
        <v/>
      </c>
      <c r="W314" s="69" t="str">
        <f t="shared" si="15"/>
        <v/>
      </c>
      <c r="X314" s="170" t="b">
        <f>IF(ISNUMBER(D314),"判定外",IF(C314=12,VLOOKUP(W314,判定式!$C$15:I$19,7,TRUE),IF(C314=13,VLOOKUP(W314,判定式!$D$15:I$19,6,TRUE),IF(C314=14,VLOOKUP(W314,判定式!$E$15:I$19,5,TRUE),IF(C314=15,VLOOKUP(W314,判定式!$F$15:I$19,4,TRUE),IF(C314=16,VLOOKUP(W314,判定式!$G$15:I$19,3,TRUE),IF(C314=17,VLOOKUP(W314,判定式!$H$15:I$19,2,TRUE))))))))</f>
        <v>0</v>
      </c>
    </row>
    <row r="315" spans="1:24" ht="14.25">
      <c r="A315" s="76">
        <v>295</v>
      </c>
      <c r="B315" s="134"/>
      <c r="C315" s="202"/>
      <c r="D315" s="211" t="str">
        <f t="shared" si="14"/>
        <v>-</v>
      </c>
      <c r="E315" s="227"/>
      <c r="F315" s="227"/>
      <c r="G315" s="227"/>
      <c r="H315" s="227"/>
      <c r="I315" s="227"/>
      <c r="J315" s="227"/>
      <c r="K315" s="71"/>
      <c r="L315" s="227"/>
      <c r="M315" s="227"/>
      <c r="N315" s="244" t="str">
        <f>IF(E315="","",VLOOKUP(E315,判定式!C$3:$J$12,8,TRUE))</f>
        <v/>
      </c>
      <c r="O315" s="244" t="str">
        <f>IF(F315="","",VLOOKUP(F315,判定式!D$3:$J$12,7,TRUE))</f>
        <v/>
      </c>
      <c r="P315" s="244" t="str">
        <f>IF(G315="","",VLOOKUP(G315,判定式!E$3:$J$12,6,TRUE))</f>
        <v/>
      </c>
      <c r="Q315" s="244" t="str">
        <f>IF(H315="","",VLOOKUP(H315,判定式!F$3:$J$12,5,TRUE))</f>
        <v/>
      </c>
      <c r="R315" s="244" t="str">
        <f>IF(I315="","",VLOOKUP(I315,判定式!M$3:$N$12,2,TRUE))</f>
        <v/>
      </c>
      <c r="S315" s="244" t="str">
        <f>IF(J315="","",VLOOKUP(J315,判定式!I$3:$J$12,2,TRUE))</f>
        <v/>
      </c>
      <c r="T315" s="244" t="str">
        <f>IF(K315="","",VLOOKUP(K315,判定式!L$3:$N$12,3,TRUE))</f>
        <v/>
      </c>
      <c r="U315" s="244" t="str">
        <f>IF(L315="","",VLOOKUP(L315,判定式!G$3:$J$12,4,TRUE))</f>
        <v/>
      </c>
      <c r="V315" s="244" t="str">
        <f>IF(M315="","",VLOOKUP(M315,判定式!$H$3:J$12,3,TRUE))</f>
        <v/>
      </c>
      <c r="W315" s="78" t="str">
        <f t="shared" si="15"/>
        <v/>
      </c>
      <c r="X315" s="171" t="b">
        <f>IF(ISNUMBER(D315),"判定外",IF(C315=12,VLOOKUP(W315,判定式!$C$15:I$19,7,TRUE),IF(C315=13,VLOOKUP(W315,判定式!$D$15:I$19,6,TRUE),IF(C315=14,VLOOKUP(W315,判定式!$E$15:I$19,5,TRUE),IF(C315=15,VLOOKUP(W315,判定式!$F$15:I$19,4,TRUE),IF(C315=16,VLOOKUP(W315,判定式!$G$15:I$19,3,TRUE),IF(C315=17,VLOOKUP(W315,判定式!$H$15:I$19,2,TRUE))))))))</f>
        <v>0</v>
      </c>
    </row>
    <row r="316" spans="1:24" ht="14.25">
      <c r="A316" s="73">
        <v>296</v>
      </c>
      <c r="B316" s="135"/>
      <c r="C316" s="203"/>
      <c r="D316" s="212" t="str">
        <f t="shared" si="14"/>
        <v>-</v>
      </c>
      <c r="E316" s="229"/>
      <c r="F316" s="229"/>
      <c r="G316" s="229"/>
      <c r="H316" s="229"/>
      <c r="I316" s="229"/>
      <c r="J316" s="229"/>
      <c r="K316" s="74"/>
      <c r="L316" s="229"/>
      <c r="M316" s="229"/>
      <c r="N316" s="245" t="str">
        <f>IF(E316="","",VLOOKUP(E316,判定式!C$3:$J$12,8,TRUE))</f>
        <v/>
      </c>
      <c r="O316" s="245" t="str">
        <f>IF(F316="","",VLOOKUP(F316,判定式!D$3:$J$12,7,TRUE))</f>
        <v/>
      </c>
      <c r="P316" s="245" t="str">
        <f>IF(G316="","",VLOOKUP(G316,判定式!E$3:$J$12,6,TRUE))</f>
        <v/>
      </c>
      <c r="Q316" s="245" t="str">
        <f>IF(H316="","",VLOOKUP(H316,判定式!F$3:$J$12,5,TRUE))</f>
        <v/>
      </c>
      <c r="R316" s="245" t="str">
        <f>IF(I316="","",VLOOKUP(I316,判定式!M$3:$N$12,2,TRUE))</f>
        <v/>
      </c>
      <c r="S316" s="245" t="str">
        <f>IF(J316="","",VLOOKUP(J316,判定式!I$3:$J$12,2,TRUE))</f>
        <v/>
      </c>
      <c r="T316" s="245" t="str">
        <f>IF(K316="","",VLOOKUP(K316,判定式!L$3:$N$12,3,TRUE))</f>
        <v/>
      </c>
      <c r="U316" s="245" t="str">
        <f>IF(L316="","",VLOOKUP(L316,判定式!G$3:$J$12,4,TRUE))</f>
        <v/>
      </c>
      <c r="V316" s="245" t="str">
        <f>IF(M316="","",VLOOKUP(M316,判定式!$H$3:J$12,3,TRUE))</f>
        <v/>
      </c>
      <c r="W316" s="75" t="str">
        <f t="shared" si="15"/>
        <v/>
      </c>
      <c r="X316" s="172" t="b">
        <f>IF(ISNUMBER(D316),"判定外",IF(C316=12,VLOOKUP(W316,判定式!$C$15:I$19,7,TRUE),IF(C316=13,VLOOKUP(W316,判定式!$D$15:I$19,6,TRUE),IF(C316=14,VLOOKUP(W316,判定式!$E$15:I$19,5,TRUE),IF(C316=15,VLOOKUP(W316,判定式!$F$15:I$19,4,TRUE),IF(C316=16,VLOOKUP(W316,判定式!$G$15:I$19,3,TRUE),IF(C316=17,VLOOKUP(W316,判定式!$H$15:I$19,2,TRUE))))))))</f>
        <v>0</v>
      </c>
    </row>
    <row r="317" spans="1:24" ht="14.25">
      <c r="A317" s="67">
        <v>297</v>
      </c>
      <c r="B317" s="133"/>
      <c r="C317" s="201"/>
      <c r="D317" s="208" t="str">
        <f t="shared" si="14"/>
        <v>-</v>
      </c>
      <c r="E317" s="225"/>
      <c r="F317" s="225"/>
      <c r="G317" s="225"/>
      <c r="H317" s="225"/>
      <c r="I317" s="225"/>
      <c r="J317" s="225"/>
      <c r="K317" s="68"/>
      <c r="L317" s="225"/>
      <c r="M317" s="225"/>
      <c r="N317" s="241" t="str">
        <f>IF(E317="","",VLOOKUP(E317,判定式!C$3:$J$12,8,TRUE))</f>
        <v/>
      </c>
      <c r="O317" s="241" t="str">
        <f>IF(F317="","",VLOOKUP(F317,判定式!D$3:$J$12,7,TRUE))</f>
        <v/>
      </c>
      <c r="P317" s="241" t="str">
        <f>IF(G317="","",VLOOKUP(G317,判定式!E$3:$J$12,6,TRUE))</f>
        <v/>
      </c>
      <c r="Q317" s="241" t="str">
        <f>IF(H317="","",VLOOKUP(H317,判定式!F$3:$J$12,5,TRUE))</f>
        <v/>
      </c>
      <c r="R317" s="241" t="str">
        <f>IF(I317="","",VLOOKUP(I317,判定式!M$3:$N$12,2,TRUE))</f>
        <v/>
      </c>
      <c r="S317" s="241" t="str">
        <f>IF(J317="","",VLOOKUP(J317,判定式!I$3:$J$12,2,TRUE))</f>
        <v/>
      </c>
      <c r="T317" s="241" t="str">
        <f>IF(K317="","",VLOOKUP(K317,判定式!L$3:$N$12,3,TRUE))</f>
        <v/>
      </c>
      <c r="U317" s="241" t="str">
        <f>IF(L317="","",VLOOKUP(L317,判定式!G$3:$J$12,4,TRUE))</f>
        <v/>
      </c>
      <c r="V317" s="241" t="str">
        <f>IF(M317="","",VLOOKUP(M317,判定式!$H$3:J$12,3,TRUE))</f>
        <v/>
      </c>
      <c r="W317" s="69" t="str">
        <f t="shared" si="15"/>
        <v/>
      </c>
      <c r="X317" s="170" t="b">
        <f>IF(ISNUMBER(D317),"判定外",IF(C317=12,VLOOKUP(W317,判定式!$C$15:I$19,7,TRUE),IF(C317=13,VLOOKUP(W317,判定式!$D$15:I$19,6,TRUE),IF(C317=14,VLOOKUP(W317,判定式!$E$15:I$19,5,TRUE),IF(C317=15,VLOOKUP(W317,判定式!$F$15:I$19,4,TRUE),IF(C317=16,VLOOKUP(W317,判定式!$G$15:I$19,3,TRUE),IF(C317=17,VLOOKUP(W317,判定式!$H$15:I$19,2,TRUE))))))))</f>
        <v>0</v>
      </c>
    </row>
    <row r="318" spans="1:24" ht="14.25">
      <c r="A318" s="67">
        <v>298</v>
      </c>
      <c r="B318" s="133"/>
      <c r="C318" s="201"/>
      <c r="D318" s="208" t="str">
        <f t="shared" si="14"/>
        <v>-</v>
      </c>
      <c r="E318" s="225"/>
      <c r="F318" s="225"/>
      <c r="G318" s="225"/>
      <c r="H318" s="225"/>
      <c r="I318" s="225"/>
      <c r="J318" s="225"/>
      <c r="K318" s="68"/>
      <c r="L318" s="225"/>
      <c r="M318" s="225"/>
      <c r="N318" s="241" t="str">
        <f>IF(E318="","",VLOOKUP(E318,判定式!C$3:$J$12,8,TRUE))</f>
        <v/>
      </c>
      <c r="O318" s="241" t="str">
        <f>IF(F318="","",VLOOKUP(F318,判定式!D$3:$J$12,7,TRUE))</f>
        <v/>
      </c>
      <c r="P318" s="241" t="str">
        <f>IF(G318="","",VLOOKUP(G318,判定式!E$3:$J$12,6,TRUE))</f>
        <v/>
      </c>
      <c r="Q318" s="241" t="str">
        <f>IF(H318="","",VLOOKUP(H318,判定式!F$3:$J$12,5,TRUE))</f>
        <v/>
      </c>
      <c r="R318" s="241" t="str">
        <f>IF(I318="","",VLOOKUP(I318,判定式!M$3:$N$12,2,TRUE))</f>
        <v/>
      </c>
      <c r="S318" s="241" t="str">
        <f>IF(J318="","",VLOOKUP(J318,判定式!I$3:$J$12,2,TRUE))</f>
        <v/>
      </c>
      <c r="T318" s="241" t="str">
        <f>IF(K318="","",VLOOKUP(K318,判定式!L$3:$N$12,3,TRUE))</f>
        <v/>
      </c>
      <c r="U318" s="241" t="str">
        <f>IF(L318="","",VLOOKUP(L318,判定式!G$3:$J$12,4,TRUE))</f>
        <v/>
      </c>
      <c r="V318" s="241" t="str">
        <f>IF(M318="","",VLOOKUP(M318,判定式!$H$3:J$12,3,TRUE))</f>
        <v/>
      </c>
      <c r="W318" s="69" t="str">
        <f t="shared" si="15"/>
        <v/>
      </c>
      <c r="X318" s="170" t="b">
        <f>IF(ISNUMBER(D318),"判定外",IF(C318=12,VLOOKUP(W318,判定式!$C$15:I$19,7,TRUE),IF(C318=13,VLOOKUP(W318,判定式!$D$15:I$19,6,TRUE),IF(C318=14,VLOOKUP(W318,判定式!$E$15:I$19,5,TRUE),IF(C318=15,VLOOKUP(W318,判定式!$F$15:I$19,4,TRUE),IF(C318=16,VLOOKUP(W318,判定式!$G$15:I$19,3,TRUE),IF(C318=17,VLOOKUP(W318,判定式!$H$15:I$19,2,TRUE))))))))</f>
        <v>0</v>
      </c>
    </row>
    <row r="319" spans="1:24" ht="14.25">
      <c r="A319" s="67">
        <v>299</v>
      </c>
      <c r="B319" s="133"/>
      <c r="C319" s="201"/>
      <c r="D319" s="208" t="str">
        <f t="shared" si="14"/>
        <v>-</v>
      </c>
      <c r="E319" s="225"/>
      <c r="F319" s="225"/>
      <c r="G319" s="225"/>
      <c r="H319" s="225"/>
      <c r="I319" s="225"/>
      <c r="J319" s="225"/>
      <c r="K319" s="68"/>
      <c r="L319" s="225"/>
      <c r="M319" s="225"/>
      <c r="N319" s="241" t="str">
        <f>IF(E319="","",VLOOKUP(E319,判定式!C$3:$J$12,8,TRUE))</f>
        <v/>
      </c>
      <c r="O319" s="241" t="str">
        <f>IF(F319="","",VLOOKUP(F319,判定式!D$3:$J$12,7,TRUE))</f>
        <v/>
      </c>
      <c r="P319" s="241" t="str">
        <f>IF(G319="","",VLOOKUP(G319,判定式!E$3:$J$12,6,TRUE))</f>
        <v/>
      </c>
      <c r="Q319" s="241" t="str">
        <f>IF(H319="","",VLOOKUP(H319,判定式!F$3:$J$12,5,TRUE))</f>
        <v/>
      </c>
      <c r="R319" s="241" t="str">
        <f>IF(I319="","",VLOOKUP(I319,判定式!M$3:$N$12,2,TRUE))</f>
        <v/>
      </c>
      <c r="S319" s="241" t="str">
        <f>IF(J319="","",VLOOKUP(J319,判定式!I$3:$J$12,2,TRUE))</f>
        <v/>
      </c>
      <c r="T319" s="241" t="str">
        <f>IF(K319="","",VLOOKUP(K319,判定式!L$3:$N$12,3,TRUE))</f>
        <v/>
      </c>
      <c r="U319" s="241" t="str">
        <f>IF(L319="","",VLOOKUP(L319,判定式!G$3:$J$12,4,TRUE))</f>
        <v/>
      </c>
      <c r="V319" s="241" t="str">
        <f>IF(M319="","",VLOOKUP(M319,判定式!$H$3:J$12,3,TRUE))</f>
        <v/>
      </c>
      <c r="W319" s="69" t="str">
        <f t="shared" si="15"/>
        <v/>
      </c>
      <c r="X319" s="170" t="b">
        <f>IF(ISNUMBER(D319),"判定外",IF(C319=12,VLOOKUP(W319,判定式!$C$15:I$19,7,TRUE),IF(C319=13,VLOOKUP(W319,判定式!$D$15:I$19,6,TRUE),IF(C319=14,VLOOKUP(W319,判定式!$E$15:I$19,5,TRUE),IF(C319=15,VLOOKUP(W319,判定式!$F$15:I$19,4,TRUE),IF(C319=16,VLOOKUP(W319,判定式!$G$15:I$19,3,TRUE),IF(C319=17,VLOOKUP(W319,判定式!$H$15:I$19,2,TRUE))))))))</f>
        <v>0</v>
      </c>
    </row>
    <row r="320" spans="1:24" ht="15" thickBot="1">
      <c r="A320" s="81">
        <v>300</v>
      </c>
      <c r="B320" s="138"/>
      <c r="C320" s="206"/>
      <c r="D320" s="213" t="str">
        <f t="shared" si="14"/>
        <v>-</v>
      </c>
      <c r="E320" s="232"/>
      <c r="F320" s="232"/>
      <c r="G320" s="232"/>
      <c r="H320" s="232"/>
      <c r="I320" s="232"/>
      <c r="J320" s="232"/>
      <c r="K320" s="82"/>
      <c r="L320" s="232"/>
      <c r="M320" s="232"/>
      <c r="N320" s="247" t="str">
        <f>IF(E320="","",VLOOKUP(E320,判定式!C$3:$J$12,8,TRUE))</f>
        <v/>
      </c>
      <c r="O320" s="247" t="str">
        <f>IF(F320="","",VLOOKUP(F320,判定式!D$3:$J$12,7,TRUE))</f>
        <v/>
      </c>
      <c r="P320" s="247" t="str">
        <f>IF(G320="","",VLOOKUP(G320,判定式!E$3:$J$12,6,TRUE))</f>
        <v/>
      </c>
      <c r="Q320" s="247" t="str">
        <f>IF(H320="","",VLOOKUP(H320,判定式!F$3:$J$12,5,TRUE))</f>
        <v/>
      </c>
      <c r="R320" s="247" t="str">
        <f>IF(I320="","",VLOOKUP(I320,判定式!M$3:$N$12,2,TRUE))</f>
        <v/>
      </c>
      <c r="S320" s="247" t="str">
        <f>IF(J320="","",VLOOKUP(J320,判定式!I$3:$J$12,2,TRUE))</f>
        <v/>
      </c>
      <c r="T320" s="247" t="str">
        <f>IF(K320="","",VLOOKUP(K320,判定式!L$3:$N$12,3,TRUE))</f>
        <v/>
      </c>
      <c r="U320" s="247" t="str">
        <f>IF(L320="","",VLOOKUP(L320,判定式!G$3:$J$12,4,TRUE))</f>
        <v/>
      </c>
      <c r="V320" s="247" t="str">
        <f>IF(M320="","",VLOOKUP(M320,判定式!$H$3:J$12,3,TRUE))</f>
        <v/>
      </c>
      <c r="W320" s="83" t="str">
        <f t="shared" si="15"/>
        <v/>
      </c>
      <c r="X320" s="175" t="b">
        <f>IF(ISNUMBER(D320),"判定外",IF(C320=12,VLOOKUP(W320,判定式!$C$15:I$19,7,TRUE),IF(C320=13,VLOOKUP(W320,判定式!$D$15:I$19,6,TRUE),IF(C320=14,VLOOKUP(W320,判定式!$E$15:I$19,5,TRUE),IF(C320=15,VLOOKUP(W320,判定式!$F$15:I$19,4,TRUE),IF(C320=16,VLOOKUP(W320,判定式!$G$15:I$19,3,TRUE),IF(C320=17,VLOOKUP(W320,判定式!$H$15:I$19,2,TRUE))))))))</f>
        <v>0</v>
      </c>
    </row>
    <row r="321" spans="1:31">
      <c r="P321" s="84"/>
      <c r="Q321" s="84"/>
      <c r="R321" s="84"/>
      <c r="S321" s="84"/>
      <c r="T321" s="84"/>
      <c r="U321" s="84"/>
      <c r="V321" s="84"/>
      <c r="W321" s="84"/>
      <c r="AC321" s="54"/>
      <c r="AD321" s="54"/>
      <c r="AE321" s="54"/>
    </row>
    <row r="322" spans="1:31">
      <c r="P322" s="84"/>
      <c r="AC322" s="54"/>
      <c r="AD322" s="54"/>
      <c r="AE322" s="54"/>
    </row>
    <row r="323" spans="1:31">
      <c r="B323" s="116" t="s">
        <v>232</v>
      </c>
      <c r="C323" s="93"/>
      <c r="D323" s="93"/>
      <c r="E323" s="93"/>
      <c r="F323" s="93"/>
      <c r="G323" s="54"/>
      <c r="H323" s="54"/>
      <c r="I323" s="54"/>
      <c r="J323" s="54"/>
      <c r="K323" s="55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AC323" s="54"/>
      <c r="AD323" s="54"/>
      <c r="AE323" s="54"/>
    </row>
    <row r="324" spans="1:31">
      <c r="A324" s="54"/>
      <c r="B324" s="92"/>
      <c r="C324" s="93"/>
      <c r="D324" s="93"/>
      <c r="E324" s="93"/>
      <c r="F324" s="93"/>
      <c r="G324" s="54"/>
      <c r="H324" s="54"/>
      <c r="I324" s="54"/>
      <c r="J324" s="54"/>
      <c r="K324" s="55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AC324" s="54"/>
      <c r="AD324" s="54"/>
      <c r="AE324" s="54"/>
    </row>
    <row r="325" spans="1:31">
      <c r="A325" s="54"/>
      <c r="B325" s="117" t="s">
        <v>146</v>
      </c>
      <c r="C325" s="118" t="s">
        <v>229</v>
      </c>
      <c r="D325" s="119"/>
      <c r="E325" s="119"/>
      <c r="F325" s="120"/>
      <c r="G325" s="54"/>
      <c r="H325" s="56" t="s">
        <v>167</v>
      </c>
      <c r="I325" s="56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AC325" s="54"/>
      <c r="AD325" s="54"/>
      <c r="AE325" s="54"/>
    </row>
    <row r="326" spans="1:31" ht="18" thickBot="1">
      <c r="A326" s="54"/>
      <c r="B326" s="85" t="s">
        <v>233</v>
      </c>
      <c r="C326" s="86">
        <v>15</v>
      </c>
      <c r="D326" s="59" t="s">
        <v>209</v>
      </c>
      <c r="E326" s="60" t="s">
        <v>97</v>
      </c>
      <c r="F326" s="60" t="s">
        <v>97</v>
      </c>
      <c r="G326" s="60" t="s">
        <v>97</v>
      </c>
      <c r="H326" s="60" t="s">
        <v>97</v>
      </c>
      <c r="I326" s="60" t="s">
        <v>97</v>
      </c>
      <c r="J326" s="60" t="s">
        <v>97</v>
      </c>
      <c r="K326" s="121" t="s">
        <v>98</v>
      </c>
      <c r="L326" s="60" t="s">
        <v>97</v>
      </c>
      <c r="M326" s="60" t="s">
        <v>97</v>
      </c>
      <c r="N326" s="54"/>
      <c r="O326" s="54"/>
      <c r="P326" s="54"/>
      <c r="Q326" s="54"/>
      <c r="X326" s="54"/>
      <c r="Y326" s="54"/>
    </row>
    <row r="327" spans="1:31" ht="14.25" customHeight="1" thickBot="1">
      <c r="A327" s="139"/>
      <c r="B327" s="139"/>
      <c r="C327" s="140" t="s">
        <v>99</v>
      </c>
      <c r="D327" s="371" t="s">
        <v>100</v>
      </c>
      <c r="E327" s="374" t="s">
        <v>101</v>
      </c>
      <c r="F327" s="375"/>
      <c r="G327" s="375"/>
      <c r="H327" s="375"/>
      <c r="I327" s="375"/>
      <c r="J327" s="375"/>
      <c r="K327" s="375"/>
      <c r="L327" s="375"/>
      <c r="M327" s="376"/>
      <c r="N327" s="377" t="s">
        <v>207</v>
      </c>
      <c r="O327" s="378"/>
      <c r="P327" s="378"/>
      <c r="Q327" s="378"/>
      <c r="R327" s="378"/>
      <c r="S327" s="378"/>
      <c r="T327" s="378"/>
      <c r="U327" s="378"/>
      <c r="V327" s="379"/>
      <c r="W327" s="54"/>
      <c r="X327" s="54"/>
    </row>
    <row r="328" spans="1:31" ht="13.5" customHeight="1">
      <c r="A328" s="141" t="s">
        <v>102</v>
      </c>
      <c r="B328" s="142" t="s">
        <v>30</v>
      </c>
      <c r="C328" s="143" t="s">
        <v>205</v>
      </c>
      <c r="D328" s="372"/>
      <c r="E328" s="197" t="s">
        <v>103</v>
      </c>
      <c r="F328" s="198" t="s">
        <v>104</v>
      </c>
      <c r="G328" s="198" t="s">
        <v>105</v>
      </c>
      <c r="H328" s="198" t="s">
        <v>106</v>
      </c>
      <c r="I328" s="198" t="s">
        <v>55</v>
      </c>
      <c r="J328" s="198" t="s">
        <v>166</v>
      </c>
      <c r="K328" s="199" t="s">
        <v>59</v>
      </c>
      <c r="L328" s="198" t="s">
        <v>108</v>
      </c>
      <c r="M328" s="198" t="s">
        <v>148</v>
      </c>
      <c r="N328" s="380" t="s">
        <v>103</v>
      </c>
      <c r="O328" s="382" t="s">
        <v>155</v>
      </c>
      <c r="P328" s="382" t="s">
        <v>156</v>
      </c>
      <c r="Q328" s="382" t="s">
        <v>157</v>
      </c>
      <c r="R328" s="382" t="s">
        <v>55</v>
      </c>
      <c r="S328" s="382" t="s">
        <v>158</v>
      </c>
      <c r="T328" s="382" t="s">
        <v>159</v>
      </c>
      <c r="U328" s="382" t="s">
        <v>160</v>
      </c>
      <c r="V328" s="382" t="s">
        <v>161</v>
      </c>
      <c r="W328" s="166" t="s">
        <v>206</v>
      </c>
      <c r="X328" s="159" t="s">
        <v>109</v>
      </c>
    </row>
    <row r="329" spans="1:31" ht="14.25" thickBot="1">
      <c r="A329" s="144"/>
      <c r="B329" s="144"/>
      <c r="C329" s="145">
        <v>15</v>
      </c>
      <c r="D329" s="373"/>
      <c r="E329" s="87" t="s">
        <v>122</v>
      </c>
      <c r="F329" s="88" t="s">
        <v>111</v>
      </c>
      <c r="G329" s="88" t="s">
        <v>123</v>
      </c>
      <c r="H329" s="88" t="s">
        <v>111</v>
      </c>
      <c r="I329" s="88" t="s">
        <v>113</v>
      </c>
      <c r="J329" s="88" t="s">
        <v>111</v>
      </c>
      <c r="K329" s="146" t="s">
        <v>113</v>
      </c>
      <c r="L329" s="88" t="s">
        <v>123</v>
      </c>
      <c r="M329" s="88" t="s">
        <v>124</v>
      </c>
      <c r="N329" s="381"/>
      <c r="O329" s="383"/>
      <c r="P329" s="383"/>
      <c r="Q329" s="383"/>
      <c r="R329" s="383"/>
      <c r="S329" s="383"/>
      <c r="T329" s="383"/>
      <c r="U329" s="383"/>
      <c r="V329" s="383"/>
      <c r="W329" s="167" t="s">
        <v>222</v>
      </c>
      <c r="X329" s="168" t="s">
        <v>115</v>
      </c>
    </row>
    <row r="330" spans="1:31" ht="13.5" customHeight="1">
      <c r="A330" s="64">
        <v>1</v>
      </c>
      <c r="B330" s="132"/>
      <c r="C330" s="200"/>
      <c r="D330" s="214" t="str">
        <f t="shared" ref="D330:D393" si="16">IF((COUNTBLANK(E330:H330)+COUNTBLANK(K330:M330)+IF(AND(I330="",J330=""),1,0))=0,"",IF((COUNTBLANK(E330:H330)+COUNTBLANK(K330:M330)+IF(AND(I330="",J330=""),1,0))=8,"-",(COUNTBLANK(E330:H330)+COUNTBLANK(K330:M330)+IF(AND(I330="",J330=""),1,0))))</f>
        <v>-</v>
      </c>
      <c r="E330" s="222"/>
      <c r="F330" s="223"/>
      <c r="G330" s="223"/>
      <c r="H330" s="223"/>
      <c r="I330" s="223"/>
      <c r="J330" s="223"/>
      <c r="K330" s="65"/>
      <c r="L330" s="223"/>
      <c r="M330" s="223"/>
      <c r="N330" s="248" t="str">
        <f>IF($E330="","",VLOOKUP($E330,判定式!$Q$3:$X$12,8,TRUE))</f>
        <v/>
      </c>
      <c r="O330" s="248" t="str">
        <f>IF($F330="","",VLOOKUP($F330,判定式!$R$3:$X$12,7,TRUE))</f>
        <v/>
      </c>
      <c r="P330" s="248" t="str">
        <f>IF($G330="","",VLOOKUP($G330,判定式!$S$3:$X$12,6,TRUE))</f>
        <v/>
      </c>
      <c r="Q330" s="248" t="str">
        <f>IF($H330="","",VLOOKUP($H330,判定式!$T$3:$X$12,5,TRUE))</f>
        <v/>
      </c>
      <c r="R330" s="248" t="str">
        <f>IF($I330="","",VLOOKUP($I330,判定式!$AA$3:$AB$12,2,TRUE))</f>
        <v/>
      </c>
      <c r="S330" s="248" t="str">
        <f>IF($J330="","",VLOOKUP($J330,判定式!$W$3:$X$12,2,TRUE))</f>
        <v/>
      </c>
      <c r="T330" s="248" t="str">
        <f>IF($K330="","",VLOOKUP($K330,判定式!$Z$3:$AB$12,3,TRUE))</f>
        <v/>
      </c>
      <c r="U330" s="248" t="str">
        <f>IF($L330="","",VLOOKUP($L330,判定式!$U$3:$X$12,4,TRUE))</f>
        <v/>
      </c>
      <c r="V330" s="248" t="str">
        <f>IF($M330="","",VLOOKUP($M330,判定式!$V$3:$X$12,3,TRUE))</f>
        <v/>
      </c>
      <c r="W330" s="66" t="str">
        <f>IF(COUNTBLANK(N330:V330)=0,IF((SUM(N330:R330)+SUM(T330:V330))&gt;=(SUM(N330:Q330)+SUM(S330:V330)),SUM(N330:R330)+SUM(T330:V330),SUM(N330:Q330)+SUM(S330:V330)),IF(AND(R330="",S330=""),"",IF(AND(COUNTBLANK(N330:Q330)=0,COUNTBLANK(T330:V330)=0),IF((SUM(N330:R330)+SUM(T330:V330))&gt;=(SUM(N330:Q330)+SUM(S330:V330)),SUM(N330:R330)+SUM(T330:V330),SUM(N330:Q330)+SUM(S330:V330)),"")))</f>
        <v/>
      </c>
      <c r="X330" s="169" t="b">
        <f>IF(ISNUMBER(D330),"判定外",IF(C330=12,VLOOKUP(W330,判定式!$C$15:I$19,7,TRUE),IF(C330=13,VLOOKUP(W330,判定式!$D$15:I$19,6,TRUE),IF(C330=14,VLOOKUP(W330,判定式!$E$15:I$19,5,TRUE),IF(C330=15,VLOOKUP(W330,判定式!$F$15:I$19,4,TRUE),IF(C330=16,VLOOKUP(W330,判定式!$G$15:I$19,3,TRUE),IF(C330=17,VLOOKUP(W330,判定式!$H$15:I$19,2,TRUE))))))))</f>
        <v>0</v>
      </c>
    </row>
    <row r="331" spans="1:31" ht="14.25">
      <c r="A331" s="67">
        <v>2</v>
      </c>
      <c r="B331" s="133"/>
      <c r="C331" s="201"/>
      <c r="D331" s="215" t="str">
        <f t="shared" si="16"/>
        <v>-</v>
      </c>
      <c r="E331" s="224"/>
      <c r="F331" s="225"/>
      <c r="G331" s="225"/>
      <c r="H331" s="225"/>
      <c r="I331" s="225"/>
      <c r="J331" s="225"/>
      <c r="K331" s="68"/>
      <c r="L331" s="225"/>
      <c r="M331" s="225"/>
      <c r="N331" s="248" t="str">
        <f>IF($E331="","",VLOOKUP($E331,判定式!$Q$3:$X$12,8,TRUE))</f>
        <v/>
      </c>
      <c r="O331" s="248" t="str">
        <f>IF($F331="","",VLOOKUP($F331,判定式!$R$3:$X$12,7,TRUE))</f>
        <v/>
      </c>
      <c r="P331" s="248" t="str">
        <f>IF($G331="","",VLOOKUP($G331,判定式!$S$3:$X$12,6,TRUE))</f>
        <v/>
      </c>
      <c r="Q331" s="248" t="str">
        <f>IF($H331="","",VLOOKUP($H331,判定式!$T$3:$X$12,5,TRUE))</f>
        <v/>
      </c>
      <c r="R331" s="248" t="str">
        <f>IF($I331="","",VLOOKUP($I331,判定式!$AA$3:$AB$12,2,TRUE))</f>
        <v/>
      </c>
      <c r="S331" s="248" t="str">
        <f>IF($J331="","",VLOOKUP($J331,判定式!$W$3:$X$12,2,TRUE))</f>
        <v/>
      </c>
      <c r="T331" s="248" t="str">
        <f>IF($K331="","",VLOOKUP($K331,判定式!$Z$3:$AB$12,3,TRUE))</f>
        <v/>
      </c>
      <c r="U331" s="248" t="str">
        <f>IF($L331="","",VLOOKUP($L331,判定式!$U$3:$X$12,4,TRUE))</f>
        <v/>
      </c>
      <c r="V331" s="248" t="str">
        <f>IF($M331="","",VLOOKUP($M331,判定式!$V$3:$X$12,3,TRUE))</f>
        <v/>
      </c>
      <c r="W331" s="69" t="str">
        <f t="shared" ref="W331:W394" si="17">IF(COUNTBLANK(N331:V331)=0,IF((SUM(N331:R331)+SUM(T331:V331))&gt;=(SUM(N331:Q331)+SUM(S331:V331)),SUM(N331:R331)+SUM(T331:V331),SUM(N331:Q331)+SUM(S331:V331)),IF(AND(R331="",S331=""),"",IF(AND(COUNTBLANK(N331:Q331)=0,COUNTBLANK(T331:V331)=0),IF((SUM(N331:R331)+SUM(T331:V331))&gt;=(SUM(N331:Q331)+SUM(S331:V331)),SUM(N331:R331)+SUM(T331:V331),SUM(N331:Q331)+SUM(S331:V331)),"")))</f>
        <v/>
      </c>
      <c r="X331" s="170" t="b">
        <f>IF(ISNUMBER(D331),"判定外",IF(C331=12,VLOOKUP(W331,判定式!$C$15:I$19,7,TRUE),IF(C331=13,VLOOKUP(W331,判定式!$D$15:I$19,6,TRUE),IF(C331=14,VLOOKUP(W331,判定式!$E$15:I$19,5,TRUE),IF(C331=15,VLOOKUP(W331,判定式!$F$15:I$19,4,TRUE),IF(C331=16,VLOOKUP(W331,判定式!$G$15:I$19,3,TRUE),IF(C331=17,VLOOKUP(W331,判定式!$H$15:I$19,2,TRUE))))))))</f>
        <v>0</v>
      </c>
    </row>
    <row r="332" spans="1:31" ht="14.25">
      <c r="A332" s="67">
        <v>3</v>
      </c>
      <c r="B332" s="133"/>
      <c r="C332" s="201"/>
      <c r="D332" s="215" t="str">
        <f t="shared" si="16"/>
        <v>-</v>
      </c>
      <c r="E332" s="224"/>
      <c r="F332" s="225"/>
      <c r="G332" s="225"/>
      <c r="H332" s="225"/>
      <c r="I332" s="225"/>
      <c r="J332" s="225"/>
      <c r="K332" s="68"/>
      <c r="L332" s="225"/>
      <c r="M332" s="225"/>
      <c r="N332" s="248" t="str">
        <f>IF($E332="","",VLOOKUP($E332,判定式!$Q$3:$X$12,8,TRUE))</f>
        <v/>
      </c>
      <c r="O332" s="248" t="str">
        <f>IF($F332="","",VLOOKUP($F332,判定式!$R$3:$X$12,7,TRUE))</f>
        <v/>
      </c>
      <c r="P332" s="248" t="str">
        <f>IF($G332="","",VLOOKUP($G332,判定式!$S$3:$X$12,6,TRUE))</f>
        <v/>
      </c>
      <c r="Q332" s="248" t="str">
        <f>IF($H332="","",VLOOKUP($H332,判定式!$T$3:$X$12,5,TRUE))</f>
        <v/>
      </c>
      <c r="R332" s="248" t="str">
        <f>IF($I332="","",VLOOKUP($I332,判定式!$AA$3:$AB$12,2,TRUE))</f>
        <v/>
      </c>
      <c r="S332" s="248" t="str">
        <f>IF($J332="","",VLOOKUP($J332,判定式!$W$3:$X$12,2,TRUE))</f>
        <v/>
      </c>
      <c r="T332" s="248" t="str">
        <f>IF($K332="","",VLOOKUP($K332,判定式!$Z$3:$AB$12,3,TRUE))</f>
        <v/>
      </c>
      <c r="U332" s="248" t="str">
        <f>IF($L332="","",VLOOKUP($L332,判定式!$U$3:$X$12,4,TRUE))</f>
        <v/>
      </c>
      <c r="V332" s="248" t="str">
        <f>IF($M332="","",VLOOKUP($M332,判定式!$V$3:$X$12,3,TRUE))</f>
        <v/>
      </c>
      <c r="W332" s="69" t="str">
        <f t="shared" si="17"/>
        <v/>
      </c>
      <c r="X332" s="170" t="b">
        <f>IF(ISNUMBER(D332),"判定外",IF(C332=12,VLOOKUP(W332,判定式!$C$15:I$19,7,TRUE),IF(C332=13,VLOOKUP(W332,判定式!$D$15:I$19,6,TRUE),IF(C332=14,VLOOKUP(W332,判定式!$E$15:I$19,5,TRUE),IF(C332=15,VLOOKUP(W332,判定式!$F$15:I$19,4,TRUE),IF(C332=16,VLOOKUP(W332,判定式!$G$15:I$19,3,TRUE),IF(C332=17,VLOOKUP(W332,判定式!$H$15:I$19,2,TRUE))))))))</f>
        <v>0</v>
      </c>
    </row>
    <row r="333" spans="1:31" ht="14.25">
      <c r="A333" s="67">
        <v>4</v>
      </c>
      <c r="B333" s="133"/>
      <c r="C333" s="201"/>
      <c r="D333" s="215" t="str">
        <f t="shared" si="16"/>
        <v>-</v>
      </c>
      <c r="E333" s="224"/>
      <c r="F333" s="225"/>
      <c r="G333" s="225"/>
      <c r="H333" s="225"/>
      <c r="I333" s="225"/>
      <c r="J333" s="225"/>
      <c r="K333" s="68"/>
      <c r="L333" s="225"/>
      <c r="M333" s="225"/>
      <c r="N333" s="248" t="str">
        <f>IF($E333="","",VLOOKUP($E333,判定式!$Q$3:$X$12,8,TRUE))</f>
        <v/>
      </c>
      <c r="O333" s="248" t="str">
        <f>IF($F333="","",VLOOKUP($F333,判定式!$R$3:$X$12,7,TRUE))</f>
        <v/>
      </c>
      <c r="P333" s="248" t="str">
        <f>IF($G333="","",VLOOKUP($G333,判定式!$S$3:$X$12,6,TRUE))</f>
        <v/>
      </c>
      <c r="Q333" s="248" t="str">
        <f>IF($H333="","",VLOOKUP($H333,判定式!$T$3:$X$12,5,TRUE))</f>
        <v/>
      </c>
      <c r="R333" s="248" t="str">
        <f>IF($I333="","",VLOOKUP($I333,判定式!$AA$3:$AB$12,2,TRUE))</f>
        <v/>
      </c>
      <c r="S333" s="248" t="str">
        <f>IF($J333="","",VLOOKUP($J333,判定式!$W$3:$X$12,2,TRUE))</f>
        <v/>
      </c>
      <c r="T333" s="248" t="str">
        <f>IF($K333="","",VLOOKUP($K333,判定式!$Z$3:$AB$12,3,TRUE))</f>
        <v/>
      </c>
      <c r="U333" s="248" t="str">
        <f>IF($L333="","",VLOOKUP($L333,判定式!$U$3:$X$12,4,TRUE))</f>
        <v/>
      </c>
      <c r="V333" s="248" t="str">
        <f>IF($M333="","",VLOOKUP($M333,判定式!$V$3:$X$12,3,TRUE))</f>
        <v/>
      </c>
      <c r="W333" s="69" t="str">
        <f t="shared" si="17"/>
        <v/>
      </c>
      <c r="X333" s="170" t="b">
        <f>IF(ISNUMBER(D333),"判定外",IF(C333=12,VLOOKUP(W333,判定式!$C$15:I$19,7,TRUE),IF(C333=13,VLOOKUP(W333,判定式!$D$15:I$19,6,TRUE),IF(C333=14,VLOOKUP(W333,判定式!$E$15:I$19,5,TRUE),IF(C333=15,VLOOKUP(W333,判定式!$F$15:I$19,4,TRUE),IF(C333=16,VLOOKUP(W333,判定式!$G$15:I$19,3,TRUE),IF(C333=17,VLOOKUP(W333,判定式!$H$15:I$19,2,TRUE))))))))</f>
        <v>0</v>
      </c>
    </row>
    <row r="334" spans="1:31" ht="14.25">
      <c r="A334" s="70">
        <v>5</v>
      </c>
      <c r="B334" s="134"/>
      <c r="C334" s="202"/>
      <c r="D334" s="216" t="str">
        <f t="shared" si="16"/>
        <v>-</v>
      </c>
      <c r="E334" s="226"/>
      <c r="F334" s="227"/>
      <c r="G334" s="227"/>
      <c r="H334" s="227"/>
      <c r="I334" s="227"/>
      <c r="J334" s="227"/>
      <c r="K334" s="71"/>
      <c r="L334" s="227"/>
      <c r="M334" s="227"/>
      <c r="N334" s="249" t="str">
        <f>IF($E334="","",VLOOKUP($E334,判定式!$Q$3:$X$12,8,TRUE))</f>
        <v/>
      </c>
      <c r="O334" s="249" t="str">
        <f>IF($F334="","",VLOOKUP($F334,判定式!$R$3:$X$12,7,TRUE))</f>
        <v/>
      </c>
      <c r="P334" s="249" t="str">
        <f>IF($G334="","",VLOOKUP($G334,判定式!$S$3:$X$12,6,TRUE))</f>
        <v/>
      </c>
      <c r="Q334" s="249" t="str">
        <f>IF($H334="","",VLOOKUP($H334,判定式!$T$3:$X$12,5,TRUE))</f>
        <v/>
      </c>
      <c r="R334" s="249" t="str">
        <f>IF($I334="","",VLOOKUP($I334,判定式!$AA$3:$AB$12,2,TRUE))</f>
        <v/>
      </c>
      <c r="S334" s="249" t="str">
        <f>IF($J334="","",VLOOKUP($J334,判定式!$W$3:$X$12,2,TRUE))</f>
        <v/>
      </c>
      <c r="T334" s="249" t="str">
        <f>IF($K334="","",VLOOKUP($K334,判定式!$Z$3:$AB$12,3,TRUE))</f>
        <v/>
      </c>
      <c r="U334" s="249" t="str">
        <f>IF($L334="","",VLOOKUP($L334,判定式!$U$3:$X$12,4,TRUE))</f>
        <v/>
      </c>
      <c r="V334" s="249" t="str">
        <f>IF($M334="","",VLOOKUP($M334,判定式!$V$3:$X$12,3,TRUE))</f>
        <v/>
      </c>
      <c r="W334" s="72" t="str">
        <f t="shared" si="17"/>
        <v/>
      </c>
      <c r="X334" s="171" t="b">
        <f>IF(ISNUMBER(D334),"判定外",IF(C334=12,VLOOKUP(W334,判定式!$C$15:I$19,7,TRUE),IF(C334=13,VLOOKUP(W334,判定式!$D$15:I$19,6,TRUE),IF(C334=14,VLOOKUP(W334,判定式!$E$15:I$19,5,TRUE),IF(C334=15,VLOOKUP(W334,判定式!$F$15:I$19,4,TRUE),IF(C334=16,VLOOKUP(W334,判定式!$G$15:I$19,3,TRUE),IF(C334=17,VLOOKUP(W334,判定式!$H$15:I$19,2,TRUE))))))))</f>
        <v>0</v>
      </c>
    </row>
    <row r="335" spans="1:31" ht="14.25">
      <c r="A335" s="73">
        <v>6</v>
      </c>
      <c r="B335" s="135"/>
      <c r="C335" s="203"/>
      <c r="D335" s="217" t="str">
        <f t="shared" si="16"/>
        <v>-</v>
      </c>
      <c r="E335" s="228"/>
      <c r="F335" s="229"/>
      <c r="G335" s="229"/>
      <c r="H335" s="229"/>
      <c r="I335" s="229"/>
      <c r="J335" s="229"/>
      <c r="K335" s="74"/>
      <c r="L335" s="229"/>
      <c r="M335" s="229"/>
      <c r="N335" s="248" t="str">
        <f>IF($E335="","",VLOOKUP($E335,判定式!$Q$3:$X$12,8,TRUE))</f>
        <v/>
      </c>
      <c r="O335" s="248" t="str">
        <f>IF($F335="","",VLOOKUP($F335,判定式!$R$3:$X$12,7,TRUE))</f>
        <v/>
      </c>
      <c r="P335" s="248" t="str">
        <f>IF($G335="","",VLOOKUP($G335,判定式!$S$3:$X$12,6,TRUE))</f>
        <v/>
      </c>
      <c r="Q335" s="248" t="str">
        <f>IF($H335="","",VLOOKUP($H335,判定式!$T$3:$X$12,5,TRUE))</f>
        <v/>
      </c>
      <c r="R335" s="248" t="str">
        <f>IF($I335="","",VLOOKUP($I335,判定式!$AA$3:$AB$12,2,TRUE))</f>
        <v/>
      </c>
      <c r="S335" s="248" t="str">
        <f>IF($J335="","",VLOOKUP($J335,判定式!$W$3:$X$12,2,TRUE))</f>
        <v/>
      </c>
      <c r="T335" s="248" t="str">
        <f>IF($K335="","",VLOOKUP($K335,判定式!$Z$3:$AB$12,3,TRUE))</f>
        <v/>
      </c>
      <c r="U335" s="248" t="str">
        <f>IF($L335="","",VLOOKUP($L335,判定式!$U$3:$X$12,4,TRUE))</f>
        <v/>
      </c>
      <c r="V335" s="248" t="str">
        <f>IF($M335="","",VLOOKUP($M335,判定式!$V$3:$X$12,3,TRUE))</f>
        <v/>
      </c>
      <c r="W335" s="75" t="str">
        <f t="shared" si="17"/>
        <v/>
      </c>
      <c r="X335" s="172" t="b">
        <f>IF(ISNUMBER(D335),"判定外",IF(C335=12,VLOOKUP(W335,判定式!$C$15:I$19,7,TRUE),IF(C335=13,VLOOKUP(W335,判定式!$D$15:I$19,6,TRUE),IF(C335=14,VLOOKUP(W335,判定式!$E$15:I$19,5,TRUE),IF(C335=15,VLOOKUP(W335,判定式!$F$15:I$19,4,TRUE),IF(C335=16,VLOOKUP(W335,判定式!$G$15:I$19,3,TRUE),IF(C335=17,VLOOKUP(W335,判定式!$H$15:I$19,2,TRUE))))))))</f>
        <v>0</v>
      </c>
    </row>
    <row r="336" spans="1:31" ht="14.25">
      <c r="A336" s="67">
        <v>7</v>
      </c>
      <c r="B336" s="133"/>
      <c r="C336" s="201"/>
      <c r="D336" s="215" t="str">
        <f t="shared" si="16"/>
        <v>-</v>
      </c>
      <c r="E336" s="224"/>
      <c r="F336" s="225"/>
      <c r="G336" s="225"/>
      <c r="H336" s="225"/>
      <c r="I336" s="225"/>
      <c r="J336" s="225"/>
      <c r="K336" s="68"/>
      <c r="L336" s="225"/>
      <c r="M336" s="225"/>
      <c r="N336" s="248" t="str">
        <f>IF($E336="","",VLOOKUP($E336,判定式!$Q$3:$X$12,8,TRUE))</f>
        <v/>
      </c>
      <c r="O336" s="248" t="str">
        <f>IF($F336="","",VLOOKUP($F336,判定式!$R$3:$X$12,7,TRUE))</f>
        <v/>
      </c>
      <c r="P336" s="248" t="str">
        <f>IF($G336="","",VLOOKUP($G336,判定式!$S$3:$X$12,6,TRUE))</f>
        <v/>
      </c>
      <c r="Q336" s="248" t="str">
        <f>IF($H336="","",VLOOKUP($H336,判定式!$T$3:$X$12,5,TRUE))</f>
        <v/>
      </c>
      <c r="R336" s="248" t="str">
        <f>IF($I336="","",VLOOKUP($I336,判定式!$AA$3:$AB$12,2,TRUE))</f>
        <v/>
      </c>
      <c r="S336" s="248" t="str">
        <f>IF($J336="","",VLOOKUP($J336,判定式!$W$3:$X$12,2,TRUE))</f>
        <v/>
      </c>
      <c r="T336" s="248" t="str">
        <f>IF($K336="","",VLOOKUP($K336,判定式!$Z$3:$AB$12,3,TRUE))</f>
        <v/>
      </c>
      <c r="U336" s="248" t="str">
        <f>IF($L336="","",VLOOKUP($L336,判定式!$U$3:$X$12,4,TRUE))</f>
        <v/>
      </c>
      <c r="V336" s="248" t="str">
        <f>IF($M336="","",VLOOKUP($M336,判定式!$V$3:$X$12,3,TRUE))</f>
        <v/>
      </c>
      <c r="W336" s="69" t="str">
        <f t="shared" si="17"/>
        <v/>
      </c>
      <c r="X336" s="170" t="b">
        <f>IF(ISNUMBER(D336),"判定外",IF(C336=12,VLOOKUP(W336,判定式!$C$15:I$19,7,TRUE),IF(C336=13,VLOOKUP(W336,判定式!$D$15:I$19,6,TRUE),IF(C336=14,VLOOKUP(W336,判定式!$E$15:I$19,5,TRUE),IF(C336=15,VLOOKUP(W336,判定式!$F$15:I$19,4,TRUE),IF(C336=16,VLOOKUP(W336,判定式!$G$15:I$19,3,TRUE),IF(C336=17,VLOOKUP(W336,判定式!$H$15:I$19,2,TRUE))))))))</f>
        <v>0</v>
      </c>
    </row>
    <row r="337" spans="1:24" ht="14.25">
      <c r="A337" s="67">
        <v>8</v>
      </c>
      <c r="B337" s="133"/>
      <c r="C337" s="201"/>
      <c r="D337" s="215" t="str">
        <f t="shared" si="16"/>
        <v>-</v>
      </c>
      <c r="E337" s="225"/>
      <c r="F337" s="225"/>
      <c r="G337" s="225"/>
      <c r="H337" s="225"/>
      <c r="I337" s="225"/>
      <c r="J337" s="225"/>
      <c r="K337" s="68"/>
      <c r="L337" s="225"/>
      <c r="M337" s="225"/>
      <c r="N337" s="248" t="str">
        <f>IF($E337="","",VLOOKUP($E337,判定式!$Q$3:$X$12,8,TRUE))</f>
        <v/>
      </c>
      <c r="O337" s="248" t="str">
        <f>IF($F337="","",VLOOKUP($F337,判定式!$R$3:$X$12,7,TRUE))</f>
        <v/>
      </c>
      <c r="P337" s="248" t="str">
        <f>IF($G337="","",VLOOKUP($G337,判定式!$S$3:$X$12,6,TRUE))</f>
        <v/>
      </c>
      <c r="Q337" s="248" t="str">
        <f>IF($H337="","",VLOOKUP($H337,判定式!$T$3:$X$12,5,TRUE))</f>
        <v/>
      </c>
      <c r="R337" s="248" t="str">
        <f>IF($I337="","",VLOOKUP($I337,判定式!$AA$3:$AB$12,2,TRUE))</f>
        <v/>
      </c>
      <c r="S337" s="248" t="str">
        <f>IF($J337="","",VLOOKUP($J337,判定式!$W$3:$X$12,2,TRUE))</f>
        <v/>
      </c>
      <c r="T337" s="248" t="str">
        <f>IF($K337="","",VLOOKUP($K337,判定式!$Z$3:$AB$12,3,TRUE))</f>
        <v/>
      </c>
      <c r="U337" s="248" t="str">
        <f>IF($L337="","",VLOOKUP($L337,判定式!$U$3:$X$12,4,TRUE))</f>
        <v/>
      </c>
      <c r="V337" s="248" t="str">
        <f>IF($M337="","",VLOOKUP($M337,判定式!$V$3:$X$12,3,TRUE))</f>
        <v/>
      </c>
      <c r="W337" s="69" t="str">
        <f t="shared" si="17"/>
        <v/>
      </c>
      <c r="X337" s="170" t="b">
        <f>IF(ISNUMBER(D337),"判定外",IF(C337=12,VLOOKUP(W337,判定式!$C$15:I$19,7,TRUE),IF(C337=13,VLOOKUP(W337,判定式!$D$15:I$19,6,TRUE),IF(C337=14,VLOOKUP(W337,判定式!$E$15:I$19,5,TRUE),IF(C337=15,VLOOKUP(W337,判定式!$F$15:I$19,4,TRUE),IF(C337=16,VLOOKUP(W337,判定式!$G$15:I$19,3,TRUE),IF(C337=17,VLOOKUP(W337,判定式!$H$15:I$19,2,TRUE))))))))</f>
        <v>0</v>
      </c>
    </row>
    <row r="338" spans="1:24" ht="14.25">
      <c r="A338" s="67">
        <v>9</v>
      </c>
      <c r="B338" s="133"/>
      <c r="C338" s="201"/>
      <c r="D338" s="215" t="str">
        <f t="shared" si="16"/>
        <v>-</v>
      </c>
      <c r="E338" s="225"/>
      <c r="F338" s="225"/>
      <c r="G338" s="225"/>
      <c r="H338" s="225"/>
      <c r="I338" s="225"/>
      <c r="J338" s="225"/>
      <c r="K338" s="68"/>
      <c r="L338" s="225"/>
      <c r="M338" s="225"/>
      <c r="N338" s="248" t="str">
        <f>IF($E338="","",VLOOKUP($E338,判定式!$Q$3:$X$12,8,TRUE))</f>
        <v/>
      </c>
      <c r="O338" s="248" t="str">
        <f>IF($F338="","",VLOOKUP($F338,判定式!$R$3:$X$12,7,TRUE))</f>
        <v/>
      </c>
      <c r="P338" s="248" t="str">
        <f>IF($G338="","",VLOOKUP($G338,判定式!$S$3:$X$12,6,TRUE))</f>
        <v/>
      </c>
      <c r="Q338" s="248" t="str">
        <f>IF($H338="","",VLOOKUP($H338,判定式!$T$3:$X$12,5,TRUE))</f>
        <v/>
      </c>
      <c r="R338" s="248" t="str">
        <f>IF($I338="","",VLOOKUP($I338,判定式!$AA$3:$AB$12,2,TRUE))</f>
        <v/>
      </c>
      <c r="S338" s="248" t="str">
        <f>IF($J338="","",VLOOKUP($J338,判定式!$W$3:$X$12,2,TRUE))</f>
        <v/>
      </c>
      <c r="T338" s="248" t="str">
        <f>IF($K338="","",VLOOKUP($K338,判定式!$Z$3:$AB$12,3,TRUE))</f>
        <v/>
      </c>
      <c r="U338" s="248" t="str">
        <f>IF($L338="","",VLOOKUP($L338,判定式!$U$3:$X$12,4,TRUE))</f>
        <v/>
      </c>
      <c r="V338" s="248" t="str">
        <f>IF($M338="","",VLOOKUP($M338,判定式!$V$3:$X$12,3,TRUE))</f>
        <v/>
      </c>
      <c r="W338" s="69" t="str">
        <f t="shared" si="17"/>
        <v/>
      </c>
      <c r="X338" s="170" t="b">
        <f>IF(ISNUMBER(D338),"判定外",IF(C338=12,VLOOKUP(W338,判定式!$C$15:I$19,7,TRUE),IF(C338=13,VLOOKUP(W338,判定式!$D$15:I$19,6,TRUE),IF(C338=14,VLOOKUP(W338,判定式!$E$15:I$19,5,TRUE),IF(C338=15,VLOOKUP(W338,判定式!$F$15:I$19,4,TRUE),IF(C338=16,VLOOKUP(W338,判定式!$G$15:I$19,3,TRUE),IF(C338=17,VLOOKUP(W338,判定式!$H$15:I$19,2,TRUE))))))))</f>
        <v>0</v>
      </c>
    </row>
    <row r="339" spans="1:24" ht="14.25">
      <c r="A339" s="76">
        <v>10</v>
      </c>
      <c r="B339" s="136"/>
      <c r="C339" s="204"/>
      <c r="D339" s="218" t="str">
        <f t="shared" si="16"/>
        <v>-</v>
      </c>
      <c r="E339" s="230"/>
      <c r="F339" s="230"/>
      <c r="G339" s="230"/>
      <c r="H339" s="230"/>
      <c r="I339" s="230"/>
      <c r="J339" s="230"/>
      <c r="K339" s="77"/>
      <c r="L339" s="230"/>
      <c r="M339" s="230"/>
      <c r="N339" s="249" t="str">
        <f>IF($E339="","",VLOOKUP($E339,判定式!$Q$3:$X$12,8,TRUE))</f>
        <v/>
      </c>
      <c r="O339" s="249" t="str">
        <f>IF($F339="","",VLOOKUP($F339,判定式!$R$3:$X$12,7,TRUE))</f>
        <v/>
      </c>
      <c r="P339" s="249" t="str">
        <f>IF($G339="","",VLOOKUP($G339,判定式!$S$3:$X$12,6,TRUE))</f>
        <v/>
      </c>
      <c r="Q339" s="249" t="str">
        <f>IF($H339="","",VLOOKUP($H339,判定式!$T$3:$X$12,5,TRUE))</f>
        <v/>
      </c>
      <c r="R339" s="249" t="str">
        <f>IF($I339="","",VLOOKUP($I339,判定式!$AA$3:$AB$12,2,TRUE))</f>
        <v/>
      </c>
      <c r="S339" s="249" t="str">
        <f>IF($J339="","",VLOOKUP($J339,判定式!$W$3:$X$12,2,TRUE))</f>
        <v/>
      </c>
      <c r="T339" s="249" t="str">
        <f>IF($K339="","",VLOOKUP($K339,判定式!$Z$3:$AB$12,3,TRUE))</f>
        <v/>
      </c>
      <c r="U339" s="249" t="str">
        <f>IF($L339="","",VLOOKUP($L339,判定式!$U$3:$X$12,4,TRUE))</f>
        <v/>
      </c>
      <c r="V339" s="249" t="str">
        <f>IF($M339="","",VLOOKUP($M339,判定式!$V$3:$X$12,3,TRUE))</f>
        <v/>
      </c>
      <c r="W339" s="78" t="str">
        <f t="shared" si="17"/>
        <v/>
      </c>
      <c r="X339" s="173" t="b">
        <f>IF(ISNUMBER(D339),"判定外",IF(C339=12,VLOOKUP(W339,判定式!$C$15:I$19,7,TRUE),IF(C339=13,VLOOKUP(W339,判定式!$D$15:I$19,6,TRUE),IF(C339=14,VLOOKUP(W339,判定式!$E$15:I$19,5,TRUE),IF(C339=15,VLOOKUP(W339,判定式!$F$15:I$19,4,TRUE),IF(C339=16,VLOOKUP(W339,判定式!$G$15:I$19,3,TRUE),IF(C339=17,VLOOKUP(W339,判定式!$H$15:I$19,2,TRUE))))))))</f>
        <v>0</v>
      </c>
    </row>
    <row r="340" spans="1:24" ht="14.25">
      <c r="A340" s="79">
        <v>11</v>
      </c>
      <c r="B340" s="137"/>
      <c r="C340" s="205"/>
      <c r="D340" s="219" t="str">
        <f t="shared" si="16"/>
        <v>-</v>
      </c>
      <c r="E340" s="231"/>
      <c r="F340" s="231"/>
      <c r="G340" s="231"/>
      <c r="H340" s="231"/>
      <c r="I340" s="231"/>
      <c r="J340" s="231"/>
      <c r="K340" s="80"/>
      <c r="L340" s="231"/>
      <c r="M340" s="231"/>
      <c r="N340" s="248" t="str">
        <f>IF($E340="","",VLOOKUP($E340,判定式!$Q$3:$X$12,8,TRUE))</f>
        <v/>
      </c>
      <c r="O340" s="248" t="str">
        <f>IF($F340="","",VLOOKUP($F340,判定式!$R$3:$X$12,7,TRUE))</f>
        <v/>
      </c>
      <c r="P340" s="248" t="str">
        <f>IF($G340="","",VLOOKUP($G340,判定式!$S$3:$X$12,6,TRUE))</f>
        <v/>
      </c>
      <c r="Q340" s="248" t="str">
        <f>IF($H340="","",VLOOKUP($H340,判定式!$T$3:$X$12,5,TRUE))</f>
        <v/>
      </c>
      <c r="R340" s="248" t="str">
        <f>IF($I340="","",VLOOKUP($I340,判定式!$AA$3:$AB$12,2,TRUE))</f>
        <v/>
      </c>
      <c r="S340" s="248" t="str">
        <f>IF($J340="","",VLOOKUP($J340,判定式!$W$3:$X$12,2,TRUE))</f>
        <v/>
      </c>
      <c r="T340" s="248" t="str">
        <f>IF($K340="","",VLOOKUP($K340,判定式!$Z$3:$AB$12,3,TRUE))</f>
        <v/>
      </c>
      <c r="U340" s="248" t="str">
        <f>IF($L340="","",VLOOKUP($L340,判定式!$U$3:$X$12,4,TRUE))</f>
        <v/>
      </c>
      <c r="V340" s="248" t="str">
        <f>IF($M340="","",VLOOKUP($M340,判定式!$V$3:$X$12,3,TRUE))</f>
        <v/>
      </c>
      <c r="W340" s="75" t="str">
        <f t="shared" si="17"/>
        <v/>
      </c>
      <c r="X340" s="174" t="b">
        <f>IF(ISNUMBER(D340),"判定外",IF(C340=12,VLOOKUP(W340,判定式!$C$15:I$19,7,TRUE),IF(C340=13,VLOOKUP(W340,判定式!$D$15:I$19,6,TRUE),IF(C340=14,VLOOKUP(W340,判定式!$E$15:I$19,5,TRUE),IF(C340=15,VLOOKUP(W340,判定式!$F$15:I$19,4,TRUE),IF(C340=16,VLOOKUP(W340,判定式!$G$15:I$19,3,TRUE),IF(C340=17,VLOOKUP(W340,判定式!$H$15:I$19,2,TRUE))))))))</f>
        <v>0</v>
      </c>
    </row>
    <row r="341" spans="1:24" ht="14.25">
      <c r="A341" s="67">
        <v>12</v>
      </c>
      <c r="B341" s="133"/>
      <c r="C341" s="201"/>
      <c r="D341" s="215" t="str">
        <f t="shared" si="16"/>
        <v>-</v>
      </c>
      <c r="E341" s="225"/>
      <c r="F341" s="225"/>
      <c r="G341" s="225"/>
      <c r="H341" s="225"/>
      <c r="I341" s="225"/>
      <c r="J341" s="225"/>
      <c r="K341" s="68"/>
      <c r="L341" s="225"/>
      <c r="M341" s="225"/>
      <c r="N341" s="248" t="str">
        <f>IF($E341="","",VLOOKUP($E341,判定式!$Q$3:$X$12,8,TRUE))</f>
        <v/>
      </c>
      <c r="O341" s="248" t="str">
        <f>IF($F341="","",VLOOKUP($F341,判定式!$R$3:$X$12,7,TRUE))</f>
        <v/>
      </c>
      <c r="P341" s="248" t="str">
        <f>IF($G341="","",VLOOKUP($G341,判定式!$S$3:$X$12,6,TRUE))</f>
        <v/>
      </c>
      <c r="Q341" s="248" t="str">
        <f>IF($H341="","",VLOOKUP($H341,判定式!$T$3:$X$12,5,TRUE))</f>
        <v/>
      </c>
      <c r="R341" s="248" t="str">
        <f>IF($I341="","",VLOOKUP($I341,判定式!$AA$3:$AB$12,2,TRUE))</f>
        <v/>
      </c>
      <c r="S341" s="248" t="str">
        <f>IF($J341="","",VLOOKUP($J341,判定式!$W$3:$X$12,2,TRUE))</f>
        <v/>
      </c>
      <c r="T341" s="248" t="str">
        <f>IF($K341="","",VLOOKUP($K341,判定式!$Z$3:$AB$12,3,TRUE))</f>
        <v/>
      </c>
      <c r="U341" s="248" t="str">
        <f>IF($L341="","",VLOOKUP($L341,判定式!$U$3:$X$12,4,TRUE))</f>
        <v/>
      </c>
      <c r="V341" s="248" t="str">
        <f>IF($M341="","",VLOOKUP($M341,判定式!$V$3:$X$12,3,TRUE))</f>
        <v/>
      </c>
      <c r="W341" s="69" t="str">
        <f t="shared" si="17"/>
        <v/>
      </c>
      <c r="X341" s="170" t="b">
        <f>IF(ISNUMBER(D341),"判定外",IF(C341=12,VLOOKUP(W341,判定式!$C$15:I$19,7,TRUE),IF(C341=13,VLOOKUP(W341,判定式!$D$15:I$19,6,TRUE),IF(C341=14,VLOOKUP(W341,判定式!$E$15:I$19,5,TRUE),IF(C341=15,VLOOKUP(W341,判定式!$F$15:I$19,4,TRUE),IF(C341=16,VLOOKUP(W341,判定式!$G$15:I$19,3,TRUE),IF(C341=17,VLOOKUP(W341,判定式!$H$15:I$19,2,TRUE))))))))</f>
        <v>0</v>
      </c>
    </row>
    <row r="342" spans="1:24" ht="14.25">
      <c r="A342" s="67">
        <v>13</v>
      </c>
      <c r="B342" s="133"/>
      <c r="C342" s="201"/>
      <c r="D342" s="215" t="str">
        <f t="shared" si="16"/>
        <v>-</v>
      </c>
      <c r="E342" s="225"/>
      <c r="F342" s="225"/>
      <c r="G342" s="225"/>
      <c r="H342" s="225"/>
      <c r="I342" s="225"/>
      <c r="J342" s="225"/>
      <c r="K342" s="68"/>
      <c r="L342" s="225"/>
      <c r="M342" s="225"/>
      <c r="N342" s="248" t="str">
        <f>IF($E342="","",VLOOKUP($E342,判定式!$Q$3:$X$12,8,TRUE))</f>
        <v/>
      </c>
      <c r="O342" s="248" t="str">
        <f>IF($F342="","",VLOOKUP($F342,判定式!$R$3:$X$12,7,TRUE))</f>
        <v/>
      </c>
      <c r="P342" s="248" t="str">
        <f>IF($G342="","",VLOOKUP($G342,判定式!$S$3:$X$12,6,TRUE))</f>
        <v/>
      </c>
      <c r="Q342" s="248" t="str">
        <f>IF($H342="","",VLOOKUP($H342,判定式!$T$3:$X$12,5,TRUE))</f>
        <v/>
      </c>
      <c r="R342" s="248" t="str">
        <f>IF($I342="","",VLOOKUP($I342,判定式!$AA$3:$AB$12,2,TRUE))</f>
        <v/>
      </c>
      <c r="S342" s="248" t="str">
        <f>IF($J342="","",VLOOKUP($J342,判定式!$W$3:$X$12,2,TRUE))</f>
        <v/>
      </c>
      <c r="T342" s="248" t="str">
        <f>IF($K342="","",VLOOKUP($K342,判定式!$Z$3:$AB$12,3,TRUE))</f>
        <v/>
      </c>
      <c r="U342" s="248" t="str">
        <f>IF($L342="","",VLOOKUP($L342,判定式!$U$3:$X$12,4,TRUE))</f>
        <v/>
      </c>
      <c r="V342" s="248" t="str">
        <f>IF($M342="","",VLOOKUP($M342,判定式!$V$3:$X$12,3,TRUE))</f>
        <v/>
      </c>
      <c r="W342" s="69" t="str">
        <f t="shared" si="17"/>
        <v/>
      </c>
      <c r="X342" s="170" t="b">
        <f>IF(ISNUMBER(D342),"判定外",IF(C342=12,VLOOKUP(W342,判定式!$C$15:I$19,7,TRUE),IF(C342=13,VLOOKUP(W342,判定式!$D$15:I$19,6,TRUE),IF(C342=14,VLOOKUP(W342,判定式!$E$15:I$19,5,TRUE),IF(C342=15,VLOOKUP(W342,判定式!$F$15:I$19,4,TRUE),IF(C342=16,VLOOKUP(W342,判定式!$G$15:I$19,3,TRUE),IF(C342=17,VLOOKUP(W342,判定式!$H$15:I$19,2,TRUE))))))))</f>
        <v>0</v>
      </c>
    </row>
    <row r="343" spans="1:24" ht="14.25">
      <c r="A343" s="67">
        <v>14</v>
      </c>
      <c r="B343" s="133"/>
      <c r="C343" s="201"/>
      <c r="D343" s="215" t="str">
        <f t="shared" si="16"/>
        <v>-</v>
      </c>
      <c r="E343" s="225"/>
      <c r="F343" s="225"/>
      <c r="G343" s="225"/>
      <c r="H343" s="225"/>
      <c r="I343" s="225"/>
      <c r="J343" s="225"/>
      <c r="K343" s="68"/>
      <c r="L343" s="225"/>
      <c r="M343" s="225"/>
      <c r="N343" s="248" t="str">
        <f>IF($E343="","",VLOOKUP($E343,判定式!$Q$3:$X$12,8,TRUE))</f>
        <v/>
      </c>
      <c r="O343" s="248" t="str">
        <f>IF($F343="","",VLOOKUP($F343,判定式!$R$3:$X$12,7,TRUE))</f>
        <v/>
      </c>
      <c r="P343" s="248" t="str">
        <f>IF($G343="","",VLOOKUP($G343,判定式!$S$3:$X$12,6,TRUE))</f>
        <v/>
      </c>
      <c r="Q343" s="248" t="str">
        <f>IF($H343="","",VLOOKUP($H343,判定式!$T$3:$X$12,5,TRUE))</f>
        <v/>
      </c>
      <c r="R343" s="248" t="str">
        <f>IF($I343="","",VLOOKUP($I343,判定式!$AA$3:$AB$12,2,TRUE))</f>
        <v/>
      </c>
      <c r="S343" s="248" t="str">
        <f>IF($J343="","",VLOOKUP($J343,判定式!$W$3:$X$12,2,TRUE))</f>
        <v/>
      </c>
      <c r="T343" s="248" t="str">
        <f>IF($K343="","",VLOOKUP($K343,判定式!$Z$3:$AB$12,3,TRUE))</f>
        <v/>
      </c>
      <c r="U343" s="248" t="str">
        <f>IF($L343="","",VLOOKUP($L343,判定式!$U$3:$X$12,4,TRUE))</f>
        <v/>
      </c>
      <c r="V343" s="248" t="str">
        <f>IF($M343="","",VLOOKUP($M343,判定式!$V$3:$X$12,3,TRUE))</f>
        <v/>
      </c>
      <c r="W343" s="69" t="str">
        <f t="shared" si="17"/>
        <v/>
      </c>
      <c r="X343" s="170" t="b">
        <f>IF(ISNUMBER(D343),"判定外",IF(C343=12,VLOOKUP(W343,判定式!$C$15:I$19,7,TRUE),IF(C343=13,VLOOKUP(W343,判定式!$D$15:I$19,6,TRUE),IF(C343=14,VLOOKUP(W343,判定式!$E$15:I$19,5,TRUE),IF(C343=15,VLOOKUP(W343,判定式!$F$15:I$19,4,TRUE),IF(C343=16,VLOOKUP(W343,判定式!$G$15:I$19,3,TRUE),IF(C343=17,VLOOKUP(W343,判定式!$H$15:I$19,2,TRUE))))))))</f>
        <v>0</v>
      </c>
    </row>
    <row r="344" spans="1:24" ht="14.25">
      <c r="A344" s="70">
        <v>15</v>
      </c>
      <c r="B344" s="134"/>
      <c r="C344" s="202"/>
      <c r="D344" s="216" t="str">
        <f t="shared" si="16"/>
        <v>-</v>
      </c>
      <c r="E344" s="227"/>
      <c r="F344" s="227"/>
      <c r="G344" s="227"/>
      <c r="H344" s="227"/>
      <c r="I344" s="227"/>
      <c r="J344" s="227"/>
      <c r="K344" s="71"/>
      <c r="L344" s="227"/>
      <c r="M344" s="227"/>
      <c r="N344" s="249" t="str">
        <f>IF($E344="","",VLOOKUP($E344,判定式!$Q$3:$X$12,8,TRUE))</f>
        <v/>
      </c>
      <c r="O344" s="249" t="str">
        <f>IF($F344="","",VLOOKUP($F344,判定式!$R$3:$X$12,7,TRUE))</f>
        <v/>
      </c>
      <c r="P344" s="249" t="str">
        <f>IF($G344="","",VLOOKUP($G344,判定式!$S$3:$X$12,6,TRUE))</f>
        <v/>
      </c>
      <c r="Q344" s="249" t="str">
        <f>IF($H344="","",VLOOKUP($H344,判定式!$T$3:$X$12,5,TRUE))</f>
        <v/>
      </c>
      <c r="R344" s="249" t="str">
        <f>IF($I344="","",VLOOKUP($I344,判定式!$AA$3:$AB$12,2,TRUE))</f>
        <v/>
      </c>
      <c r="S344" s="249" t="str">
        <f>IF($J344="","",VLOOKUP($J344,判定式!$W$3:$X$12,2,TRUE))</f>
        <v/>
      </c>
      <c r="T344" s="249" t="str">
        <f>IF($K344="","",VLOOKUP($K344,判定式!$Z$3:$AB$12,3,TRUE))</f>
        <v/>
      </c>
      <c r="U344" s="249" t="str">
        <f>IF($L344="","",VLOOKUP($L344,判定式!$U$3:$X$12,4,TRUE))</f>
        <v/>
      </c>
      <c r="V344" s="249" t="str">
        <f>IF($M344="","",VLOOKUP($M344,判定式!$V$3:$X$12,3,TRUE))</f>
        <v/>
      </c>
      <c r="W344" s="78" t="str">
        <f t="shared" si="17"/>
        <v/>
      </c>
      <c r="X344" s="171" t="b">
        <f>IF(ISNUMBER(D344),"判定外",IF(C344=12,VLOOKUP(W344,判定式!$C$15:I$19,7,TRUE),IF(C344=13,VLOOKUP(W344,判定式!$D$15:I$19,6,TRUE),IF(C344=14,VLOOKUP(W344,判定式!$E$15:I$19,5,TRUE),IF(C344=15,VLOOKUP(W344,判定式!$F$15:I$19,4,TRUE),IF(C344=16,VLOOKUP(W344,判定式!$G$15:I$19,3,TRUE),IF(C344=17,VLOOKUP(W344,判定式!$H$15:I$19,2,TRUE))))))))</f>
        <v>0</v>
      </c>
    </row>
    <row r="345" spans="1:24" ht="14.25">
      <c r="A345" s="73">
        <v>16</v>
      </c>
      <c r="B345" s="135"/>
      <c r="C345" s="203"/>
      <c r="D345" s="217" t="str">
        <f t="shared" si="16"/>
        <v>-</v>
      </c>
      <c r="E345" s="229"/>
      <c r="F345" s="229"/>
      <c r="G345" s="229"/>
      <c r="H345" s="229"/>
      <c r="I345" s="229"/>
      <c r="J345" s="229"/>
      <c r="K345" s="74"/>
      <c r="L345" s="229"/>
      <c r="M345" s="229"/>
      <c r="N345" s="248" t="str">
        <f>IF($E345="","",VLOOKUP($E345,判定式!$Q$3:$X$12,8,TRUE))</f>
        <v/>
      </c>
      <c r="O345" s="248" t="str">
        <f>IF($F345="","",VLOOKUP($F345,判定式!$R$3:$X$12,7,TRUE))</f>
        <v/>
      </c>
      <c r="P345" s="248" t="str">
        <f>IF($G345="","",VLOOKUP($G345,判定式!$S$3:$X$12,6,TRUE))</f>
        <v/>
      </c>
      <c r="Q345" s="248" t="str">
        <f>IF($H345="","",VLOOKUP($H345,判定式!$T$3:$X$12,5,TRUE))</f>
        <v/>
      </c>
      <c r="R345" s="248" t="str">
        <f>IF($I345="","",VLOOKUP($I345,判定式!$AA$3:$AB$12,2,TRUE))</f>
        <v/>
      </c>
      <c r="S345" s="248" t="str">
        <f>IF($J345="","",VLOOKUP($J345,判定式!$W$3:$X$12,2,TRUE))</f>
        <v/>
      </c>
      <c r="T345" s="248" t="str">
        <f>IF($K345="","",VLOOKUP($K345,判定式!$Z$3:$AB$12,3,TRUE))</f>
        <v/>
      </c>
      <c r="U345" s="248" t="str">
        <f>IF($L345="","",VLOOKUP($L345,判定式!$U$3:$X$12,4,TRUE))</f>
        <v/>
      </c>
      <c r="V345" s="248" t="str">
        <f>IF($M345="","",VLOOKUP($M345,判定式!$V$3:$X$12,3,TRUE))</f>
        <v/>
      </c>
      <c r="W345" s="75" t="str">
        <f t="shared" si="17"/>
        <v/>
      </c>
      <c r="X345" s="172" t="b">
        <f>IF(ISNUMBER(D345),"判定外",IF(C345=12,VLOOKUP(W345,判定式!$C$15:I$19,7,TRUE),IF(C345=13,VLOOKUP(W345,判定式!$D$15:I$19,6,TRUE),IF(C345=14,VLOOKUP(W345,判定式!$E$15:I$19,5,TRUE),IF(C345=15,VLOOKUP(W345,判定式!$F$15:I$19,4,TRUE),IF(C345=16,VLOOKUP(W345,判定式!$G$15:I$19,3,TRUE),IF(C345=17,VLOOKUP(W345,判定式!$H$15:I$19,2,TRUE))))))))</f>
        <v>0</v>
      </c>
    </row>
    <row r="346" spans="1:24" ht="14.25">
      <c r="A346" s="67">
        <v>17</v>
      </c>
      <c r="B346" s="133"/>
      <c r="C346" s="201"/>
      <c r="D346" s="215" t="str">
        <f t="shared" si="16"/>
        <v>-</v>
      </c>
      <c r="E346" s="225"/>
      <c r="F346" s="225"/>
      <c r="G346" s="225"/>
      <c r="H346" s="225"/>
      <c r="I346" s="225"/>
      <c r="J346" s="225"/>
      <c r="K346" s="68"/>
      <c r="L346" s="225"/>
      <c r="M346" s="225"/>
      <c r="N346" s="248" t="str">
        <f>IF($E346="","",VLOOKUP($E346,判定式!$Q$3:$X$12,8,TRUE))</f>
        <v/>
      </c>
      <c r="O346" s="248" t="str">
        <f>IF($F346="","",VLOOKUP($F346,判定式!$R$3:$X$12,7,TRUE))</f>
        <v/>
      </c>
      <c r="P346" s="248" t="str">
        <f>IF($G346="","",VLOOKUP($G346,判定式!$S$3:$X$12,6,TRUE))</f>
        <v/>
      </c>
      <c r="Q346" s="248" t="str">
        <f>IF($H346="","",VLOOKUP($H346,判定式!$T$3:$X$12,5,TRUE))</f>
        <v/>
      </c>
      <c r="R346" s="248" t="str">
        <f>IF($I346="","",VLOOKUP($I346,判定式!$AA$3:$AB$12,2,TRUE))</f>
        <v/>
      </c>
      <c r="S346" s="248" t="str">
        <f>IF($J346="","",VLOOKUP($J346,判定式!$W$3:$X$12,2,TRUE))</f>
        <v/>
      </c>
      <c r="T346" s="248" t="str">
        <f>IF($K346="","",VLOOKUP($K346,判定式!$Z$3:$AB$12,3,TRUE))</f>
        <v/>
      </c>
      <c r="U346" s="248" t="str">
        <f>IF($L346="","",VLOOKUP($L346,判定式!$U$3:$X$12,4,TRUE))</f>
        <v/>
      </c>
      <c r="V346" s="248" t="str">
        <f>IF($M346="","",VLOOKUP($M346,判定式!$V$3:$X$12,3,TRUE))</f>
        <v/>
      </c>
      <c r="W346" s="69" t="str">
        <f t="shared" si="17"/>
        <v/>
      </c>
      <c r="X346" s="170" t="b">
        <f>IF(ISNUMBER(D346),"判定外",IF(C346=12,VLOOKUP(W346,判定式!$C$15:I$19,7,TRUE),IF(C346=13,VLOOKUP(W346,判定式!$D$15:I$19,6,TRUE),IF(C346=14,VLOOKUP(W346,判定式!$E$15:I$19,5,TRUE),IF(C346=15,VLOOKUP(W346,判定式!$F$15:I$19,4,TRUE),IF(C346=16,VLOOKUP(W346,判定式!$G$15:I$19,3,TRUE),IF(C346=17,VLOOKUP(W346,判定式!$H$15:I$19,2,TRUE))))))))</f>
        <v>0</v>
      </c>
    </row>
    <row r="347" spans="1:24" ht="14.25">
      <c r="A347" s="67">
        <v>18</v>
      </c>
      <c r="B347" s="133"/>
      <c r="C347" s="201"/>
      <c r="D347" s="215" t="str">
        <f t="shared" si="16"/>
        <v>-</v>
      </c>
      <c r="E347" s="225"/>
      <c r="F347" s="225"/>
      <c r="G347" s="225"/>
      <c r="H347" s="225"/>
      <c r="I347" s="225"/>
      <c r="J347" s="225"/>
      <c r="K347" s="68"/>
      <c r="L347" s="225"/>
      <c r="M347" s="225"/>
      <c r="N347" s="250" t="str">
        <f>IF($E347="","",VLOOKUP($E347,判定式!$Q$3:$X$12,8,TRUE))</f>
        <v/>
      </c>
      <c r="O347" s="250" t="str">
        <f>IF($F347="","",VLOOKUP($F347,判定式!$R$3:$X$12,7,TRUE))</f>
        <v/>
      </c>
      <c r="P347" s="250" t="str">
        <f>IF($G347="","",VLOOKUP($G347,判定式!$S$3:$X$12,6,TRUE))</f>
        <v/>
      </c>
      <c r="Q347" s="250" t="str">
        <f>IF($H347="","",VLOOKUP($H347,判定式!$T$3:$X$12,5,TRUE))</f>
        <v/>
      </c>
      <c r="R347" s="250" t="str">
        <f>IF($I347="","",VLOOKUP($I347,判定式!$AA$3:$AB$12,2,TRUE))</f>
        <v/>
      </c>
      <c r="S347" s="250" t="str">
        <f>IF($J347="","",VLOOKUP($J347,判定式!$W$3:$X$12,2,TRUE))</f>
        <v/>
      </c>
      <c r="T347" s="250" t="str">
        <f>IF($K347="","",VLOOKUP($K347,判定式!$Z$3:$AB$12,3,TRUE))</f>
        <v/>
      </c>
      <c r="U347" s="250" t="str">
        <f>IF($L347="","",VLOOKUP($L347,判定式!$U$3:$X$12,4,TRUE))</f>
        <v/>
      </c>
      <c r="V347" s="250" t="str">
        <f>IF($M347="","",VLOOKUP($M347,判定式!$V$3:$X$12,3,TRUE))</f>
        <v/>
      </c>
      <c r="W347" s="69" t="str">
        <f t="shared" si="17"/>
        <v/>
      </c>
      <c r="X347" s="170" t="b">
        <f>IF(ISNUMBER(D347),"判定外",IF(C347=12,VLOOKUP(W347,判定式!$C$15:I$19,7,TRUE),IF(C347=13,VLOOKUP(W347,判定式!$D$15:I$19,6,TRUE),IF(C347=14,VLOOKUP(W347,判定式!$E$15:I$19,5,TRUE),IF(C347=15,VLOOKUP(W347,判定式!$F$15:I$19,4,TRUE),IF(C347=16,VLOOKUP(W347,判定式!$G$15:I$19,3,TRUE),IF(C347=17,VLOOKUP(W347,判定式!$H$15:I$19,2,TRUE))))))))</f>
        <v>0</v>
      </c>
    </row>
    <row r="348" spans="1:24" ht="14.25">
      <c r="A348" s="67">
        <v>19</v>
      </c>
      <c r="B348" s="133"/>
      <c r="C348" s="201"/>
      <c r="D348" s="215" t="str">
        <f t="shared" si="16"/>
        <v>-</v>
      </c>
      <c r="E348" s="225"/>
      <c r="F348" s="225"/>
      <c r="G348" s="225"/>
      <c r="H348" s="225"/>
      <c r="I348" s="225"/>
      <c r="J348" s="225"/>
      <c r="K348" s="68"/>
      <c r="L348" s="225"/>
      <c r="M348" s="225"/>
      <c r="N348" s="250" t="str">
        <f>IF($E348="","",VLOOKUP($E348,判定式!$Q$3:$X$12,8,TRUE))</f>
        <v/>
      </c>
      <c r="O348" s="250" t="str">
        <f>IF($F348="","",VLOOKUP($F348,判定式!$R$3:$X$12,7,TRUE))</f>
        <v/>
      </c>
      <c r="P348" s="250" t="str">
        <f>IF($G348="","",VLOOKUP($G348,判定式!$S$3:$X$12,6,TRUE))</f>
        <v/>
      </c>
      <c r="Q348" s="250" t="str">
        <f>IF($H348="","",VLOOKUP($H348,判定式!$T$3:$X$12,5,TRUE))</f>
        <v/>
      </c>
      <c r="R348" s="250" t="str">
        <f>IF($I348="","",VLOOKUP($I348,判定式!$AA$3:$AB$12,2,TRUE))</f>
        <v/>
      </c>
      <c r="S348" s="250" t="str">
        <f>IF($J348="","",VLOOKUP($J348,判定式!$W$3:$X$12,2,TRUE))</f>
        <v/>
      </c>
      <c r="T348" s="250" t="str">
        <f>IF($K348="","",VLOOKUP($K348,判定式!$Z$3:$AB$12,3,TRUE))</f>
        <v/>
      </c>
      <c r="U348" s="250" t="str">
        <f>IF($L348="","",VLOOKUP($L348,判定式!$U$3:$X$12,4,TRUE))</f>
        <v/>
      </c>
      <c r="V348" s="250" t="str">
        <f>IF($M348="","",VLOOKUP($M348,判定式!$V$3:$X$12,3,TRUE))</f>
        <v/>
      </c>
      <c r="W348" s="69" t="str">
        <f t="shared" si="17"/>
        <v/>
      </c>
      <c r="X348" s="170" t="b">
        <f>IF(ISNUMBER(D348),"判定外",IF(C348=12,VLOOKUP(W348,判定式!$C$15:I$19,7,TRUE),IF(C348=13,VLOOKUP(W348,判定式!$D$15:I$19,6,TRUE),IF(C348=14,VLOOKUP(W348,判定式!$E$15:I$19,5,TRUE),IF(C348=15,VLOOKUP(W348,判定式!$F$15:I$19,4,TRUE),IF(C348=16,VLOOKUP(W348,判定式!$G$15:I$19,3,TRUE),IF(C348=17,VLOOKUP(W348,判定式!$H$15:I$19,2,TRUE))))))))</f>
        <v>0</v>
      </c>
    </row>
    <row r="349" spans="1:24" ht="14.25">
      <c r="A349" s="76">
        <v>20</v>
      </c>
      <c r="B349" s="136"/>
      <c r="C349" s="204"/>
      <c r="D349" s="218" t="str">
        <f t="shared" si="16"/>
        <v>-</v>
      </c>
      <c r="E349" s="230"/>
      <c r="F349" s="230"/>
      <c r="G349" s="230"/>
      <c r="H349" s="230"/>
      <c r="I349" s="230"/>
      <c r="J349" s="230"/>
      <c r="K349" s="77"/>
      <c r="L349" s="230"/>
      <c r="M349" s="230"/>
      <c r="N349" s="251" t="str">
        <f>IF($E349="","",VLOOKUP($E349,判定式!$Q$3:$X$12,8,TRUE))</f>
        <v/>
      </c>
      <c r="O349" s="251" t="str">
        <f>IF($F349="","",VLOOKUP($F349,判定式!$R$3:$X$12,7,TRUE))</f>
        <v/>
      </c>
      <c r="P349" s="251" t="str">
        <f>IF($G349="","",VLOOKUP($G349,判定式!$S$3:$X$12,6,TRUE))</f>
        <v/>
      </c>
      <c r="Q349" s="251" t="str">
        <f>IF($H349="","",VLOOKUP($H349,判定式!$T$3:$X$12,5,TRUE))</f>
        <v/>
      </c>
      <c r="R349" s="251" t="str">
        <f>IF($I349="","",VLOOKUP($I349,判定式!$AA$3:$AB$12,2,TRUE))</f>
        <v/>
      </c>
      <c r="S349" s="251" t="str">
        <f>IF($J349="","",VLOOKUP($J349,判定式!$W$3:$X$12,2,TRUE))</f>
        <v/>
      </c>
      <c r="T349" s="251" t="str">
        <f>IF($K349="","",VLOOKUP($K349,判定式!$Z$3:$AB$12,3,TRUE))</f>
        <v/>
      </c>
      <c r="U349" s="251" t="str">
        <f>IF($L349="","",VLOOKUP($L349,判定式!$U$3:$X$12,4,TRUE))</f>
        <v/>
      </c>
      <c r="V349" s="251" t="str">
        <f>IF($M349="","",VLOOKUP($M349,判定式!$V$3:$X$12,3,TRUE))</f>
        <v/>
      </c>
      <c r="W349" s="78" t="str">
        <f t="shared" si="17"/>
        <v/>
      </c>
      <c r="X349" s="173" t="b">
        <f>IF(ISNUMBER(D349),"判定外",IF(C349=12,VLOOKUP(W349,判定式!$C$15:I$19,7,TRUE),IF(C349=13,VLOOKUP(W349,判定式!$D$15:I$19,6,TRUE),IF(C349=14,VLOOKUP(W349,判定式!$E$15:I$19,5,TRUE),IF(C349=15,VLOOKUP(W349,判定式!$F$15:I$19,4,TRUE),IF(C349=16,VLOOKUP(W349,判定式!$G$15:I$19,3,TRUE),IF(C349=17,VLOOKUP(W349,判定式!$H$15:I$19,2,TRUE))))))))</f>
        <v>0</v>
      </c>
    </row>
    <row r="350" spans="1:24" ht="14.25">
      <c r="A350" s="79">
        <v>21</v>
      </c>
      <c r="B350" s="137"/>
      <c r="C350" s="205"/>
      <c r="D350" s="219" t="str">
        <f t="shared" si="16"/>
        <v>-</v>
      </c>
      <c r="E350" s="231"/>
      <c r="F350" s="231"/>
      <c r="G350" s="231"/>
      <c r="H350" s="231"/>
      <c r="I350" s="231"/>
      <c r="J350" s="231"/>
      <c r="K350" s="80"/>
      <c r="L350" s="231"/>
      <c r="M350" s="231"/>
      <c r="N350" s="252" t="str">
        <f>IF($E350="","",VLOOKUP($E350,判定式!$Q$3:$X$12,8,TRUE))</f>
        <v/>
      </c>
      <c r="O350" s="252" t="str">
        <f>IF($F350="","",VLOOKUP($F350,判定式!$R$3:$X$12,7,TRUE))</f>
        <v/>
      </c>
      <c r="P350" s="252" t="str">
        <f>IF($G350="","",VLOOKUP($G350,判定式!$S$3:$X$12,6,TRUE))</f>
        <v/>
      </c>
      <c r="Q350" s="252" t="str">
        <f>IF($H350="","",VLOOKUP($H350,判定式!$T$3:$X$12,5,TRUE))</f>
        <v/>
      </c>
      <c r="R350" s="252" t="str">
        <f>IF($I350="","",VLOOKUP($I350,判定式!$AA$3:$AB$12,2,TRUE))</f>
        <v/>
      </c>
      <c r="S350" s="252" t="str">
        <f>IF($J350="","",VLOOKUP($J350,判定式!$W$3:$X$12,2,TRUE))</f>
        <v/>
      </c>
      <c r="T350" s="252" t="str">
        <f>IF($K350="","",VLOOKUP($K350,判定式!$Z$3:$AB$12,3,TRUE))</f>
        <v/>
      </c>
      <c r="U350" s="252" t="str">
        <f>IF($L350="","",VLOOKUP($L350,判定式!$U$3:$X$12,4,TRUE))</f>
        <v/>
      </c>
      <c r="V350" s="252" t="str">
        <f>IF($M350="","",VLOOKUP($M350,判定式!$V$3:$X$12,3,TRUE))</f>
        <v/>
      </c>
      <c r="W350" s="75" t="str">
        <f t="shared" si="17"/>
        <v/>
      </c>
      <c r="X350" s="174" t="b">
        <f>IF(ISNUMBER(D350),"判定外",IF(C350=12,VLOOKUP(W350,判定式!$C$15:I$19,7,TRUE),IF(C350=13,VLOOKUP(W350,判定式!$D$15:I$19,6,TRUE),IF(C350=14,VLOOKUP(W350,判定式!$E$15:I$19,5,TRUE),IF(C350=15,VLOOKUP(W350,判定式!$F$15:I$19,4,TRUE),IF(C350=16,VLOOKUP(W350,判定式!$G$15:I$19,3,TRUE),IF(C350=17,VLOOKUP(W350,判定式!$H$15:I$19,2,TRUE))))))))</f>
        <v>0</v>
      </c>
    </row>
    <row r="351" spans="1:24" ht="14.25">
      <c r="A351" s="67">
        <v>22</v>
      </c>
      <c r="B351" s="133"/>
      <c r="C351" s="201"/>
      <c r="D351" s="215" t="str">
        <f t="shared" si="16"/>
        <v>-</v>
      </c>
      <c r="E351" s="225"/>
      <c r="F351" s="225"/>
      <c r="G351" s="225"/>
      <c r="H351" s="225"/>
      <c r="I351" s="225"/>
      <c r="J351" s="225"/>
      <c r="K351" s="68"/>
      <c r="L351" s="225"/>
      <c r="M351" s="225"/>
      <c r="N351" s="250" t="str">
        <f>IF($E351="","",VLOOKUP($E351,判定式!$Q$3:$X$12,8,TRUE))</f>
        <v/>
      </c>
      <c r="O351" s="250" t="str">
        <f>IF($F351="","",VLOOKUP($F351,判定式!$R$3:$X$12,7,TRUE))</f>
        <v/>
      </c>
      <c r="P351" s="250" t="str">
        <f>IF($G351="","",VLOOKUP($G351,判定式!$S$3:$X$12,6,TRUE))</f>
        <v/>
      </c>
      <c r="Q351" s="250" t="str">
        <f>IF($H351="","",VLOOKUP($H351,判定式!$T$3:$X$12,5,TRUE))</f>
        <v/>
      </c>
      <c r="R351" s="250" t="str">
        <f>IF($I351="","",VLOOKUP($I351,判定式!$AA$3:$AB$12,2,TRUE))</f>
        <v/>
      </c>
      <c r="S351" s="250" t="str">
        <f>IF($J351="","",VLOOKUP($J351,判定式!$W$3:$X$12,2,TRUE))</f>
        <v/>
      </c>
      <c r="T351" s="250" t="str">
        <f>IF($K351="","",VLOOKUP($K351,判定式!$Z$3:$AB$12,3,TRUE))</f>
        <v/>
      </c>
      <c r="U351" s="250" t="str">
        <f>IF($L351="","",VLOOKUP($L351,判定式!$U$3:$X$12,4,TRUE))</f>
        <v/>
      </c>
      <c r="V351" s="250" t="str">
        <f>IF($M351="","",VLOOKUP($M351,判定式!$V$3:$X$12,3,TRUE))</f>
        <v/>
      </c>
      <c r="W351" s="69" t="str">
        <f t="shared" si="17"/>
        <v/>
      </c>
      <c r="X351" s="170" t="b">
        <f>IF(ISNUMBER(D351),"判定外",IF(C351=12,VLOOKUP(W351,判定式!$C$15:I$19,7,TRUE),IF(C351=13,VLOOKUP(W351,判定式!$D$15:I$19,6,TRUE),IF(C351=14,VLOOKUP(W351,判定式!$E$15:I$19,5,TRUE),IF(C351=15,VLOOKUP(W351,判定式!$F$15:I$19,4,TRUE),IF(C351=16,VLOOKUP(W351,判定式!$G$15:I$19,3,TRUE),IF(C351=17,VLOOKUP(W351,判定式!$H$15:I$19,2,TRUE))))))))</f>
        <v>0</v>
      </c>
    </row>
    <row r="352" spans="1:24" ht="14.25">
      <c r="A352" s="67">
        <v>23</v>
      </c>
      <c r="B352" s="133"/>
      <c r="C352" s="201"/>
      <c r="D352" s="215" t="str">
        <f t="shared" si="16"/>
        <v>-</v>
      </c>
      <c r="E352" s="225"/>
      <c r="F352" s="225"/>
      <c r="G352" s="225"/>
      <c r="H352" s="225"/>
      <c r="I352" s="225"/>
      <c r="J352" s="225"/>
      <c r="K352" s="68"/>
      <c r="L352" s="225"/>
      <c r="M352" s="225"/>
      <c r="N352" s="250" t="str">
        <f>IF($E352="","",VLOOKUP($E352,判定式!$Q$3:$X$12,8,TRUE))</f>
        <v/>
      </c>
      <c r="O352" s="250" t="str">
        <f>IF($F352="","",VLOOKUP($F352,判定式!$R$3:$X$12,7,TRUE))</f>
        <v/>
      </c>
      <c r="P352" s="250" t="str">
        <f>IF($G352="","",VLOOKUP($G352,判定式!$S$3:$X$12,6,TRUE))</f>
        <v/>
      </c>
      <c r="Q352" s="250" t="str">
        <f>IF($H352="","",VLOOKUP($H352,判定式!$T$3:$X$12,5,TRUE))</f>
        <v/>
      </c>
      <c r="R352" s="250" t="str">
        <f>IF($I352="","",VLOOKUP($I352,判定式!$AA$3:$AB$12,2,TRUE))</f>
        <v/>
      </c>
      <c r="S352" s="250" t="str">
        <f>IF($J352="","",VLOOKUP($J352,判定式!$W$3:$X$12,2,TRUE))</f>
        <v/>
      </c>
      <c r="T352" s="250" t="str">
        <f>IF($K352="","",VLOOKUP($K352,判定式!$Z$3:$AB$12,3,TRUE))</f>
        <v/>
      </c>
      <c r="U352" s="250" t="str">
        <f>IF($L352="","",VLOOKUP($L352,判定式!$U$3:$X$12,4,TRUE))</f>
        <v/>
      </c>
      <c r="V352" s="250" t="str">
        <f>IF($M352="","",VLOOKUP($M352,判定式!$V$3:$X$12,3,TRUE))</f>
        <v/>
      </c>
      <c r="W352" s="69" t="str">
        <f t="shared" si="17"/>
        <v/>
      </c>
      <c r="X352" s="170" t="b">
        <f>IF(ISNUMBER(D352),"判定外",IF(C352=12,VLOOKUP(W352,判定式!$C$15:I$19,7,TRUE),IF(C352=13,VLOOKUP(W352,判定式!$D$15:I$19,6,TRUE),IF(C352=14,VLOOKUP(W352,判定式!$E$15:I$19,5,TRUE),IF(C352=15,VLOOKUP(W352,判定式!$F$15:I$19,4,TRUE),IF(C352=16,VLOOKUP(W352,判定式!$G$15:I$19,3,TRUE),IF(C352=17,VLOOKUP(W352,判定式!$H$15:I$19,2,TRUE))))))))</f>
        <v>0</v>
      </c>
    </row>
    <row r="353" spans="1:24" ht="14.25">
      <c r="A353" s="67">
        <v>24</v>
      </c>
      <c r="B353" s="133"/>
      <c r="C353" s="201"/>
      <c r="D353" s="215" t="str">
        <f t="shared" si="16"/>
        <v>-</v>
      </c>
      <c r="E353" s="225"/>
      <c r="F353" s="225"/>
      <c r="G353" s="225"/>
      <c r="H353" s="225"/>
      <c r="I353" s="225"/>
      <c r="J353" s="225"/>
      <c r="K353" s="68"/>
      <c r="L353" s="225"/>
      <c r="M353" s="225"/>
      <c r="N353" s="250" t="str">
        <f>IF($E353="","",VLOOKUP($E353,判定式!$Q$3:$X$12,8,TRUE))</f>
        <v/>
      </c>
      <c r="O353" s="250" t="str">
        <f>IF($F353="","",VLOOKUP($F353,判定式!$R$3:$X$12,7,TRUE))</f>
        <v/>
      </c>
      <c r="P353" s="250" t="str">
        <f>IF($G353="","",VLOOKUP($G353,判定式!$S$3:$X$12,6,TRUE))</f>
        <v/>
      </c>
      <c r="Q353" s="250" t="str">
        <f>IF($H353="","",VLOOKUP($H353,判定式!$T$3:$X$12,5,TRUE))</f>
        <v/>
      </c>
      <c r="R353" s="250" t="str">
        <f>IF($I353="","",VLOOKUP($I353,判定式!$AA$3:$AB$12,2,TRUE))</f>
        <v/>
      </c>
      <c r="S353" s="250" t="str">
        <f>IF($J353="","",VLOOKUP($J353,判定式!$W$3:$X$12,2,TRUE))</f>
        <v/>
      </c>
      <c r="T353" s="250" t="str">
        <f>IF($K353="","",VLOOKUP($K353,判定式!$Z$3:$AB$12,3,TRUE))</f>
        <v/>
      </c>
      <c r="U353" s="250" t="str">
        <f>IF($L353="","",VLOOKUP($L353,判定式!$U$3:$X$12,4,TRUE))</f>
        <v/>
      </c>
      <c r="V353" s="250" t="str">
        <f>IF($M353="","",VLOOKUP($M353,判定式!$V$3:$X$12,3,TRUE))</f>
        <v/>
      </c>
      <c r="W353" s="69" t="str">
        <f t="shared" si="17"/>
        <v/>
      </c>
      <c r="X353" s="170" t="b">
        <f>IF(ISNUMBER(D353),"判定外",IF(C353=12,VLOOKUP(W353,判定式!$C$15:I$19,7,TRUE),IF(C353=13,VLOOKUP(W353,判定式!$D$15:I$19,6,TRUE),IF(C353=14,VLOOKUP(W353,判定式!$E$15:I$19,5,TRUE),IF(C353=15,VLOOKUP(W353,判定式!$F$15:I$19,4,TRUE),IF(C353=16,VLOOKUP(W353,判定式!$G$15:I$19,3,TRUE),IF(C353=17,VLOOKUP(W353,判定式!$H$15:I$19,2,TRUE))))))))</f>
        <v>0</v>
      </c>
    </row>
    <row r="354" spans="1:24" ht="14.25">
      <c r="A354" s="70">
        <v>25</v>
      </c>
      <c r="B354" s="134"/>
      <c r="C354" s="202"/>
      <c r="D354" s="216" t="str">
        <f t="shared" si="16"/>
        <v>-</v>
      </c>
      <c r="E354" s="227"/>
      <c r="F354" s="227"/>
      <c r="G354" s="227"/>
      <c r="H354" s="227"/>
      <c r="I354" s="227"/>
      <c r="J354" s="227"/>
      <c r="K354" s="71"/>
      <c r="L354" s="227"/>
      <c r="M354" s="227"/>
      <c r="N354" s="253" t="str">
        <f>IF($E354="","",VLOOKUP($E354,判定式!$Q$3:$X$12,8,TRUE))</f>
        <v/>
      </c>
      <c r="O354" s="253" t="str">
        <f>IF($F354="","",VLOOKUP($F354,判定式!$R$3:$X$12,7,TRUE))</f>
        <v/>
      </c>
      <c r="P354" s="253" t="str">
        <f>IF($G354="","",VLOOKUP($G354,判定式!$S$3:$X$12,6,TRUE))</f>
        <v/>
      </c>
      <c r="Q354" s="253" t="str">
        <f>IF($H354="","",VLOOKUP($H354,判定式!$T$3:$X$12,5,TRUE))</f>
        <v/>
      </c>
      <c r="R354" s="253" t="str">
        <f>IF($I354="","",VLOOKUP($I354,判定式!$AA$3:$AB$12,2,TRUE))</f>
        <v/>
      </c>
      <c r="S354" s="253" t="str">
        <f>IF($J354="","",VLOOKUP($J354,判定式!$W$3:$X$12,2,TRUE))</f>
        <v/>
      </c>
      <c r="T354" s="253" t="str">
        <f>IF($K354="","",VLOOKUP($K354,判定式!$Z$3:$AB$12,3,TRUE))</f>
        <v/>
      </c>
      <c r="U354" s="253" t="str">
        <f>IF($L354="","",VLOOKUP($L354,判定式!$U$3:$X$12,4,TRUE))</f>
        <v/>
      </c>
      <c r="V354" s="253" t="str">
        <f>IF($M354="","",VLOOKUP($M354,判定式!$V$3:$X$12,3,TRUE))</f>
        <v/>
      </c>
      <c r="W354" s="78" t="str">
        <f t="shared" si="17"/>
        <v/>
      </c>
      <c r="X354" s="171" t="b">
        <f>IF(ISNUMBER(D354),"判定外",IF(C354=12,VLOOKUP(W354,判定式!$C$15:I$19,7,TRUE),IF(C354=13,VLOOKUP(W354,判定式!$D$15:I$19,6,TRUE),IF(C354=14,VLOOKUP(W354,判定式!$E$15:I$19,5,TRUE),IF(C354=15,VLOOKUP(W354,判定式!$F$15:I$19,4,TRUE),IF(C354=16,VLOOKUP(W354,判定式!$G$15:I$19,3,TRUE),IF(C354=17,VLOOKUP(W354,判定式!$H$15:I$19,2,TRUE))))))))</f>
        <v>0</v>
      </c>
    </row>
    <row r="355" spans="1:24" ht="14.25">
      <c r="A355" s="73">
        <v>26</v>
      </c>
      <c r="B355" s="135"/>
      <c r="C355" s="203"/>
      <c r="D355" s="217" t="str">
        <f t="shared" si="16"/>
        <v>-</v>
      </c>
      <c r="E355" s="229"/>
      <c r="F355" s="229"/>
      <c r="G355" s="229"/>
      <c r="H355" s="229"/>
      <c r="I355" s="229"/>
      <c r="J355" s="229"/>
      <c r="K355" s="74"/>
      <c r="L355" s="229"/>
      <c r="M355" s="229"/>
      <c r="N355" s="254" t="str">
        <f>IF($E355="","",VLOOKUP($E355,判定式!$Q$3:$X$12,8,TRUE))</f>
        <v/>
      </c>
      <c r="O355" s="254" t="str">
        <f>IF($F355="","",VLOOKUP($F355,判定式!$R$3:$X$12,7,TRUE))</f>
        <v/>
      </c>
      <c r="P355" s="254" t="str">
        <f>IF($G355="","",VLOOKUP($G355,判定式!$S$3:$X$12,6,TRUE))</f>
        <v/>
      </c>
      <c r="Q355" s="254" t="str">
        <f>IF($H355="","",VLOOKUP($H355,判定式!$T$3:$X$12,5,TRUE))</f>
        <v/>
      </c>
      <c r="R355" s="254" t="str">
        <f>IF($I355="","",VLOOKUP($I355,判定式!$AA$3:$AB$12,2,TRUE))</f>
        <v/>
      </c>
      <c r="S355" s="254" t="str">
        <f>IF($J355="","",VLOOKUP($J355,判定式!$W$3:$X$12,2,TRUE))</f>
        <v/>
      </c>
      <c r="T355" s="254" t="str">
        <f>IF($K355="","",VLOOKUP($K355,判定式!$Z$3:$AB$12,3,TRUE))</f>
        <v/>
      </c>
      <c r="U355" s="254" t="str">
        <f>IF($L355="","",VLOOKUP($L355,判定式!$U$3:$X$12,4,TRUE))</f>
        <v/>
      </c>
      <c r="V355" s="254" t="str">
        <f>IF($M355="","",VLOOKUP($M355,判定式!$V$3:$X$12,3,TRUE))</f>
        <v/>
      </c>
      <c r="W355" s="75" t="str">
        <f t="shared" si="17"/>
        <v/>
      </c>
      <c r="X355" s="172" t="b">
        <f>IF(ISNUMBER(D355),"判定外",IF(C355=12,VLOOKUP(W355,判定式!$C$15:I$19,7,TRUE),IF(C355=13,VLOOKUP(W355,判定式!$D$15:I$19,6,TRUE),IF(C355=14,VLOOKUP(W355,判定式!$E$15:I$19,5,TRUE),IF(C355=15,VLOOKUP(W355,判定式!$F$15:I$19,4,TRUE),IF(C355=16,VLOOKUP(W355,判定式!$G$15:I$19,3,TRUE),IF(C355=17,VLOOKUP(W355,判定式!$H$15:I$19,2,TRUE))))))))</f>
        <v>0</v>
      </c>
    </row>
    <row r="356" spans="1:24" ht="14.25">
      <c r="A356" s="67">
        <v>27</v>
      </c>
      <c r="B356" s="133"/>
      <c r="C356" s="201"/>
      <c r="D356" s="215" t="str">
        <f t="shared" si="16"/>
        <v>-</v>
      </c>
      <c r="E356" s="225"/>
      <c r="F356" s="225"/>
      <c r="G356" s="225"/>
      <c r="H356" s="225"/>
      <c r="I356" s="225"/>
      <c r="J356" s="225"/>
      <c r="K356" s="68"/>
      <c r="L356" s="225"/>
      <c r="M356" s="225"/>
      <c r="N356" s="250" t="str">
        <f>IF($E356="","",VLOOKUP($E356,判定式!$Q$3:$X$12,8,TRUE))</f>
        <v/>
      </c>
      <c r="O356" s="250" t="str">
        <f>IF($F356="","",VLOOKUP($F356,判定式!$R$3:$X$12,7,TRUE))</f>
        <v/>
      </c>
      <c r="P356" s="250" t="str">
        <f>IF($G356="","",VLOOKUP($G356,判定式!$S$3:$X$12,6,TRUE))</f>
        <v/>
      </c>
      <c r="Q356" s="250" t="str">
        <f>IF($H356="","",VLOOKUP($H356,判定式!$T$3:$X$12,5,TRUE))</f>
        <v/>
      </c>
      <c r="R356" s="250" t="str">
        <f>IF($I356="","",VLOOKUP($I356,判定式!$AA$3:$AB$12,2,TRUE))</f>
        <v/>
      </c>
      <c r="S356" s="250" t="str">
        <f>IF($J356="","",VLOOKUP($J356,判定式!$W$3:$X$12,2,TRUE))</f>
        <v/>
      </c>
      <c r="T356" s="250" t="str">
        <f>IF($K356="","",VLOOKUP($K356,判定式!$Z$3:$AB$12,3,TRUE))</f>
        <v/>
      </c>
      <c r="U356" s="250" t="str">
        <f>IF($L356="","",VLOOKUP($L356,判定式!$U$3:$X$12,4,TRUE))</f>
        <v/>
      </c>
      <c r="V356" s="250" t="str">
        <f>IF($M356="","",VLOOKUP($M356,判定式!$V$3:$X$12,3,TRUE))</f>
        <v/>
      </c>
      <c r="W356" s="69" t="str">
        <f t="shared" si="17"/>
        <v/>
      </c>
      <c r="X356" s="170" t="b">
        <f>IF(ISNUMBER(D356),"判定外",IF(C356=12,VLOOKUP(W356,判定式!$C$15:I$19,7,TRUE),IF(C356=13,VLOOKUP(W356,判定式!$D$15:I$19,6,TRUE),IF(C356=14,VLOOKUP(W356,判定式!$E$15:I$19,5,TRUE),IF(C356=15,VLOOKUP(W356,判定式!$F$15:I$19,4,TRUE),IF(C356=16,VLOOKUP(W356,判定式!$G$15:I$19,3,TRUE),IF(C356=17,VLOOKUP(W356,判定式!$H$15:I$19,2,TRUE))))))))</f>
        <v>0</v>
      </c>
    </row>
    <row r="357" spans="1:24" ht="14.25">
      <c r="A357" s="67">
        <v>28</v>
      </c>
      <c r="B357" s="133"/>
      <c r="C357" s="201"/>
      <c r="D357" s="215" t="str">
        <f t="shared" si="16"/>
        <v>-</v>
      </c>
      <c r="E357" s="225"/>
      <c r="F357" s="225"/>
      <c r="G357" s="225"/>
      <c r="H357" s="225"/>
      <c r="I357" s="225"/>
      <c r="J357" s="225"/>
      <c r="K357" s="68"/>
      <c r="L357" s="225"/>
      <c r="M357" s="225"/>
      <c r="N357" s="250" t="str">
        <f>IF($E357="","",VLOOKUP($E357,判定式!$Q$3:$X$12,8,TRUE))</f>
        <v/>
      </c>
      <c r="O357" s="250" t="str">
        <f>IF($F357="","",VLOOKUP($F357,判定式!$R$3:$X$12,7,TRUE))</f>
        <v/>
      </c>
      <c r="P357" s="250" t="str">
        <f>IF($G357="","",VLOOKUP($G357,判定式!$S$3:$X$12,6,TRUE))</f>
        <v/>
      </c>
      <c r="Q357" s="250" t="str">
        <f>IF($H357="","",VLOOKUP($H357,判定式!$T$3:$X$12,5,TRUE))</f>
        <v/>
      </c>
      <c r="R357" s="250" t="str">
        <f>IF($I357="","",VLOOKUP($I357,判定式!$AA$3:$AB$12,2,TRUE))</f>
        <v/>
      </c>
      <c r="S357" s="250" t="str">
        <f>IF($J357="","",VLOOKUP($J357,判定式!$W$3:$X$12,2,TRUE))</f>
        <v/>
      </c>
      <c r="T357" s="250" t="str">
        <f>IF($K357="","",VLOOKUP($K357,判定式!$Z$3:$AB$12,3,TRUE))</f>
        <v/>
      </c>
      <c r="U357" s="250" t="str">
        <f>IF($L357="","",VLOOKUP($L357,判定式!$U$3:$X$12,4,TRUE))</f>
        <v/>
      </c>
      <c r="V357" s="250" t="str">
        <f>IF($M357="","",VLOOKUP($M357,判定式!$V$3:$X$12,3,TRUE))</f>
        <v/>
      </c>
      <c r="W357" s="69" t="str">
        <f t="shared" si="17"/>
        <v/>
      </c>
      <c r="X357" s="170" t="b">
        <f>IF(ISNUMBER(D357),"判定外",IF(C357=12,VLOOKUP(W357,判定式!$C$15:I$19,7,TRUE),IF(C357=13,VLOOKUP(W357,判定式!$D$15:I$19,6,TRUE),IF(C357=14,VLOOKUP(W357,判定式!$E$15:I$19,5,TRUE),IF(C357=15,VLOOKUP(W357,判定式!$F$15:I$19,4,TRUE),IF(C357=16,VLOOKUP(W357,判定式!$G$15:I$19,3,TRUE),IF(C357=17,VLOOKUP(W357,判定式!$H$15:I$19,2,TRUE))))))))</f>
        <v>0</v>
      </c>
    </row>
    <row r="358" spans="1:24" ht="14.25">
      <c r="A358" s="67">
        <v>29</v>
      </c>
      <c r="B358" s="133"/>
      <c r="C358" s="201"/>
      <c r="D358" s="215" t="str">
        <f t="shared" si="16"/>
        <v>-</v>
      </c>
      <c r="E358" s="225"/>
      <c r="F358" s="225"/>
      <c r="G358" s="225"/>
      <c r="H358" s="225"/>
      <c r="I358" s="225"/>
      <c r="J358" s="225"/>
      <c r="K358" s="68"/>
      <c r="L358" s="225"/>
      <c r="M358" s="225"/>
      <c r="N358" s="250" t="str">
        <f>IF($E358="","",VLOOKUP($E358,判定式!$Q$3:$X$12,8,TRUE))</f>
        <v/>
      </c>
      <c r="O358" s="250" t="str">
        <f>IF($F358="","",VLOOKUP($F358,判定式!$R$3:$X$12,7,TRUE))</f>
        <v/>
      </c>
      <c r="P358" s="250" t="str">
        <f>IF($G358="","",VLOOKUP($G358,判定式!$S$3:$X$12,6,TRUE))</f>
        <v/>
      </c>
      <c r="Q358" s="250" t="str">
        <f>IF($H358="","",VLOOKUP($H358,判定式!$T$3:$X$12,5,TRUE))</f>
        <v/>
      </c>
      <c r="R358" s="250" t="str">
        <f>IF($I358="","",VLOOKUP($I358,判定式!$AA$3:$AB$12,2,TRUE))</f>
        <v/>
      </c>
      <c r="S358" s="250" t="str">
        <f>IF($J358="","",VLOOKUP($J358,判定式!$W$3:$X$12,2,TRUE))</f>
        <v/>
      </c>
      <c r="T358" s="250" t="str">
        <f>IF($K358="","",VLOOKUP($K358,判定式!$Z$3:$AB$12,3,TRUE))</f>
        <v/>
      </c>
      <c r="U358" s="250" t="str">
        <f>IF($L358="","",VLOOKUP($L358,判定式!$U$3:$X$12,4,TRUE))</f>
        <v/>
      </c>
      <c r="V358" s="250" t="str">
        <f>IF($M358="","",VLOOKUP($M358,判定式!$V$3:$X$12,3,TRUE))</f>
        <v/>
      </c>
      <c r="W358" s="69" t="str">
        <f t="shared" si="17"/>
        <v/>
      </c>
      <c r="X358" s="170" t="b">
        <f>IF(ISNUMBER(D358),"判定外",IF(C358=12,VLOOKUP(W358,判定式!$C$15:I$19,7,TRUE),IF(C358=13,VLOOKUP(W358,判定式!$D$15:I$19,6,TRUE),IF(C358=14,VLOOKUP(W358,判定式!$E$15:I$19,5,TRUE),IF(C358=15,VLOOKUP(W358,判定式!$F$15:I$19,4,TRUE),IF(C358=16,VLOOKUP(W358,判定式!$G$15:I$19,3,TRUE),IF(C358=17,VLOOKUP(W358,判定式!$H$15:I$19,2,TRUE))))))))</f>
        <v>0</v>
      </c>
    </row>
    <row r="359" spans="1:24" ht="14.25">
      <c r="A359" s="76">
        <v>30</v>
      </c>
      <c r="B359" s="136"/>
      <c r="C359" s="204"/>
      <c r="D359" s="218" t="str">
        <f t="shared" si="16"/>
        <v>-</v>
      </c>
      <c r="E359" s="230"/>
      <c r="F359" s="230"/>
      <c r="G359" s="230"/>
      <c r="H359" s="230"/>
      <c r="I359" s="230"/>
      <c r="J359" s="230"/>
      <c r="K359" s="77"/>
      <c r="L359" s="230"/>
      <c r="M359" s="230"/>
      <c r="N359" s="251" t="str">
        <f>IF($E359="","",VLOOKUP($E359,判定式!$Q$3:$X$12,8,TRUE))</f>
        <v/>
      </c>
      <c r="O359" s="251" t="str">
        <f>IF($F359="","",VLOOKUP($F359,判定式!$R$3:$X$12,7,TRUE))</f>
        <v/>
      </c>
      <c r="P359" s="251" t="str">
        <f>IF($G359="","",VLOOKUP($G359,判定式!$S$3:$X$12,6,TRUE))</f>
        <v/>
      </c>
      <c r="Q359" s="251" t="str">
        <f>IF($H359="","",VLOOKUP($H359,判定式!$T$3:$X$12,5,TRUE))</f>
        <v/>
      </c>
      <c r="R359" s="251" t="str">
        <f>IF($I359="","",VLOOKUP($I359,判定式!$AA$3:$AB$12,2,TRUE))</f>
        <v/>
      </c>
      <c r="S359" s="251" t="str">
        <f>IF($J359="","",VLOOKUP($J359,判定式!$W$3:$X$12,2,TRUE))</f>
        <v/>
      </c>
      <c r="T359" s="251" t="str">
        <f>IF($K359="","",VLOOKUP($K359,判定式!$Z$3:$AB$12,3,TRUE))</f>
        <v/>
      </c>
      <c r="U359" s="251" t="str">
        <f>IF($L359="","",VLOOKUP($L359,判定式!$U$3:$X$12,4,TRUE))</f>
        <v/>
      </c>
      <c r="V359" s="251" t="str">
        <f>IF($M359="","",VLOOKUP($M359,判定式!$V$3:$X$12,3,TRUE))</f>
        <v/>
      </c>
      <c r="W359" s="78" t="str">
        <f t="shared" si="17"/>
        <v/>
      </c>
      <c r="X359" s="173" t="b">
        <f>IF(ISNUMBER(D359),"判定外",IF(C359=12,VLOOKUP(W359,判定式!$C$15:I$19,7,TRUE),IF(C359=13,VLOOKUP(W359,判定式!$D$15:I$19,6,TRUE),IF(C359=14,VLOOKUP(W359,判定式!$E$15:I$19,5,TRUE),IF(C359=15,VLOOKUP(W359,判定式!$F$15:I$19,4,TRUE),IF(C359=16,VLOOKUP(W359,判定式!$G$15:I$19,3,TRUE),IF(C359=17,VLOOKUP(W359,判定式!$H$15:I$19,2,TRUE))))))))</f>
        <v>0</v>
      </c>
    </row>
    <row r="360" spans="1:24" ht="14.25">
      <c r="A360" s="79">
        <v>31</v>
      </c>
      <c r="B360" s="137"/>
      <c r="C360" s="205"/>
      <c r="D360" s="219" t="str">
        <f t="shared" si="16"/>
        <v>-</v>
      </c>
      <c r="E360" s="231"/>
      <c r="F360" s="231"/>
      <c r="G360" s="231"/>
      <c r="H360" s="231"/>
      <c r="I360" s="231"/>
      <c r="J360" s="231"/>
      <c r="K360" s="80"/>
      <c r="L360" s="231"/>
      <c r="M360" s="231"/>
      <c r="N360" s="252" t="str">
        <f>IF($E360="","",VLOOKUP($E360,判定式!$Q$3:$X$12,8,TRUE))</f>
        <v/>
      </c>
      <c r="O360" s="252" t="str">
        <f>IF($F360="","",VLOOKUP($F360,判定式!$R$3:$X$12,7,TRUE))</f>
        <v/>
      </c>
      <c r="P360" s="252" t="str">
        <f>IF($G360="","",VLOOKUP($G360,判定式!$S$3:$X$12,6,TRUE))</f>
        <v/>
      </c>
      <c r="Q360" s="252" t="str">
        <f>IF($H360="","",VLOOKUP($H360,判定式!$T$3:$X$12,5,TRUE))</f>
        <v/>
      </c>
      <c r="R360" s="252" t="str">
        <f>IF($I360="","",VLOOKUP($I360,判定式!$AA$3:$AB$12,2,TRUE))</f>
        <v/>
      </c>
      <c r="S360" s="252" t="str">
        <f>IF($J360="","",VLOOKUP($J360,判定式!$W$3:$X$12,2,TRUE))</f>
        <v/>
      </c>
      <c r="T360" s="252" t="str">
        <f>IF($K360="","",VLOOKUP($K360,判定式!$Z$3:$AB$12,3,TRUE))</f>
        <v/>
      </c>
      <c r="U360" s="252" t="str">
        <f>IF($L360="","",VLOOKUP($L360,判定式!$U$3:$X$12,4,TRUE))</f>
        <v/>
      </c>
      <c r="V360" s="252" t="str">
        <f>IF($M360="","",VLOOKUP($M360,判定式!$V$3:$X$12,3,TRUE))</f>
        <v/>
      </c>
      <c r="W360" s="75" t="str">
        <f t="shared" si="17"/>
        <v/>
      </c>
      <c r="X360" s="174" t="b">
        <f>IF(ISNUMBER(D360),"判定外",IF(C360=12,VLOOKUP(W360,判定式!$C$15:I$19,7,TRUE),IF(C360=13,VLOOKUP(W360,判定式!$D$15:I$19,6,TRUE),IF(C360=14,VLOOKUP(W360,判定式!$E$15:I$19,5,TRUE),IF(C360=15,VLOOKUP(W360,判定式!$F$15:I$19,4,TRUE),IF(C360=16,VLOOKUP(W360,判定式!$G$15:I$19,3,TRUE),IF(C360=17,VLOOKUP(W360,判定式!$H$15:I$19,2,TRUE))))))))</f>
        <v>0</v>
      </c>
    </row>
    <row r="361" spans="1:24" ht="14.25">
      <c r="A361" s="67">
        <v>32</v>
      </c>
      <c r="B361" s="133"/>
      <c r="C361" s="201"/>
      <c r="D361" s="215" t="str">
        <f t="shared" si="16"/>
        <v>-</v>
      </c>
      <c r="E361" s="225"/>
      <c r="F361" s="225"/>
      <c r="G361" s="225"/>
      <c r="H361" s="225"/>
      <c r="I361" s="225"/>
      <c r="J361" s="225"/>
      <c r="K361" s="68"/>
      <c r="L361" s="225"/>
      <c r="M361" s="225"/>
      <c r="N361" s="250" t="str">
        <f>IF($E361="","",VLOOKUP($E361,判定式!$Q$3:$X$12,8,TRUE))</f>
        <v/>
      </c>
      <c r="O361" s="250" t="str">
        <f>IF($F361="","",VLOOKUP($F361,判定式!$R$3:$X$12,7,TRUE))</f>
        <v/>
      </c>
      <c r="P361" s="250" t="str">
        <f>IF($G361="","",VLOOKUP($G361,判定式!$S$3:$X$12,6,TRUE))</f>
        <v/>
      </c>
      <c r="Q361" s="250" t="str">
        <f>IF($H361="","",VLOOKUP($H361,判定式!$T$3:$X$12,5,TRUE))</f>
        <v/>
      </c>
      <c r="R361" s="250" t="str">
        <f>IF($I361="","",VLOOKUP($I361,判定式!$AA$3:$AB$12,2,TRUE))</f>
        <v/>
      </c>
      <c r="S361" s="250" t="str">
        <f>IF($J361="","",VLOOKUP($J361,判定式!$W$3:$X$12,2,TRUE))</f>
        <v/>
      </c>
      <c r="T361" s="250" t="str">
        <f>IF($K361="","",VLOOKUP($K361,判定式!$Z$3:$AB$12,3,TRUE))</f>
        <v/>
      </c>
      <c r="U361" s="250" t="str">
        <f>IF($L361="","",VLOOKUP($L361,判定式!$U$3:$X$12,4,TRUE))</f>
        <v/>
      </c>
      <c r="V361" s="250" t="str">
        <f>IF($M361="","",VLOOKUP($M361,判定式!$V$3:$X$12,3,TRUE))</f>
        <v/>
      </c>
      <c r="W361" s="69" t="str">
        <f t="shared" si="17"/>
        <v/>
      </c>
      <c r="X361" s="170" t="b">
        <f>IF(ISNUMBER(D361),"判定外",IF(C361=12,VLOOKUP(W361,判定式!$C$15:I$19,7,TRUE),IF(C361=13,VLOOKUP(W361,判定式!$D$15:I$19,6,TRUE),IF(C361=14,VLOOKUP(W361,判定式!$E$15:I$19,5,TRUE),IF(C361=15,VLOOKUP(W361,判定式!$F$15:I$19,4,TRUE),IF(C361=16,VLOOKUP(W361,判定式!$G$15:I$19,3,TRUE),IF(C361=17,VLOOKUP(W361,判定式!$H$15:I$19,2,TRUE))))))))</f>
        <v>0</v>
      </c>
    </row>
    <row r="362" spans="1:24" ht="14.25">
      <c r="A362" s="67">
        <v>33</v>
      </c>
      <c r="B362" s="133"/>
      <c r="C362" s="201"/>
      <c r="D362" s="215" t="str">
        <f t="shared" si="16"/>
        <v>-</v>
      </c>
      <c r="E362" s="225"/>
      <c r="F362" s="225"/>
      <c r="G362" s="225"/>
      <c r="H362" s="225"/>
      <c r="I362" s="225"/>
      <c r="J362" s="225"/>
      <c r="K362" s="68"/>
      <c r="L362" s="225"/>
      <c r="M362" s="225"/>
      <c r="N362" s="250" t="str">
        <f>IF($E362="","",VLOOKUP($E362,判定式!$Q$3:$X$12,8,TRUE))</f>
        <v/>
      </c>
      <c r="O362" s="250" t="str">
        <f>IF($F362="","",VLOOKUP($F362,判定式!$R$3:$X$12,7,TRUE))</f>
        <v/>
      </c>
      <c r="P362" s="250" t="str">
        <f>IF($G362="","",VLOOKUP($G362,判定式!$S$3:$X$12,6,TRUE))</f>
        <v/>
      </c>
      <c r="Q362" s="250" t="str">
        <f>IF($H362="","",VLOOKUP($H362,判定式!$T$3:$X$12,5,TRUE))</f>
        <v/>
      </c>
      <c r="R362" s="250" t="str">
        <f>IF($I362="","",VLOOKUP($I362,判定式!$AA$3:$AB$12,2,TRUE))</f>
        <v/>
      </c>
      <c r="S362" s="250" t="str">
        <f>IF($J362="","",VLOOKUP($J362,判定式!$W$3:$X$12,2,TRUE))</f>
        <v/>
      </c>
      <c r="T362" s="250" t="str">
        <f>IF($K362="","",VLOOKUP($K362,判定式!$Z$3:$AB$12,3,TRUE))</f>
        <v/>
      </c>
      <c r="U362" s="250" t="str">
        <f>IF($L362="","",VLOOKUP($L362,判定式!$U$3:$X$12,4,TRUE))</f>
        <v/>
      </c>
      <c r="V362" s="250" t="str">
        <f>IF($M362="","",VLOOKUP($M362,判定式!$V$3:$X$12,3,TRUE))</f>
        <v/>
      </c>
      <c r="W362" s="69" t="str">
        <f t="shared" si="17"/>
        <v/>
      </c>
      <c r="X362" s="170" t="b">
        <f>IF(ISNUMBER(D362),"判定外",IF(C362=12,VLOOKUP(W362,判定式!$C$15:I$19,7,TRUE),IF(C362=13,VLOOKUP(W362,判定式!$D$15:I$19,6,TRUE),IF(C362=14,VLOOKUP(W362,判定式!$E$15:I$19,5,TRUE),IF(C362=15,VLOOKUP(W362,判定式!$F$15:I$19,4,TRUE),IF(C362=16,VLOOKUP(W362,判定式!$G$15:I$19,3,TRUE),IF(C362=17,VLOOKUP(W362,判定式!$H$15:I$19,2,TRUE))))))))</f>
        <v>0</v>
      </c>
    </row>
    <row r="363" spans="1:24" ht="14.25">
      <c r="A363" s="67">
        <v>34</v>
      </c>
      <c r="B363" s="133"/>
      <c r="C363" s="201"/>
      <c r="D363" s="215" t="str">
        <f t="shared" si="16"/>
        <v>-</v>
      </c>
      <c r="E363" s="225"/>
      <c r="F363" s="225"/>
      <c r="G363" s="225"/>
      <c r="H363" s="225"/>
      <c r="I363" s="225"/>
      <c r="J363" s="225"/>
      <c r="K363" s="68"/>
      <c r="L363" s="225"/>
      <c r="M363" s="225"/>
      <c r="N363" s="250" t="str">
        <f>IF($E363="","",VLOOKUP($E363,判定式!$Q$3:$X$12,8,TRUE))</f>
        <v/>
      </c>
      <c r="O363" s="250" t="str">
        <f>IF($F363="","",VLOOKUP($F363,判定式!$R$3:$X$12,7,TRUE))</f>
        <v/>
      </c>
      <c r="P363" s="250" t="str">
        <f>IF($G363="","",VLOOKUP($G363,判定式!$S$3:$X$12,6,TRUE))</f>
        <v/>
      </c>
      <c r="Q363" s="250" t="str">
        <f>IF($H363="","",VLOOKUP($H363,判定式!$T$3:$X$12,5,TRUE))</f>
        <v/>
      </c>
      <c r="R363" s="250" t="str">
        <f>IF($I363="","",VLOOKUP($I363,判定式!$AA$3:$AB$12,2,TRUE))</f>
        <v/>
      </c>
      <c r="S363" s="250" t="str">
        <f>IF($J363="","",VLOOKUP($J363,判定式!$W$3:$X$12,2,TRUE))</f>
        <v/>
      </c>
      <c r="T363" s="250" t="str">
        <f>IF($K363="","",VLOOKUP($K363,判定式!$Z$3:$AB$12,3,TRUE))</f>
        <v/>
      </c>
      <c r="U363" s="250" t="str">
        <f>IF($L363="","",VLOOKUP($L363,判定式!$U$3:$X$12,4,TRUE))</f>
        <v/>
      </c>
      <c r="V363" s="250" t="str">
        <f>IF($M363="","",VLOOKUP($M363,判定式!$V$3:$X$12,3,TRUE))</f>
        <v/>
      </c>
      <c r="W363" s="69" t="str">
        <f t="shared" si="17"/>
        <v/>
      </c>
      <c r="X363" s="170" t="b">
        <f>IF(ISNUMBER(D363),"判定外",IF(C363=12,VLOOKUP(W363,判定式!$C$15:I$19,7,TRUE),IF(C363=13,VLOOKUP(W363,判定式!$D$15:I$19,6,TRUE),IF(C363=14,VLOOKUP(W363,判定式!$E$15:I$19,5,TRUE),IF(C363=15,VLOOKUP(W363,判定式!$F$15:I$19,4,TRUE),IF(C363=16,VLOOKUP(W363,判定式!$G$15:I$19,3,TRUE),IF(C363=17,VLOOKUP(W363,判定式!$H$15:I$19,2,TRUE))))))))</f>
        <v>0</v>
      </c>
    </row>
    <row r="364" spans="1:24" ht="14.25">
      <c r="A364" s="70">
        <v>35</v>
      </c>
      <c r="B364" s="134"/>
      <c r="C364" s="202"/>
      <c r="D364" s="216" t="str">
        <f t="shared" si="16"/>
        <v>-</v>
      </c>
      <c r="E364" s="227"/>
      <c r="F364" s="227"/>
      <c r="G364" s="227"/>
      <c r="H364" s="227"/>
      <c r="I364" s="227"/>
      <c r="J364" s="227"/>
      <c r="K364" s="71"/>
      <c r="L364" s="227"/>
      <c r="M364" s="227"/>
      <c r="N364" s="253" t="str">
        <f>IF($E364="","",VLOOKUP($E364,判定式!$Q$3:$X$12,8,TRUE))</f>
        <v/>
      </c>
      <c r="O364" s="253" t="str">
        <f>IF($F364="","",VLOOKUP($F364,判定式!$R$3:$X$12,7,TRUE))</f>
        <v/>
      </c>
      <c r="P364" s="253" t="str">
        <f>IF($G364="","",VLOOKUP($G364,判定式!$S$3:$X$12,6,TRUE))</f>
        <v/>
      </c>
      <c r="Q364" s="253" t="str">
        <f>IF($H364="","",VLOOKUP($H364,判定式!$T$3:$X$12,5,TRUE))</f>
        <v/>
      </c>
      <c r="R364" s="253" t="str">
        <f>IF($I364="","",VLOOKUP($I364,判定式!$AA$3:$AB$12,2,TRUE))</f>
        <v/>
      </c>
      <c r="S364" s="253" t="str">
        <f>IF($J364="","",VLOOKUP($J364,判定式!$W$3:$X$12,2,TRUE))</f>
        <v/>
      </c>
      <c r="T364" s="253" t="str">
        <f>IF($K364="","",VLOOKUP($K364,判定式!$Z$3:$AB$12,3,TRUE))</f>
        <v/>
      </c>
      <c r="U364" s="253" t="str">
        <f>IF($L364="","",VLOOKUP($L364,判定式!$U$3:$X$12,4,TRUE))</f>
        <v/>
      </c>
      <c r="V364" s="253" t="str">
        <f>IF($M364="","",VLOOKUP($M364,判定式!$V$3:$X$12,3,TRUE))</f>
        <v/>
      </c>
      <c r="W364" s="78" t="str">
        <f t="shared" si="17"/>
        <v/>
      </c>
      <c r="X364" s="171" t="b">
        <f>IF(ISNUMBER(D364),"判定外",IF(C364=12,VLOOKUP(W364,判定式!$C$15:I$19,7,TRUE),IF(C364=13,VLOOKUP(W364,判定式!$D$15:I$19,6,TRUE),IF(C364=14,VLOOKUP(W364,判定式!$E$15:I$19,5,TRUE),IF(C364=15,VLOOKUP(W364,判定式!$F$15:I$19,4,TRUE),IF(C364=16,VLOOKUP(W364,判定式!$G$15:I$19,3,TRUE),IF(C364=17,VLOOKUP(W364,判定式!$H$15:I$19,2,TRUE))))))))</f>
        <v>0</v>
      </c>
    </row>
    <row r="365" spans="1:24" ht="14.25">
      <c r="A365" s="73">
        <v>36</v>
      </c>
      <c r="B365" s="135"/>
      <c r="C365" s="203"/>
      <c r="D365" s="217" t="str">
        <f t="shared" si="16"/>
        <v>-</v>
      </c>
      <c r="E365" s="229"/>
      <c r="F365" s="229"/>
      <c r="G365" s="229"/>
      <c r="H365" s="229"/>
      <c r="I365" s="229"/>
      <c r="J365" s="229"/>
      <c r="K365" s="74"/>
      <c r="L365" s="229"/>
      <c r="M365" s="229"/>
      <c r="N365" s="254" t="str">
        <f>IF($E365="","",VLOOKUP($E365,判定式!$Q$3:$X$12,8,TRUE))</f>
        <v/>
      </c>
      <c r="O365" s="254" t="str">
        <f>IF($F365="","",VLOOKUP($F365,判定式!$R$3:$X$12,7,TRUE))</f>
        <v/>
      </c>
      <c r="P365" s="254" t="str">
        <f>IF($G365="","",VLOOKUP($G365,判定式!$S$3:$X$12,6,TRUE))</f>
        <v/>
      </c>
      <c r="Q365" s="254" t="str">
        <f>IF($H365="","",VLOOKUP($H365,判定式!$T$3:$X$12,5,TRUE))</f>
        <v/>
      </c>
      <c r="R365" s="254" t="str">
        <f>IF($I365="","",VLOOKUP($I365,判定式!$AA$3:$AB$12,2,TRUE))</f>
        <v/>
      </c>
      <c r="S365" s="254" t="str">
        <f>IF($J365="","",VLOOKUP($J365,判定式!$W$3:$X$12,2,TRUE))</f>
        <v/>
      </c>
      <c r="T365" s="254" t="str">
        <f>IF($K365="","",VLOOKUP($K365,判定式!$Z$3:$AB$12,3,TRUE))</f>
        <v/>
      </c>
      <c r="U365" s="254" t="str">
        <f>IF($L365="","",VLOOKUP($L365,判定式!$U$3:$X$12,4,TRUE))</f>
        <v/>
      </c>
      <c r="V365" s="254" t="str">
        <f>IF($M365="","",VLOOKUP($M365,判定式!$V$3:$X$12,3,TRUE))</f>
        <v/>
      </c>
      <c r="W365" s="75" t="str">
        <f t="shared" si="17"/>
        <v/>
      </c>
      <c r="X365" s="172" t="b">
        <f>IF(ISNUMBER(D365),"判定外",IF(C365=12,VLOOKUP(W365,判定式!$C$15:I$19,7,TRUE),IF(C365=13,VLOOKUP(W365,判定式!$D$15:I$19,6,TRUE),IF(C365=14,VLOOKUP(W365,判定式!$E$15:I$19,5,TRUE),IF(C365=15,VLOOKUP(W365,判定式!$F$15:I$19,4,TRUE),IF(C365=16,VLOOKUP(W365,判定式!$G$15:I$19,3,TRUE),IF(C365=17,VLOOKUP(W365,判定式!$H$15:I$19,2,TRUE))))))))</f>
        <v>0</v>
      </c>
    </row>
    <row r="366" spans="1:24" ht="14.25">
      <c r="A366" s="67">
        <v>37</v>
      </c>
      <c r="B366" s="133"/>
      <c r="C366" s="201"/>
      <c r="D366" s="215" t="str">
        <f t="shared" si="16"/>
        <v>-</v>
      </c>
      <c r="E366" s="225"/>
      <c r="F366" s="225"/>
      <c r="G366" s="225"/>
      <c r="H366" s="225"/>
      <c r="I366" s="225"/>
      <c r="J366" s="225"/>
      <c r="K366" s="68"/>
      <c r="L366" s="225"/>
      <c r="M366" s="225"/>
      <c r="N366" s="250" t="str">
        <f>IF($E366="","",VLOOKUP($E366,判定式!$Q$3:$X$12,8,TRUE))</f>
        <v/>
      </c>
      <c r="O366" s="250" t="str">
        <f>IF($F366="","",VLOOKUP($F366,判定式!$R$3:$X$12,7,TRUE))</f>
        <v/>
      </c>
      <c r="P366" s="250" t="str">
        <f>IF($G366="","",VLOOKUP($G366,判定式!$S$3:$X$12,6,TRUE))</f>
        <v/>
      </c>
      <c r="Q366" s="250" t="str">
        <f>IF($H366="","",VLOOKUP($H366,判定式!$T$3:$X$12,5,TRUE))</f>
        <v/>
      </c>
      <c r="R366" s="250" t="str">
        <f>IF($I366="","",VLOOKUP($I366,判定式!$AA$3:$AB$12,2,TRUE))</f>
        <v/>
      </c>
      <c r="S366" s="250" t="str">
        <f>IF($J366="","",VLOOKUP($J366,判定式!$W$3:$X$12,2,TRUE))</f>
        <v/>
      </c>
      <c r="T366" s="250" t="str">
        <f>IF($K366="","",VLOOKUP($K366,判定式!$Z$3:$AB$12,3,TRUE))</f>
        <v/>
      </c>
      <c r="U366" s="250" t="str">
        <f>IF($L366="","",VLOOKUP($L366,判定式!$U$3:$X$12,4,TRUE))</f>
        <v/>
      </c>
      <c r="V366" s="250" t="str">
        <f>IF($M366="","",VLOOKUP($M366,判定式!$V$3:$X$12,3,TRUE))</f>
        <v/>
      </c>
      <c r="W366" s="69" t="str">
        <f t="shared" si="17"/>
        <v/>
      </c>
      <c r="X366" s="170" t="b">
        <f>IF(ISNUMBER(D366),"判定外",IF(C366=12,VLOOKUP(W366,判定式!$C$15:I$19,7,TRUE),IF(C366=13,VLOOKUP(W366,判定式!$D$15:I$19,6,TRUE),IF(C366=14,VLOOKUP(W366,判定式!$E$15:I$19,5,TRUE),IF(C366=15,VLOOKUP(W366,判定式!$F$15:I$19,4,TRUE),IF(C366=16,VLOOKUP(W366,判定式!$G$15:I$19,3,TRUE),IF(C366=17,VLOOKUP(W366,判定式!$H$15:I$19,2,TRUE))))))))</f>
        <v>0</v>
      </c>
    </row>
    <row r="367" spans="1:24" ht="14.25">
      <c r="A367" s="67">
        <v>38</v>
      </c>
      <c r="B367" s="133"/>
      <c r="C367" s="201"/>
      <c r="D367" s="215" t="str">
        <f t="shared" si="16"/>
        <v>-</v>
      </c>
      <c r="E367" s="225"/>
      <c r="F367" s="225"/>
      <c r="G367" s="225"/>
      <c r="H367" s="225"/>
      <c r="I367" s="225"/>
      <c r="J367" s="225"/>
      <c r="K367" s="68"/>
      <c r="L367" s="225"/>
      <c r="M367" s="225"/>
      <c r="N367" s="250" t="str">
        <f>IF($E367="","",VLOOKUP($E367,判定式!$Q$3:$X$12,8,TRUE))</f>
        <v/>
      </c>
      <c r="O367" s="250" t="str">
        <f>IF($F367="","",VLOOKUP($F367,判定式!$R$3:$X$12,7,TRUE))</f>
        <v/>
      </c>
      <c r="P367" s="250" t="str">
        <f>IF($G367="","",VLOOKUP($G367,判定式!$S$3:$X$12,6,TRUE))</f>
        <v/>
      </c>
      <c r="Q367" s="250" t="str">
        <f>IF($H367="","",VLOOKUP($H367,判定式!$T$3:$X$12,5,TRUE))</f>
        <v/>
      </c>
      <c r="R367" s="250" t="str">
        <f>IF($I367="","",VLOOKUP($I367,判定式!$AA$3:$AB$12,2,TRUE))</f>
        <v/>
      </c>
      <c r="S367" s="250" t="str">
        <f>IF($J367="","",VLOOKUP($J367,判定式!$W$3:$X$12,2,TRUE))</f>
        <v/>
      </c>
      <c r="T367" s="250" t="str">
        <f>IF($K367="","",VLOOKUP($K367,判定式!$Z$3:$AB$12,3,TRUE))</f>
        <v/>
      </c>
      <c r="U367" s="250" t="str">
        <f>IF($L367="","",VLOOKUP($L367,判定式!$U$3:$X$12,4,TRUE))</f>
        <v/>
      </c>
      <c r="V367" s="250" t="str">
        <f>IF($M367="","",VLOOKUP($M367,判定式!$V$3:$X$12,3,TRUE))</f>
        <v/>
      </c>
      <c r="W367" s="69" t="str">
        <f t="shared" si="17"/>
        <v/>
      </c>
      <c r="X367" s="170" t="b">
        <f>IF(ISNUMBER(D367),"判定外",IF(C367=12,VLOOKUP(W367,判定式!$C$15:I$19,7,TRUE),IF(C367=13,VLOOKUP(W367,判定式!$D$15:I$19,6,TRUE),IF(C367=14,VLOOKUP(W367,判定式!$E$15:I$19,5,TRUE),IF(C367=15,VLOOKUP(W367,判定式!$F$15:I$19,4,TRUE),IF(C367=16,VLOOKUP(W367,判定式!$G$15:I$19,3,TRUE),IF(C367=17,VLOOKUP(W367,判定式!$H$15:I$19,2,TRUE))))))))</f>
        <v>0</v>
      </c>
    </row>
    <row r="368" spans="1:24" ht="14.25">
      <c r="A368" s="67">
        <v>39</v>
      </c>
      <c r="B368" s="133"/>
      <c r="C368" s="201"/>
      <c r="D368" s="215" t="str">
        <f t="shared" si="16"/>
        <v>-</v>
      </c>
      <c r="E368" s="225"/>
      <c r="F368" s="225"/>
      <c r="G368" s="225"/>
      <c r="H368" s="225"/>
      <c r="I368" s="225"/>
      <c r="J368" s="225"/>
      <c r="K368" s="68"/>
      <c r="L368" s="225"/>
      <c r="M368" s="225"/>
      <c r="N368" s="250" t="str">
        <f>IF($E368="","",VLOOKUP($E368,判定式!$Q$3:$X$12,8,TRUE))</f>
        <v/>
      </c>
      <c r="O368" s="250" t="str">
        <f>IF($F368="","",VLOOKUP($F368,判定式!$R$3:$X$12,7,TRUE))</f>
        <v/>
      </c>
      <c r="P368" s="250" t="str">
        <f>IF($G368="","",VLOOKUP($G368,判定式!$S$3:$X$12,6,TRUE))</f>
        <v/>
      </c>
      <c r="Q368" s="250" t="str">
        <f>IF($H368="","",VLOOKUP($H368,判定式!$T$3:$X$12,5,TRUE))</f>
        <v/>
      </c>
      <c r="R368" s="250" t="str">
        <f>IF($I368="","",VLOOKUP($I368,判定式!$AA$3:$AB$12,2,TRUE))</f>
        <v/>
      </c>
      <c r="S368" s="250" t="str">
        <f>IF($J368="","",VLOOKUP($J368,判定式!$W$3:$X$12,2,TRUE))</f>
        <v/>
      </c>
      <c r="T368" s="250" t="str">
        <f>IF($K368="","",VLOOKUP($K368,判定式!$Z$3:$AB$12,3,TRUE))</f>
        <v/>
      </c>
      <c r="U368" s="250" t="str">
        <f>IF($L368="","",VLOOKUP($L368,判定式!$U$3:$X$12,4,TRUE))</f>
        <v/>
      </c>
      <c r="V368" s="250" t="str">
        <f>IF($M368="","",VLOOKUP($M368,判定式!$V$3:$X$12,3,TRUE))</f>
        <v/>
      </c>
      <c r="W368" s="69" t="str">
        <f t="shared" si="17"/>
        <v/>
      </c>
      <c r="X368" s="170" t="b">
        <f>IF(ISNUMBER(D368),"判定外",IF(C368=12,VLOOKUP(W368,判定式!$C$15:I$19,7,TRUE),IF(C368=13,VLOOKUP(W368,判定式!$D$15:I$19,6,TRUE),IF(C368=14,VLOOKUP(W368,判定式!$E$15:I$19,5,TRUE),IF(C368=15,VLOOKUP(W368,判定式!$F$15:I$19,4,TRUE),IF(C368=16,VLOOKUP(W368,判定式!$G$15:I$19,3,TRUE),IF(C368=17,VLOOKUP(W368,判定式!$H$15:I$19,2,TRUE))))))))</f>
        <v>0</v>
      </c>
    </row>
    <row r="369" spans="1:24" ht="14.25">
      <c r="A369" s="76">
        <v>40</v>
      </c>
      <c r="B369" s="136"/>
      <c r="C369" s="204"/>
      <c r="D369" s="218" t="str">
        <f t="shared" si="16"/>
        <v>-</v>
      </c>
      <c r="E369" s="230"/>
      <c r="F369" s="230"/>
      <c r="G369" s="230"/>
      <c r="H369" s="230"/>
      <c r="I369" s="230"/>
      <c r="J369" s="230"/>
      <c r="K369" s="77"/>
      <c r="L369" s="230"/>
      <c r="M369" s="230"/>
      <c r="N369" s="251" t="str">
        <f>IF($E369="","",VLOOKUP($E369,判定式!$Q$3:$X$12,8,TRUE))</f>
        <v/>
      </c>
      <c r="O369" s="251" t="str">
        <f>IF($F369="","",VLOOKUP($F369,判定式!$R$3:$X$12,7,TRUE))</f>
        <v/>
      </c>
      <c r="P369" s="251" t="str">
        <f>IF($G369="","",VLOOKUP($G369,判定式!$S$3:$X$12,6,TRUE))</f>
        <v/>
      </c>
      <c r="Q369" s="251" t="str">
        <f>IF($H369="","",VLOOKUP($H369,判定式!$T$3:$X$12,5,TRUE))</f>
        <v/>
      </c>
      <c r="R369" s="251" t="str">
        <f>IF($I369="","",VLOOKUP($I369,判定式!$AA$3:$AB$12,2,TRUE))</f>
        <v/>
      </c>
      <c r="S369" s="251" t="str">
        <f>IF($J369="","",VLOOKUP($J369,判定式!$W$3:$X$12,2,TRUE))</f>
        <v/>
      </c>
      <c r="T369" s="251" t="str">
        <f>IF($K369="","",VLOOKUP($K369,判定式!$Z$3:$AB$12,3,TRUE))</f>
        <v/>
      </c>
      <c r="U369" s="251" t="str">
        <f>IF($L369="","",VLOOKUP($L369,判定式!$U$3:$X$12,4,TRUE))</f>
        <v/>
      </c>
      <c r="V369" s="251" t="str">
        <f>IF($M369="","",VLOOKUP($M369,判定式!$V$3:$X$12,3,TRUE))</f>
        <v/>
      </c>
      <c r="W369" s="78" t="str">
        <f t="shared" si="17"/>
        <v/>
      </c>
      <c r="X369" s="173" t="b">
        <f>IF(ISNUMBER(D369),"判定外",IF(C369=12,VLOOKUP(W369,判定式!$C$15:I$19,7,TRUE),IF(C369=13,VLOOKUP(W369,判定式!$D$15:I$19,6,TRUE),IF(C369=14,VLOOKUP(W369,判定式!$E$15:I$19,5,TRUE),IF(C369=15,VLOOKUP(W369,判定式!$F$15:I$19,4,TRUE),IF(C369=16,VLOOKUP(W369,判定式!$G$15:I$19,3,TRUE),IF(C369=17,VLOOKUP(W369,判定式!$H$15:I$19,2,TRUE))))))))</f>
        <v>0</v>
      </c>
    </row>
    <row r="370" spans="1:24" ht="14.25">
      <c r="A370" s="79">
        <v>41</v>
      </c>
      <c r="B370" s="137"/>
      <c r="C370" s="205"/>
      <c r="D370" s="219" t="str">
        <f t="shared" si="16"/>
        <v>-</v>
      </c>
      <c r="E370" s="231"/>
      <c r="F370" s="231"/>
      <c r="G370" s="231"/>
      <c r="H370" s="231"/>
      <c r="I370" s="231"/>
      <c r="J370" s="231"/>
      <c r="K370" s="80"/>
      <c r="L370" s="231"/>
      <c r="M370" s="231"/>
      <c r="N370" s="252" t="str">
        <f>IF($E370="","",VLOOKUP($E370,判定式!$Q$3:$X$12,8,TRUE))</f>
        <v/>
      </c>
      <c r="O370" s="252" t="str">
        <f>IF($F370="","",VLOOKUP($F370,判定式!$R$3:$X$12,7,TRUE))</f>
        <v/>
      </c>
      <c r="P370" s="252" t="str">
        <f>IF($G370="","",VLOOKUP($G370,判定式!$S$3:$X$12,6,TRUE))</f>
        <v/>
      </c>
      <c r="Q370" s="252" t="str">
        <f>IF($H370="","",VLOOKUP($H370,判定式!$T$3:$X$12,5,TRUE))</f>
        <v/>
      </c>
      <c r="R370" s="252" t="str">
        <f>IF($I370="","",VLOOKUP($I370,判定式!$AA$3:$AB$12,2,TRUE))</f>
        <v/>
      </c>
      <c r="S370" s="252" t="str">
        <f>IF($J370="","",VLOOKUP($J370,判定式!$W$3:$X$12,2,TRUE))</f>
        <v/>
      </c>
      <c r="T370" s="252" t="str">
        <f>IF($K370="","",VLOOKUP($K370,判定式!$Z$3:$AB$12,3,TRUE))</f>
        <v/>
      </c>
      <c r="U370" s="252" t="str">
        <f>IF($L370="","",VLOOKUP($L370,判定式!$U$3:$X$12,4,TRUE))</f>
        <v/>
      </c>
      <c r="V370" s="252" t="str">
        <f>IF($M370="","",VLOOKUP($M370,判定式!$V$3:$X$12,3,TRUE))</f>
        <v/>
      </c>
      <c r="W370" s="75" t="str">
        <f t="shared" si="17"/>
        <v/>
      </c>
      <c r="X370" s="174" t="b">
        <f>IF(ISNUMBER(D370),"判定外",IF(C370=12,VLOOKUP(W370,判定式!$C$15:I$19,7,TRUE),IF(C370=13,VLOOKUP(W370,判定式!$D$15:I$19,6,TRUE),IF(C370=14,VLOOKUP(W370,判定式!$E$15:I$19,5,TRUE),IF(C370=15,VLOOKUP(W370,判定式!$F$15:I$19,4,TRUE),IF(C370=16,VLOOKUP(W370,判定式!$G$15:I$19,3,TRUE),IF(C370=17,VLOOKUP(W370,判定式!$H$15:I$19,2,TRUE))))))))</f>
        <v>0</v>
      </c>
    </row>
    <row r="371" spans="1:24" ht="14.25">
      <c r="A371" s="67">
        <v>42</v>
      </c>
      <c r="B371" s="133"/>
      <c r="C371" s="201"/>
      <c r="D371" s="215" t="str">
        <f t="shared" si="16"/>
        <v>-</v>
      </c>
      <c r="E371" s="225"/>
      <c r="F371" s="225"/>
      <c r="G371" s="225"/>
      <c r="H371" s="225"/>
      <c r="I371" s="225"/>
      <c r="J371" s="225"/>
      <c r="K371" s="68"/>
      <c r="L371" s="225"/>
      <c r="M371" s="225"/>
      <c r="N371" s="250" t="str">
        <f>IF($E371="","",VLOOKUP($E371,判定式!$Q$3:$X$12,8,TRUE))</f>
        <v/>
      </c>
      <c r="O371" s="250" t="str">
        <f>IF($F371="","",VLOOKUP($F371,判定式!$R$3:$X$12,7,TRUE))</f>
        <v/>
      </c>
      <c r="P371" s="250" t="str">
        <f>IF($G371="","",VLOOKUP($G371,判定式!$S$3:$X$12,6,TRUE))</f>
        <v/>
      </c>
      <c r="Q371" s="250" t="str">
        <f>IF($H371="","",VLOOKUP($H371,判定式!$T$3:$X$12,5,TRUE))</f>
        <v/>
      </c>
      <c r="R371" s="250" t="str">
        <f>IF($I371="","",VLOOKUP($I371,判定式!$AA$3:$AB$12,2,TRUE))</f>
        <v/>
      </c>
      <c r="S371" s="250" t="str">
        <f>IF($J371="","",VLOOKUP($J371,判定式!$W$3:$X$12,2,TRUE))</f>
        <v/>
      </c>
      <c r="T371" s="250" t="str">
        <f>IF($K371="","",VLOOKUP($K371,判定式!$Z$3:$AB$12,3,TRUE))</f>
        <v/>
      </c>
      <c r="U371" s="250" t="str">
        <f>IF($L371="","",VLOOKUP($L371,判定式!$U$3:$X$12,4,TRUE))</f>
        <v/>
      </c>
      <c r="V371" s="250" t="str">
        <f>IF($M371="","",VLOOKUP($M371,判定式!$V$3:$X$12,3,TRUE))</f>
        <v/>
      </c>
      <c r="W371" s="69" t="str">
        <f t="shared" si="17"/>
        <v/>
      </c>
      <c r="X371" s="170" t="b">
        <f>IF(ISNUMBER(D371),"判定外",IF(C371=12,VLOOKUP(W371,判定式!$C$15:I$19,7,TRUE),IF(C371=13,VLOOKUP(W371,判定式!$D$15:I$19,6,TRUE),IF(C371=14,VLOOKUP(W371,判定式!$E$15:I$19,5,TRUE),IF(C371=15,VLOOKUP(W371,判定式!$F$15:I$19,4,TRUE),IF(C371=16,VLOOKUP(W371,判定式!$G$15:I$19,3,TRUE),IF(C371=17,VLOOKUP(W371,判定式!$H$15:I$19,2,TRUE))))))))</f>
        <v>0</v>
      </c>
    </row>
    <row r="372" spans="1:24" ht="14.25">
      <c r="A372" s="67">
        <v>43</v>
      </c>
      <c r="B372" s="133"/>
      <c r="C372" s="201"/>
      <c r="D372" s="215" t="str">
        <f t="shared" si="16"/>
        <v>-</v>
      </c>
      <c r="E372" s="225"/>
      <c r="F372" s="225"/>
      <c r="G372" s="225"/>
      <c r="H372" s="225"/>
      <c r="I372" s="225"/>
      <c r="J372" s="225"/>
      <c r="K372" s="68"/>
      <c r="L372" s="225"/>
      <c r="M372" s="225"/>
      <c r="N372" s="250" t="str">
        <f>IF($E372="","",VLOOKUP($E372,判定式!$Q$3:$X$12,8,TRUE))</f>
        <v/>
      </c>
      <c r="O372" s="250" t="str">
        <f>IF($F372="","",VLOOKUP($F372,判定式!$R$3:$X$12,7,TRUE))</f>
        <v/>
      </c>
      <c r="P372" s="250" t="str">
        <f>IF($G372="","",VLOOKUP($G372,判定式!$S$3:$X$12,6,TRUE))</f>
        <v/>
      </c>
      <c r="Q372" s="250" t="str">
        <f>IF($H372="","",VLOOKUP($H372,判定式!$T$3:$X$12,5,TRUE))</f>
        <v/>
      </c>
      <c r="R372" s="250" t="str">
        <f>IF($I372="","",VLOOKUP($I372,判定式!$AA$3:$AB$12,2,TRUE))</f>
        <v/>
      </c>
      <c r="S372" s="250" t="str">
        <f>IF($J372="","",VLOOKUP($J372,判定式!$W$3:$X$12,2,TRUE))</f>
        <v/>
      </c>
      <c r="T372" s="250" t="str">
        <f>IF($K372="","",VLOOKUP($K372,判定式!$Z$3:$AB$12,3,TRUE))</f>
        <v/>
      </c>
      <c r="U372" s="250" t="str">
        <f>IF($L372="","",VLOOKUP($L372,判定式!$U$3:$X$12,4,TRUE))</f>
        <v/>
      </c>
      <c r="V372" s="250" t="str">
        <f>IF($M372="","",VLOOKUP($M372,判定式!$V$3:$X$12,3,TRUE))</f>
        <v/>
      </c>
      <c r="W372" s="69" t="str">
        <f t="shared" si="17"/>
        <v/>
      </c>
      <c r="X372" s="170" t="b">
        <f>IF(ISNUMBER(D372),"判定外",IF(C372=12,VLOOKUP(W372,判定式!$C$15:I$19,7,TRUE),IF(C372=13,VLOOKUP(W372,判定式!$D$15:I$19,6,TRUE),IF(C372=14,VLOOKUP(W372,判定式!$E$15:I$19,5,TRUE),IF(C372=15,VLOOKUP(W372,判定式!$F$15:I$19,4,TRUE),IF(C372=16,VLOOKUP(W372,判定式!$G$15:I$19,3,TRUE),IF(C372=17,VLOOKUP(W372,判定式!$H$15:I$19,2,TRUE))))))))</f>
        <v>0</v>
      </c>
    </row>
    <row r="373" spans="1:24" ht="14.25">
      <c r="A373" s="67">
        <v>44</v>
      </c>
      <c r="B373" s="133"/>
      <c r="C373" s="201"/>
      <c r="D373" s="215" t="str">
        <f t="shared" si="16"/>
        <v>-</v>
      </c>
      <c r="E373" s="225"/>
      <c r="F373" s="225"/>
      <c r="G373" s="225"/>
      <c r="H373" s="225"/>
      <c r="I373" s="225"/>
      <c r="J373" s="225"/>
      <c r="K373" s="68"/>
      <c r="L373" s="225"/>
      <c r="M373" s="225"/>
      <c r="N373" s="250" t="str">
        <f>IF($E373="","",VLOOKUP($E373,判定式!$Q$3:$X$12,8,TRUE))</f>
        <v/>
      </c>
      <c r="O373" s="250" t="str">
        <f>IF($F373="","",VLOOKUP($F373,判定式!$R$3:$X$12,7,TRUE))</f>
        <v/>
      </c>
      <c r="P373" s="250" t="str">
        <f>IF($G373="","",VLOOKUP($G373,判定式!$S$3:$X$12,6,TRUE))</f>
        <v/>
      </c>
      <c r="Q373" s="250" t="str">
        <f>IF($H373="","",VLOOKUP($H373,判定式!$T$3:$X$12,5,TRUE))</f>
        <v/>
      </c>
      <c r="R373" s="250" t="str">
        <f>IF($I373="","",VLOOKUP($I373,判定式!$AA$3:$AB$12,2,TRUE))</f>
        <v/>
      </c>
      <c r="S373" s="250" t="str">
        <f>IF($J373="","",VLOOKUP($J373,判定式!$W$3:$X$12,2,TRUE))</f>
        <v/>
      </c>
      <c r="T373" s="250" t="str">
        <f>IF($K373="","",VLOOKUP($K373,判定式!$Z$3:$AB$12,3,TRUE))</f>
        <v/>
      </c>
      <c r="U373" s="250" t="str">
        <f>IF($L373="","",VLOOKUP($L373,判定式!$U$3:$X$12,4,TRUE))</f>
        <v/>
      </c>
      <c r="V373" s="250" t="str">
        <f>IF($M373="","",VLOOKUP($M373,判定式!$V$3:$X$12,3,TRUE))</f>
        <v/>
      </c>
      <c r="W373" s="69" t="str">
        <f t="shared" si="17"/>
        <v/>
      </c>
      <c r="X373" s="170" t="b">
        <f>IF(ISNUMBER(D373),"判定外",IF(C373=12,VLOOKUP(W373,判定式!$C$15:I$19,7,TRUE),IF(C373=13,VLOOKUP(W373,判定式!$D$15:I$19,6,TRUE),IF(C373=14,VLOOKUP(W373,判定式!$E$15:I$19,5,TRUE),IF(C373=15,VLOOKUP(W373,判定式!$F$15:I$19,4,TRUE),IF(C373=16,VLOOKUP(W373,判定式!$G$15:I$19,3,TRUE),IF(C373=17,VLOOKUP(W373,判定式!$H$15:I$19,2,TRUE))))))))</f>
        <v>0</v>
      </c>
    </row>
    <row r="374" spans="1:24" ht="14.25">
      <c r="A374" s="70">
        <v>45</v>
      </c>
      <c r="B374" s="134"/>
      <c r="C374" s="202"/>
      <c r="D374" s="216" t="str">
        <f t="shared" si="16"/>
        <v>-</v>
      </c>
      <c r="E374" s="227"/>
      <c r="F374" s="227"/>
      <c r="G374" s="227"/>
      <c r="H374" s="227"/>
      <c r="I374" s="227"/>
      <c r="J374" s="227"/>
      <c r="K374" s="71"/>
      <c r="L374" s="227"/>
      <c r="M374" s="227"/>
      <c r="N374" s="253" t="str">
        <f>IF($E374="","",VLOOKUP($E374,判定式!$Q$3:$X$12,8,TRUE))</f>
        <v/>
      </c>
      <c r="O374" s="253" t="str">
        <f>IF($F374="","",VLOOKUP($F374,判定式!$R$3:$X$12,7,TRUE))</f>
        <v/>
      </c>
      <c r="P374" s="253" t="str">
        <f>IF($G374="","",VLOOKUP($G374,判定式!$S$3:$X$12,6,TRUE))</f>
        <v/>
      </c>
      <c r="Q374" s="253" t="str">
        <f>IF($H374="","",VLOOKUP($H374,判定式!$T$3:$X$12,5,TRUE))</f>
        <v/>
      </c>
      <c r="R374" s="253" t="str">
        <f>IF($I374="","",VLOOKUP($I374,判定式!$AA$3:$AB$12,2,TRUE))</f>
        <v/>
      </c>
      <c r="S374" s="253" t="str">
        <f>IF($J374="","",VLOOKUP($J374,判定式!$W$3:$X$12,2,TRUE))</f>
        <v/>
      </c>
      <c r="T374" s="253" t="str">
        <f>IF($K374="","",VLOOKUP($K374,判定式!$Z$3:$AB$12,3,TRUE))</f>
        <v/>
      </c>
      <c r="U374" s="253" t="str">
        <f>IF($L374="","",VLOOKUP($L374,判定式!$U$3:$X$12,4,TRUE))</f>
        <v/>
      </c>
      <c r="V374" s="253" t="str">
        <f>IF($M374="","",VLOOKUP($M374,判定式!$V$3:$X$12,3,TRUE))</f>
        <v/>
      </c>
      <c r="W374" s="78" t="str">
        <f t="shared" si="17"/>
        <v/>
      </c>
      <c r="X374" s="171" t="b">
        <f>IF(ISNUMBER(D374),"判定外",IF(C374=12,VLOOKUP(W374,判定式!$C$15:I$19,7,TRUE),IF(C374=13,VLOOKUP(W374,判定式!$D$15:I$19,6,TRUE),IF(C374=14,VLOOKUP(W374,判定式!$E$15:I$19,5,TRUE),IF(C374=15,VLOOKUP(W374,判定式!$F$15:I$19,4,TRUE),IF(C374=16,VLOOKUP(W374,判定式!$G$15:I$19,3,TRUE),IF(C374=17,VLOOKUP(W374,判定式!$H$15:I$19,2,TRUE))))))))</f>
        <v>0</v>
      </c>
    </row>
    <row r="375" spans="1:24" ht="14.25">
      <c r="A375" s="73">
        <v>46</v>
      </c>
      <c r="B375" s="135"/>
      <c r="C375" s="203"/>
      <c r="D375" s="217" t="str">
        <f t="shared" si="16"/>
        <v>-</v>
      </c>
      <c r="E375" s="229"/>
      <c r="F375" s="229"/>
      <c r="G375" s="229"/>
      <c r="H375" s="229"/>
      <c r="I375" s="229"/>
      <c r="J375" s="229"/>
      <c r="K375" s="74"/>
      <c r="L375" s="229"/>
      <c r="M375" s="229"/>
      <c r="N375" s="254" t="str">
        <f>IF($E375="","",VLOOKUP($E375,判定式!$Q$3:$X$12,8,TRUE))</f>
        <v/>
      </c>
      <c r="O375" s="254" t="str">
        <f>IF($F375="","",VLOOKUP($F375,判定式!$R$3:$X$12,7,TRUE))</f>
        <v/>
      </c>
      <c r="P375" s="254" t="str">
        <f>IF($G375="","",VLOOKUP($G375,判定式!$S$3:$X$12,6,TRUE))</f>
        <v/>
      </c>
      <c r="Q375" s="254" t="str">
        <f>IF($H375="","",VLOOKUP($H375,判定式!$T$3:$X$12,5,TRUE))</f>
        <v/>
      </c>
      <c r="R375" s="254" t="str">
        <f>IF($I375="","",VLOOKUP($I375,判定式!$AA$3:$AB$12,2,TRUE))</f>
        <v/>
      </c>
      <c r="S375" s="254" t="str">
        <f>IF($J375="","",VLOOKUP($J375,判定式!$W$3:$X$12,2,TRUE))</f>
        <v/>
      </c>
      <c r="T375" s="254" t="str">
        <f>IF($K375="","",VLOOKUP($K375,判定式!$Z$3:$AB$12,3,TRUE))</f>
        <v/>
      </c>
      <c r="U375" s="254" t="str">
        <f>IF($L375="","",VLOOKUP($L375,判定式!$U$3:$X$12,4,TRUE))</f>
        <v/>
      </c>
      <c r="V375" s="254" t="str">
        <f>IF($M375="","",VLOOKUP($M375,判定式!$V$3:$X$12,3,TRUE))</f>
        <v/>
      </c>
      <c r="W375" s="75" t="str">
        <f t="shared" si="17"/>
        <v/>
      </c>
      <c r="X375" s="172" t="b">
        <f>IF(ISNUMBER(D375),"判定外",IF(C375=12,VLOOKUP(W375,判定式!$C$15:I$19,7,TRUE),IF(C375=13,VLOOKUP(W375,判定式!$D$15:I$19,6,TRUE),IF(C375=14,VLOOKUP(W375,判定式!$E$15:I$19,5,TRUE),IF(C375=15,VLOOKUP(W375,判定式!$F$15:I$19,4,TRUE),IF(C375=16,VLOOKUP(W375,判定式!$G$15:I$19,3,TRUE),IF(C375=17,VLOOKUP(W375,判定式!$H$15:I$19,2,TRUE))))))))</f>
        <v>0</v>
      </c>
    </row>
    <row r="376" spans="1:24" ht="14.25">
      <c r="A376" s="67">
        <v>47</v>
      </c>
      <c r="B376" s="133"/>
      <c r="C376" s="201"/>
      <c r="D376" s="215" t="str">
        <f t="shared" si="16"/>
        <v>-</v>
      </c>
      <c r="E376" s="225"/>
      <c r="F376" s="225"/>
      <c r="G376" s="225"/>
      <c r="H376" s="225"/>
      <c r="I376" s="225"/>
      <c r="J376" s="225"/>
      <c r="K376" s="68"/>
      <c r="L376" s="225"/>
      <c r="M376" s="225"/>
      <c r="N376" s="250" t="str">
        <f>IF($E376="","",VLOOKUP($E376,判定式!$Q$3:$X$12,8,TRUE))</f>
        <v/>
      </c>
      <c r="O376" s="250" t="str">
        <f>IF($F376="","",VLOOKUP($F376,判定式!$R$3:$X$12,7,TRUE))</f>
        <v/>
      </c>
      <c r="P376" s="250" t="str">
        <f>IF($G376="","",VLOOKUP($G376,判定式!$S$3:$X$12,6,TRUE))</f>
        <v/>
      </c>
      <c r="Q376" s="250" t="str">
        <f>IF($H376="","",VLOOKUP($H376,判定式!$T$3:$X$12,5,TRUE))</f>
        <v/>
      </c>
      <c r="R376" s="250" t="str">
        <f>IF($I376="","",VLOOKUP($I376,判定式!$AA$3:$AB$12,2,TRUE))</f>
        <v/>
      </c>
      <c r="S376" s="250" t="str">
        <f>IF($J376="","",VLOOKUP($J376,判定式!$W$3:$X$12,2,TRUE))</f>
        <v/>
      </c>
      <c r="T376" s="250" t="str">
        <f>IF($K376="","",VLOOKUP($K376,判定式!$Z$3:$AB$12,3,TRUE))</f>
        <v/>
      </c>
      <c r="U376" s="250" t="str">
        <f>IF($L376="","",VLOOKUP($L376,判定式!$U$3:$X$12,4,TRUE))</f>
        <v/>
      </c>
      <c r="V376" s="250" t="str">
        <f>IF($M376="","",VLOOKUP($M376,判定式!$V$3:$X$12,3,TRUE))</f>
        <v/>
      </c>
      <c r="W376" s="69" t="str">
        <f t="shared" si="17"/>
        <v/>
      </c>
      <c r="X376" s="170" t="b">
        <f>IF(ISNUMBER(D376),"判定外",IF(C376=12,VLOOKUP(W376,判定式!$C$15:I$19,7,TRUE),IF(C376=13,VLOOKUP(W376,判定式!$D$15:I$19,6,TRUE),IF(C376=14,VLOOKUP(W376,判定式!$E$15:I$19,5,TRUE),IF(C376=15,VLOOKUP(W376,判定式!$F$15:I$19,4,TRUE),IF(C376=16,VLOOKUP(W376,判定式!$G$15:I$19,3,TRUE),IF(C376=17,VLOOKUP(W376,判定式!$H$15:I$19,2,TRUE))))))))</f>
        <v>0</v>
      </c>
    </row>
    <row r="377" spans="1:24" ht="14.25">
      <c r="A377" s="67">
        <v>48</v>
      </c>
      <c r="B377" s="133"/>
      <c r="C377" s="201"/>
      <c r="D377" s="215" t="str">
        <f t="shared" si="16"/>
        <v>-</v>
      </c>
      <c r="E377" s="225"/>
      <c r="F377" s="225"/>
      <c r="G377" s="225"/>
      <c r="H377" s="225"/>
      <c r="I377" s="225"/>
      <c r="J377" s="225"/>
      <c r="K377" s="68"/>
      <c r="L377" s="225"/>
      <c r="M377" s="225"/>
      <c r="N377" s="250" t="str">
        <f>IF($E377="","",VLOOKUP($E377,判定式!$Q$3:$X$12,8,TRUE))</f>
        <v/>
      </c>
      <c r="O377" s="250" t="str">
        <f>IF($F377="","",VLOOKUP($F377,判定式!$R$3:$X$12,7,TRUE))</f>
        <v/>
      </c>
      <c r="P377" s="250" t="str">
        <f>IF($G377="","",VLOOKUP($G377,判定式!$S$3:$X$12,6,TRUE))</f>
        <v/>
      </c>
      <c r="Q377" s="250" t="str">
        <f>IF($H377="","",VLOOKUP($H377,判定式!$T$3:$X$12,5,TRUE))</f>
        <v/>
      </c>
      <c r="R377" s="250" t="str">
        <f>IF($I377="","",VLOOKUP($I377,判定式!$AA$3:$AB$12,2,TRUE))</f>
        <v/>
      </c>
      <c r="S377" s="250" t="str">
        <f>IF($J377="","",VLOOKUP($J377,判定式!$W$3:$X$12,2,TRUE))</f>
        <v/>
      </c>
      <c r="T377" s="250" t="str">
        <f>IF($K377="","",VLOOKUP($K377,判定式!$Z$3:$AB$12,3,TRUE))</f>
        <v/>
      </c>
      <c r="U377" s="250" t="str">
        <f>IF($L377="","",VLOOKUP($L377,判定式!$U$3:$X$12,4,TRUE))</f>
        <v/>
      </c>
      <c r="V377" s="250" t="str">
        <f>IF($M377="","",VLOOKUP($M377,判定式!$V$3:$X$12,3,TRUE))</f>
        <v/>
      </c>
      <c r="W377" s="69" t="str">
        <f t="shared" si="17"/>
        <v/>
      </c>
      <c r="X377" s="170" t="b">
        <f>IF(ISNUMBER(D377),"判定外",IF(C377=12,VLOOKUP(W377,判定式!$C$15:I$19,7,TRUE),IF(C377=13,VLOOKUP(W377,判定式!$D$15:I$19,6,TRUE),IF(C377=14,VLOOKUP(W377,判定式!$E$15:I$19,5,TRUE),IF(C377=15,VLOOKUP(W377,判定式!$F$15:I$19,4,TRUE),IF(C377=16,VLOOKUP(W377,判定式!$G$15:I$19,3,TRUE),IF(C377=17,VLOOKUP(W377,判定式!$H$15:I$19,2,TRUE))))))))</f>
        <v>0</v>
      </c>
    </row>
    <row r="378" spans="1:24" ht="14.25">
      <c r="A378" s="67">
        <v>49</v>
      </c>
      <c r="B378" s="133"/>
      <c r="C378" s="201"/>
      <c r="D378" s="215" t="str">
        <f t="shared" si="16"/>
        <v>-</v>
      </c>
      <c r="E378" s="225"/>
      <c r="F378" s="225"/>
      <c r="G378" s="225"/>
      <c r="H378" s="225"/>
      <c r="I378" s="225"/>
      <c r="J378" s="225"/>
      <c r="K378" s="68"/>
      <c r="L378" s="225"/>
      <c r="M378" s="225"/>
      <c r="N378" s="250" t="str">
        <f>IF($E378="","",VLOOKUP($E378,判定式!$Q$3:$X$12,8,TRUE))</f>
        <v/>
      </c>
      <c r="O378" s="250" t="str">
        <f>IF($F378="","",VLOOKUP($F378,判定式!$R$3:$X$12,7,TRUE))</f>
        <v/>
      </c>
      <c r="P378" s="250" t="str">
        <f>IF($G378="","",VLOOKUP($G378,判定式!$S$3:$X$12,6,TRUE))</f>
        <v/>
      </c>
      <c r="Q378" s="250" t="str">
        <f>IF($H378="","",VLOOKUP($H378,判定式!$T$3:$X$12,5,TRUE))</f>
        <v/>
      </c>
      <c r="R378" s="250" t="str">
        <f>IF($I378="","",VLOOKUP($I378,判定式!$AA$3:$AB$12,2,TRUE))</f>
        <v/>
      </c>
      <c r="S378" s="250" t="str">
        <f>IF($J378="","",VLOOKUP($J378,判定式!$W$3:$X$12,2,TRUE))</f>
        <v/>
      </c>
      <c r="T378" s="250" t="str">
        <f>IF($K378="","",VLOOKUP($K378,判定式!$Z$3:$AB$12,3,TRUE))</f>
        <v/>
      </c>
      <c r="U378" s="250" t="str">
        <f>IF($L378="","",VLOOKUP($L378,判定式!$U$3:$X$12,4,TRUE))</f>
        <v/>
      </c>
      <c r="V378" s="250" t="str">
        <f>IF($M378="","",VLOOKUP($M378,判定式!$V$3:$X$12,3,TRUE))</f>
        <v/>
      </c>
      <c r="W378" s="69" t="str">
        <f t="shared" si="17"/>
        <v/>
      </c>
      <c r="X378" s="170" t="b">
        <f>IF(ISNUMBER(D378),"判定外",IF(C378=12,VLOOKUP(W378,判定式!$C$15:I$19,7,TRUE),IF(C378=13,VLOOKUP(W378,判定式!$D$15:I$19,6,TRUE),IF(C378=14,VLOOKUP(W378,判定式!$E$15:I$19,5,TRUE),IF(C378=15,VLOOKUP(W378,判定式!$F$15:I$19,4,TRUE),IF(C378=16,VLOOKUP(W378,判定式!$G$15:I$19,3,TRUE),IF(C378=17,VLOOKUP(W378,判定式!$H$15:I$19,2,TRUE))))))))</f>
        <v>0</v>
      </c>
    </row>
    <row r="379" spans="1:24" ht="14.25">
      <c r="A379" s="76">
        <v>50</v>
      </c>
      <c r="B379" s="136"/>
      <c r="C379" s="204"/>
      <c r="D379" s="218" t="str">
        <f t="shared" si="16"/>
        <v>-</v>
      </c>
      <c r="E379" s="230"/>
      <c r="F379" s="230"/>
      <c r="G379" s="230"/>
      <c r="H379" s="230"/>
      <c r="I379" s="230"/>
      <c r="J379" s="230"/>
      <c r="K379" s="77"/>
      <c r="L379" s="230"/>
      <c r="M379" s="230"/>
      <c r="N379" s="251" t="str">
        <f>IF($E379="","",VLOOKUP($E379,判定式!$Q$3:$X$12,8,TRUE))</f>
        <v/>
      </c>
      <c r="O379" s="251" t="str">
        <f>IF($F379="","",VLOOKUP($F379,判定式!$R$3:$X$12,7,TRUE))</f>
        <v/>
      </c>
      <c r="P379" s="251" t="str">
        <f>IF($G379="","",VLOOKUP($G379,判定式!$S$3:$X$12,6,TRUE))</f>
        <v/>
      </c>
      <c r="Q379" s="251" t="str">
        <f>IF($H379="","",VLOOKUP($H379,判定式!$T$3:$X$12,5,TRUE))</f>
        <v/>
      </c>
      <c r="R379" s="251" t="str">
        <f>IF($I379="","",VLOOKUP($I379,判定式!$AA$3:$AB$12,2,TRUE))</f>
        <v/>
      </c>
      <c r="S379" s="251" t="str">
        <f>IF($J379="","",VLOOKUP($J379,判定式!$W$3:$X$12,2,TRUE))</f>
        <v/>
      </c>
      <c r="T379" s="251" t="str">
        <f>IF($K379="","",VLOOKUP($K379,判定式!$Z$3:$AB$12,3,TRUE))</f>
        <v/>
      </c>
      <c r="U379" s="251" t="str">
        <f>IF($L379="","",VLOOKUP($L379,判定式!$U$3:$X$12,4,TRUE))</f>
        <v/>
      </c>
      <c r="V379" s="251" t="str">
        <f>IF($M379="","",VLOOKUP($M379,判定式!$V$3:$X$12,3,TRUE))</f>
        <v/>
      </c>
      <c r="W379" s="78" t="str">
        <f t="shared" si="17"/>
        <v/>
      </c>
      <c r="X379" s="173" t="b">
        <f>IF(ISNUMBER(D379),"判定外",IF(C379=12,VLOOKUP(W379,判定式!$C$15:I$19,7,TRUE),IF(C379=13,VLOOKUP(W379,判定式!$D$15:I$19,6,TRUE),IF(C379=14,VLOOKUP(W379,判定式!$E$15:I$19,5,TRUE),IF(C379=15,VLOOKUP(W379,判定式!$F$15:I$19,4,TRUE),IF(C379=16,VLOOKUP(W379,判定式!$G$15:I$19,3,TRUE),IF(C379=17,VLOOKUP(W379,判定式!$H$15:I$19,2,TRUE))))))))</f>
        <v>0</v>
      </c>
    </row>
    <row r="380" spans="1:24" ht="14.25">
      <c r="A380" s="79">
        <v>51</v>
      </c>
      <c r="B380" s="137"/>
      <c r="C380" s="205"/>
      <c r="D380" s="219" t="str">
        <f t="shared" si="16"/>
        <v>-</v>
      </c>
      <c r="E380" s="231"/>
      <c r="F380" s="231"/>
      <c r="G380" s="231"/>
      <c r="H380" s="231"/>
      <c r="I380" s="231"/>
      <c r="J380" s="231"/>
      <c r="K380" s="80"/>
      <c r="L380" s="231"/>
      <c r="M380" s="231"/>
      <c r="N380" s="252" t="str">
        <f>IF($E380="","",VLOOKUP($E380,判定式!$Q$3:$X$12,8,TRUE))</f>
        <v/>
      </c>
      <c r="O380" s="252" t="str">
        <f>IF($F380="","",VLOOKUP($F380,判定式!$R$3:$X$12,7,TRUE))</f>
        <v/>
      </c>
      <c r="P380" s="252" t="str">
        <f>IF($G380="","",VLOOKUP($G380,判定式!$S$3:$X$12,6,TRUE))</f>
        <v/>
      </c>
      <c r="Q380" s="252" t="str">
        <f>IF($H380="","",VLOOKUP($H380,判定式!$T$3:$X$12,5,TRUE))</f>
        <v/>
      </c>
      <c r="R380" s="252" t="str">
        <f>IF($I380="","",VLOOKUP($I380,判定式!$AA$3:$AB$12,2,TRUE))</f>
        <v/>
      </c>
      <c r="S380" s="252" t="str">
        <f>IF($J380="","",VLOOKUP($J380,判定式!$W$3:$X$12,2,TRUE))</f>
        <v/>
      </c>
      <c r="T380" s="252" t="str">
        <f>IF($K380="","",VLOOKUP($K380,判定式!$Z$3:$AB$12,3,TRUE))</f>
        <v/>
      </c>
      <c r="U380" s="252" t="str">
        <f>IF($L380="","",VLOOKUP($L380,判定式!$U$3:$X$12,4,TRUE))</f>
        <v/>
      </c>
      <c r="V380" s="252" t="str">
        <f>IF($M380="","",VLOOKUP($M380,判定式!$V$3:$X$12,3,TRUE))</f>
        <v/>
      </c>
      <c r="W380" s="75" t="str">
        <f t="shared" si="17"/>
        <v/>
      </c>
      <c r="X380" s="174" t="b">
        <f>IF(ISNUMBER(D380),"判定外",IF(C380=12,VLOOKUP(W380,判定式!$C$15:I$19,7,TRUE),IF(C380=13,VLOOKUP(W380,判定式!$D$15:I$19,6,TRUE),IF(C380=14,VLOOKUP(W380,判定式!$E$15:I$19,5,TRUE),IF(C380=15,VLOOKUP(W380,判定式!$F$15:I$19,4,TRUE),IF(C380=16,VLOOKUP(W380,判定式!$G$15:I$19,3,TRUE),IF(C380=17,VLOOKUP(W380,判定式!$H$15:I$19,2,TRUE))))))))</f>
        <v>0</v>
      </c>
    </row>
    <row r="381" spans="1:24" ht="14.25">
      <c r="A381" s="67">
        <v>52</v>
      </c>
      <c r="B381" s="133"/>
      <c r="C381" s="201"/>
      <c r="D381" s="215" t="str">
        <f t="shared" si="16"/>
        <v>-</v>
      </c>
      <c r="E381" s="225"/>
      <c r="F381" s="225"/>
      <c r="G381" s="225"/>
      <c r="H381" s="225"/>
      <c r="I381" s="225"/>
      <c r="J381" s="225"/>
      <c r="K381" s="68"/>
      <c r="L381" s="225"/>
      <c r="M381" s="225"/>
      <c r="N381" s="250" t="str">
        <f>IF($E381="","",VLOOKUP($E381,判定式!$Q$3:$X$12,8,TRUE))</f>
        <v/>
      </c>
      <c r="O381" s="250" t="str">
        <f>IF($F381="","",VLOOKUP($F381,判定式!$R$3:$X$12,7,TRUE))</f>
        <v/>
      </c>
      <c r="P381" s="250" t="str">
        <f>IF($G381="","",VLOOKUP($G381,判定式!$S$3:$X$12,6,TRUE))</f>
        <v/>
      </c>
      <c r="Q381" s="250" t="str">
        <f>IF($H381="","",VLOOKUP($H381,判定式!$T$3:$X$12,5,TRUE))</f>
        <v/>
      </c>
      <c r="R381" s="250" t="str">
        <f>IF($I381="","",VLOOKUP($I381,判定式!$AA$3:$AB$12,2,TRUE))</f>
        <v/>
      </c>
      <c r="S381" s="250" t="str">
        <f>IF($J381="","",VLOOKUP($J381,判定式!$W$3:$X$12,2,TRUE))</f>
        <v/>
      </c>
      <c r="T381" s="250" t="str">
        <f>IF($K381="","",VLOOKUP($K381,判定式!$Z$3:$AB$12,3,TRUE))</f>
        <v/>
      </c>
      <c r="U381" s="250" t="str">
        <f>IF($L381="","",VLOOKUP($L381,判定式!$U$3:$X$12,4,TRUE))</f>
        <v/>
      </c>
      <c r="V381" s="250" t="str">
        <f>IF($M381="","",VLOOKUP($M381,判定式!$V$3:$X$12,3,TRUE))</f>
        <v/>
      </c>
      <c r="W381" s="69" t="str">
        <f t="shared" si="17"/>
        <v/>
      </c>
      <c r="X381" s="170" t="b">
        <f>IF(ISNUMBER(D381),"判定外",IF(C381=12,VLOOKUP(W381,判定式!$C$15:I$19,7,TRUE),IF(C381=13,VLOOKUP(W381,判定式!$D$15:I$19,6,TRUE),IF(C381=14,VLOOKUP(W381,判定式!$E$15:I$19,5,TRUE),IF(C381=15,VLOOKUP(W381,判定式!$F$15:I$19,4,TRUE),IF(C381=16,VLOOKUP(W381,判定式!$G$15:I$19,3,TRUE),IF(C381=17,VLOOKUP(W381,判定式!$H$15:I$19,2,TRUE))))))))</f>
        <v>0</v>
      </c>
    </row>
    <row r="382" spans="1:24" ht="14.25">
      <c r="A382" s="67">
        <v>53</v>
      </c>
      <c r="B382" s="133"/>
      <c r="C382" s="201"/>
      <c r="D382" s="215" t="str">
        <f t="shared" si="16"/>
        <v>-</v>
      </c>
      <c r="E382" s="225"/>
      <c r="F382" s="225"/>
      <c r="G382" s="225"/>
      <c r="H382" s="225"/>
      <c r="I382" s="225"/>
      <c r="J382" s="225"/>
      <c r="K382" s="68"/>
      <c r="L382" s="225"/>
      <c r="M382" s="225"/>
      <c r="N382" s="250" t="str">
        <f>IF($E382="","",VLOOKUP($E382,判定式!$Q$3:$X$12,8,TRUE))</f>
        <v/>
      </c>
      <c r="O382" s="250" t="str">
        <f>IF($F382="","",VLOOKUP($F382,判定式!$R$3:$X$12,7,TRUE))</f>
        <v/>
      </c>
      <c r="P382" s="250" t="str">
        <f>IF($G382="","",VLOOKUP($G382,判定式!$S$3:$X$12,6,TRUE))</f>
        <v/>
      </c>
      <c r="Q382" s="250" t="str">
        <f>IF($H382="","",VLOOKUP($H382,判定式!$T$3:$X$12,5,TRUE))</f>
        <v/>
      </c>
      <c r="R382" s="250" t="str">
        <f>IF($I382="","",VLOOKUP($I382,判定式!$AA$3:$AB$12,2,TRUE))</f>
        <v/>
      </c>
      <c r="S382" s="250" t="str">
        <f>IF($J382="","",VLOOKUP($J382,判定式!$W$3:$X$12,2,TRUE))</f>
        <v/>
      </c>
      <c r="T382" s="250" t="str">
        <f>IF($K382="","",VLOOKUP($K382,判定式!$Z$3:$AB$12,3,TRUE))</f>
        <v/>
      </c>
      <c r="U382" s="250" t="str">
        <f>IF($L382="","",VLOOKUP($L382,判定式!$U$3:$X$12,4,TRUE))</f>
        <v/>
      </c>
      <c r="V382" s="250" t="str">
        <f>IF($M382="","",VLOOKUP($M382,判定式!$V$3:$X$12,3,TRUE))</f>
        <v/>
      </c>
      <c r="W382" s="69" t="str">
        <f t="shared" si="17"/>
        <v/>
      </c>
      <c r="X382" s="170" t="b">
        <f>IF(ISNUMBER(D382),"判定外",IF(C382=12,VLOOKUP(W382,判定式!$C$15:I$19,7,TRUE),IF(C382=13,VLOOKUP(W382,判定式!$D$15:I$19,6,TRUE),IF(C382=14,VLOOKUP(W382,判定式!$E$15:I$19,5,TRUE),IF(C382=15,VLOOKUP(W382,判定式!$F$15:I$19,4,TRUE),IF(C382=16,VLOOKUP(W382,判定式!$G$15:I$19,3,TRUE),IF(C382=17,VLOOKUP(W382,判定式!$H$15:I$19,2,TRUE))))))))</f>
        <v>0</v>
      </c>
    </row>
    <row r="383" spans="1:24" ht="14.25">
      <c r="A383" s="67">
        <v>54</v>
      </c>
      <c r="B383" s="133"/>
      <c r="C383" s="201"/>
      <c r="D383" s="215" t="str">
        <f t="shared" si="16"/>
        <v>-</v>
      </c>
      <c r="E383" s="225"/>
      <c r="F383" s="225"/>
      <c r="G383" s="225"/>
      <c r="H383" s="225"/>
      <c r="I383" s="225"/>
      <c r="J383" s="225"/>
      <c r="K383" s="68"/>
      <c r="L383" s="225"/>
      <c r="M383" s="225"/>
      <c r="N383" s="250" t="str">
        <f>IF($E383="","",VLOOKUP($E383,判定式!$Q$3:$X$12,8,TRUE))</f>
        <v/>
      </c>
      <c r="O383" s="250" t="str">
        <f>IF($F383="","",VLOOKUP($F383,判定式!$R$3:$X$12,7,TRUE))</f>
        <v/>
      </c>
      <c r="P383" s="250" t="str">
        <f>IF($G383="","",VLOOKUP($G383,判定式!$S$3:$X$12,6,TRUE))</f>
        <v/>
      </c>
      <c r="Q383" s="250" t="str">
        <f>IF($H383="","",VLOOKUP($H383,判定式!$T$3:$X$12,5,TRUE))</f>
        <v/>
      </c>
      <c r="R383" s="250" t="str">
        <f>IF($I383="","",VLOOKUP($I383,判定式!$AA$3:$AB$12,2,TRUE))</f>
        <v/>
      </c>
      <c r="S383" s="250" t="str">
        <f>IF($J383="","",VLOOKUP($J383,判定式!$W$3:$X$12,2,TRUE))</f>
        <v/>
      </c>
      <c r="T383" s="250" t="str">
        <f>IF($K383="","",VLOOKUP($K383,判定式!$Z$3:$AB$12,3,TRUE))</f>
        <v/>
      </c>
      <c r="U383" s="250" t="str">
        <f>IF($L383="","",VLOOKUP($L383,判定式!$U$3:$X$12,4,TRUE))</f>
        <v/>
      </c>
      <c r="V383" s="250" t="str">
        <f>IF($M383="","",VLOOKUP($M383,判定式!$V$3:$X$12,3,TRUE))</f>
        <v/>
      </c>
      <c r="W383" s="69" t="str">
        <f t="shared" si="17"/>
        <v/>
      </c>
      <c r="X383" s="170" t="b">
        <f>IF(ISNUMBER(D383),"判定外",IF(C383=12,VLOOKUP(W383,判定式!$C$15:I$19,7,TRUE),IF(C383=13,VLOOKUP(W383,判定式!$D$15:I$19,6,TRUE),IF(C383=14,VLOOKUP(W383,判定式!$E$15:I$19,5,TRUE),IF(C383=15,VLOOKUP(W383,判定式!$F$15:I$19,4,TRUE),IF(C383=16,VLOOKUP(W383,判定式!$G$15:I$19,3,TRUE),IF(C383=17,VLOOKUP(W383,判定式!$H$15:I$19,2,TRUE))))))))</f>
        <v>0</v>
      </c>
    </row>
    <row r="384" spans="1:24" ht="14.25">
      <c r="A384" s="70">
        <v>55</v>
      </c>
      <c r="B384" s="134"/>
      <c r="C384" s="202"/>
      <c r="D384" s="218" t="str">
        <f t="shared" si="16"/>
        <v>-</v>
      </c>
      <c r="E384" s="227"/>
      <c r="F384" s="227"/>
      <c r="G384" s="227"/>
      <c r="H384" s="227"/>
      <c r="I384" s="227"/>
      <c r="J384" s="227"/>
      <c r="K384" s="71"/>
      <c r="L384" s="227"/>
      <c r="M384" s="227"/>
      <c r="N384" s="253" t="str">
        <f>IF($E384="","",VLOOKUP($E384,判定式!$Q$3:$X$12,8,TRUE))</f>
        <v/>
      </c>
      <c r="O384" s="253" t="str">
        <f>IF($F384="","",VLOOKUP($F384,判定式!$R$3:$X$12,7,TRUE))</f>
        <v/>
      </c>
      <c r="P384" s="253" t="str">
        <f>IF($G384="","",VLOOKUP($G384,判定式!$S$3:$X$12,6,TRUE))</f>
        <v/>
      </c>
      <c r="Q384" s="253" t="str">
        <f>IF($H384="","",VLOOKUP($H384,判定式!$T$3:$X$12,5,TRUE))</f>
        <v/>
      </c>
      <c r="R384" s="253" t="str">
        <f>IF($I384="","",VLOOKUP($I384,判定式!$AA$3:$AB$12,2,TRUE))</f>
        <v/>
      </c>
      <c r="S384" s="253" t="str">
        <f>IF($J384="","",VLOOKUP($J384,判定式!$W$3:$X$12,2,TRUE))</f>
        <v/>
      </c>
      <c r="T384" s="253" t="str">
        <f>IF($K384="","",VLOOKUP($K384,判定式!$Z$3:$AB$12,3,TRUE))</f>
        <v/>
      </c>
      <c r="U384" s="253" t="str">
        <f>IF($L384="","",VLOOKUP($L384,判定式!$U$3:$X$12,4,TRUE))</f>
        <v/>
      </c>
      <c r="V384" s="253" t="str">
        <f>IF($M384="","",VLOOKUP($M384,判定式!$V$3:$X$12,3,TRUE))</f>
        <v/>
      </c>
      <c r="W384" s="78" t="str">
        <f t="shared" si="17"/>
        <v/>
      </c>
      <c r="X384" s="171" t="b">
        <f>IF(ISNUMBER(D384),"判定外",IF(C384=12,VLOOKUP(W384,判定式!$C$15:I$19,7,TRUE),IF(C384=13,VLOOKUP(W384,判定式!$D$15:I$19,6,TRUE),IF(C384=14,VLOOKUP(W384,判定式!$E$15:I$19,5,TRUE),IF(C384=15,VLOOKUP(W384,判定式!$F$15:I$19,4,TRUE),IF(C384=16,VLOOKUP(W384,判定式!$G$15:I$19,3,TRUE),IF(C384=17,VLOOKUP(W384,判定式!$H$15:I$19,2,TRUE))))))))</f>
        <v>0</v>
      </c>
    </row>
    <row r="385" spans="1:24" ht="14.25">
      <c r="A385" s="73">
        <v>56</v>
      </c>
      <c r="B385" s="135"/>
      <c r="C385" s="203"/>
      <c r="D385" s="219" t="str">
        <f t="shared" si="16"/>
        <v>-</v>
      </c>
      <c r="E385" s="229"/>
      <c r="F385" s="229"/>
      <c r="G385" s="229"/>
      <c r="H385" s="229"/>
      <c r="I385" s="229"/>
      <c r="J385" s="229"/>
      <c r="K385" s="74"/>
      <c r="L385" s="229"/>
      <c r="M385" s="229"/>
      <c r="N385" s="254" t="str">
        <f>IF($E385="","",VLOOKUP($E385,判定式!$Q$3:$X$12,8,TRUE))</f>
        <v/>
      </c>
      <c r="O385" s="254" t="str">
        <f>IF($F385="","",VLOOKUP($F385,判定式!$R$3:$X$12,7,TRUE))</f>
        <v/>
      </c>
      <c r="P385" s="254" t="str">
        <f>IF($G385="","",VLOOKUP($G385,判定式!$S$3:$X$12,6,TRUE))</f>
        <v/>
      </c>
      <c r="Q385" s="254" t="str">
        <f>IF($H385="","",VLOOKUP($H385,判定式!$T$3:$X$12,5,TRUE))</f>
        <v/>
      </c>
      <c r="R385" s="254" t="str">
        <f>IF($I385="","",VLOOKUP($I385,判定式!$AA$3:$AB$12,2,TRUE))</f>
        <v/>
      </c>
      <c r="S385" s="254" t="str">
        <f>IF($J385="","",VLOOKUP($J385,判定式!$W$3:$X$12,2,TRUE))</f>
        <v/>
      </c>
      <c r="T385" s="254" t="str">
        <f>IF($K385="","",VLOOKUP($K385,判定式!$Z$3:$AB$12,3,TRUE))</f>
        <v/>
      </c>
      <c r="U385" s="254" t="str">
        <f>IF($L385="","",VLOOKUP($L385,判定式!$U$3:$X$12,4,TRUE))</f>
        <v/>
      </c>
      <c r="V385" s="254" t="str">
        <f>IF($M385="","",VLOOKUP($M385,判定式!$V$3:$X$12,3,TRUE))</f>
        <v/>
      </c>
      <c r="W385" s="75" t="str">
        <f t="shared" si="17"/>
        <v/>
      </c>
      <c r="X385" s="172" t="b">
        <f>IF(ISNUMBER(D385),"判定外",IF(C385=12,VLOOKUP(W385,判定式!$C$15:I$19,7,TRUE),IF(C385=13,VLOOKUP(W385,判定式!$D$15:I$19,6,TRUE),IF(C385=14,VLOOKUP(W385,判定式!$E$15:I$19,5,TRUE),IF(C385=15,VLOOKUP(W385,判定式!$F$15:I$19,4,TRUE),IF(C385=16,VLOOKUP(W385,判定式!$G$15:I$19,3,TRUE),IF(C385=17,VLOOKUP(W385,判定式!$H$15:I$19,2,TRUE))))))))</f>
        <v>0</v>
      </c>
    </row>
    <row r="386" spans="1:24" ht="14.25">
      <c r="A386" s="67">
        <v>57</v>
      </c>
      <c r="B386" s="133"/>
      <c r="C386" s="201"/>
      <c r="D386" s="215" t="str">
        <f t="shared" si="16"/>
        <v>-</v>
      </c>
      <c r="E386" s="225"/>
      <c r="F386" s="225"/>
      <c r="G386" s="225"/>
      <c r="H386" s="225"/>
      <c r="I386" s="225"/>
      <c r="J386" s="225"/>
      <c r="K386" s="68"/>
      <c r="L386" s="225"/>
      <c r="M386" s="225"/>
      <c r="N386" s="250" t="str">
        <f>IF($E386="","",VLOOKUP($E386,判定式!$Q$3:$X$12,8,TRUE))</f>
        <v/>
      </c>
      <c r="O386" s="250" t="str">
        <f>IF($F386="","",VLOOKUP($F386,判定式!$R$3:$X$12,7,TRUE))</f>
        <v/>
      </c>
      <c r="P386" s="250" t="str">
        <f>IF($G386="","",VLOOKUP($G386,判定式!$S$3:$X$12,6,TRUE))</f>
        <v/>
      </c>
      <c r="Q386" s="250" t="str">
        <f>IF($H386="","",VLOOKUP($H386,判定式!$T$3:$X$12,5,TRUE))</f>
        <v/>
      </c>
      <c r="R386" s="250" t="str">
        <f>IF($I386="","",VLOOKUP($I386,判定式!$AA$3:$AB$12,2,TRUE))</f>
        <v/>
      </c>
      <c r="S386" s="250" t="str">
        <f>IF($J386="","",VLOOKUP($J386,判定式!$W$3:$X$12,2,TRUE))</f>
        <v/>
      </c>
      <c r="T386" s="250" t="str">
        <f>IF($K386="","",VLOOKUP($K386,判定式!$Z$3:$AB$12,3,TRUE))</f>
        <v/>
      </c>
      <c r="U386" s="250" t="str">
        <f>IF($L386="","",VLOOKUP($L386,判定式!$U$3:$X$12,4,TRUE))</f>
        <v/>
      </c>
      <c r="V386" s="250" t="str">
        <f>IF($M386="","",VLOOKUP($M386,判定式!$V$3:$X$12,3,TRUE))</f>
        <v/>
      </c>
      <c r="W386" s="69" t="str">
        <f t="shared" si="17"/>
        <v/>
      </c>
      <c r="X386" s="170" t="b">
        <f>IF(ISNUMBER(D386),"判定外",IF(C386=12,VLOOKUP(W386,判定式!$C$15:I$19,7,TRUE),IF(C386=13,VLOOKUP(W386,判定式!$D$15:I$19,6,TRUE),IF(C386=14,VLOOKUP(W386,判定式!$E$15:I$19,5,TRUE),IF(C386=15,VLOOKUP(W386,判定式!$F$15:I$19,4,TRUE),IF(C386=16,VLOOKUP(W386,判定式!$G$15:I$19,3,TRUE),IF(C386=17,VLOOKUP(W386,判定式!$H$15:I$19,2,TRUE))))))))</f>
        <v>0</v>
      </c>
    </row>
    <row r="387" spans="1:24" ht="14.25">
      <c r="A387" s="67">
        <v>58</v>
      </c>
      <c r="B387" s="133"/>
      <c r="C387" s="201"/>
      <c r="D387" s="215" t="str">
        <f t="shared" si="16"/>
        <v>-</v>
      </c>
      <c r="E387" s="225"/>
      <c r="F387" s="225"/>
      <c r="G387" s="225"/>
      <c r="H387" s="225"/>
      <c r="I387" s="225"/>
      <c r="J387" s="225"/>
      <c r="K387" s="68"/>
      <c r="L387" s="225"/>
      <c r="M387" s="225"/>
      <c r="N387" s="250" t="str">
        <f>IF($E387="","",VLOOKUP($E387,判定式!$Q$3:$X$12,8,TRUE))</f>
        <v/>
      </c>
      <c r="O387" s="250" t="str">
        <f>IF($F387="","",VLOOKUP($F387,判定式!$R$3:$X$12,7,TRUE))</f>
        <v/>
      </c>
      <c r="P387" s="250" t="str">
        <f>IF($G387="","",VLOOKUP($G387,判定式!$S$3:$X$12,6,TRUE))</f>
        <v/>
      </c>
      <c r="Q387" s="250" t="str">
        <f>IF($H387="","",VLOOKUP($H387,判定式!$T$3:$X$12,5,TRUE))</f>
        <v/>
      </c>
      <c r="R387" s="250" t="str">
        <f>IF($I387="","",VLOOKUP($I387,判定式!$AA$3:$AB$12,2,TRUE))</f>
        <v/>
      </c>
      <c r="S387" s="250" t="str">
        <f>IF($J387="","",VLOOKUP($J387,判定式!$W$3:$X$12,2,TRUE))</f>
        <v/>
      </c>
      <c r="T387" s="250" t="str">
        <f>IF($K387="","",VLOOKUP($K387,判定式!$Z$3:$AB$12,3,TRUE))</f>
        <v/>
      </c>
      <c r="U387" s="250" t="str">
        <f>IF($L387="","",VLOOKUP($L387,判定式!$U$3:$X$12,4,TRUE))</f>
        <v/>
      </c>
      <c r="V387" s="250" t="str">
        <f>IF($M387="","",VLOOKUP($M387,判定式!$V$3:$X$12,3,TRUE))</f>
        <v/>
      </c>
      <c r="W387" s="69" t="str">
        <f t="shared" si="17"/>
        <v/>
      </c>
      <c r="X387" s="170" t="b">
        <f>IF(ISNUMBER(D387),"判定外",IF(C387=12,VLOOKUP(W387,判定式!$C$15:I$19,7,TRUE),IF(C387=13,VLOOKUP(W387,判定式!$D$15:I$19,6,TRUE),IF(C387=14,VLOOKUP(W387,判定式!$E$15:I$19,5,TRUE),IF(C387=15,VLOOKUP(W387,判定式!$F$15:I$19,4,TRUE),IF(C387=16,VLOOKUP(W387,判定式!$G$15:I$19,3,TRUE),IF(C387=17,VLOOKUP(W387,判定式!$H$15:I$19,2,TRUE))))))))</f>
        <v>0</v>
      </c>
    </row>
    <row r="388" spans="1:24" ht="14.25">
      <c r="A388" s="67">
        <v>59</v>
      </c>
      <c r="B388" s="133"/>
      <c r="C388" s="201"/>
      <c r="D388" s="215" t="str">
        <f t="shared" si="16"/>
        <v>-</v>
      </c>
      <c r="E388" s="225"/>
      <c r="F388" s="225"/>
      <c r="G388" s="225"/>
      <c r="H388" s="225"/>
      <c r="I388" s="225"/>
      <c r="J388" s="225"/>
      <c r="K388" s="68"/>
      <c r="L388" s="225"/>
      <c r="M388" s="225"/>
      <c r="N388" s="250" t="str">
        <f>IF($E388="","",VLOOKUP($E388,判定式!$Q$3:$X$12,8,TRUE))</f>
        <v/>
      </c>
      <c r="O388" s="250" t="str">
        <f>IF($F388="","",VLOOKUP($F388,判定式!$R$3:$X$12,7,TRUE))</f>
        <v/>
      </c>
      <c r="P388" s="250" t="str">
        <f>IF($G388="","",VLOOKUP($G388,判定式!$S$3:$X$12,6,TRUE))</f>
        <v/>
      </c>
      <c r="Q388" s="250" t="str">
        <f>IF($H388="","",VLOOKUP($H388,判定式!$T$3:$X$12,5,TRUE))</f>
        <v/>
      </c>
      <c r="R388" s="250" t="str">
        <f>IF($I388="","",VLOOKUP($I388,判定式!$AA$3:$AB$12,2,TRUE))</f>
        <v/>
      </c>
      <c r="S388" s="250" t="str">
        <f>IF($J388="","",VLOOKUP($J388,判定式!$W$3:$X$12,2,TRUE))</f>
        <v/>
      </c>
      <c r="T388" s="250" t="str">
        <f>IF($K388="","",VLOOKUP($K388,判定式!$Z$3:$AB$12,3,TRUE))</f>
        <v/>
      </c>
      <c r="U388" s="250" t="str">
        <f>IF($L388="","",VLOOKUP($L388,判定式!$U$3:$X$12,4,TRUE))</f>
        <v/>
      </c>
      <c r="V388" s="250" t="str">
        <f>IF($M388="","",VLOOKUP($M388,判定式!$V$3:$X$12,3,TRUE))</f>
        <v/>
      </c>
      <c r="W388" s="69" t="str">
        <f t="shared" si="17"/>
        <v/>
      </c>
      <c r="X388" s="170" t="b">
        <f>IF(ISNUMBER(D388),"判定外",IF(C388=12,VLOOKUP(W388,判定式!$C$15:I$19,7,TRUE),IF(C388=13,VLOOKUP(W388,判定式!$D$15:I$19,6,TRUE),IF(C388=14,VLOOKUP(W388,判定式!$E$15:I$19,5,TRUE),IF(C388=15,VLOOKUP(W388,判定式!$F$15:I$19,4,TRUE),IF(C388=16,VLOOKUP(W388,判定式!$G$15:I$19,3,TRUE),IF(C388=17,VLOOKUP(W388,判定式!$H$15:I$19,2,TRUE))))))))</f>
        <v>0</v>
      </c>
    </row>
    <row r="389" spans="1:24" ht="14.25">
      <c r="A389" s="76">
        <v>60</v>
      </c>
      <c r="B389" s="136"/>
      <c r="C389" s="204"/>
      <c r="D389" s="218" t="str">
        <f t="shared" si="16"/>
        <v>-</v>
      </c>
      <c r="E389" s="230"/>
      <c r="F389" s="230"/>
      <c r="G389" s="230"/>
      <c r="H389" s="230"/>
      <c r="I389" s="230"/>
      <c r="J389" s="230"/>
      <c r="K389" s="77"/>
      <c r="L389" s="230"/>
      <c r="M389" s="230"/>
      <c r="N389" s="251" t="str">
        <f>IF($E389="","",VLOOKUP($E389,判定式!$Q$3:$X$12,8,TRUE))</f>
        <v/>
      </c>
      <c r="O389" s="251" t="str">
        <f>IF($F389="","",VLOOKUP($F389,判定式!$R$3:$X$12,7,TRUE))</f>
        <v/>
      </c>
      <c r="P389" s="251" t="str">
        <f>IF($G389="","",VLOOKUP($G389,判定式!$S$3:$X$12,6,TRUE))</f>
        <v/>
      </c>
      <c r="Q389" s="251" t="str">
        <f>IF($H389="","",VLOOKUP($H389,判定式!$T$3:$X$12,5,TRUE))</f>
        <v/>
      </c>
      <c r="R389" s="251" t="str">
        <f>IF($I389="","",VLOOKUP($I389,判定式!$AA$3:$AB$12,2,TRUE))</f>
        <v/>
      </c>
      <c r="S389" s="251" t="str">
        <f>IF($J389="","",VLOOKUP($J389,判定式!$W$3:$X$12,2,TRUE))</f>
        <v/>
      </c>
      <c r="T389" s="251" t="str">
        <f>IF($K389="","",VLOOKUP($K389,判定式!$Z$3:$AB$12,3,TRUE))</f>
        <v/>
      </c>
      <c r="U389" s="251" t="str">
        <f>IF($L389="","",VLOOKUP($L389,判定式!$U$3:$X$12,4,TRUE))</f>
        <v/>
      </c>
      <c r="V389" s="251" t="str">
        <f>IF($M389="","",VLOOKUP($M389,判定式!$V$3:$X$12,3,TRUE))</f>
        <v/>
      </c>
      <c r="W389" s="78" t="str">
        <f t="shared" si="17"/>
        <v/>
      </c>
      <c r="X389" s="173" t="b">
        <f>IF(ISNUMBER(D389),"判定外",IF(C389=12,VLOOKUP(W389,判定式!$C$15:I$19,7,TRUE),IF(C389=13,VLOOKUP(W389,判定式!$D$15:I$19,6,TRUE),IF(C389=14,VLOOKUP(W389,判定式!$E$15:I$19,5,TRUE),IF(C389=15,VLOOKUP(W389,判定式!$F$15:I$19,4,TRUE),IF(C389=16,VLOOKUP(W389,判定式!$G$15:I$19,3,TRUE),IF(C389=17,VLOOKUP(W389,判定式!$H$15:I$19,2,TRUE))))))))</f>
        <v>0</v>
      </c>
    </row>
    <row r="390" spans="1:24" ht="14.25">
      <c r="A390" s="79">
        <v>61</v>
      </c>
      <c r="B390" s="137"/>
      <c r="C390" s="205"/>
      <c r="D390" s="219" t="str">
        <f t="shared" si="16"/>
        <v>-</v>
      </c>
      <c r="E390" s="231"/>
      <c r="F390" s="231"/>
      <c r="G390" s="231"/>
      <c r="H390" s="231"/>
      <c r="I390" s="231"/>
      <c r="J390" s="231"/>
      <c r="K390" s="80"/>
      <c r="L390" s="231"/>
      <c r="M390" s="231"/>
      <c r="N390" s="252" t="str">
        <f>IF($E390="","",VLOOKUP($E390,判定式!$Q$3:$X$12,8,TRUE))</f>
        <v/>
      </c>
      <c r="O390" s="252" t="str">
        <f>IF($F390="","",VLOOKUP($F390,判定式!$R$3:$X$12,7,TRUE))</f>
        <v/>
      </c>
      <c r="P390" s="252" t="str">
        <f>IF($G390="","",VLOOKUP($G390,判定式!$S$3:$X$12,6,TRUE))</f>
        <v/>
      </c>
      <c r="Q390" s="252" t="str">
        <f>IF($H390="","",VLOOKUP($H390,判定式!$T$3:$X$12,5,TRUE))</f>
        <v/>
      </c>
      <c r="R390" s="252" t="str">
        <f>IF($I390="","",VLOOKUP($I390,判定式!$AA$3:$AB$12,2,TRUE))</f>
        <v/>
      </c>
      <c r="S390" s="252" t="str">
        <f>IF($J390="","",VLOOKUP($J390,判定式!$W$3:$X$12,2,TRUE))</f>
        <v/>
      </c>
      <c r="T390" s="252" t="str">
        <f>IF($K390="","",VLOOKUP($K390,判定式!$Z$3:$AB$12,3,TRUE))</f>
        <v/>
      </c>
      <c r="U390" s="252" t="str">
        <f>IF($L390="","",VLOOKUP($L390,判定式!$U$3:$X$12,4,TRUE))</f>
        <v/>
      </c>
      <c r="V390" s="252" t="str">
        <f>IF($M390="","",VLOOKUP($M390,判定式!$V$3:$X$12,3,TRUE))</f>
        <v/>
      </c>
      <c r="W390" s="75" t="str">
        <f t="shared" si="17"/>
        <v/>
      </c>
      <c r="X390" s="174" t="b">
        <f>IF(ISNUMBER(D390),"判定外",IF(C390=12,VLOOKUP(W390,判定式!$C$15:I$19,7,TRUE),IF(C390=13,VLOOKUP(W390,判定式!$D$15:I$19,6,TRUE),IF(C390=14,VLOOKUP(W390,判定式!$E$15:I$19,5,TRUE),IF(C390=15,VLOOKUP(W390,判定式!$F$15:I$19,4,TRUE),IF(C390=16,VLOOKUP(W390,判定式!$G$15:I$19,3,TRUE),IF(C390=17,VLOOKUP(W390,判定式!$H$15:I$19,2,TRUE))))))))</f>
        <v>0</v>
      </c>
    </row>
    <row r="391" spans="1:24" ht="14.25">
      <c r="A391" s="67">
        <v>62</v>
      </c>
      <c r="B391" s="133"/>
      <c r="C391" s="201"/>
      <c r="D391" s="215" t="str">
        <f t="shared" si="16"/>
        <v>-</v>
      </c>
      <c r="E391" s="225"/>
      <c r="F391" s="225"/>
      <c r="G391" s="225"/>
      <c r="H391" s="225"/>
      <c r="I391" s="225"/>
      <c r="J391" s="225"/>
      <c r="K391" s="68"/>
      <c r="L391" s="225"/>
      <c r="M391" s="225"/>
      <c r="N391" s="250" t="str">
        <f>IF($E391="","",VLOOKUP($E391,判定式!$Q$3:$X$12,8,TRUE))</f>
        <v/>
      </c>
      <c r="O391" s="250" t="str">
        <f>IF($F391="","",VLOOKUP($F391,判定式!$R$3:$X$12,7,TRUE))</f>
        <v/>
      </c>
      <c r="P391" s="250" t="str">
        <f>IF($G391="","",VLOOKUP($G391,判定式!$S$3:$X$12,6,TRUE))</f>
        <v/>
      </c>
      <c r="Q391" s="250" t="str">
        <f>IF($H391="","",VLOOKUP($H391,判定式!$T$3:$X$12,5,TRUE))</f>
        <v/>
      </c>
      <c r="R391" s="250" t="str">
        <f>IF($I391="","",VLOOKUP($I391,判定式!$AA$3:$AB$12,2,TRUE))</f>
        <v/>
      </c>
      <c r="S391" s="250" t="str">
        <f>IF($J391="","",VLOOKUP($J391,判定式!$W$3:$X$12,2,TRUE))</f>
        <v/>
      </c>
      <c r="T391" s="250" t="str">
        <f>IF($K391="","",VLOOKUP($K391,判定式!$Z$3:$AB$12,3,TRUE))</f>
        <v/>
      </c>
      <c r="U391" s="250" t="str">
        <f>IF($L391="","",VLOOKUP($L391,判定式!$U$3:$X$12,4,TRUE))</f>
        <v/>
      </c>
      <c r="V391" s="250" t="str">
        <f>IF($M391="","",VLOOKUP($M391,判定式!$V$3:$X$12,3,TRUE))</f>
        <v/>
      </c>
      <c r="W391" s="69" t="str">
        <f t="shared" si="17"/>
        <v/>
      </c>
      <c r="X391" s="170" t="b">
        <f>IF(ISNUMBER(D391),"判定外",IF(C391=12,VLOOKUP(W391,判定式!$C$15:I$19,7,TRUE),IF(C391=13,VLOOKUP(W391,判定式!$D$15:I$19,6,TRUE),IF(C391=14,VLOOKUP(W391,判定式!$E$15:I$19,5,TRUE),IF(C391=15,VLOOKUP(W391,判定式!$F$15:I$19,4,TRUE),IF(C391=16,VLOOKUP(W391,判定式!$G$15:I$19,3,TRUE),IF(C391=17,VLOOKUP(W391,判定式!$H$15:I$19,2,TRUE))))))))</f>
        <v>0</v>
      </c>
    </row>
    <row r="392" spans="1:24" ht="14.25">
      <c r="A392" s="67">
        <v>63</v>
      </c>
      <c r="B392" s="133"/>
      <c r="C392" s="201"/>
      <c r="D392" s="215" t="str">
        <f t="shared" si="16"/>
        <v>-</v>
      </c>
      <c r="E392" s="225"/>
      <c r="F392" s="225"/>
      <c r="G392" s="225"/>
      <c r="H392" s="225"/>
      <c r="I392" s="225"/>
      <c r="J392" s="225"/>
      <c r="K392" s="68"/>
      <c r="L392" s="225"/>
      <c r="M392" s="225"/>
      <c r="N392" s="250" t="str">
        <f>IF($E392="","",VLOOKUP($E392,判定式!$Q$3:$X$12,8,TRUE))</f>
        <v/>
      </c>
      <c r="O392" s="250" t="str">
        <f>IF($F392="","",VLOOKUP($F392,判定式!$R$3:$X$12,7,TRUE))</f>
        <v/>
      </c>
      <c r="P392" s="250" t="str">
        <f>IF($G392="","",VLOOKUP($G392,判定式!$S$3:$X$12,6,TRUE))</f>
        <v/>
      </c>
      <c r="Q392" s="250" t="str">
        <f>IF($H392="","",VLOOKUP($H392,判定式!$T$3:$X$12,5,TRUE))</f>
        <v/>
      </c>
      <c r="R392" s="250" t="str">
        <f>IF($I392="","",VLOOKUP($I392,判定式!$AA$3:$AB$12,2,TRUE))</f>
        <v/>
      </c>
      <c r="S392" s="250" t="str">
        <f>IF($J392="","",VLOOKUP($J392,判定式!$W$3:$X$12,2,TRUE))</f>
        <v/>
      </c>
      <c r="T392" s="250" t="str">
        <f>IF($K392="","",VLOOKUP($K392,判定式!$Z$3:$AB$12,3,TRUE))</f>
        <v/>
      </c>
      <c r="U392" s="250" t="str">
        <f>IF($L392="","",VLOOKUP($L392,判定式!$U$3:$X$12,4,TRUE))</f>
        <v/>
      </c>
      <c r="V392" s="250" t="str">
        <f>IF($M392="","",VLOOKUP($M392,判定式!$V$3:$X$12,3,TRUE))</f>
        <v/>
      </c>
      <c r="W392" s="69" t="str">
        <f t="shared" si="17"/>
        <v/>
      </c>
      <c r="X392" s="170" t="b">
        <f>IF(ISNUMBER(D392),"判定外",IF(C392=12,VLOOKUP(W392,判定式!$C$15:I$19,7,TRUE),IF(C392=13,VLOOKUP(W392,判定式!$D$15:I$19,6,TRUE),IF(C392=14,VLOOKUP(W392,判定式!$E$15:I$19,5,TRUE),IF(C392=15,VLOOKUP(W392,判定式!$F$15:I$19,4,TRUE),IF(C392=16,VLOOKUP(W392,判定式!$G$15:I$19,3,TRUE),IF(C392=17,VLOOKUP(W392,判定式!$H$15:I$19,2,TRUE))))))))</f>
        <v>0</v>
      </c>
    </row>
    <row r="393" spans="1:24" ht="14.25">
      <c r="A393" s="67">
        <v>64</v>
      </c>
      <c r="B393" s="133"/>
      <c r="C393" s="201"/>
      <c r="D393" s="215" t="str">
        <f t="shared" si="16"/>
        <v>-</v>
      </c>
      <c r="E393" s="225"/>
      <c r="F393" s="225"/>
      <c r="G393" s="225"/>
      <c r="H393" s="225"/>
      <c r="I393" s="225"/>
      <c r="J393" s="225"/>
      <c r="K393" s="68"/>
      <c r="L393" s="225"/>
      <c r="M393" s="225"/>
      <c r="N393" s="250" t="str">
        <f>IF($E393="","",VLOOKUP($E393,判定式!$Q$3:$X$12,8,TRUE))</f>
        <v/>
      </c>
      <c r="O393" s="250" t="str">
        <f>IF($F393="","",VLOOKUP($F393,判定式!$R$3:$X$12,7,TRUE))</f>
        <v/>
      </c>
      <c r="P393" s="250" t="str">
        <f>IF($G393="","",VLOOKUP($G393,判定式!$S$3:$X$12,6,TRUE))</f>
        <v/>
      </c>
      <c r="Q393" s="250" t="str">
        <f>IF($H393="","",VLOOKUP($H393,判定式!$T$3:$X$12,5,TRUE))</f>
        <v/>
      </c>
      <c r="R393" s="250" t="str">
        <f>IF($I393="","",VLOOKUP($I393,判定式!$AA$3:$AB$12,2,TRUE))</f>
        <v/>
      </c>
      <c r="S393" s="250" t="str">
        <f>IF($J393="","",VLOOKUP($J393,判定式!$W$3:$X$12,2,TRUE))</f>
        <v/>
      </c>
      <c r="T393" s="250" t="str">
        <f>IF($K393="","",VLOOKUP($K393,判定式!$Z$3:$AB$12,3,TRUE))</f>
        <v/>
      </c>
      <c r="U393" s="250" t="str">
        <f>IF($L393="","",VLOOKUP($L393,判定式!$U$3:$X$12,4,TRUE))</f>
        <v/>
      </c>
      <c r="V393" s="250" t="str">
        <f>IF($M393="","",VLOOKUP($M393,判定式!$V$3:$X$12,3,TRUE))</f>
        <v/>
      </c>
      <c r="W393" s="69" t="str">
        <f t="shared" si="17"/>
        <v/>
      </c>
      <c r="X393" s="170" t="b">
        <f>IF(ISNUMBER(D393),"判定外",IF(C393=12,VLOOKUP(W393,判定式!$C$15:I$19,7,TRUE),IF(C393=13,VLOOKUP(W393,判定式!$D$15:I$19,6,TRUE),IF(C393=14,VLOOKUP(W393,判定式!$E$15:I$19,5,TRUE),IF(C393=15,VLOOKUP(W393,判定式!$F$15:I$19,4,TRUE),IF(C393=16,VLOOKUP(W393,判定式!$G$15:I$19,3,TRUE),IF(C393=17,VLOOKUP(W393,判定式!$H$15:I$19,2,TRUE))))))))</f>
        <v>0</v>
      </c>
    </row>
    <row r="394" spans="1:24" ht="14.25">
      <c r="A394" s="70">
        <v>65</v>
      </c>
      <c r="B394" s="134"/>
      <c r="C394" s="202"/>
      <c r="D394" s="218" t="str">
        <f t="shared" ref="D394:D457" si="18">IF((COUNTBLANK(E394:H394)+COUNTBLANK(K394:M394)+IF(AND(I394="",J394=""),1,0))=0,"",IF((COUNTBLANK(E394:H394)+COUNTBLANK(K394:M394)+IF(AND(I394="",J394=""),1,0))=8,"-",(COUNTBLANK(E394:H394)+COUNTBLANK(K394:M394)+IF(AND(I394="",J394=""),1,0))))</f>
        <v>-</v>
      </c>
      <c r="E394" s="227"/>
      <c r="F394" s="227"/>
      <c r="G394" s="227"/>
      <c r="H394" s="227"/>
      <c r="I394" s="227"/>
      <c r="J394" s="227"/>
      <c r="K394" s="71"/>
      <c r="L394" s="227"/>
      <c r="M394" s="227"/>
      <c r="N394" s="253" t="str">
        <f>IF($E394="","",VLOOKUP($E394,判定式!$Q$3:$X$12,8,TRUE))</f>
        <v/>
      </c>
      <c r="O394" s="253" t="str">
        <f>IF($F394="","",VLOOKUP($F394,判定式!$R$3:$X$12,7,TRUE))</f>
        <v/>
      </c>
      <c r="P394" s="253" t="str">
        <f>IF($G394="","",VLOOKUP($G394,判定式!$S$3:$X$12,6,TRUE))</f>
        <v/>
      </c>
      <c r="Q394" s="253" t="str">
        <f>IF($H394="","",VLOOKUP($H394,判定式!$T$3:$X$12,5,TRUE))</f>
        <v/>
      </c>
      <c r="R394" s="253" t="str">
        <f>IF($I394="","",VLOOKUP($I394,判定式!$AA$3:$AB$12,2,TRUE))</f>
        <v/>
      </c>
      <c r="S394" s="253" t="str">
        <f>IF($J394="","",VLOOKUP($J394,判定式!$W$3:$X$12,2,TRUE))</f>
        <v/>
      </c>
      <c r="T394" s="253" t="str">
        <f>IF($K394="","",VLOOKUP($K394,判定式!$Z$3:$AB$12,3,TRUE))</f>
        <v/>
      </c>
      <c r="U394" s="253" t="str">
        <f>IF($L394="","",VLOOKUP($L394,判定式!$U$3:$X$12,4,TRUE))</f>
        <v/>
      </c>
      <c r="V394" s="253" t="str">
        <f>IF($M394="","",VLOOKUP($M394,判定式!$V$3:$X$12,3,TRUE))</f>
        <v/>
      </c>
      <c r="W394" s="78" t="str">
        <f t="shared" si="17"/>
        <v/>
      </c>
      <c r="X394" s="171" t="b">
        <f>IF(ISNUMBER(D394),"判定外",IF(C394=12,VLOOKUP(W394,判定式!$C$15:I$19,7,TRUE),IF(C394=13,VLOOKUP(W394,判定式!$D$15:I$19,6,TRUE),IF(C394=14,VLOOKUP(W394,判定式!$E$15:I$19,5,TRUE),IF(C394=15,VLOOKUP(W394,判定式!$F$15:I$19,4,TRUE),IF(C394=16,VLOOKUP(W394,判定式!$G$15:I$19,3,TRUE),IF(C394=17,VLOOKUP(W394,判定式!$H$15:I$19,2,TRUE))))))))</f>
        <v>0</v>
      </c>
    </row>
    <row r="395" spans="1:24" ht="14.25">
      <c r="A395" s="73">
        <v>66</v>
      </c>
      <c r="B395" s="135"/>
      <c r="C395" s="203"/>
      <c r="D395" s="219" t="str">
        <f t="shared" si="18"/>
        <v>-</v>
      </c>
      <c r="E395" s="229"/>
      <c r="F395" s="229"/>
      <c r="G395" s="229"/>
      <c r="H395" s="229"/>
      <c r="I395" s="229"/>
      <c r="J395" s="229"/>
      <c r="K395" s="74"/>
      <c r="L395" s="229"/>
      <c r="M395" s="229"/>
      <c r="N395" s="254" t="str">
        <f>IF($E395="","",VLOOKUP($E395,判定式!$Q$3:$X$12,8,TRUE))</f>
        <v/>
      </c>
      <c r="O395" s="254" t="str">
        <f>IF($F395="","",VLOOKUP($F395,判定式!$R$3:$X$12,7,TRUE))</f>
        <v/>
      </c>
      <c r="P395" s="254" t="str">
        <f>IF($G395="","",VLOOKUP($G395,判定式!$S$3:$X$12,6,TRUE))</f>
        <v/>
      </c>
      <c r="Q395" s="254" t="str">
        <f>IF($H395="","",VLOOKUP($H395,判定式!$T$3:$X$12,5,TRUE))</f>
        <v/>
      </c>
      <c r="R395" s="254" t="str">
        <f>IF($I395="","",VLOOKUP($I395,判定式!$AA$3:$AB$12,2,TRUE))</f>
        <v/>
      </c>
      <c r="S395" s="254" t="str">
        <f>IF($J395="","",VLOOKUP($J395,判定式!$W$3:$X$12,2,TRUE))</f>
        <v/>
      </c>
      <c r="T395" s="254" t="str">
        <f>IF($K395="","",VLOOKUP($K395,判定式!$Z$3:$AB$12,3,TRUE))</f>
        <v/>
      </c>
      <c r="U395" s="254" t="str">
        <f>IF($L395="","",VLOOKUP($L395,判定式!$U$3:$X$12,4,TRUE))</f>
        <v/>
      </c>
      <c r="V395" s="254" t="str">
        <f>IF($M395="","",VLOOKUP($M395,判定式!$V$3:$X$12,3,TRUE))</f>
        <v/>
      </c>
      <c r="W395" s="75" t="str">
        <f t="shared" ref="W395:W458" si="19">IF(COUNTBLANK(N395:V395)=0,IF((SUM(N395:R395)+SUM(T395:V395))&gt;=(SUM(N395:Q395)+SUM(S395:V395)),SUM(N395:R395)+SUM(T395:V395),SUM(N395:Q395)+SUM(S395:V395)),IF(AND(R395="",S395=""),"",IF(AND(COUNTBLANK(N395:Q395)=0,COUNTBLANK(T395:V395)=0),IF((SUM(N395:R395)+SUM(T395:V395))&gt;=(SUM(N395:Q395)+SUM(S395:V395)),SUM(N395:R395)+SUM(T395:V395),SUM(N395:Q395)+SUM(S395:V395)),"")))</f>
        <v/>
      </c>
      <c r="X395" s="172" t="b">
        <f>IF(ISNUMBER(D395),"判定外",IF(C395=12,VLOOKUP(W395,判定式!$C$15:I$19,7,TRUE),IF(C395=13,VLOOKUP(W395,判定式!$D$15:I$19,6,TRUE),IF(C395=14,VLOOKUP(W395,判定式!$E$15:I$19,5,TRUE),IF(C395=15,VLOOKUP(W395,判定式!$F$15:I$19,4,TRUE),IF(C395=16,VLOOKUP(W395,判定式!$G$15:I$19,3,TRUE),IF(C395=17,VLOOKUP(W395,判定式!$H$15:I$19,2,TRUE))))))))</f>
        <v>0</v>
      </c>
    </row>
    <row r="396" spans="1:24" ht="14.25">
      <c r="A396" s="67">
        <v>67</v>
      </c>
      <c r="B396" s="133"/>
      <c r="C396" s="201"/>
      <c r="D396" s="215" t="str">
        <f t="shared" si="18"/>
        <v>-</v>
      </c>
      <c r="E396" s="225"/>
      <c r="F396" s="225"/>
      <c r="G396" s="225"/>
      <c r="H396" s="225"/>
      <c r="I396" s="225"/>
      <c r="J396" s="225"/>
      <c r="K396" s="68"/>
      <c r="L396" s="225"/>
      <c r="M396" s="225"/>
      <c r="N396" s="250" t="str">
        <f>IF($E396="","",VLOOKUP($E396,判定式!$Q$3:$X$12,8,TRUE))</f>
        <v/>
      </c>
      <c r="O396" s="250" t="str">
        <f>IF($F396="","",VLOOKUP($F396,判定式!$R$3:$X$12,7,TRUE))</f>
        <v/>
      </c>
      <c r="P396" s="250" t="str">
        <f>IF($G396="","",VLOOKUP($G396,判定式!$S$3:$X$12,6,TRUE))</f>
        <v/>
      </c>
      <c r="Q396" s="250" t="str">
        <f>IF($H396="","",VLOOKUP($H396,判定式!$T$3:$X$12,5,TRUE))</f>
        <v/>
      </c>
      <c r="R396" s="250" t="str">
        <f>IF($I396="","",VLOOKUP($I396,判定式!$AA$3:$AB$12,2,TRUE))</f>
        <v/>
      </c>
      <c r="S396" s="250" t="str">
        <f>IF($J396="","",VLOOKUP($J396,判定式!$W$3:$X$12,2,TRUE))</f>
        <v/>
      </c>
      <c r="T396" s="250" t="str">
        <f>IF($K396="","",VLOOKUP($K396,判定式!$Z$3:$AB$12,3,TRUE))</f>
        <v/>
      </c>
      <c r="U396" s="250" t="str">
        <f>IF($L396="","",VLOOKUP($L396,判定式!$U$3:$X$12,4,TRUE))</f>
        <v/>
      </c>
      <c r="V396" s="250" t="str">
        <f>IF($M396="","",VLOOKUP($M396,判定式!$V$3:$X$12,3,TRUE))</f>
        <v/>
      </c>
      <c r="W396" s="69" t="str">
        <f t="shared" si="19"/>
        <v/>
      </c>
      <c r="X396" s="170" t="b">
        <f>IF(ISNUMBER(D396),"判定外",IF(C396=12,VLOOKUP(W396,判定式!$C$15:I$19,7,TRUE),IF(C396=13,VLOOKUP(W396,判定式!$D$15:I$19,6,TRUE),IF(C396=14,VLOOKUP(W396,判定式!$E$15:I$19,5,TRUE),IF(C396=15,VLOOKUP(W396,判定式!$F$15:I$19,4,TRUE),IF(C396=16,VLOOKUP(W396,判定式!$G$15:I$19,3,TRUE),IF(C396=17,VLOOKUP(W396,判定式!$H$15:I$19,2,TRUE))))))))</f>
        <v>0</v>
      </c>
    </row>
    <row r="397" spans="1:24" ht="14.25">
      <c r="A397" s="67">
        <v>68</v>
      </c>
      <c r="B397" s="133"/>
      <c r="C397" s="201"/>
      <c r="D397" s="215" t="str">
        <f t="shared" si="18"/>
        <v>-</v>
      </c>
      <c r="E397" s="225"/>
      <c r="F397" s="225"/>
      <c r="G397" s="225"/>
      <c r="H397" s="225"/>
      <c r="I397" s="225"/>
      <c r="J397" s="225"/>
      <c r="K397" s="68"/>
      <c r="L397" s="225"/>
      <c r="M397" s="225"/>
      <c r="N397" s="250" t="str">
        <f>IF($E397="","",VLOOKUP($E397,判定式!$Q$3:$X$12,8,TRUE))</f>
        <v/>
      </c>
      <c r="O397" s="250" t="str">
        <f>IF($F397="","",VLOOKUP($F397,判定式!$R$3:$X$12,7,TRUE))</f>
        <v/>
      </c>
      <c r="P397" s="250" t="str">
        <f>IF($G397="","",VLOOKUP($G397,判定式!$S$3:$X$12,6,TRUE))</f>
        <v/>
      </c>
      <c r="Q397" s="250" t="str">
        <f>IF($H397="","",VLOOKUP($H397,判定式!$T$3:$X$12,5,TRUE))</f>
        <v/>
      </c>
      <c r="R397" s="250" t="str">
        <f>IF($I397="","",VLOOKUP($I397,判定式!$AA$3:$AB$12,2,TRUE))</f>
        <v/>
      </c>
      <c r="S397" s="250" t="str">
        <f>IF($J397="","",VLOOKUP($J397,判定式!$W$3:$X$12,2,TRUE))</f>
        <v/>
      </c>
      <c r="T397" s="250" t="str">
        <f>IF($K397="","",VLOOKUP($K397,判定式!$Z$3:$AB$12,3,TRUE))</f>
        <v/>
      </c>
      <c r="U397" s="250" t="str">
        <f>IF($L397="","",VLOOKUP($L397,判定式!$U$3:$X$12,4,TRUE))</f>
        <v/>
      </c>
      <c r="V397" s="250" t="str">
        <f>IF($M397="","",VLOOKUP($M397,判定式!$V$3:$X$12,3,TRUE))</f>
        <v/>
      </c>
      <c r="W397" s="69" t="str">
        <f t="shared" si="19"/>
        <v/>
      </c>
      <c r="X397" s="170" t="b">
        <f>IF(ISNUMBER(D397),"判定外",IF(C397=12,VLOOKUP(W397,判定式!$C$15:I$19,7,TRUE),IF(C397=13,VLOOKUP(W397,判定式!$D$15:I$19,6,TRUE),IF(C397=14,VLOOKUP(W397,判定式!$E$15:I$19,5,TRUE),IF(C397=15,VLOOKUP(W397,判定式!$F$15:I$19,4,TRUE),IF(C397=16,VLOOKUP(W397,判定式!$G$15:I$19,3,TRUE),IF(C397=17,VLOOKUP(W397,判定式!$H$15:I$19,2,TRUE))))))))</f>
        <v>0</v>
      </c>
    </row>
    <row r="398" spans="1:24" ht="14.25">
      <c r="A398" s="67">
        <v>69</v>
      </c>
      <c r="B398" s="133"/>
      <c r="C398" s="201"/>
      <c r="D398" s="215" t="str">
        <f t="shared" si="18"/>
        <v>-</v>
      </c>
      <c r="E398" s="225"/>
      <c r="F398" s="225"/>
      <c r="G398" s="225"/>
      <c r="H398" s="225"/>
      <c r="I398" s="225"/>
      <c r="J398" s="225"/>
      <c r="K398" s="68"/>
      <c r="L398" s="225"/>
      <c r="M398" s="225"/>
      <c r="N398" s="250" t="str">
        <f>IF($E398="","",VLOOKUP($E398,判定式!$Q$3:$X$12,8,TRUE))</f>
        <v/>
      </c>
      <c r="O398" s="250" t="str">
        <f>IF($F398="","",VLOOKUP($F398,判定式!$R$3:$X$12,7,TRUE))</f>
        <v/>
      </c>
      <c r="P398" s="250" t="str">
        <f>IF($G398="","",VLOOKUP($G398,判定式!$S$3:$X$12,6,TRUE))</f>
        <v/>
      </c>
      <c r="Q398" s="250" t="str">
        <f>IF($H398="","",VLOOKUP($H398,判定式!$T$3:$X$12,5,TRUE))</f>
        <v/>
      </c>
      <c r="R398" s="250" t="str">
        <f>IF($I398="","",VLOOKUP($I398,判定式!$AA$3:$AB$12,2,TRUE))</f>
        <v/>
      </c>
      <c r="S398" s="250" t="str">
        <f>IF($J398="","",VLOOKUP($J398,判定式!$W$3:$X$12,2,TRUE))</f>
        <v/>
      </c>
      <c r="T398" s="250" t="str">
        <f>IF($K398="","",VLOOKUP($K398,判定式!$Z$3:$AB$12,3,TRUE))</f>
        <v/>
      </c>
      <c r="U398" s="250" t="str">
        <f>IF($L398="","",VLOOKUP($L398,判定式!$U$3:$X$12,4,TRUE))</f>
        <v/>
      </c>
      <c r="V398" s="250" t="str">
        <f>IF($M398="","",VLOOKUP($M398,判定式!$V$3:$X$12,3,TRUE))</f>
        <v/>
      </c>
      <c r="W398" s="69" t="str">
        <f t="shared" si="19"/>
        <v/>
      </c>
      <c r="X398" s="170" t="b">
        <f>IF(ISNUMBER(D398),"判定外",IF(C398=12,VLOOKUP(W398,判定式!$C$15:I$19,7,TRUE),IF(C398=13,VLOOKUP(W398,判定式!$D$15:I$19,6,TRUE),IF(C398=14,VLOOKUP(W398,判定式!$E$15:I$19,5,TRUE),IF(C398=15,VLOOKUP(W398,判定式!$F$15:I$19,4,TRUE),IF(C398=16,VLOOKUP(W398,判定式!$G$15:I$19,3,TRUE),IF(C398=17,VLOOKUP(W398,判定式!$H$15:I$19,2,TRUE))))))))</f>
        <v>0</v>
      </c>
    </row>
    <row r="399" spans="1:24" ht="14.25">
      <c r="A399" s="76">
        <v>70</v>
      </c>
      <c r="B399" s="136"/>
      <c r="C399" s="204"/>
      <c r="D399" s="218" t="str">
        <f t="shared" si="18"/>
        <v>-</v>
      </c>
      <c r="E399" s="230"/>
      <c r="F399" s="230"/>
      <c r="G399" s="230"/>
      <c r="H399" s="230"/>
      <c r="I399" s="230"/>
      <c r="J399" s="230"/>
      <c r="K399" s="77"/>
      <c r="L399" s="230"/>
      <c r="M399" s="230"/>
      <c r="N399" s="251" t="str">
        <f>IF($E399="","",VLOOKUP($E399,判定式!$Q$3:$X$12,8,TRUE))</f>
        <v/>
      </c>
      <c r="O399" s="251" t="str">
        <f>IF($F399="","",VLOOKUP($F399,判定式!$R$3:$X$12,7,TRUE))</f>
        <v/>
      </c>
      <c r="P399" s="251" t="str">
        <f>IF($G399="","",VLOOKUP($G399,判定式!$S$3:$X$12,6,TRUE))</f>
        <v/>
      </c>
      <c r="Q399" s="251" t="str">
        <f>IF($H399="","",VLOOKUP($H399,判定式!$T$3:$X$12,5,TRUE))</f>
        <v/>
      </c>
      <c r="R399" s="251" t="str">
        <f>IF($I399="","",VLOOKUP($I399,判定式!$AA$3:$AB$12,2,TRUE))</f>
        <v/>
      </c>
      <c r="S399" s="251" t="str">
        <f>IF($J399="","",VLOOKUP($J399,判定式!$W$3:$X$12,2,TRUE))</f>
        <v/>
      </c>
      <c r="T399" s="251" t="str">
        <f>IF($K399="","",VLOOKUP($K399,判定式!$Z$3:$AB$12,3,TRUE))</f>
        <v/>
      </c>
      <c r="U399" s="251" t="str">
        <f>IF($L399="","",VLOOKUP($L399,判定式!$U$3:$X$12,4,TRUE))</f>
        <v/>
      </c>
      <c r="V399" s="251" t="str">
        <f>IF($M399="","",VLOOKUP($M399,判定式!$V$3:$X$12,3,TRUE))</f>
        <v/>
      </c>
      <c r="W399" s="78" t="str">
        <f t="shared" si="19"/>
        <v/>
      </c>
      <c r="X399" s="173" t="b">
        <f>IF(ISNUMBER(D399),"判定外",IF(C399=12,VLOOKUP(W399,判定式!$C$15:I$19,7,TRUE),IF(C399=13,VLOOKUP(W399,判定式!$D$15:I$19,6,TRUE),IF(C399=14,VLOOKUP(W399,判定式!$E$15:I$19,5,TRUE),IF(C399=15,VLOOKUP(W399,判定式!$F$15:I$19,4,TRUE),IF(C399=16,VLOOKUP(W399,判定式!$G$15:I$19,3,TRUE),IF(C399=17,VLOOKUP(W399,判定式!$H$15:I$19,2,TRUE))))))))</f>
        <v>0</v>
      </c>
    </row>
    <row r="400" spans="1:24" ht="14.25">
      <c r="A400" s="79">
        <v>71</v>
      </c>
      <c r="B400" s="137"/>
      <c r="C400" s="205"/>
      <c r="D400" s="219" t="str">
        <f t="shared" si="18"/>
        <v>-</v>
      </c>
      <c r="E400" s="231"/>
      <c r="F400" s="231"/>
      <c r="G400" s="231"/>
      <c r="H400" s="231"/>
      <c r="I400" s="231"/>
      <c r="J400" s="231"/>
      <c r="K400" s="80"/>
      <c r="L400" s="231"/>
      <c r="M400" s="231"/>
      <c r="N400" s="252" t="str">
        <f>IF($E400="","",VLOOKUP($E400,判定式!$Q$3:$X$12,8,TRUE))</f>
        <v/>
      </c>
      <c r="O400" s="252" t="str">
        <f>IF($F400="","",VLOOKUP($F400,判定式!$R$3:$X$12,7,TRUE))</f>
        <v/>
      </c>
      <c r="P400" s="252" t="str">
        <f>IF($G400="","",VLOOKUP($G400,判定式!$S$3:$X$12,6,TRUE))</f>
        <v/>
      </c>
      <c r="Q400" s="252" t="str">
        <f>IF($H400="","",VLOOKUP($H400,判定式!$T$3:$X$12,5,TRUE))</f>
        <v/>
      </c>
      <c r="R400" s="252" t="str">
        <f>IF($I400="","",VLOOKUP($I400,判定式!$AA$3:$AB$12,2,TRUE))</f>
        <v/>
      </c>
      <c r="S400" s="252" t="str">
        <f>IF($J400="","",VLOOKUP($J400,判定式!$W$3:$X$12,2,TRUE))</f>
        <v/>
      </c>
      <c r="T400" s="252" t="str">
        <f>IF($K400="","",VLOOKUP($K400,判定式!$Z$3:$AB$12,3,TRUE))</f>
        <v/>
      </c>
      <c r="U400" s="252" t="str">
        <f>IF($L400="","",VLOOKUP($L400,判定式!$U$3:$X$12,4,TRUE))</f>
        <v/>
      </c>
      <c r="V400" s="252" t="str">
        <f>IF($M400="","",VLOOKUP($M400,判定式!$V$3:$X$12,3,TRUE))</f>
        <v/>
      </c>
      <c r="W400" s="75" t="str">
        <f t="shared" si="19"/>
        <v/>
      </c>
      <c r="X400" s="174" t="b">
        <f>IF(ISNUMBER(D400),"判定外",IF(C400=12,VLOOKUP(W400,判定式!$C$15:I$19,7,TRUE),IF(C400=13,VLOOKUP(W400,判定式!$D$15:I$19,6,TRUE),IF(C400=14,VLOOKUP(W400,判定式!$E$15:I$19,5,TRUE),IF(C400=15,VLOOKUP(W400,判定式!$F$15:I$19,4,TRUE),IF(C400=16,VLOOKUP(W400,判定式!$G$15:I$19,3,TRUE),IF(C400=17,VLOOKUP(W400,判定式!$H$15:I$19,2,TRUE))))))))</f>
        <v>0</v>
      </c>
    </row>
    <row r="401" spans="1:24" ht="14.25">
      <c r="A401" s="67">
        <v>72</v>
      </c>
      <c r="B401" s="133"/>
      <c r="C401" s="201"/>
      <c r="D401" s="215" t="str">
        <f t="shared" si="18"/>
        <v>-</v>
      </c>
      <c r="E401" s="225"/>
      <c r="F401" s="225"/>
      <c r="G401" s="225"/>
      <c r="H401" s="225"/>
      <c r="I401" s="225"/>
      <c r="J401" s="225"/>
      <c r="K401" s="68"/>
      <c r="L401" s="225"/>
      <c r="M401" s="225"/>
      <c r="N401" s="250" t="str">
        <f>IF($E401="","",VLOOKUP($E401,判定式!$Q$3:$X$12,8,TRUE))</f>
        <v/>
      </c>
      <c r="O401" s="250" t="str">
        <f>IF($F401="","",VLOOKUP($F401,判定式!$R$3:$X$12,7,TRUE))</f>
        <v/>
      </c>
      <c r="P401" s="250" t="str">
        <f>IF($G401="","",VLOOKUP($G401,判定式!$S$3:$X$12,6,TRUE))</f>
        <v/>
      </c>
      <c r="Q401" s="250" t="str">
        <f>IF($H401="","",VLOOKUP($H401,判定式!$T$3:$X$12,5,TRUE))</f>
        <v/>
      </c>
      <c r="R401" s="250" t="str">
        <f>IF($I401="","",VLOOKUP($I401,判定式!$AA$3:$AB$12,2,TRUE))</f>
        <v/>
      </c>
      <c r="S401" s="250" t="str">
        <f>IF($J401="","",VLOOKUP($J401,判定式!$W$3:$X$12,2,TRUE))</f>
        <v/>
      </c>
      <c r="T401" s="250" t="str">
        <f>IF($K401="","",VLOOKUP($K401,判定式!$Z$3:$AB$12,3,TRUE))</f>
        <v/>
      </c>
      <c r="U401" s="250" t="str">
        <f>IF($L401="","",VLOOKUP($L401,判定式!$U$3:$X$12,4,TRUE))</f>
        <v/>
      </c>
      <c r="V401" s="250" t="str">
        <f>IF($M401="","",VLOOKUP($M401,判定式!$V$3:$X$12,3,TRUE))</f>
        <v/>
      </c>
      <c r="W401" s="69" t="str">
        <f t="shared" si="19"/>
        <v/>
      </c>
      <c r="X401" s="170" t="b">
        <f>IF(ISNUMBER(D401),"判定外",IF(C401=12,VLOOKUP(W401,判定式!$C$15:I$19,7,TRUE),IF(C401=13,VLOOKUP(W401,判定式!$D$15:I$19,6,TRUE),IF(C401=14,VLOOKUP(W401,判定式!$E$15:I$19,5,TRUE),IF(C401=15,VLOOKUP(W401,判定式!$F$15:I$19,4,TRUE),IF(C401=16,VLOOKUP(W401,判定式!$G$15:I$19,3,TRUE),IF(C401=17,VLOOKUP(W401,判定式!$H$15:I$19,2,TRUE))))))))</f>
        <v>0</v>
      </c>
    </row>
    <row r="402" spans="1:24" ht="14.25">
      <c r="A402" s="67">
        <v>73</v>
      </c>
      <c r="B402" s="133"/>
      <c r="C402" s="201"/>
      <c r="D402" s="215" t="str">
        <f t="shared" si="18"/>
        <v>-</v>
      </c>
      <c r="E402" s="225"/>
      <c r="F402" s="225"/>
      <c r="G402" s="225"/>
      <c r="H402" s="225"/>
      <c r="I402" s="225"/>
      <c r="J402" s="225"/>
      <c r="K402" s="68"/>
      <c r="L402" s="225"/>
      <c r="M402" s="225"/>
      <c r="N402" s="250" t="str">
        <f>IF($E402="","",VLOOKUP($E402,判定式!$Q$3:$X$12,8,TRUE))</f>
        <v/>
      </c>
      <c r="O402" s="250" t="str">
        <f>IF($F402="","",VLOOKUP($F402,判定式!$R$3:$X$12,7,TRUE))</f>
        <v/>
      </c>
      <c r="P402" s="250" t="str">
        <f>IF($G402="","",VLOOKUP($G402,判定式!$S$3:$X$12,6,TRUE))</f>
        <v/>
      </c>
      <c r="Q402" s="250" t="str">
        <f>IF($H402="","",VLOOKUP($H402,判定式!$T$3:$X$12,5,TRUE))</f>
        <v/>
      </c>
      <c r="R402" s="250" t="str">
        <f>IF($I402="","",VLOOKUP($I402,判定式!$AA$3:$AB$12,2,TRUE))</f>
        <v/>
      </c>
      <c r="S402" s="250" t="str">
        <f>IF($J402="","",VLOOKUP($J402,判定式!$W$3:$X$12,2,TRUE))</f>
        <v/>
      </c>
      <c r="T402" s="250" t="str">
        <f>IF($K402="","",VLOOKUP($K402,判定式!$Z$3:$AB$12,3,TRUE))</f>
        <v/>
      </c>
      <c r="U402" s="250" t="str">
        <f>IF($L402="","",VLOOKUP($L402,判定式!$U$3:$X$12,4,TRUE))</f>
        <v/>
      </c>
      <c r="V402" s="250" t="str">
        <f>IF($M402="","",VLOOKUP($M402,判定式!$V$3:$X$12,3,TRUE))</f>
        <v/>
      </c>
      <c r="W402" s="69" t="str">
        <f t="shared" si="19"/>
        <v/>
      </c>
      <c r="X402" s="170" t="b">
        <f>IF(ISNUMBER(D402),"判定外",IF(C402=12,VLOOKUP(W402,判定式!$C$15:I$19,7,TRUE),IF(C402=13,VLOOKUP(W402,判定式!$D$15:I$19,6,TRUE),IF(C402=14,VLOOKUP(W402,判定式!$E$15:I$19,5,TRUE),IF(C402=15,VLOOKUP(W402,判定式!$F$15:I$19,4,TRUE),IF(C402=16,VLOOKUP(W402,判定式!$G$15:I$19,3,TRUE),IF(C402=17,VLOOKUP(W402,判定式!$H$15:I$19,2,TRUE))))))))</f>
        <v>0</v>
      </c>
    </row>
    <row r="403" spans="1:24" ht="14.25">
      <c r="A403" s="67">
        <v>74</v>
      </c>
      <c r="B403" s="133"/>
      <c r="C403" s="201"/>
      <c r="D403" s="215" t="str">
        <f t="shared" si="18"/>
        <v>-</v>
      </c>
      <c r="E403" s="225"/>
      <c r="F403" s="225"/>
      <c r="G403" s="225"/>
      <c r="H403" s="225"/>
      <c r="I403" s="225"/>
      <c r="J403" s="225"/>
      <c r="K403" s="68"/>
      <c r="L403" s="225"/>
      <c r="M403" s="225"/>
      <c r="N403" s="250" t="str">
        <f>IF($E403="","",VLOOKUP($E403,判定式!$Q$3:$X$12,8,TRUE))</f>
        <v/>
      </c>
      <c r="O403" s="250" t="str">
        <f>IF($F403="","",VLOOKUP($F403,判定式!$R$3:$X$12,7,TRUE))</f>
        <v/>
      </c>
      <c r="P403" s="250" t="str">
        <f>IF($G403="","",VLOOKUP($G403,判定式!$S$3:$X$12,6,TRUE))</f>
        <v/>
      </c>
      <c r="Q403" s="250" t="str">
        <f>IF($H403="","",VLOOKUP($H403,判定式!$T$3:$X$12,5,TRUE))</f>
        <v/>
      </c>
      <c r="R403" s="250" t="str">
        <f>IF($I403="","",VLOOKUP($I403,判定式!$AA$3:$AB$12,2,TRUE))</f>
        <v/>
      </c>
      <c r="S403" s="250" t="str">
        <f>IF($J403="","",VLOOKUP($J403,判定式!$W$3:$X$12,2,TRUE))</f>
        <v/>
      </c>
      <c r="T403" s="250" t="str">
        <f>IF($K403="","",VLOOKUP($K403,判定式!$Z$3:$AB$12,3,TRUE))</f>
        <v/>
      </c>
      <c r="U403" s="250" t="str">
        <f>IF($L403="","",VLOOKUP($L403,判定式!$U$3:$X$12,4,TRUE))</f>
        <v/>
      </c>
      <c r="V403" s="250" t="str">
        <f>IF($M403="","",VLOOKUP($M403,判定式!$V$3:$X$12,3,TRUE))</f>
        <v/>
      </c>
      <c r="W403" s="69" t="str">
        <f t="shared" si="19"/>
        <v/>
      </c>
      <c r="X403" s="170" t="b">
        <f>IF(ISNUMBER(D403),"判定外",IF(C403=12,VLOOKUP(W403,判定式!$C$15:I$19,7,TRUE),IF(C403=13,VLOOKUP(W403,判定式!$D$15:I$19,6,TRUE),IF(C403=14,VLOOKUP(W403,判定式!$E$15:I$19,5,TRUE),IF(C403=15,VLOOKUP(W403,判定式!$F$15:I$19,4,TRUE),IF(C403=16,VLOOKUP(W403,判定式!$G$15:I$19,3,TRUE),IF(C403=17,VLOOKUP(W403,判定式!$H$15:I$19,2,TRUE))))))))</f>
        <v>0</v>
      </c>
    </row>
    <row r="404" spans="1:24" ht="14.25">
      <c r="A404" s="70">
        <v>75</v>
      </c>
      <c r="B404" s="134"/>
      <c r="C404" s="202"/>
      <c r="D404" s="218" t="str">
        <f t="shared" si="18"/>
        <v>-</v>
      </c>
      <c r="E404" s="227"/>
      <c r="F404" s="227"/>
      <c r="G404" s="227"/>
      <c r="H404" s="227"/>
      <c r="I404" s="227"/>
      <c r="J404" s="227"/>
      <c r="K404" s="71"/>
      <c r="L404" s="227"/>
      <c r="M404" s="227"/>
      <c r="N404" s="253" t="str">
        <f>IF($E404="","",VLOOKUP($E404,判定式!$Q$3:$X$12,8,TRUE))</f>
        <v/>
      </c>
      <c r="O404" s="253" t="str">
        <f>IF($F404="","",VLOOKUP($F404,判定式!$R$3:$X$12,7,TRUE))</f>
        <v/>
      </c>
      <c r="P404" s="253" t="str">
        <f>IF($G404="","",VLOOKUP($G404,判定式!$S$3:$X$12,6,TRUE))</f>
        <v/>
      </c>
      <c r="Q404" s="253" t="str">
        <f>IF($H404="","",VLOOKUP($H404,判定式!$T$3:$X$12,5,TRUE))</f>
        <v/>
      </c>
      <c r="R404" s="253" t="str">
        <f>IF($I404="","",VLOOKUP($I404,判定式!$AA$3:$AB$12,2,TRUE))</f>
        <v/>
      </c>
      <c r="S404" s="253" t="str">
        <f>IF($J404="","",VLOOKUP($J404,判定式!$W$3:$X$12,2,TRUE))</f>
        <v/>
      </c>
      <c r="T404" s="253" t="str">
        <f>IF($K404="","",VLOOKUP($K404,判定式!$Z$3:$AB$12,3,TRUE))</f>
        <v/>
      </c>
      <c r="U404" s="253" t="str">
        <f>IF($L404="","",VLOOKUP($L404,判定式!$U$3:$X$12,4,TRUE))</f>
        <v/>
      </c>
      <c r="V404" s="253" t="str">
        <f>IF($M404="","",VLOOKUP($M404,判定式!$V$3:$X$12,3,TRUE))</f>
        <v/>
      </c>
      <c r="W404" s="78" t="str">
        <f t="shared" si="19"/>
        <v/>
      </c>
      <c r="X404" s="171" t="b">
        <f>IF(ISNUMBER(D404),"判定外",IF(C404=12,VLOOKUP(W404,判定式!$C$15:I$19,7,TRUE),IF(C404=13,VLOOKUP(W404,判定式!$D$15:I$19,6,TRUE),IF(C404=14,VLOOKUP(W404,判定式!$E$15:I$19,5,TRUE),IF(C404=15,VLOOKUP(W404,判定式!$F$15:I$19,4,TRUE),IF(C404=16,VLOOKUP(W404,判定式!$G$15:I$19,3,TRUE),IF(C404=17,VLOOKUP(W404,判定式!$H$15:I$19,2,TRUE))))))))</f>
        <v>0</v>
      </c>
    </row>
    <row r="405" spans="1:24" ht="14.25">
      <c r="A405" s="73">
        <v>76</v>
      </c>
      <c r="B405" s="135"/>
      <c r="C405" s="203"/>
      <c r="D405" s="219" t="str">
        <f t="shared" si="18"/>
        <v>-</v>
      </c>
      <c r="E405" s="229"/>
      <c r="F405" s="229"/>
      <c r="G405" s="229"/>
      <c r="H405" s="229"/>
      <c r="I405" s="229"/>
      <c r="J405" s="229"/>
      <c r="K405" s="74"/>
      <c r="L405" s="229"/>
      <c r="M405" s="229"/>
      <c r="N405" s="254" t="str">
        <f>IF($E405="","",VLOOKUP($E405,判定式!$Q$3:$X$12,8,TRUE))</f>
        <v/>
      </c>
      <c r="O405" s="254" t="str">
        <f>IF($F405="","",VLOOKUP($F405,判定式!$R$3:$X$12,7,TRUE))</f>
        <v/>
      </c>
      <c r="P405" s="254" t="str">
        <f>IF($G405="","",VLOOKUP($G405,判定式!$S$3:$X$12,6,TRUE))</f>
        <v/>
      </c>
      <c r="Q405" s="254" t="str">
        <f>IF($H405="","",VLOOKUP($H405,判定式!$T$3:$X$12,5,TRUE))</f>
        <v/>
      </c>
      <c r="R405" s="254" t="str">
        <f>IF($I405="","",VLOOKUP($I405,判定式!$AA$3:$AB$12,2,TRUE))</f>
        <v/>
      </c>
      <c r="S405" s="254" t="str">
        <f>IF($J405="","",VLOOKUP($J405,判定式!$W$3:$X$12,2,TRUE))</f>
        <v/>
      </c>
      <c r="T405" s="254" t="str">
        <f>IF($K405="","",VLOOKUP($K405,判定式!$Z$3:$AB$12,3,TRUE))</f>
        <v/>
      </c>
      <c r="U405" s="254" t="str">
        <f>IF($L405="","",VLOOKUP($L405,判定式!$U$3:$X$12,4,TRUE))</f>
        <v/>
      </c>
      <c r="V405" s="254" t="str">
        <f>IF($M405="","",VLOOKUP($M405,判定式!$V$3:$X$12,3,TRUE))</f>
        <v/>
      </c>
      <c r="W405" s="75" t="str">
        <f t="shared" si="19"/>
        <v/>
      </c>
      <c r="X405" s="172" t="b">
        <f>IF(ISNUMBER(D405),"判定外",IF(C405=12,VLOOKUP(W405,判定式!$C$15:I$19,7,TRUE),IF(C405=13,VLOOKUP(W405,判定式!$D$15:I$19,6,TRUE),IF(C405=14,VLOOKUP(W405,判定式!$E$15:I$19,5,TRUE),IF(C405=15,VLOOKUP(W405,判定式!$F$15:I$19,4,TRUE),IF(C405=16,VLOOKUP(W405,判定式!$G$15:I$19,3,TRUE),IF(C405=17,VLOOKUP(W405,判定式!$H$15:I$19,2,TRUE))))))))</f>
        <v>0</v>
      </c>
    </row>
    <row r="406" spans="1:24" ht="14.25">
      <c r="A406" s="67">
        <v>77</v>
      </c>
      <c r="B406" s="133"/>
      <c r="C406" s="201"/>
      <c r="D406" s="215" t="str">
        <f t="shared" si="18"/>
        <v>-</v>
      </c>
      <c r="E406" s="225"/>
      <c r="F406" s="225"/>
      <c r="G406" s="225"/>
      <c r="H406" s="225"/>
      <c r="I406" s="225"/>
      <c r="J406" s="225"/>
      <c r="K406" s="68"/>
      <c r="L406" s="225"/>
      <c r="M406" s="225"/>
      <c r="N406" s="250" t="str">
        <f>IF($E406="","",VLOOKUP($E406,判定式!$Q$3:$X$12,8,TRUE))</f>
        <v/>
      </c>
      <c r="O406" s="250" t="str">
        <f>IF($F406="","",VLOOKUP($F406,判定式!$R$3:$X$12,7,TRUE))</f>
        <v/>
      </c>
      <c r="P406" s="250" t="str">
        <f>IF($G406="","",VLOOKUP($G406,判定式!$S$3:$X$12,6,TRUE))</f>
        <v/>
      </c>
      <c r="Q406" s="250" t="str">
        <f>IF($H406="","",VLOOKUP($H406,判定式!$T$3:$X$12,5,TRUE))</f>
        <v/>
      </c>
      <c r="R406" s="250" t="str">
        <f>IF($I406="","",VLOOKUP($I406,判定式!$AA$3:$AB$12,2,TRUE))</f>
        <v/>
      </c>
      <c r="S406" s="250" t="str">
        <f>IF($J406="","",VLOOKUP($J406,判定式!$W$3:$X$12,2,TRUE))</f>
        <v/>
      </c>
      <c r="T406" s="250" t="str">
        <f>IF($K406="","",VLOOKUP($K406,判定式!$Z$3:$AB$12,3,TRUE))</f>
        <v/>
      </c>
      <c r="U406" s="250" t="str">
        <f>IF($L406="","",VLOOKUP($L406,判定式!$U$3:$X$12,4,TRUE))</f>
        <v/>
      </c>
      <c r="V406" s="250" t="str">
        <f>IF($M406="","",VLOOKUP($M406,判定式!$V$3:$X$12,3,TRUE))</f>
        <v/>
      </c>
      <c r="W406" s="69" t="str">
        <f t="shared" si="19"/>
        <v/>
      </c>
      <c r="X406" s="170" t="b">
        <f>IF(ISNUMBER(D406),"判定外",IF(C406=12,VLOOKUP(W406,判定式!$C$15:I$19,7,TRUE),IF(C406=13,VLOOKUP(W406,判定式!$D$15:I$19,6,TRUE),IF(C406=14,VLOOKUP(W406,判定式!$E$15:I$19,5,TRUE),IF(C406=15,VLOOKUP(W406,判定式!$F$15:I$19,4,TRUE),IF(C406=16,VLOOKUP(W406,判定式!$G$15:I$19,3,TRUE),IF(C406=17,VLOOKUP(W406,判定式!$H$15:I$19,2,TRUE))))))))</f>
        <v>0</v>
      </c>
    </row>
    <row r="407" spans="1:24" ht="14.25">
      <c r="A407" s="67">
        <v>78</v>
      </c>
      <c r="B407" s="133"/>
      <c r="C407" s="201"/>
      <c r="D407" s="215" t="str">
        <f t="shared" si="18"/>
        <v>-</v>
      </c>
      <c r="E407" s="225"/>
      <c r="F407" s="225"/>
      <c r="G407" s="225"/>
      <c r="H407" s="225"/>
      <c r="I407" s="225"/>
      <c r="J407" s="225"/>
      <c r="K407" s="68"/>
      <c r="L407" s="225"/>
      <c r="M407" s="225"/>
      <c r="N407" s="250" t="str">
        <f>IF($E407="","",VLOOKUP($E407,判定式!$Q$3:$X$12,8,TRUE))</f>
        <v/>
      </c>
      <c r="O407" s="250" t="str">
        <f>IF($F407="","",VLOOKUP($F407,判定式!$R$3:$X$12,7,TRUE))</f>
        <v/>
      </c>
      <c r="P407" s="250" t="str">
        <f>IF($G407="","",VLOOKUP($G407,判定式!$S$3:$X$12,6,TRUE))</f>
        <v/>
      </c>
      <c r="Q407" s="250" t="str">
        <f>IF($H407="","",VLOOKUP($H407,判定式!$T$3:$X$12,5,TRUE))</f>
        <v/>
      </c>
      <c r="R407" s="250" t="str">
        <f>IF($I407="","",VLOOKUP($I407,判定式!$AA$3:$AB$12,2,TRUE))</f>
        <v/>
      </c>
      <c r="S407" s="250" t="str">
        <f>IF($J407="","",VLOOKUP($J407,判定式!$W$3:$X$12,2,TRUE))</f>
        <v/>
      </c>
      <c r="T407" s="250" t="str">
        <f>IF($K407="","",VLOOKUP($K407,判定式!$Z$3:$AB$12,3,TRUE))</f>
        <v/>
      </c>
      <c r="U407" s="250" t="str">
        <f>IF($L407="","",VLOOKUP($L407,判定式!$U$3:$X$12,4,TRUE))</f>
        <v/>
      </c>
      <c r="V407" s="250" t="str">
        <f>IF($M407="","",VLOOKUP($M407,判定式!$V$3:$X$12,3,TRUE))</f>
        <v/>
      </c>
      <c r="W407" s="69" t="str">
        <f t="shared" si="19"/>
        <v/>
      </c>
      <c r="X407" s="170" t="b">
        <f>IF(ISNUMBER(D407),"判定外",IF(C407=12,VLOOKUP(W407,判定式!$C$15:I$19,7,TRUE),IF(C407=13,VLOOKUP(W407,判定式!$D$15:I$19,6,TRUE),IF(C407=14,VLOOKUP(W407,判定式!$E$15:I$19,5,TRUE),IF(C407=15,VLOOKUP(W407,判定式!$F$15:I$19,4,TRUE),IF(C407=16,VLOOKUP(W407,判定式!$G$15:I$19,3,TRUE),IF(C407=17,VLOOKUP(W407,判定式!$H$15:I$19,2,TRUE))))))))</f>
        <v>0</v>
      </c>
    </row>
    <row r="408" spans="1:24" ht="14.25">
      <c r="A408" s="67">
        <v>79</v>
      </c>
      <c r="B408" s="133"/>
      <c r="C408" s="201"/>
      <c r="D408" s="215" t="str">
        <f t="shared" si="18"/>
        <v>-</v>
      </c>
      <c r="E408" s="225"/>
      <c r="F408" s="225"/>
      <c r="G408" s="225"/>
      <c r="H408" s="225"/>
      <c r="I408" s="225"/>
      <c r="J408" s="225"/>
      <c r="K408" s="68"/>
      <c r="L408" s="225"/>
      <c r="M408" s="225"/>
      <c r="N408" s="250" t="str">
        <f>IF($E408="","",VLOOKUP($E408,判定式!$Q$3:$X$12,8,TRUE))</f>
        <v/>
      </c>
      <c r="O408" s="250" t="str">
        <f>IF($F408="","",VLOOKUP($F408,判定式!$R$3:$X$12,7,TRUE))</f>
        <v/>
      </c>
      <c r="P408" s="250" t="str">
        <f>IF($G408="","",VLOOKUP($G408,判定式!$S$3:$X$12,6,TRUE))</f>
        <v/>
      </c>
      <c r="Q408" s="250" t="str">
        <f>IF($H408="","",VLOOKUP($H408,判定式!$T$3:$X$12,5,TRUE))</f>
        <v/>
      </c>
      <c r="R408" s="250" t="str">
        <f>IF($I408="","",VLOOKUP($I408,判定式!$AA$3:$AB$12,2,TRUE))</f>
        <v/>
      </c>
      <c r="S408" s="250" t="str">
        <f>IF($J408="","",VLOOKUP($J408,判定式!$W$3:$X$12,2,TRUE))</f>
        <v/>
      </c>
      <c r="T408" s="250" t="str">
        <f>IF($K408="","",VLOOKUP($K408,判定式!$Z$3:$AB$12,3,TRUE))</f>
        <v/>
      </c>
      <c r="U408" s="250" t="str">
        <f>IF($L408="","",VLOOKUP($L408,判定式!$U$3:$X$12,4,TRUE))</f>
        <v/>
      </c>
      <c r="V408" s="250" t="str">
        <f>IF($M408="","",VLOOKUP($M408,判定式!$V$3:$X$12,3,TRUE))</f>
        <v/>
      </c>
      <c r="W408" s="69" t="str">
        <f t="shared" si="19"/>
        <v/>
      </c>
      <c r="X408" s="170" t="b">
        <f>IF(ISNUMBER(D408),"判定外",IF(C408=12,VLOOKUP(W408,判定式!$C$15:I$19,7,TRUE),IF(C408=13,VLOOKUP(W408,判定式!$D$15:I$19,6,TRUE),IF(C408=14,VLOOKUP(W408,判定式!$E$15:I$19,5,TRUE),IF(C408=15,VLOOKUP(W408,判定式!$F$15:I$19,4,TRUE),IF(C408=16,VLOOKUP(W408,判定式!$G$15:I$19,3,TRUE),IF(C408=17,VLOOKUP(W408,判定式!$H$15:I$19,2,TRUE))))))))</f>
        <v>0</v>
      </c>
    </row>
    <row r="409" spans="1:24" ht="14.25">
      <c r="A409" s="76">
        <v>80</v>
      </c>
      <c r="B409" s="136"/>
      <c r="C409" s="204"/>
      <c r="D409" s="218" t="str">
        <f t="shared" si="18"/>
        <v>-</v>
      </c>
      <c r="E409" s="230"/>
      <c r="F409" s="230"/>
      <c r="G409" s="230"/>
      <c r="H409" s="230"/>
      <c r="I409" s="230"/>
      <c r="J409" s="230"/>
      <c r="K409" s="77"/>
      <c r="L409" s="230"/>
      <c r="M409" s="230"/>
      <c r="N409" s="251" t="str">
        <f>IF($E409="","",VLOOKUP($E409,判定式!$Q$3:$X$12,8,TRUE))</f>
        <v/>
      </c>
      <c r="O409" s="251" t="str">
        <f>IF($F409="","",VLOOKUP($F409,判定式!$R$3:$X$12,7,TRUE))</f>
        <v/>
      </c>
      <c r="P409" s="251" t="str">
        <f>IF($G409="","",VLOOKUP($G409,判定式!$S$3:$X$12,6,TRUE))</f>
        <v/>
      </c>
      <c r="Q409" s="251" t="str">
        <f>IF($H409="","",VLOOKUP($H409,判定式!$T$3:$X$12,5,TRUE))</f>
        <v/>
      </c>
      <c r="R409" s="251" t="str">
        <f>IF($I409="","",VLOOKUP($I409,判定式!$AA$3:$AB$12,2,TRUE))</f>
        <v/>
      </c>
      <c r="S409" s="251" t="str">
        <f>IF($J409="","",VLOOKUP($J409,判定式!$W$3:$X$12,2,TRUE))</f>
        <v/>
      </c>
      <c r="T409" s="251" t="str">
        <f>IF($K409="","",VLOOKUP($K409,判定式!$Z$3:$AB$12,3,TRUE))</f>
        <v/>
      </c>
      <c r="U409" s="251" t="str">
        <f>IF($L409="","",VLOOKUP($L409,判定式!$U$3:$X$12,4,TRUE))</f>
        <v/>
      </c>
      <c r="V409" s="251" t="str">
        <f>IF($M409="","",VLOOKUP($M409,判定式!$V$3:$X$12,3,TRUE))</f>
        <v/>
      </c>
      <c r="W409" s="78" t="str">
        <f t="shared" si="19"/>
        <v/>
      </c>
      <c r="X409" s="173" t="b">
        <f>IF(ISNUMBER(D409),"判定外",IF(C409=12,VLOOKUP(W409,判定式!$C$15:I$19,7,TRUE),IF(C409=13,VLOOKUP(W409,判定式!$D$15:I$19,6,TRUE),IF(C409=14,VLOOKUP(W409,判定式!$E$15:I$19,5,TRUE),IF(C409=15,VLOOKUP(W409,判定式!$F$15:I$19,4,TRUE),IF(C409=16,VLOOKUP(W409,判定式!$G$15:I$19,3,TRUE),IF(C409=17,VLOOKUP(W409,判定式!$H$15:I$19,2,TRUE))))))))</f>
        <v>0</v>
      </c>
    </row>
    <row r="410" spans="1:24" ht="14.25">
      <c r="A410" s="79">
        <v>81</v>
      </c>
      <c r="B410" s="137"/>
      <c r="C410" s="205"/>
      <c r="D410" s="219" t="str">
        <f t="shared" si="18"/>
        <v>-</v>
      </c>
      <c r="E410" s="231"/>
      <c r="F410" s="231"/>
      <c r="G410" s="231"/>
      <c r="H410" s="231"/>
      <c r="I410" s="231"/>
      <c r="J410" s="231"/>
      <c r="K410" s="80"/>
      <c r="L410" s="231"/>
      <c r="M410" s="231"/>
      <c r="N410" s="252" t="str">
        <f>IF($E410="","",VLOOKUP($E410,判定式!$Q$3:$X$12,8,TRUE))</f>
        <v/>
      </c>
      <c r="O410" s="252" t="str">
        <f>IF($F410="","",VLOOKUP($F410,判定式!$R$3:$X$12,7,TRUE))</f>
        <v/>
      </c>
      <c r="P410" s="252" t="str">
        <f>IF($G410="","",VLOOKUP($G410,判定式!$S$3:$X$12,6,TRUE))</f>
        <v/>
      </c>
      <c r="Q410" s="252" t="str">
        <f>IF($H410="","",VLOOKUP($H410,判定式!$T$3:$X$12,5,TRUE))</f>
        <v/>
      </c>
      <c r="R410" s="252" t="str">
        <f>IF($I410="","",VLOOKUP($I410,判定式!$AA$3:$AB$12,2,TRUE))</f>
        <v/>
      </c>
      <c r="S410" s="252" t="str">
        <f>IF($J410="","",VLOOKUP($J410,判定式!$W$3:$X$12,2,TRUE))</f>
        <v/>
      </c>
      <c r="T410" s="252" t="str">
        <f>IF($K410="","",VLOOKUP($K410,判定式!$Z$3:$AB$12,3,TRUE))</f>
        <v/>
      </c>
      <c r="U410" s="252" t="str">
        <f>IF($L410="","",VLOOKUP($L410,判定式!$U$3:$X$12,4,TRUE))</f>
        <v/>
      </c>
      <c r="V410" s="252" t="str">
        <f>IF($M410="","",VLOOKUP($M410,判定式!$V$3:$X$12,3,TRUE))</f>
        <v/>
      </c>
      <c r="W410" s="75" t="str">
        <f t="shared" si="19"/>
        <v/>
      </c>
      <c r="X410" s="174" t="b">
        <f>IF(ISNUMBER(D410),"判定外",IF(C410=12,VLOOKUP(W410,判定式!$C$15:I$19,7,TRUE),IF(C410=13,VLOOKUP(W410,判定式!$D$15:I$19,6,TRUE),IF(C410=14,VLOOKUP(W410,判定式!$E$15:I$19,5,TRUE),IF(C410=15,VLOOKUP(W410,判定式!$F$15:I$19,4,TRUE),IF(C410=16,VLOOKUP(W410,判定式!$G$15:I$19,3,TRUE),IF(C410=17,VLOOKUP(W410,判定式!$H$15:I$19,2,TRUE))))))))</f>
        <v>0</v>
      </c>
    </row>
    <row r="411" spans="1:24" ht="14.25">
      <c r="A411" s="67">
        <v>82</v>
      </c>
      <c r="B411" s="133"/>
      <c r="C411" s="201"/>
      <c r="D411" s="215" t="str">
        <f t="shared" si="18"/>
        <v>-</v>
      </c>
      <c r="E411" s="225"/>
      <c r="F411" s="225"/>
      <c r="G411" s="225"/>
      <c r="H411" s="225"/>
      <c r="I411" s="225"/>
      <c r="J411" s="225"/>
      <c r="K411" s="68"/>
      <c r="L411" s="225"/>
      <c r="M411" s="225"/>
      <c r="N411" s="250" t="str">
        <f>IF($E411="","",VLOOKUP($E411,判定式!$Q$3:$X$12,8,TRUE))</f>
        <v/>
      </c>
      <c r="O411" s="250" t="str">
        <f>IF($F411="","",VLOOKUP($F411,判定式!$R$3:$X$12,7,TRUE))</f>
        <v/>
      </c>
      <c r="P411" s="250" t="str">
        <f>IF($G411="","",VLOOKUP($G411,判定式!$S$3:$X$12,6,TRUE))</f>
        <v/>
      </c>
      <c r="Q411" s="250" t="str">
        <f>IF($H411="","",VLOOKUP($H411,判定式!$T$3:$X$12,5,TRUE))</f>
        <v/>
      </c>
      <c r="R411" s="250" t="str">
        <f>IF($I411="","",VLOOKUP($I411,判定式!$AA$3:$AB$12,2,TRUE))</f>
        <v/>
      </c>
      <c r="S411" s="250" t="str">
        <f>IF($J411="","",VLOOKUP($J411,判定式!$W$3:$X$12,2,TRUE))</f>
        <v/>
      </c>
      <c r="T411" s="250" t="str">
        <f>IF($K411="","",VLOOKUP($K411,判定式!$Z$3:$AB$12,3,TRUE))</f>
        <v/>
      </c>
      <c r="U411" s="250" t="str">
        <f>IF($L411="","",VLOOKUP($L411,判定式!$U$3:$X$12,4,TRUE))</f>
        <v/>
      </c>
      <c r="V411" s="250" t="str">
        <f>IF($M411="","",VLOOKUP($M411,判定式!$V$3:$X$12,3,TRUE))</f>
        <v/>
      </c>
      <c r="W411" s="69" t="str">
        <f t="shared" si="19"/>
        <v/>
      </c>
      <c r="X411" s="170" t="b">
        <f>IF(ISNUMBER(D411),"判定外",IF(C411=12,VLOOKUP(W411,判定式!$C$15:I$19,7,TRUE),IF(C411=13,VLOOKUP(W411,判定式!$D$15:I$19,6,TRUE),IF(C411=14,VLOOKUP(W411,判定式!$E$15:I$19,5,TRUE),IF(C411=15,VLOOKUP(W411,判定式!$F$15:I$19,4,TRUE),IF(C411=16,VLOOKUP(W411,判定式!$G$15:I$19,3,TRUE),IF(C411=17,VLOOKUP(W411,判定式!$H$15:I$19,2,TRUE))))))))</f>
        <v>0</v>
      </c>
    </row>
    <row r="412" spans="1:24" ht="14.25">
      <c r="A412" s="67">
        <v>83</v>
      </c>
      <c r="B412" s="133"/>
      <c r="C412" s="201"/>
      <c r="D412" s="215" t="str">
        <f t="shared" si="18"/>
        <v>-</v>
      </c>
      <c r="E412" s="225"/>
      <c r="F412" s="225"/>
      <c r="G412" s="225"/>
      <c r="H412" s="225"/>
      <c r="I412" s="225"/>
      <c r="J412" s="225"/>
      <c r="K412" s="68"/>
      <c r="L412" s="225"/>
      <c r="M412" s="225"/>
      <c r="N412" s="250" t="str">
        <f>IF($E412="","",VLOOKUP($E412,判定式!$Q$3:$X$12,8,TRUE))</f>
        <v/>
      </c>
      <c r="O412" s="250" t="str">
        <f>IF($F412="","",VLOOKUP($F412,判定式!$R$3:$X$12,7,TRUE))</f>
        <v/>
      </c>
      <c r="P412" s="250" t="str">
        <f>IF($G412="","",VLOOKUP($G412,判定式!$S$3:$X$12,6,TRUE))</f>
        <v/>
      </c>
      <c r="Q412" s="250" t="str">
        <f>IF($H412="","",VLOOKUP($H412,判定式!$T$3:$X$12,5,TRUE))</f>
        <v/>
      </c>
      <c r="R412" s="250" t="str">
        <f>IF($I412="","",VLOOKUP($I412,判定式!$AA$3:$AB$12,2,TRUE))</f>
        <v/>
      </c>
      <c r="S412" s="250" t="str">
        <f>IF($J412="","",VLOOKUP($J412,判定式!$W$3:$X$12,2,TRUE))</f>
        <v/>
      </c>
      <c r="T412" s="250" t="str">
        <f>IF($K412="","",VLOOKUP($K412,判定式!$Z$3:$AB$12,3,TRUE))</f>
        <v/>
      </c>
      <c r="U412" s="250" t="str">
        <f>IF($L412="","",VLOOKUP($L412,判定式!$U$3:$X$12,4,TRUE))</f>
        <v/>
      </c>
      <c r="V412" s="250" t="str">
        <f>IF($M412="","",VLOOKUP($M412,判定式!$V$3:$X$12,3,TRUE))</f>
        <v/>
      </c>
      <c r="W412" s="69" t="str">
        <f t="shared" si="19"/>
        <v/>
      </c>
      <c r="X412" s="170" t="b">
        <f>IF(ISNUMBER(D412),"判定外",IF(C412=12,VLOOKUP(W412,判定式!$C$15:I$19,7,TRUE),IF(C412=13,VLOOKUP(W412,判定式!$D$15:I$19,6,TRUE),IF(C412=14,VLOOKUP(W412,判定式!$E$15:I$19,5,TRUE),IF(C412=15,VLOOKUP(W412,判定式!$F$15:I$19,4,TRUE),IF(C412=16,VLOOKUP(W412,判定式!$G$15:I$19,3,TRUE),IF(C412=17,VLOOKUP(W412,判定式!$H$15:I$19,2,TRUE))))))))</f>
        <v>0</v>
      </c>
    </row>
    <row r="413" spans="1:24" ht="14.25">
      <c r="A413" s="67">
        <v>84</v>
      </c>
      <c r="B413" s="133"/>
      <c r="C413" s="201"/>
      <c r="D413" s="215" t="str">
        <f t="shared" si="18"/>
        <v>-</v>
      </c>
      <c r="E413" s="225"/>
      <c r="F413" s="225"/>
      <c r="G413" s="225"/>
      <c r="H413" s="225"/>
      <c r="I413" s="225"/>
      <c r="J413" s="225"/>
      <c r="K413" s="68"/>
      <c r="L413" s="225"/>
      <c r="M413" s="225"/>
      <c r="N413" s="250" t="str">
        <f>IF($E413="","",VLOOKUP($E413,判定式!$Q$3:$X$12,8,TRUE))</f>
        <v/>
      </c>
      <c r="O413" s="250" t="str">
        <f>IF($F413="","",VLOOKUP($F413,判定式!$R$3:$X$12,7,TRUE))</f>
        <v/>
      </c>
      <c r="P413" s="250" t="str">
        <f>IF($G413="","",VLOOKUP($G413,判定式!$S$3:$X$12,6,TRUE))</f>
        <v/>
      </c>
      <c r="Q413" s="250" t="str">
        <f>IF($H413="","",VLOOKUP($H413,判定式!$T$3:$X$12,5,TRUE))</f>
        <v/>
      </c>
      <c r="R413" s="250" t="str">
        <f>IF($I413="","",VLOOKUP($I413,判定式!$AA$3:$AB$12,2,TRUE))</f>
        <v/>
      </c>
      <c r="S413" s="250" t="str">
        <f>IF($J413="","",VLOOKUP($J413,判定式!$W$3:$X$12,2,TRUE))</f>
        <v/>
      </c>
      <c r="T413" s="250" t="str">
        <f>IF($K413="","",VLOOKUP($K413,判定式!$Z$3:$AB$12,3,TRUE))</f>
        <v/>
      </c>
      <c r="U413" s="250" t="str">
        <f>IF($L413="","",VLOOKUP($L413,判定式!$U$3:$X$12,4,TRUE))</f>
        <v/>
      </c>
      <c r="V413" s="250" t="str">
        <f>IF($M413="","",VLOOKUP($M413,判定式!$V$3:$X$12,3,TRUE))</f>
        <v/>
      </c>
      <c r="W413" s="69" t="str">
        <f t="shared" si="19"/>
        <v/>
      </c>
      <c r="X413" s="170" t="b">
        <f>IF(ISNUMBER(D413),"判定外",IF(C413=12,VLOOKUP(W413,判定式!$C$15:I$19,7,TRUE),IF(C413=13,VLOOKUP(W413,判定式!$D$15:I$19,6,TRUE),IF(C413=14,VLOOKUP(W413,判定式!$E$15:I$19,5,TRUE),IF(C413=15,VLOOKUP(W413,判定式!$F$15:I$19,4,TRUE),IF(C413=16,VLOOKUP(W413,判定式!$G$15:I$19,3,TRUE),IF(C413=17,VLOOKUP(W413,判定式!$H$15:I$19,2,TRUE))))))))</f>
        <v>0</v>
      </c>
    </row>
    <row r="414" spans="1:24" ht="14.25">
      <c r="A414" s="70">
        <v>85</v>
      </c>
      <c r="B414" s="134"/>
      <c r="C414" s="202"/>
      <c r="D414" s="218" t="str">
        <f t="shared" si="18"/>
        <v>-</v>
      </c>
      <c r="E414" s="227"/>
      <c r="F414" s="227"/>
      <c r="G414" s="227"/>
      <c r="H414" s="227"/>
      <c r="I414" s="227"/>
      <c r="J414" s="227"/>
      <c r="K414" s="71"/>
      <c r="L414" s="227"/>
      <c r="M414" s="227"/>
      <c r="N414" s="253" t="str">
        <f>IF($E414="","",VLOOKUP($E414,判定式!$Q$3:$X$12,8,TRUE))</f>
        <v/>
      </c>
      <c r="O414" s="253" t="str">
        <f>IF($F414="","",VLOOKUP($F414,判定式!$R$3:$X$12,7,TRUE))</f>
        <v/>
      </c>
      <c r="P414" s="253" t="str">
        <f>IF($G414="","",VLOOKUP($G414,判定式!$S$3:$X$12,6,TRUE))</f>
        <v/>
      </c>
      <c r="Q414" s="253" t="str">
        <f>IF($H414="","",VLOOKUP($H414,判定式!$T$3:$X$12,5,TRUE))</f>
        <v/>
      </c>
      <c r="R414" s="253" t="str">
        <f>IF($I414="","",VLOOKUP($I414,判定式!$AA$3:$AB$12,2,TRUE))</f>
        <v/>
      </c>
      <c r="S414" s="253" t="str">
        <f>IF($J414="","",VLOOKUP($J414,判定式!$W$3:$X$12,2,TRUE))</f>
        <v/>
      </c>
      <c r="T414" s="253" t="str">
        <f>IF($K414="","",VLOOKUP($K414,判定式!$Z$3:$AB$12,3,TRUE))</f>
        <v/>
      </c>
      <c r="U414" s="253" t="str">
        <f>IF($L414="","",VLOOKUP($L414,判定式!$U$3:$X$12,4,TRUE))</f>
        <v/>
      </c>
      <c r="V414" s="253" t="str">
        <f>IF($M414="","",VLOOKUP($M414,判定式!$V$3:$X$12,3,TRUE))</f>
        <v/>
      </c>
      <c r="W414" s="78" t="str">
        <f t="shared" si="19"/>
        <v/>
      </c>
      <c r="X414" s="171" t="b">
        <f>IF(ISNUMBER(D414),"判定外",IF(C414=12,VLOOKUP(W414,判定式!$C$15:I$19,7,TRUE),IF(C414=13,VLOOKUP(W414,判定式!$D$15:I$19,6,TRUE),IF(C414=14,VLOOKUP(W414,判定式!$E$15:I$19,5,TRUE),IF(C414=15,VLOOKUP(W414,判定式!$F$15:I$19,4,TRUE),IF(C414=16,VLOOKUP(W414,判定式!$G$15:I$19,3,TRUE),IF(C414=17,VLOOKUP(W414,判定式!$H$15:I$19,2,TRUE))))))))</f>
        <v>0</v>
      </c>
    </row>
    <row r="415" spans="1:24" ht="14.25">
      <c r="A415" s="73">
        <v>86</v>
      </c>
      <c r="B415" s="135"/>
      <c r="C415" s="203"/>
      <c r="D415" s="219" t="str">
        <f t="shared" si="18"/>
        <v>-</v>
      </c>
      <c r="E415" s="229"/>
      <c r="F415" s="229"/>
      <c r="G415" s="229"/>
      <c r="H415" s="229"/>
      <c r="I415" s="229"/>
      <c r="J415" s="229"/>
      <c r="K415" s="74"/>
      <c r="L415" s="229"/>
      <c r="M415" s="229"/>
      <c r="N415" s="254" t="str">
        <f>IF($E415="","",VLOOKUP($E415,判定式!$Q$3:$X$12,8,TRUE))</f>
        <v/>
      </c>
      <c r="O415" s="254" t="str">
        <f>IF($F415="","",VLOOKUP($F415,判定式!$R$3:$X$12,7,TRUE))</f>
        <v/>
      </c>
      <c r="P415" s="254" t="str">
        <f>IF($G415="","",VLOOKUP($G415,判定式!$S$3:$X$12,6,TRUE))</f>
        <v/>
      </c>
      <c r="Q415" s="254" t="str">
        <f>IF($H415="","",VLOOKUP($H415,判定式!$T$3:$X$12,5,TRUE))</f>
        <v/>
      </c>
      <c r="R415" s="254" t="str">
        <f>IF($I415="","",VLOOKUP($I415,判定式!$AA$3:$AB$12,2,TRUE))</f>
        <v/>
      </c>
      <c r="S415" s="254" t="str">
        <f>IF($J415="","",VLOOKUP($J415,判定式!$W$3:$X$12,2,TRUE))</f>
        <v/>
      </c>
      <c r="T415" s="254" t="str">
        <f>IF($K415="","",VLOOKUP($K415,判定式!$Z$3:$AB$12,3,TRUE))</f>
        <v/>
      </c>
      <c r="U415" s="254" t="str">
        <f>IF($L415="","",VLOOKUP($L415,判定式!$U$3:$X$12,4,TRUE))</f>
        <v/>
      </c>
      <c r="V415" s="254" t="str">
        <f>IF($M415="","",VLOOKUP($M415,判定式!$V$3:$X$12,3,TRUE))</f>
        <v/>
      </c>
      <c r="W415" s="75" t="str">
        <f t="shared" si="19"/>
        <v/>
      </c>
      <c r="X415" s="172" t="b">
        <f>IF(ISNUMBER(D415),"判定外",IF(C415=12,VLOOKUP(W415,判定式!$C$15:I$19,7,TRUE),IF(C415=13,VLOOKUP(W415,判定式!$D$15:I$19,6,TRUE),IF(C415=14,VLOOKUP(W415,判定式!$E$15:I$19,5,TRUE),IF(C415=15,VLOOKUP(W415,判定式!$F$15:I$19,4,TRUE),IF(C415=16,VLOOKUP(W415,判定式!$G$15:I$19,3,TRUE),IF(C415=17,VLOOKUP(W415,判定式!$H$15:I$19,2,TRUE))))))))</f>
        <v>0</v>
      </c>
    </row>
    <row r="416" spans="1:24" ht="14.25">
      <c r="A416" s="67">
        <v>87</v>
      </c>
      <c r="B416" s="133"/>
      <c r="C416" s="201"/>
      <c r="D416" s="215" t="str">
        <f t="shared" si="18"/>
        <v>-</v>
      </c>
      <c r="E416" s="225"/>
      <c r="F416" s="225"/>
      <c r="G416" s="225"/>
      <c r="H416" s="225"/>
      <c r="I416" s="225"/>
      <c r="J416" s="225"/>
      <c r="K416" s="68"/>
      <c r="L416" s="225"/>
      <c r="M416" s="225"/>
      <c r="N416" s="250" t="str">
        <f>IF($E416="","",VLOOKUP($E416,判定式!$Q$3:$X$12,8,TRUE))</f>
        <v/>
      </c>
      <c r="O416" s="250" t="str">
        <f>IF($F416="","",VLOOKUP($F416,判定式!$R$3:$X$12,7,TRUE))</f>
        <v/>
      </c>
      <c r="P416" s="250" t="str">
        <f>IF($G416="","",VLOOKUP($G416,判定式!$S$3:$X$12,6,TRUE))</f>
        <v/>
      </c>
      <c r="Q416" s="250" t="str">
        <f>IF($H416="","",VLOOKUP($H416,判定式!$T$3:$X$12,5,TRUE))</f>
        <v/>
      </c>
      <c r="R416" s="250" t="str">
        <f>IF($I416="","",VLOOKUP($I416,判定式!$AA$3:$AB$12,2,TRUE))</f>
        <v/>
      </c>
      <c r="S416" s="250" t="str">
        <f>IF($J416="","",VLOOKUP($J416,判定式!$W$3:$X$12,2,TRUE))</f>
        <v/>
      </c>
      <c r="T416" s="250" t="str">
        <f>IF($K416="","",VLOOKUP($K416,判定式!$Z$3:$AB$12,3,TRUE))</f>
        <v/>
      </c>
      <c r="U416" s="250" t="str">
        <f>IF($L416="","",VLOOKUP($L416,判定式!$U$3:$X$12,4,TRUE))</f>
        <v/>
      </c>
      <c r="V416" s="250" t="str">
        <f>IF($M416="","",VLOOKUP($M416,判定式!$V$3:$X$12,3,TRUE))</f>
        <v/>
      </c>
      <c r="W416" s="69" t="str">
        <f t="shared" si="19"/>
        <v/>
      </c>
      <c r="X416" s="170" t="b">
        <f>IF(ISNUMBER(D416),"判定外",IF(C416=12,VLOOKUP(W416,判定式!$C$15:I$19,7,TRUE),IF(C416=13,VLOOKUP(W416,判定式!$D$15:I$19,6,TRUE),IF(C416=14,VLOOKUP(W416,判定式!$E$15:I$19,5,TRUE),IF(C416=15,VLOOKUP(W416,判定式!$F$15:I$19,4,TRUE),IF(C416=16,VLOOKUP(W416,判定式!$G$15:I$19,3,TRUE),IF(C416=17,VLOOKUP(W416,判定式!$H$15:I$19,2,TRUE))))))))</f>
        <v>0</v>
      </c>
    </row>
    <row r="417" spans="1:24" ht="14.25">
      <c r="A417" s="67">
        <v>88</v>
      </c>
      <c r="B417" s="133"/>
      <c r="C417" s="201"/>
      <c r="D417" s="215" t="str">
        <f t="shared" si="18"/>
        <v>-</v>
      </c>
      <c r="E417" s="225"/>
      <c r="F417" s="225"/>
      <c r="G417" s="225"/>
      <c r="H417" s="225"/>
      <c r="I417" s="225"/>
      <c r="J417" s="225"/>
      <c r="K417" s="68"/>
      <c r="L417" s="225"/>
      <c r="M417" s="225"/>
      <c r="N417" s="250" t="str">
        <f>IF($E417="","",VLOOKUP($E417,判定式!$Q$3:$X$12,8,TRUE))</f>
        <v/>
      </c>
      <c r="O417" s="250" t="str">
        <f>IF($F417="","",VLOOKUP($F417,判定式!$R$3:$X$12,7,TRUE))</f>
        <v/>
      </c>
      <c r="P417" s="250" t="str">
        <f>IF($G417="","",VLOOKUP($G417,判定式!$S$3:$X$12,6,TRUE))</f>
        <v/>
      </c>
      <c r="Q417" s="250" t="str">
        <f>IF($H417="","",VLOOKUP($H417,判定式!$T$3:$X$12,5,TRUE))</f>
        <v/>
      </c>
      <c r="R417" s="250" t="str">
        <f>IF($I417="","",VLOOKUP($I417,判定式!$AA$3:$AB$12,2,TRUE))</f>
        <v/>
      </c>
      <c r="S417" s="250" t="str">
        <f>IF($J417="","",VLOOKUP($J417,判定式!$W$3:$X$12,2,TRUE))</f>
        <v/>
      </c>
      <c r="T417" s="250" t="str">
        <f>IF($K417="","",VLOOKUP($K417,判定式!$Z$3:$AB$12,3,TRUE))</f>
        <v/>
      </c>
      <c r="U417" s="250" t="str">
        <f>IF($L417="","",VLOOKUP($L417,判定式!$U$3:$X$12,4,TRUE))</f>
        <v/>
      </c>
      <c r="V417" s="250" t="str">
        <f>IF($M417="","",VLOOKUP($M417,判定式!$V$3:$X$12,3,TRUE))</f>
        <v/>
      </c>
      <c r="W417" s="69" t="str">
        <f t="shared" si="19"/>
        <v/>
      </c>
      <c r="X417" s="170" t="b">
        <f>IF(ISNUMBER(D417),"判定外",IF(C417=12,VLOOKUP(W417,判定式!$C$15:I$19,7,TRUE),IF(C417=13,VLOOKUP(W417,判定式!$D$15:I$19,6,TRUE),IF(C417=14,VLOOKUP(W417,判定式!$E$15:I$19,5,TRUE),IF(C417=15,VLOOKUP(W417,判定式!$F$15:I$19,4,TRUE),IF(C417=16,VLOOKUP(W417,判定式!$G$15:I$19,3,TRUE),IF(C417=17,VLOOKUP(W417,判定式!$H$15:I$19,2,TRUE))))))))</f>
        <v>0</v>
      </c>
    </row>
    <row r="418" spans="1:24" ht="14.25">
      <c r="A418" s="67">
        <v>89</v>
      </c>
      <c r="B418" s="133"/>
      <c r="C418" s="201"/>
      <c r="D418" s="215" t="str">
        <f t="shared" si="18"/>
        <v>-</v>
      </c>
      <c r="E418" s="225"/>
      <c r="F418" s="225"/>
      <c r="G418" s="225"/>
      <c r="H418" s="225"/>
      <c r="I418" s="225"/>
      <c r="J418" s="225"/>
      <c r="K418" s="68"/>
      <c r="L418" s="225"/>
      <c r="M418" s="225"/>
      <c r="N418" s="250" t="str">
        <f>IF($E418="","",VLOOKUP($E418,判定式!$Q$3:$X$12,8,TRUE))</f>
        <v/>
      </c>
      <c r="O418" s="250" t="str">
        <f>IF($F418="","",VLOOKUP($F418,判定式!$R$3:$X$12,7,TRUE))</f>
        <v/>
      </c>
      <c r="P418" s="250" t="str">
        <f>IF($G418="","",VLOOKUP($G418,判定式!$S$3:$X$12,6,TRUE))</f>
        <v/>
      </c>
      <c r="Q418" s="250" t="str">
        <f>IF($H418="","",VLOOKUP($H418,判定式!$T$3:$X$12,5,TRUE))</f>
        <v/>
      </c>
      <c r="R418" s="250" t="str">
        <f>IF($I418="","",VLOOKUP($I418,判定式!$AA$3:$AB$12,2,TRUE))</f>
        <v/>
      </c>
      <c r="S418" s="250" t="str">
        <f>IF($J418="","",VLOOKUP($J418,判定式!$W$3:$X$12,2,TRUE))</f>
        <v/>
      </c>
      <c r="T418" s="250" t="str">
        <f>IF($K418="","",VLOOKUP($K418,判定式!$Z$3:$AB$12,3,TRUE))</f>
        <v/>
      </c>
      <c r="U418" s="250" t="str">
        <f>IF($L418="","",VLOOKUP($L418,判定式!$U$3:$X$12,4,TRUE))</f>
        <v/>
      </c>
      <c r="V418" s="250" t="str">
        <f>IF($M418="","",VLOOKUP($M418,判定式!$V$3:$X$12,3,TRUE))</f>
        <v/>
      </c>
      <c r="W418" s="69" t="str">
        <f t="shared" si="19"/>
        <v/>
      </c>
      <c r="X418" s="170" t="b">
        <f>IF(ISNUMBER(D418),"判定外",IF(C418=12,VLOOKUP(W418,判定式!$C$15:I$19,7,TRUE),IF(C418=13,VLOOKUP(W418,判定式!$D$15:I$19,6,TRUE),IF(C418=14,VLOOKUP(W418,判定式!$E$15:I$19,5,TRUE),IF(C418=15,VLOOKUP(W418,判定式!$F$15:I$19,4,TRUE),IF(C418=16,VLOOKUP(W418,判定式!$G$15:I$19,3,TRUE),IF(C418=17,VLOOKUP(W418,判定式!$H$15:I$19,2,TRUE))))))))</f>
        <v>0</v>
      </c>
    </row>
    <row r="419" spans="1:24" ht="14.25">
      <c r="A419" s="76">
        <v>90</v>
      </c>
      <c r="B419" s="136"/>
      <c r="C419" s="204"/>
      <c r="D419" s="218" t="str">
        <f t="shared" si="18"/>
        <v>-</v>
      </c>
      <c r="E419" s="230"/>
      <c r="F419" s="230"/>
      <c r="G419" s="230"/>
      <c r="H419" s="230"/>
      <c r="I419" s="230"/>
      <c r="J419" s="230"/>
      <c r="K419" s="77"/>
      <c r="L419" s="230"/>
      <c r="M419" s="230"/>
      <c r="N419" s="251" t="str">
        <f>IF($E419="","",VLOOKUP($E419,判定式!$Q$3:$X$12,8,TRUE))</f>
        <v/>
      </c>
      <c r="O419" s="251" t="str">
        <f>IF($F419="","",VLOOKUP($F419,判定式!$R$3:$X$12,7,TRUE))</f>
        <v/>
      </c>
      <c r="P419" s="251" t="str">
        <f>IF($G419="","",VLOOKUP($G419,判定式!$S$3:$X$12,6,TRUE))</f>
        <v/>
      </c>
      <c r="Q419" s="251" t="str">
        <f>IF($H419="","",VLOOKUP($H419,判定式!$T$3:$X$12,5,TRUE))</f>
        <v/>
      </c>
      <c r="R419" s="251" t="str">
        <f>IF($I419="","",VLOOKUP($I419,判定式!$AA$3:$AB$12,2,TRUE))</f>
        <v/>
      </c>
      <c r="S419" s="251" t="str">
        <f>IF($J419="","",VLOOKUP($J419,判定式!$W$3:$X$12,2,TRUE))</f>
        <v/>
      </c>
      <c r="T419" s="251" t="str">
        <f>IF($K419="","",VLOOKUP($K419,判定式!$Z$3:$AB$12,3,TRUE))</f>
        <v/>
      </c>
      <c r="U419" s="251" t="str">
        <f>IF($L419="","",VLOOKUP($L419,判定式!$U$3:$X$12,4,TRUE))</f>
        <v/>
      </c>
      <c r="V419" s="251" t="str">
        <f>IF($M419="","",VLOOKUP($M419,判定式!$V$3:$X$12,3,TRUE))</f>
        <v/>
      </c>
      <c r="W419" s="78" t="str">
        <f t="shared" si="19"/>
        <v/>
      </c>
      <c r="X419" s="173" t="b">
        <f>IF(ISNUMBER(D419),"判定外",IF(C419=12,VLOOKUP(W419,判定式!$C$15:I$19,7,TRUE),IF(C419=13,VLOOKUP(W419,判定式!$D$15:I$19,6,TRUE),IF(C419=14,VLOOKUP(W419,判定式!$E$15:I$19,5,TRUE),IF(C419=15,VLOOKUP(W419,判定式!$F$15:I$19,4,TRUE),IF(C419=16,VLOOKUP(W419,判定式!$G$15:I$19,3,TRUE),IF(C419=17,VLOOKUP(W419,判定式!$H$15:I$19,2,TRUE))))))))</f>
        <v>0</v>
      </c>
    </row>
    <row r="420" spans="1:24" ht="14.25">
      <c r="A420" s="79">
        <v>91</v>
      </c>
      <c r="B420" s="137"/>
      <c r="C420" s="205"/>
      <c r="D420" s="219" t="str">
        <f t="shared" si="18"/>
        <v>-</v>
      </c>
      <c r="E420" s="231"/>
      <c r="F420" s="231"/>
      <c r="G420" s="231"/>
      <c r="H420" s="231"/>
      <c r="I420" s="231"/>
      <c r="J420" s="231"/>
      <c r="K420" s="80"/>
      <c r="L420" s="231"/>
      <c r="M420" s="231"/>
      <c r="N420" s="252" t="str">
        <f>IF($E420="","",VLOOKUP($E420,判定式!$Q$3:$X$12,8,TRUE))</f>
        <v/>
      </c>
      <c r="O420" s="252" t="str">
        <f>IF($F420="","",VLOOKUP($F420,判定式!$R$3:$X$12,7,TRUE))</f>
        <v/>
      </c>
      <c r="P420" s="252" t="str">
        <f>IF($G420="","",VLOOKUP($G420,判定式!$S$3:$X$12,6,TRUE))</f>
        <v/>
      </c>
      <c r="Q420" s="252" t="str">
        <f>IF($H420="","",VLOOKUP($H420,判定式!$T$3:$X$12,5,TRUE))</f>
        <v/>
      </c>
      <c r="R420" s="252" t="str">
        <f>IF($I420="","",VLOOKUP($I420,判定式!$AA$3:$AB$12,2,TRUE))</f>
        <v/>
      </c>
      <c r="S420" s="252" t="str">
        <f>IF($J420="","",VLOOKUP($J420,判定式!$W$3:$X$12,2,TRUE))</f>
        <v/>
      </c>
      <c r="T420" s="252" t="str">
        <f>IF($K420="","",VLOOKUP($K420,判定式!$Z$3:$AB$12,3,TRUE))</f>
        <v/>
      </c>
      <c r="U420" s="252" t="str">
        <f>IF($L420="","",VLOOKUP($L420,判定式!$U$3:$X$12,4,TRUE))</f>
        <v/>
      </c>
      <c r="V420" s="252" t="str">
        <f>IF($M420="","",VLOOKUP($M420,判定式!$V$3:$X$12,3,TRUE))</f>
        <v/>
      </c>
      <c r="W420" s="75" t="str">
        <f t="shared" si="19"/>
        <v/>
      </c>
      <c r="X420" s="174" t="b">
        <f>IF(ISNUMBER(D420),"判定外",IF(C420=12,VLOOKUP(W420,判定式!$C$15:I$19,7,TRUE),IF(C420=13,VLOOKUP(W420,判定式!$D$15:I$19,6,TRUE),IF(C420=14,VLOOKUP(W420,判定式!$E$15:I$19,5,TRUE),IF(C420=15,VLOOKUP(W420,判定式!$F$15:I$19,4,TRUE),IF(C420=16,VLOOKUP(W420,判定式!$G$15:I$19,3,TRUE),IF(C420=17,VLOOKUP(W420,判定式!$H$15:I$19,2,TRUE))))))))</f>
        <v>0</v>
      </c>
    </row>
    <row r="421" spans="1:24" ht="14.25">
      <c r="A421" s="67">
        <v>92</v>
      </c>
      <c r="B421" s="133"/>
      <c r="C421" s="201"/>
      <c r="D421" s="215" t="str">
        <f t="shared" si="18"/>
        <v>-</v>
      </c>
      <c r="E421" s="225"/>
      <c r="F421" s="225"/>
      <c r="G421" s="225"/>
      <c r="H421" s="225"/>
      <c r="I421" s="225"/>
      <c r="J421" s="225"/>
      <c r="K421" s="68"/>
      <c r="L421" s="225"/>
      <c r="M421" s="225"/>
      <c r="N421" s="250" t="str">
        <f>IF($E421="","",VLOOKUP($E421,判定式!$Q$3:$X$12,8,TRUE))</f>
        <v/>
      </c>
      <c r="O421" s="250" t="str">
        <f>IF($F421="","",VLOOKUP($F421,判定式!$R$3:$X$12,7,TRUE))</f>
        <v/>
      </c>
      <c r="P421" s="250" t="str">
        <f>IF($G421="","",VLOOKUP($G421,判定式!$S$3:$X$12,6,TRUE))</f>
        <v/>
      </c>
      <c r="Q421" s="250" t="str">
        <f>IF($H421="","",VLOOKUP($H421,判定式!$T$3:$X$12,5,TRUE))</f>
        <v/>
      </c>
      <c r="R421" s="250" t="str">
        <f>IF($I421="","",VLOOKUP($I421,判定式!$AA$3:$AB$12,2,TRUE))</f>
        <v/>
      </c>
      <c r="S421" s="250" t="str">
        <f>IF($J421="","",VLOOKUP($J421,判定式!$W$3:$X$12,2,TRUE))</f>
        <v/>
      </c>
      <c r="T421" s="250" t="str">
        <f>IF($K421="","",VLOOKUP($K421,判定式!$Z$3:$AB$12,3,TRUE))</f>
        <v/>
      </c>
      <c r="U421" s="250" t="str">
        <f>IF($L421="","",VLOOKUP($L421,判定式!$U$3:$X$12,4,TRUE))</f>
        <v/>
      </c>
      <c r="V421" s="250" t="str">
        <f>IF($M421="","",VLOOKUP($M421,判定式!$V$3:$X$12,3,TRUE))</f>
        <v/>
      </c>
      <c r="W421" s="69" t="str">
        <f t="shared" si="19"/>
        <v/>
      </c>
      <c r="X421" s="170" t="b">
        <f>IF(ISNUMBER(D421),"判定外",IF(C421=12,VLOOKUP(W421,判定式!$C$15:I$19,7,TRUE),IF(C421=13,VLOOKUP(W421,判定式!$D$15:I$19,6,TRUE),IF(C421=14,VLOOKUP(W421,判定式!$E$15:I$19,5,TRUE),IF(C421=15,VLOOKUP(W421,判定式!$F$15:I$19,4,TRUE),IF(C421=16,VLOOKUP(W421,判定式!$G$15:I$19,3,TRUE),IF(C421=17,VLOOKUP(W421,判定式!$H$15:I$19,2,TRUE))))))))</f>
        <v>0</v>
      </c>
    </row>
    <row r="422" spans="1:24" ht="14.25">
      <c r="A422" s="67">
        <v>93</v>
      </c>
      <c r="B422" s="133"/>
      <c r="C422" s="201"/>
      <c r="D422" s="215" t="str">
        <f t="shared" si="18"/>
        <v>-</v>
      </c>
      <c r="E422" s="225"/>
      <c r="F422" s="225"/>
      <c r="G422" s="225"/>
      <c r="H422" s="225"/>
      <c r="I422" s="225"/>
      <c r="J422" s="225"/>
      <c r="K422" s="68"/>
      <c r="L422" s="225"/>
      <c r="M422" s="225"/>
      <c r="N422" s="250" t="str">
        <f>IF($E422="","",VLOOKUP($E422,判定式!$Q$3:$X$12,8,TRUE))</f>
        <v/>
      </c>
      <c r="O422" s="250" t="str">
        <f>IF($F422="","",VLOOKUP($F422,判定式!$R$3:$X$12,7,TRUE))</f>
        <v/>
      </c>
      <c r="P422" s="250" t="str">
        <f>IF($G422="","",VLOOKUP($G422,判定式!$S$3:$X$12,6,TRUE))</f>
        <v/>
      </c>
      <c r="Q422" s="250" t="str">
        <f>IF($H422="","",VLOOKUP($H422,判定式!$T$3:$X$12,5,TRUE))</f>
        <v/>
      </c>
      <c r="R422" s="250" t="str">
        <f>IF($I422="","",VLOOKUP($I422,判定式!$AA$3:$AB$12,2,TRUE))</f>
        <v/>
      </c>
      <c r="S422" s="250" t="str">
        <f>IF($J422="","",VLOOKUP($J422,判定式!$W$3:$X$12,2,TRUE))</f>
        <v/>
      </c>
      <c r="T422" s="250" t="str">
        <f>IF($K422="","",VLOOKUP($K422,判定式!$Z$3:$AB$12,3,TRUE))</f>
        <v/>
      </c>
      <c r="U422" s="250" t="str">
        <f>IF($L422="","",VLOOKUP($L422,判定式!$U$3:$X$12,4,TRUE))</f>
        <v/>
      </c>
      <c r="V422" s="250" t="str">
        <f>IF($M422="","",VLOOKUP($M422,判定式!$V$3:$X$12,3,TRUE))</f>
        <v/>
      </c>
      <c r="W422" s="69" t="str">
        <f t="shared" si="19"/>
        <v/>
      </c>
      <c r="X422" s="170" t="b">
        <f>IF(ISNUMBER(D422),"判定外",IF(C422=12,VLOOKUP(W422,判定式!$C$15:I$19,7,TRUE),IF(C422=13,VLOOKUP(W422,判定式!$D$15:I$19,6,TRUE),IF(C422=14,VLOOKUP(W422,判定式!$E$15:I$19,5,TRUE),IF(C422=15,VLOOKUP(W422,判定式!$F$15:I$19,4,TRUE),IF(C422=16,VLOOKUP(W422,判定式!$G$15:I$19,3,TRUE),IF(C422=17,VLOOKUP(W422,判定式!$H$15:I$19,2,TRUE))))))))</f>
        <v>0</v>
      </c>
    </row>
    <row r="423" spans="1:24" ht="14.25">
      <c r="A423" s="67">
        <v>94</v>
      </c>
      <c r="B423" s="133"/>
      <c r="C423" s="201"/>
      <c r="D423" s="215" t="str">
        <f t="shared" si="18"/>
        <v>-</v>
      </c>
      <c r="E423" s="225"/>
      <c r="F423" s="225"/>
      <c r="G423" s="225"/>
      <c r="H423" s="225"/>
      <c r="I423" s="225"/>
      <c r="J423" s="225"/>
      <c r="K423" s="68"/>
      <c r="L423" s="225"/>
      <c r="M423" s="225"/>
      <c r="N423" s="250" t="str">
        <f>IF($E423="","",VLOOKUP($E423,判定式!$Q$3:$X$12,8,TRUE))</f>
        <v/>
      </c>
      <c r="O423" s="250" t="str">
        <f>IF($F423="","",VLOOKUP($F423,判定式!$R$3:$X$12,7,TRUE))</f>
        <v/>
      </c>
      <c r="P423" s="250" t="str">
        <f>IF($G423="","",VLOOKUP($G423,判定式!$S$3:$X$12,6,TRUE))</f>
        <v/>
      </c>
      <c r="Q423" s="250" t="str">
        <f>IF($H423="","",VLOOKUP($H423,判定式!$T$3:$X$12,5,TRUE))</f>
        <v/>
      </c>
      <c r="R423" s="250" t="str">
        <f>IF($I423="","",VLOOKUP($I423,判定式!$AA$3:$AB$12,2,TRUE))</f>
        <v/>
      </c>
      <c r="S423" s="250" t="str">
        <f>IF($J423="","",VLOOKUP($J423,判定式!$W$3:$X$12,2,TRUE))</f>
        <v/>
      </c>
      <c r="T423" s="250" t="str">
        <f>IF($K423="","",VLOOKUP($K423,判定式!$Z$3:$AB$12,3,TRUE))</f>
        <v/>
      </c>
      <c r="U423" s="250" t="str">
        <f>IF($L423="","",VLOOKUP($L423,判定式!$U$3:$X$12,4,TRUE))</f>
        <v/>
      </c>
      <c r="V423" s="250" t="str">
        <f>IF($M423="","",VLOOKUP($M423,判定式!$V$3:$X$12,3,TRUE))</f>
        <v/>
      </c>
      <c r="W423" s="69" t="str">
        <f t="shared" si="19"/>
        <v/>
      </c>
      <c r="X423" s="170" t="b">
        <f>IF(ISNUMBER(D423),"判定外",IF(C423=12,VLOOKUP(W423,判定式!$C$15:I$19,7,TRUE),IF(C423=13,VLOOKUP(W423,判定式!$D$15:I$19,6,TRUE),IF(C423=14,VLOOKUP(W423,判定式!$E$15:I$19,5,TRUE),IF(C423=15,VLOOKUP(W423,判定式!$F$15:I$19,4,TRUE),IF(C423=16,VLOOKUP(W423,判定式!$G$15:I$19,3,TRUE),IF(C423=17,VLOOKUP(W423,判定式!$H$15:I$19,2,TRUE))))))))</f>
        <v>0</v>
      </c>
    </row>
    <row r="424" spans="1:24" ht="14.25">
      <c r="A424" s="70">
        <v>95</v>
      </c>
      <c r="B424" s="134"/>
      <c r="C424" s="202"/>
      <c r="D424" s="218" t="str">
        <f t="shared" si="18"/>
        <v>-</v>
      </c>
      <c r="E424" s="227"/>
      <c r="F424" s="227"/>
      <c r="G424" s="227"/>
      <c r="H424" s="227"/>
      <c r="I424" s="227"/>
      <c r="J424" s="227"/>
      <c r="K424" s="71"/>
      <c r="L424" s="227"/>
      <c r="M424" s="227"/>
      <c r="N424" s="253" t="str">
        <f>IF($E424="","",VLOOKUP($E424,判定式!$Q$3:$X$12,8,TRUE))</f>
        <v/>
      </c>
      <c r="O424" s="253" t="str">
        <f>IF($F424="","",VLOOKUP($F424,判定式!$R$3:$X$12,7,TRUE))</f>
        <v/>
      </c>
      <c r="P424" s="253" t="str">
        <f>IF($G424="","",VLOOKUP($G424,判定式!$S$3:$X$12,6,TRUE))</f>
        <v/>
      </c>
      <c r="Q424" s="253" t="str">
        <f>IF($H424="","",VLOOKUP($H424,判定式!$T$3:$X$12,5,TRUE))</f>
        <v/>
      </c>
      <c r="R424" s="253" t="str">
        <f>IF($I424="","",VLOOKUP($I424,判定式!$AA$3:$AB$12,2,TRUE))</f>
        <v/>
      </c>
      <c r="S424" s="253" t="str">
        <f>IF($J424="","",VLOOKUP($J424,判定式!$W$3:$X$12,2,TRUE))</f>
        <v/>
      </c>
      <c r="T424" s="253" t="str">
        <f>IF($K424="","",VLOOKUP($K424,判定式!$Z$3:$AB$12,3,TRUE))</f>
        <v/>
      </c>
      <c r="U424" s="253" t="str">
        <f>IF($L424="","",VLOOKUP($L424,判定式!$U$3:$X$12,4,TRUE))</f>
        <v/>
      </c>
      <c r="V424" s="253" t="str">
        <f>IF($M424="","",VLOOKUP($M424,判定式!$V$3:$X$12,3,TRUE))</f>
        <v/>
      </c>
      <c r="W424" s="78" t="str">
        <f t="shared" si="19"/>
        <v/>
      </c>
      <c r="X424" s="171" t="b">
        <f>IF(ISNUMBER(D424),"判定外",IF(C424=12,VLOOKUP(W424,判定式!$C$15:I$19,7,TRUE),IF(C424=13,VLOOKUP(W424,判定式!$D$15:I$19,6,TRUE),IF(C424=14,VLOOKUP(W424,判定式!$E$15:I$19,5,TRUE),IF(C424=15,VLOOKUP(W424,判定式!$F$15:I$19,4,TRUE),IF(C424=16,VLOOKUP(W424,判定式!$G$15:I$19,3,TRUE),IF(C424=17,VLOOKUP(W424,判定式!$H$15:I$19,2,TRUE))))))))</f>
        <v>0</v>
      </c>
    </row>
    <row r="425" spans="1:24" ht="14.25">
      <c r="A425" s="73">
        <v>96</v>
      </c>
      <c r="B425" s="135"/>
      <c r="C425" s="203"/>
      <c r="D425" s="219" t="str">
        <f t="shared" si="18"/>
        <v>-</v>
      </c>
      <c r="E425" s="229"/>
      <c r="F425" s="229"/>
      <c r="G425" s="229"/>
      <c r="H425" s="229"/>
      <c r="I425" s="229"/>
      <c r="J425" s="229"/>
      <c r="K425" s="74"/>
      <c r="L425" s="229"/>
      <c r="M425" s="229"/>
      <c r="N425" s="254" t="str">
        <f>IF($E425="","",VLOOKUP($E425,判定式!$Q$3:$X$12,8,TRUE))</f>
        <v/>
      </c>
      <c r="O425" s="254" t="str">
        <f>IF($F425="","",VLOOKUP($F425,判定式!$R$3:$X$12,7,TRUE))</f>
        <v/>
      </c>
      <c r="P425" s="254" t="str">
        <f>IF($G425="","",VLOOKUP($G425,判定式!$S$3:$X$12,6,TRUE))</f>
        <v/>
      </c>
      <c r="Q425" s="254" t="str">
        <f>IF($H425="","",VLOOKUP($H425,判定式!$T$3:$X$12,5,TRUE))</f>
        <v/>
      </c>
      <c r="R425" s="254" t="str">
        <f>IF($I425="","",VLOOKUP($I425,判定式!$AA$3:$AB$12,2,TRUE))</f>
        <v/>
      </c>
      <c r="S425" s="254" t="str">
        <f>IF($J425="","",VLOOKUP($J425,判定式!$W$3:$X$12,2,TRUE))</f>
        <v/>
      </c>
      <c r="T425" s="254" t="str">
        <f>IF($K425="","",VLOOKUP($K425,判定式!$Z$3:$AB$12,3,TRUE))</f>
        <v/>
      </c>
      <c r="U425" s="254" t="str">
        <f>IF($L425="","",VLOOKUP($L425,判定式!$U$3:$X$12,4,TRUE))</f>
        <v/>
      </c>
      <c r="V425" s="254" t="str">
        <f>IF($M425="","",VLOOKUP($M425,判定式!$V$3:$X$12,3,TRUE))</f>
        <v/>
      </c>
      <c r="W425" s="75" t="str">
        <f t="shared" si="19"/>
        <v/>
      </c>
      <c r="X425" s="172" t="b">
        <f>IF(ISNUMBER(D425),"判定外",IF(C425=12,VLOOKUP(W425,判定式!$C$15:I$19,7,TRUE),IF(C425=13,VLOOKUP(W425,判定式!$D$15:I$19,6,TRUE),IF(C425=14,VLOOKUP(W425,判定式!$E$15:I$19,5,TRUE),IF(C425=15,VLOOKUP(W425,判定式!$F$15:I$19,4,TRUE),IF(C425=16,VLOOKUP(W425,判定式!$G$15:I$19,3,TRUE),IF(C425=17,VLOOKUP(W425,判定式!$H$15:I$19,2,TRUE))))))))</f>
        <v>0</v>
      </c>
    </row>
    <row r="426" spans="1:24" ht="14.25">
      <c r="A426" s="67">
        <v>97</v>
      </c>
      <c r="B426" s="133"/>
      <c r="C426" s="201"/>
      <c r="D426" s="215" t="str">
        <f t="shared" si="18"/>
        <v>-</v>
      </c>
      <c r="E426" s="225"/>
      <c r="F426" s="225"/>
      <c r="G426" s="225"/>
      <c r="H426" s="225"/>
      <c r="I426" s="225"/>
      <c r="J426" s="225"/>
      <c r="K426" s="68"/>
      <c r="L426" s="225"/>
      <c r="M426" s="225"/>
      <c r="N426" s="250" t="str">
        <f>IF($E426="","",VLOOKUP($E426,判定式!$Q$3:$X$12,8,TRUE))</f>
        <v/>
      </c>
      <c r="O426" s="250" t="str">
        <f>IF($F426="","",VLOOKUP($F426,判定式!$R$3:$X$12,7,TRUE))</f>
        <v/>
      </c>
      <c r="P426" s="250" t="str">
        <f>IF($G426="","",VLOOKUP($G426,判定式!$S$3:$X$12,6,TRUE))</f>
        <v/>
      </c>
      <c r="Q426" s="250" t="str">
        <f>IF($H426="","",VLOOKUP($H426,判定式!$T$3:$X$12,5,TRUE))</f>
        <v/>
      </c>
      <c r="R426" s="250" t="str">
        <f>IF($I426="","",VLOOKUP($I426,判定式!$AA$3:$AB$12,2,TRUE))</f>
        <v/>
      </c>
      <c r="S426" s="250" t="str">
        <f>IF($J426="","",VLOOKUP($J426,判定式!$W$3:$X$12,2,TRUE))</f>
        <v/>
      </c>
      <c r="T426" s="250" t="str">
        <f>IF($K426="","",VLOOKUP($K426,判定式!$Z$3:$AB$12,3,TRUE))</f>
        <v/>
      </c>
      <c r="U426" s="250" t="str">
        <f>IF($L426="","",VLOOKUP($L426,判定式!$U$3:$X$12,4,TRUE))</f>
        <v/>
      </c>
      <c r="V426" s="250" t="str">
        <f>IF($M426="","",VLOOKUP($M426,判定式!$V$3:$X$12,3,TRUE))</f>
        <v/>
      </c>
      <c r="W426" s="69" t="str">
        <f t="shared" si="19"/>
        <v/>
      </c>
      <c r="X426" s="170" t="b">
        <f>IF(ISNUMBER(D426),"判定外",IF(C426=12,VLOOKUP(W426,判定式!$C$15:I$19,7,TRUE),IF(C426=13,VLOOKUP(W426,判定式!$D$15:I$19,6,TRUE),IF(C426=14,VLOOKUP(W426,判定式!$E$15:I$19,5,TRUE),IF(C426=15,VLOOKUP(W426,判定式!$F$15:I$19,4,TRUE),IF(C426=16,VLOOKUP(W426,判定式!$G$15:I$19,3,TRUE),IF(C426=17,VLOOKUP(W426,判定式!$H$15:I$19,2,TRUE))))))))</f>
        <v>0</v>
      </c>
    </row>
    <row r="427" spans="1:24" ht="14.25">
      <c r="A427" s="67">
        <v>98</v>
      </c>
      <c r="B427" s="133"/>
      <c r="C427" s="201"/>
      <c r="D427" s="215" t="str">
        <f t="shared" si="18"/>
        <v>-</v>
      </c>
      <c r="E427" s="225"/>
      <c r="F427" s="225"/>
      <c r="G427" s="225"/>
      <c r="H427" s="225"/>
      <c r="I427" s="225"/>
      <c r="J427" s="225"/>
      <c r="K427" s="68"/>
      <c r="L427" s="225"/>
      <c r="M427" s="225"/>
      <c r="N427" s="250" t="str">
        <f>IF($E427="","",VLOOKUP($E427,判定式!$Q$3:$X$12,8,TRUE))</f>
        <v/>
      </c>
      <c r="O427" s="250" t="str">
        <f>IF($F427="","",VLOOKUP($F427,判定式!$R$3:$X$12,7,TRUE))</f>
        <v/>
      </c>
      <c r="P427" s="250" t="str">
        <f>IF($G427="","",VLOOKUP($G427,判定式!$S$3:$X$12,6,TRUE))</f>
        <v/>
      </c>
      <c r="Q427" s="250" t="str">
        <f>IF($H427="","",VLOOKUP($H427,判定式!$T$3:$X$12,5,TRUE))</f>
        <v/>
      </c>
      <c r="R427" s="250" t="str">
        <f>IF($I427="","",VLOOKUP($I427,判定式!$AA$3:$AB$12,2,TRUE))</f>
        <v/>
      </c>
      <c r="S427" s="250" t="str">
        <f>IF($J427="","",VLOOKUP($J427,判定式!$W$3:$X$12,2,TRUE))</f>
        <v/>
      </c>
      <c r="T427" s="250" t="str">
        <f>IF($K427="","",VLOOKUP($K427,判定式!$Z$3:$AB$12,3,TRUE))</f>
        <v/>
      </c>
      <c r="U427" s="250" t="str">
        <f>IF($L427="","",VLOOKUP($L427,判定式!$U$3:$X$12,4,TRUE))</f>
        <v/>
      </c>
      <c r="V427" s="250" t="str">
        <f>IF($M427="","",VLOOKUP($M427,判定式!$V$3:$X$12,3,TRUE))</f>
        <v/>
      </c>
      <c r="W427" s="69" t="str">
        <f t="shared" si="19"/>
        <v/>
      </c>
      <c r="X427" s="170" t="b">
        <f>IF(ISNUMBER(D427),"判定外",IF(C427=12,VLOOKUP(W427,判定式!$C$15:I$19,7,TRUE),IF(C427=13,VLOOKUP(W427,判定式!$D$15:I$19,6,TRUE),IF(C427=14,VLOOKUP(W427,判定式!$E$15:I$19,5,TRUE),IF(C427=15,VLOOKUP(W427,判定式!$F$15:I$19,4,TRUE),IF(C427=16,VLOOKUP(W427,判定式!$G$15:I$19,3,TRUE),IF(C427=17,VLOOKUP(W427,判定式!$H$15:I$19,2,TRUE))))))))</f>
        <v>0</v>
      </c>
    </row>
    <row r="428" spans="1:24" ht="14.25">
      <c r="A428" s="67">
        <v>99</v>
      </c>
      <c r="B428" s="133"/>
      <c r="C428" s="201"/>
      <c r="D428" s="215" t="str">
        <f t="shared" si="18"/>
        <v>-</v>
      </c>
      <c r="E428" s="225"/>
      <c r="F428" s="225"/>
      <c r="G428" s="225"/>
      <c r="H428" s="225"/>
      <c r="I428" s="225"/>
      <c r="J428" s="225"/>
      <c r="K428" s="68"/>
      <c r="L428" s="225"/>
      <c r="M428" s="225"/>
      <c r="N428" s="250" t="str">
        <f>IF($E428="","",VLOOKUP($E428,判定式!$Q$3:$X$12,8,TRUE))</f>
        <v/>
      </c>
      <c r="O428" s="250" t="str">
        <f>IF($F428="","",VLOOKUP($F428,判定式!$R$3:$X$12,7,TRUE))</f>
        <v/>
      </c>
      <c r="P428" s="250" t="str">
        <f>IF($G428="","",VLOOKUP($G428,判定式!$S$3:$X$12,6,TRUE))</f>
        <v/>
      </c>
      <c r="Q428" s="250" t="str">
        <f>IF($H428="","",VLOOKUP($H428,判定式!$T$3:$X$12,5,TRUE))</f>
        <v/>
      </c>
      <c r="R428" s="250" t="str">
        <f>IF($I428="","",VLOOKUP($I428,判定式!$AA$3:$AB$12,2,TRUE))</f>
        <v/>
      </c>
      <c r="S428" s="250" t="str">
        <f>IF($J428="","",VLOOKUP($J428,判定式!$W$3:$X$12,2,TRUE))</f>
        <v/>
      </c>
      <c r="T428" s="250" t="str">
        <f>IF($K428="","",VLOOKUP($K428,判定式!$Z$3:$AB$12,3,TRUE))</f>
        <v/>
      </c>
      <c r="U428" s="250" t="str">
        <f>IF($L428="","",VLOOKUP($L428,判定式!$U$3:$X$12,4,TRUE))</f>
        <v/>
      </c>
      <c r="V428" s="250" t="str">
        <f>IF($M428="","",VLOOKUP($M428,判定式!$V$3:$X$12,3,TRUE))</f>
        <v/>
      </c>
      <c r="W428" s="69" t="str">
        <f t="shared" si="19"/>
        <v/>
      </c>
      <c r="X428" s="170" t="b">
        <f>IF(ISNUMBER(D428),"判定外",IF(C428=12,VLOOKUP(W428,判定式!$C$15:I$19,7,TRUE),IF(C428=13,VLOOKUP(W428,判定式!$D$15:I$19,6,TRUE),IF(C428=14,VLOOKUP(W428,判定式!$E$15:I$19,5,TRUE),IF(C428=15,VLOOKUP(W428,判定式!$F$15:I$19,4,TRUE),IF(C428=16,VLOOKUP(W428,判定式!$G$15:I$19,3,TRUE),IF(C428=17,VLOOKUP(W428,判定式!$H$15:I$19,2,TRUE))))))))</f>
        <v>0</v>
      </c>
    </row>
    <row r="429" spans="1:24" ht="14.25">
      <c r="A429" s="76">
        <v>100</v>
      </c>
      <c r="B429" s="136"/>
      <c r="C429" s="204"/>
      <c r="D429" s="218" t="str">
        <f t="shared" si="18"/>
        <v>-</v>
      </c>
      <c r="E429" s="230"/>
      <c r="F429" s="230"/>
      <c r="G429" s="230"/>
      <c r="H429" s="230"/>
      <c r="I429" s="230"/>
      <c r="J429" s="230"/>
      <c r="K429" s="77"/>
      <c r="L429" s="230"/>
      <c r="M429" s="230"/>
      <c r="N429" s="251" t="str">
        <f>IF($E429="","",VLOOKUP($E429,判定式!$Q$3:$X$12,8,TRUE))</f>
        <v/>
      </c>
      <c r="O429" s="251" t="str">
        <f>IF($F429="","",VLOOKUP($F429,判定式!$R$3:$X$12,7,TRUE))</f>
        <v/>
      </c>
      <c r="P429" s="251" t="str">
        <f>IF($G429="","",VLOOKUP($G429,判定式!$S$3:$X$12,6,TRUE))</f>
        <v/>
      </c>
      <c r="Q429" s="251" t="str">
        <f>IF($H429="","",VLOOKUP($H429,判定式!$T$3:$X$12,5,TRUE))</f>
        <v/>
      </c>
      <c r="R429" s="251" t="str">
        <f>IF($I429="","",VLOOKUP($I429,判定式!$AA$3:$AB$12,2,TRUE))</f>
        <v/>
      </c>
      <c r="S429" s="251" t="str">
        <f>IF($J429="","",VLOOKUP($J429,判定式!$W$3:$X$12,2,TRUE))</f>
        <v/>
      </c>
      <c r="T429" s="251" t="str">
        <f>IF($K429="","",VLOOKUP($K429,判定式!$Z$3:$AB$12,3,TRUE))</f>
        <v/>
      </c>
      <c r="U429" s="251" t="str">
        <f>IF($L429="","",VLOOKUP($L429,判定式!$U$3:$X$12,4,TRUE))</f>
        <v/>
      </c>
      <c r="V429" s="251" t="str">
        <f>IF($M429="","",VLOOKUP($M429,判定式!$V$3:$X$12,3,TRUE))</f>
        <v/>
      </c>
      <c r="W429" s="78" t="str">
        <f t="shared" si="19"/>
        <v/>
      </c>
      <c r="X429" s="173" t="b">
        <f>IF(ISNUMBER(D429),"判定外",IF(C429=12,VLOOKUP(W429,判定式!$C$15:I$19,7,TRUE),IF(C429=13,VLOOKUP(W429,判定式!$D$15:I$19,6,TRUE),IF(C429=14,VLOOKUP(W429,判定式!$E$15:I$19,5,TRUE),IF(C429=15,VLOOKUP(W429,判定式!$F$15:I$19,4,TRUE),IF(C429=16,VLOOKUP(W429,判定式!$G$15:I$19,3,TRUE),IF(C429=17,VLOOKUP(W429,判定式!$H$15:I$19,2,TRUE))))))))</f>
        <v>0</v>
      </c>
    </row>
    <row r="430" spans="1:24" ht="14.25">
      <c r="A430" s="79">
        <v>101</v>
      </c>
      <c r="B430" s="137"/>
      <c r="C430" s="205"/>
      <c r="D430" s="219" t="str">
        <f t="shared" si="18"/>
        <v>-</v>
      </c>
      <c r="E430" s="231"/>
      <c r="F430" s="231"/>
      <c r="G430" s="231"/>
      <c r="H430" s="231"/>
      <c r="I430" s="231"/>
      <c r="J430" s="231"/>
      <c r="K430" s="80"/>
      <c r="L430" s="231"/>
      <c r="M430" s="231"/>
      <c r="N430" s="252" t="str">
        <f>IF($E430="","",VLOOKUP($E430,判定式!$Q$3:$X$12,8,TRUE))</f>
        <v/>
      </c>
      <c r="O430" s="252" t="str">
        <f>IF($F430="","",VLOOKUP($F430,判定式!$R$3:$X$12,7,TRUE))</f>
        <v/>
      </c>
      <c r="P430" s="252" t="str">
        <f>IF($G430="","",VLOOKUP($G430,判定式!$S$3:$X$12,6,TRUE))</f>
        <v/>
      </c>
      <c r="Q430" s="252" t="str">
        <f>IF($H430="","",VLOOKUP($H430,判定式!$T$3:$X$12,5,TRUE))</f>
        <v/>
      </c>
      <c r="R430" s="252" t="str">
        <f>IF($I430="","",VLOOKUP($I430,判定式!$AA$3:$AB$12,2,TRUE))</f>
        <v/>
      </c>
      <c r="S430" s="252" t="str">
        <f>IF($J430="","",VLOOKUP($J430,判定式!$W$3:$X$12,2,TRUE))</f>
        <v/>
      </c>
      <c r="T430" s="252" t="str">
        <f>IF($K430="","",VLOOKUP($K430,判定式!$Z$3:$AB$12,3,TRUE))</f>
        <v/>
      </c>
      <c r="U430" s="252" t="str">
        <f>IF($L430="","",VLOOKUP($L430,判定式!$U$3:$X$12,4,TRUE))</f>
        <v/>
      </c>
      <c r="V430" s="252" t="str">
        <f>IF($M430="","",VLOOKUP($M430,判定式!$V$3:$X$12,3,TRUE))</f>
        <v/>
      </c>
      <c r="W430" s="75" t="str">
        <f t="shared" si="19"/>
        <v/>
      </c>
      <c r="X430" s="174" t="b">
        <f>IF(ISNUMBER(D430),"判定外",IF(C430=12,VLOOKUP(W430,判定式!$C$15:I$19,7,TRUE),IF(C430=13,VLOOKUP(W430,判定式!$D$15:I$19,6,TRUE),IF(C430=14,VLOOKUP(W430,判定式!$E$15:I$19,5,TRUE),IF(C430=15,VLOOKUP(W430,判定式!$F$15:I$19,4,TRUE),IF(C430=16,VLOOKUP(W430,判定式!$G$15:I$19,3,TRUE),IF(C430=17,VLOOKUP(W430,判定式!$H$15:I$19,2,TRUE))))))))</f>
        <v>0</v>
      </c>
    </row>
    <row r="431" spans="1:24" ht="14.25">
      <c r="A431" s="67">
        <v>102</v>
      </c>
      <c r="B431" s="133"/>
      <c r="C431" s="201"/>
      <c r="D431" s="215" t="str">
        <f t="shared" si="18"/>
        <v>-</v>
      </c>
      <c r="E431" s="225"/>
      <c r="F431" s="225"/>
      <c r="G431" s="225"/>
      <c r="H431" s="225"/>
      <c r="I431" s="225"/>
      <c r="J431" s="225"/>
      <c r="K431" s="68"/>
      <c r="L431" s="225"/>
      <c r="M431" s="225"/>
      <c r="N431" s="250" t="str">
        <f>IF($E431="","",VLOOKUP($E431,判定式!$Q$3:$X$12,8,TRUE))</f>
        <v/>
      </c>
      <c r="O431" s="250" t="str">
        <f>IF($F431="","",VLOOKUP($F431,判定式!$R$3:$X$12,7,TRUE))</f>
        <v/>
      </c>
      <c r="P431" s="250" t="str">
        <f>IF($G431="","",VLOOKUP($G431,判定式!$S$3:$X$12,6,TRUE))</f>
        <v/>
      </c>
      <c r="Q431" s="250" t="str">
        <f>IF($H431="","",VLOOKUP($H431,判定式!$T$3:$X$12,5,TRUE))</f>
        <v/>
      </c>
      <c r="R431" s="250" t="str">
        <f>IF($I431="","",VLOOKUP($I431,判定式!$AA$3:$AB$12,2,TRUE))</f>
        <v/>
      </c>
      <c r="S431" s="250" t="str">
        <f>IF($J431="","",VLOOKUP($J431,判定式!$W$3:$X$12,2,TRUE))</f>
        <v/>
      </c>
      <c r="T431" s="250" t="str">
        <f>IF($K431="","",VLOOKUP($K431,判定式!$Z$3:$AB$12,3,TRUE))</f>
        <v/>
      </c>
      <c r="U431" s="250" t="str">
        <f>IF($L431="","",VLOOKUP($L431,判定式!$U$3:$X$12,4,TRUE))</f>
        <v/>
      </c>
      <c r="V431" s="250" t="str">
        <f>IF($M431="","",VLOOKUP($M431,判定式!$V$3:$X$12,3,TRUE))</f>
        <v/>
      </c>
      <c r="W431" s="69" t="str">
        <f t="shared" si="19"/>
        <v/>
      </c>
      <c r="X431" s="170" t="b">
        <f>IF(ISNUMBER(D431),"判定外",IF(C431=12,VLOOKUP(W431,判定式!$C$15:I$19,7,TRUE),IF(C431=13,VLOOKUP(W431,判定式!$D$15:I$19,6,TRUE),IF(C431=14,VLOOKUP(W431,判定式!$E$15:I$19,5,TRUE),IF(C431=15,VLOOKUP(W431,判定式!$F$15:I$19,4,TRUE),IF(C431=16,VLOOKUP(W431,判定式!$G$15:I$19,3,TRUE),IF(C431=17,VLOOKUP(W431,判定式!$H$15:I$19,2,TRUE))))))))</f>
        <v>0</v>
      </c>
    </row>
    <row r="432" spans="1:24" ht="14.25">
      <c r="A432" s="67">
        <v>103</v>
      </c>
      <c r="B432" s="133"/>
      <c r="C432" s="201"/>
      <c r="D432" s="215" t="str">
        <f t="shared" si="18"/>
        <v>-</v>
      </c>
      <c r="E432" s="225"/>
      <c r="F432" s="225"/>
      <c r="G432" s="225"/>
      <c r="H432" s="225"/>
      <c r="I432" s="225"/>
      <c r="J432" s="225"/>
      <c r="K432" s="68"/>
      <c r="L432" s="225"/>
      <c r="M432" s="225"/>
      <c r="N432" s="250" t="str">
        <f>IF($E432="","",VLOOKUP($E432,判定式!$Q$3:$X$12,8,TRUE))</f>
        <v/>
      </c>
      <c r="O432" s="250" t="str">
        <f>IF($F432="","",VLOOKUP($F432,判定式!$R$3:$X$12,7,TRUE))</f>
        <v/>
      </c>
      <c r="P432" s="250" t="str">
        <f>IF($G432="","",VLOOKUP($G432,判定式!$S$3:$X$12,6,TRUE))</f>
        <v/>
      </c>
      <c r="Q432" s="250" t="str">
        <f>IF($H432="","",VLOOKUP($H432,判定式!$T$3:$X$12,5,TRUE))</f>
        <v/>
      </c>
      <c r="R432" s="250" t="str">
        <f>IF($I432="","",VLOOKUP($I432,判定式!$AA$3:$AB$12,2,TRUE))</f>
        <v/>
      </c>
      <c r="S432" s="250" t="str">
        <f>IF($J432="","",VLOOKUP($J432,判定式!$W$3:$X$12,2,TRUE))</f>
        <v/>
      </c>
      <c r="T432" s="250" t="str">
        <f>IF($K432="","",VLOOKUP($K432,判定式!$Z$3:$AB$12,3,TRUE))</f>
        <v/>
      </c>
      <c r="U432" s="250" t="str">
        <f>IF($L432="","",VLOOKUP($L432,判定式!$U$3:$X$12,4,TRUE))</f>
        <v/>
      </c>
      <c r="V432" s="250" t="str">
        <f>IF($M432="","",VLOOKUP($M432,判定式!$V$3:$X$12,3,TRUE))</f>
        <v/>
      </c>
      <c r="W432" s="69" t="str">
        <f t="shared" si="19"/>
        <v/>
      </c>
      <c r="X432" s="170" t="b">
        <f>IF(ISNUMBER(D432),"判定外",IF(C432=12,VLOOKUP(W432,判定式!$C$15:I$19,7,TRUE),IF(C432=13,VLOOKUP(W432,判定式!$D$15:I$19,6,TRUE),IF(C432=14,VLOOKUP(W432,判定式!$E$15:I$19,5,TRUE),IF(C432=15,VLOOKUP(W432,判定式!$F$15:I$19,4,TRUE),IF(C432=16,VLOOKUP(W432,判定式!$G$15:I$19,3,TRUE),IF(C432=17,VLOOKUP(W432,判定式!$H$15:I$19,2,TRUE))))))))</f>
        <v>0</v>
      </c>
    </row>
    <row r="433" spans="1:24" ht="14.25">
      <c r="A433" s="67">
        <v>104</v>
      </c>
      <c r="B433" s="133"/>
      <c r="C433" s="201"/>
      <c r="D433" s="215" t="str">
        <f t="shared" si="18"/>
        <v>-</v>
      </c>
      <c r="E433" s="225"/>
      <c r="F433" s="225"/>
      <c r="G433" s="225"/>
      <c r="H433" s="225"/>
      <c r="I433" s="225"/>
      <c r="J433" s="225"/>
      <c r="K433" s="68"/>
      <c r="L433" s="225"/>
      <c r="M433" s="225"/>
      <c r="N433" s="250" t="str">
        <f>IF($E433="","",VLOOKUP($E433,判定式!$Q$3:$X$12,8,TRUE))</f>
        <v/>
      </c>
      <c r="O433" s="250" t="str">
        <f>IF($F433="","",VLOOKUP($F433,判定式!$R$3:$X$12,7,TRUE))</f>
        <v/>
      </c>
      <c r="P433" s="250" t="str">
        <f>IF($G433="","",VLOOKUP($G433,判定式!$S$3:$X$12,6,TRUE))</f>
        <v/>
      </c>
      <c r="Q433" s="250" t="str">
        <f>IF($H433="","",VLOOKUP($H433,判定式!$T$3:$X$12,5,TRUE))</f>
        <v/>
      </c>
      <c r="R433" s="250" t="str">
        <f>IF($I433="","",VLOOKUP($I433,判定式!$AA$3:$AB$12,2,TRUE))</f>
        <v/>
      </c>
      <c r="S433" s="250" t="str">
        <f>IF($J433="","",VLOOKUP($J433,判定式!$W$3:$X$12,2,TRUE))</f>
        <v/>
      </c>
      <c r="T433" s="250" t="str">
        <f>IF($K433="","",VLOOKUP($K433,判定式!$Z$3:$AB$12,3,TRUE))</f>
        <v/>
      </c>
      <c r="U433" s="250" t="str">
        <f>IF($L433="","",VLOOKUP($L433,判定式!$U$3:$X$12,4,TRUE))</f>
        <v/>
      </c>
      <c r="V433" s="250" t="str">
        <f>IF($M433="","",VLOOKUP($M433,判定式!$V$3:$X$12,3,TRUE))</f>
        <v/>
      </c>
      <c r="W433" s="69" t="str">
        <f t="shared" si="19"/>
        <v/>
      </c>
      <c r="X433" s="170" t="b">
        <f>IF(ISNUMBER(D433),"判定外",IF(C433=12,VLOOKUP(W433,判定式!$C$15:I$19,7,TRUE),IF(C433=13,VLOOKUP(W433,判定式!$D$15:I$19,6,TRUE),IF(C433=14,VLOOKUP(W433,判定式!$E$15:I$19,5,TRUE),IF(C433=15,VLOOKUP(W433,判定式!$F$15:I$19,4,TRUE),IF(C433=16,VLOOKUP(W433,判定式!$G$15:I$19,3,TRUE),IF(C433=17,VLOOKUP(W433,判定式!$H$15:I$19,2,TRUE))))))))</f>
        <v>0</v>
      </c>
    </row>
    <row r="434" spans="1:24" ht="14.25">
      <c r="A434" s="70">
        <v>105</v>
      </c>
      <c r="B434" s="134"/>
      <c r="C434" s="202"/>
      <c r="D434" s="218" t="str">
        <f t="shared" si="18"/>
        <v>-</v>
      </c>
      <c r="E434" s="227"/>
      <c r="F434" s="227"/>
      <c r="G434" s="227"/>
      <c r="H434" s="227"/>
      <c r="I434" s="227"/>
      <c r="J434" s="227"/>
      <c r="K434" s="71"/>
      <c r="L434" s="227"/>
      <c r="M434" s="227"/>
      <c r="N434" s="253" t="str">
        <f>IF($E434="","",VLOOKUP($E434,判定式!$Q$3:$X$12,8,TRUE))</f>
        <v/>
      </c>
      <c r="O434" s="253" t="str">
        <f>IF($F434="","",VLOOKUP($F434,判定式!$R$3:$X$12,7,TRUE))</f>
        <v/>
      </c>
      <c r="P434" s="253" t="str">
        <f>IF($G434="","",VLOOKUP($G434,判定式!$S$3:$X$12,6,TRUE))</f>
        <v/>
      </c>
      <c r="Q434" s="253" t="str">
        <f>IF($H434="","",VLOOKUP($H434,判定式!$T$3:$X$12,5,TRUE))</f>
        <v/>
      </c>
      <c r="R434" s="253" t="str">
        <f>IF($I434="","",VLOOKUP($I434,判定式!$AA$3:$AB$12,2,TRUE))</f>
        <v/>
      </c>
      <c r="S434" s="253" t="str">
        <f>IF($J434="","",VLOOKUP($J434,判定式!$W$3:$X$12,2,TRUE))</f>
        <v/>
      </c>
      <c r="T434" s="253" t="str">
        <f>IF($K434="","",VLOOKUP($K434,判定式!$Z$3:$AB$12,3,TRUE))</f>
        <v/>
      </c>
      <c r="U434" s="253" t="str">
        <f>IF($L434="","",VLOOKUP($L434,判定式!$U$3:$X$12,4,TRUE))</f>
        <v/>
      </c>
      <c r="V434" s="253" t="str">
        <f>IF($M434="","",VLOOKUP($M434,判定式!$V$3:$X$12,3,TRUE))</f>
        <v/>
      </c>
      <c r="W434" s="78" t="str">
        <f t="shared" si="19"/>
        <v/>
      </c>
      <c r="X434" s="171" t="b">
        <f>IF(ISNUMBER(D434),"判定外",IF(C434=12,VLOOKUP(W434,判定式!$C$15:I$19,7,TRUE),IF(C434=13,VLOOKUP(W434,判定式!$D$15:I$19,6,TRUE),IF(C434=14,VLOOKUP(W434,判定式!$E$15:I$19,5,TRUE),IF(C434=15,VLOOKUP(W434,判定式!$F$15:I$19,4,TRUE),IF(C434=16,VLOOKUP(W434,判定式!$G$15:I$19,3,TRUE),IF(C434=17,VLOOKUP(W434,判定式!$H$15:I$19,2,TRUE))))))))</f>
        <v>0</v>
      </c>
    </row>
    <row r="435" spans="1:24" ht="14.25">
      <c r="A435" s="73">
        <v>106</v>
      </c>
      <c r="B435" s="135"/>
      <c r="C435" s="203"/>
      <c r="D435" s="219" t="str">
        <f t="shared" si="18"/>
        <v>-</v>
      </c>
      <c r="E435" s="229"/>
      <c r="F435" s="229"/>
      <c r="G435" s="229"/>
      <c r="H435" s="229"/>
      <c r="I435" s="229"/>
      <c r="J435" s="229"/>
      <c r="K435" s="74"/>
      <c r="L435" s="229"/>
      <c r="M435" s="229"/>
      <c r="N435" s="254" t="str">
        <f>IF($E435="","",VLOOKUP($E435,判定式!$Q$3:$X$12,8,TRUE))</f>
        <v/>
      </c>
      <c r="O435" s="254" t="str">
        <f>IF($F435="","",VLOOKUP($F435,判定式!$R$3:$X$12,7,TRUE))</f>
        <v/>
      </c>
      <c r="P435" s="254" t="str">
        <f>IF($G435="","",VLOOKUP($G435,判定式!$S$3:$X$12,6,TRUE))</f>
        <v/>
      </c>
      <c r="Q435" s="254" t="str">
        <f>IF($H435="","",VLOOKUP($H435,判定式!$T$3:$X$12,5,TRUE))</f>
        <v/>
      </c>
      <c r="R435" s="254" t="str">
        <f>IF($I435="","",VLOOKUP($I435,判定式!$AA$3:$AB$12,2,TRUE))</f>
        <v/>
      </c>
      <c r="S435" s="254" t="str">
        <f>IF($J435="","",VLOOKUP($J435,判定式!$W$3:$X$12,2,TRUE))</f>
        <v/>
      </c>
      <c r="T435" s="254" t="str">
        <f>IF($K435="","",VLOOKUP($K435,判定式!$Z$3:$AB$12,3,TRUE))</f>
        <v/>
      </c>
      <c r="U435" s="254" t="str">
        <f>IF($L435="","",VLOOKUP($L435,判定式!$U$3:$X$12,4,TRUE))</f>
        <v/>
      </c>
      <c r="V435" s="254" t="str">
        <f>IF($M435="","",VLOOKUP($M435,判定式!$V$3:$X$12,3,TRUE))</f>
        <v/>
      </c>
      <c r="W435" s="75" t="str">
        <f t="shared" si="19"/>
        <v/>
      </c>
      <c r="X435" s="172" t="b">
        <f>IF(ISNUMBER(D435),"判定外",IF(C435=12,VLOOKUP(W435,判定式!$C$15:I$19,7,TRUE),IF(C435=13,VLOOKUP(W435,判定式!$D$15:I$19,6,TRUE),IF(C435=14,VLOOKUP(W435,判定式!$E$15:I$19,5,TRUE),IF(C435=15,VLOOKUP(W435,判定式!$F$15:I$19,4,TRUE),IF(C435=16,VLOOKUP(W435,判定式!$G$15:I$19,3,TRUE),IF(C435=17,VLOOKUP(W435,判定式!$H$15:I$19,2,TRUE))))))))</f>
        <v>0</v>
      </c>
    </row>
    <row r="436" spans="1:24" ht="14.25">
      <c r="A436" s="67">
        <v>107</v>
      </c>
      <c r="B436" s="133"/>
      <c r="C436" s="201"/>
      <c r="D436" s="215" t="str">
        <f t="shared" si="18"/>
        <v>-</v>
      </c>
      <c r="E436" s="225"/>
      <c r="F436" s="225"/>
      <c r="G436" s="225"/>
      <c r="H436" s="225"/>
      <c r="I436" s="225"/>
      <c r="J436" s="225"/>
      <c r="K436" s="68"/>
      <c r="L436" s="225"/>
      <c r="M436" s="225"/>
      <c r="N436" s="250" t="str">
        <f>IF($E436="","",VLOOKUP($E436,判定式!$Q$3:$X$12,8,TRUE))</f>
        <v/>
      </c>
      <c r="O436" s="250" t="str">
        <f>IF($F436="","",VLOOKUP($F436,判定式!$R$3:$X$12,7,TRUE))</f>
        <v/>
      </c>
      <c r="P436" s="250" t="str">
        <f>IF($G436="","",VLOOKUP($G436,判定式!$S$3:$X$12,6,TRUE))</f>
        <v/>
      </c>
      <c r="Q436" s="250" t="str">
        <f>IF($H436="","",VLOOKUP($H436,判定式!$T$3:$X$12,5,TRUE))</f>
        <v/>
      </c>
      <c r="R436" s="250" t="str">
        <f>IF($I436="","",VLOOKUP($I436,判定式!$AA$3:$AB$12,2,TRUE))</f>
        <v/>
      </c>
      <c r="S436" s="250" t="str">
        <f>IF($J436="","",VLOOKUP($J436,判定式!$W$3:$X$12,2,TRUE))</f>
        <v/>
      </c>
      <c r="T436" s="250" t="str">
        <f>IF($K436="","",VLOOKUP($K436,判定式!$Z$3:$AB$12,3,TRUE))</f>
        <v/>
      </c>
      <c r="U436" s="250" t="str">
        <f>IF($L436="","",VLOOKUP($L436,判定式!$U$3:$X$12,4,TRUE))</f>
        <v/>
      </c>
      <c r="V436" s="250" t="str">
        <f>IF($M436="","",VLOOKUP($M436,判定式!$V$3:$X$12,3,TRUE))</f>
        <v/>
      </c>
      <c r="W436" s="69" t="str">
        <f t="shared" si="19"/>
        <v/>
      </c>
      <c r="X436" s="170" t="b">
        <f>IF(ISNUMBER(D436),"判定外",IF(C436=12,VLOOKUP(W436,判定式!$C$15:I$19,7,TRUE),IF(C436=13,VLOOKUP(W436,判定式!$D$15:I$19,6,TRUE),IF(C436=14,VLOOKUP(W436,判定式!$E$15:I$19,5,TRUE),IF(C436=15,VLOOKUP(W436,判定式!$F$15:I$19,4,TRUE),IF(C436=16,VLOOKUP(W436,判定式!$G$15:I$19,3,TRUE),IF(C436=17,VLOOKUP(W436,判定式!$H$15:I$19,2,TRUE))))))))</f>
        <v>0</v>
      </c>
    </row>
    <row r="437" spans="1:24" ht="14.25">
      <c r="A437" s="67">
        <v>108</v>
      </c>
      <c r="B437" s="133"/>
      <c r="C437" s="201"/>
      <c r="D437" s="215" t="str">
        <f t="shared" si="18"/>
        <v>-</v>
      </c>
      <c r="E437" s="225"/>
      <c r="F437" s="225"/>
      <c r="G437" s="225"/>
      <c r="H437" s="225"/>
      <c r="I437" s="225"/>
      <c r="J437" s="225"/>
      <c r="K437" s="68"/>
      <c r="L437" s="225"/>
      <c r="M437" s="225"/>
      <c r="N437" s="250" t="str">
        <f>IF($E437="","",VLOOKUP($E437,判定式!$Q$3:$X$12,8,TRUE))</f>
        <v/>
      </c>
      <c r="O437" s="250" t="str">
        <f>IF($F437="","",VLOOKUP($F437,判定式!$R$3:$X$12,7,TRUE))</f>
        <v/>
      </c>
      <c r="P437" s="250" t="str">
        <f>IF($G437="","",VLOOKUP($G437,判定式!$S$3:$X$12,6,TRUE))</f>
        <v/>
      </c>
      <c r="Q437" s="250" t="str">
        <f>IF($H437="","",VLOOKUP($H437,判定式!$T$3:$X$12,5,TRUE))</f>
        <v/>
      </c>
      <c r="R437" s="250" t="str">
        <f>IF($I437="","",VLOOKUP($I437,判定式!$AA$3:$AB$12,2,TRUE))</f>
        <v/>
      </c>
      <c r="S437" s="250" t="str">
        <f>IF($J437="","",VLOOKUP($J437,判定式!$W$3:$X$12,2,TRUE))</f>
        <v/>
      </c>
      <c r="T437" s="250" t="str">
        <f>IF($K437="","",VLOOKUP($K437,判定式!$Z$3:$AB$12,3,TRUE))</f>
        <v/>
      </c>
      <c r="U437" s="250" t="str">
        <f>IF($L437="","",VLOOKUP($L437,判定式!$U$3:$X$12,4,TRUE))</f>
        <v/>
      </c>
      <c r="V437" s="250" t="str">
        <f>IF($M437="","",VLOOKUP($M437,判定式!$V$3:$X$12,3,TRUE))</f>
        <v/>
      </c>
      <c r="W437" s="69" t="str">
        <f t="shared" si="19"/>
        <v/>
      </c>
      <c r="X437" s="170" t="b">
        <f>IF(ISNUMBER(D437),"判定外",IF(C437=12,VLOOKUP(W437,判定式!$C$15:I$19,7,TRUE),IF(C437=13,VLOOKUP(W437,判定式!$D$15:I$19,6,TRUE),IF(C437=14,VLOOKUP(W437,判定式!$E$15:I$19,5,TRUE),IF(C437=15,VLOOKUP(W437,判定式!$F$15:I$19,4,TRUE),IF(C437=16,VLOOKUP(W437,判定式!$G$15:I$19,3,TRUE),IF(C437=17,VLOOKUP(W437,判定式!$H$15:I$19,2,TRUE))))))))</f>
        <v>0</v>
      </c>
    </row>
    <row r="438" spans="1:24" ht="14.25">
      <c r="A438" s="67">
        <v>109</v>
      </c>
      <c r="B438" s="133"/>
      <c r="C438" s="201"/>
      <c r="D438" s="215" t="str">
        <f t="shared" si="18"/>
        <v>-</v>
      </c>
      <c r="E438" s="225"/>
      <c r="F438" s="225"/>
      <c r="G438" s="225"/>
      <c r="H438" s="225"/>
      <c r="I438" s="225"/>
      <c r="J438" s="225"/>
      <c r="K438" s="68"/>
      <c r="L438" s="225"/>
      <c r="M438" s="225"/>
      <c r="N438" s="250" t="str">
        <f>IF($E438="","",VLOOKUP($E438,判定式!$Q$3:$X$12,8,TRUE))</f>
        <v/>
      </c>
      <c r="O438" s="250" t="str">
        <f>IF($F438="","",VLOOKUP($F438,判定式!$R$3:$X$12,7,TRUE))</f>
        <v/>
      </c>
      <c r="P438" s="250" t="str">
        <f>IF($G438="","",VLOOKUP($G438,判定式!$S$3:$X$12,6,TRUE))</f>
        <v/>
      </c>
      <c r="Q438" s="250" t="str">
        <f>IF($H438="","",VLOOKUP($H438,判定式!$T$3:$X$12,5,TRUE))</f>
        <v/>
      </c>
      <c r="R438" s="250" t="str">
        <f>IF($I438="","",VLOOKUP($I438,判定式!$AA$3:$AB$12,2,TRUE))</f>
        <v/>
      </c>
      <c r="S438" s="250" t="str">
        <f>IF($J438="","",VLOOKUP($J438,判定式!$W$3:$X$12,2,TRUE))</f>
        <v/>
      </c>
      <c r="T438" s="250" t="str">
        <f>IF($K438="","",VLOOKUP($K438,判定式!$Z$3:$AB$12,3,TRUE))</f>
        <v/>
      </c>
      <c r="U438" s="250" t="str">
        <f>IF($L438="","",VLOOKUP($L438,判定式!$U$3:$X$12,4,TRUE))</f>
        <v/>
      </c>
      <c r="V438" s="250" t="str">
        <f>IF($M438="","",VLOOKUP($M438,判定式!$V$3:$X$12,3,TRUE))</f>
        <v/>
      </c>
      <c r="W438" s="69" t="str">
        <f t="shared" si="19"/>
        <v/>
      </c>
      <c r="X438" s="170" t="b">
        <f>IF(ISNUMBER(D438),"判定外",IF(C438=12,VLOOKUP(W438,判定式!$C$15:I$19,7,TRUE),IF(C438=13,VLOOKUP(W438,判定式!$D$15:I$19,6,TRUE),IF(C438=14,VLOOKUP(W438,判定式!$E$15:I$19,5,TRUE),IF(C438=15,VLOOKUP(W438,判定式!$F$15:I$19,4,TRUE),IF(C438=16,VLOOKUP(W438,判定式!$G$15:I$19,3,TRUE),IF(C438=17,VLOOKUP(W438,判定式!$H$15:I$19,2,TRUE))))))))</f>
        <v>0</v>
      </c>
    </row>
    <row r="439" spans="1:24" ht="14.25">
      <c r="A439" s="76">
        <v>110</v>
      </c>
      <c r="B439" s="136"/>
      <c r="C439" s="204"/>
      <c r="D439" s="218" t="str">
        <f t="shared" si="18"/>
        <v>-</v>
      </c>
      <c r="E439" s="230"/>
      <c r="F439" s="230"/>
      <c r="G439" s="230"/>
      <c r="H439" s="230"/>
      <c r="I439" s="230"/>
      <c r="J439" s="230"/>
      <c r="K439" s="77"/>
      <c r="L439" s="230"/>
      <c r="M439" s="230"/>
      <c r="N439" s="251" t="str">
        <f>IF($E439="","",VLOOKUP($E439,判定式!$Q$3:$X$12,8,TRUE))</f>
        <v/>
      </c>
      <c r="O439" s="251" t="str">
        <f>IF($F439="","",VLOOKUP($F439,判定式!$R$3:$X$12,7,TRUE))</f>
        <v/>
      </c>
      <c r="P439" s="251" t="str">
        <f>IF($G439="","",VLOOKUP($G439,判定式!$S$3:$X$12,6,TRUE))</f>
        <v/>
      </c>
      <c r="Q439" s="251" t="str">
        <f>IF($H439="","",VLOOKUP($H439,判定式!$T$3:$X$12,5,TRUE))</f>
        <v/>
      </c>
      <c r="R439" s="251" t="str">
        <f>IF($I439="","",VLOOKUP($I439,判定式!$AA$3:$AB$12,2,TRUE))</f>
        <v/>
      </c>
      <c r="S439" s="251" t="str">
        <f>IF($J439="","",VLOOKUP($J439,判定式!$W$3:$X$12,2,TRUE))</f>
        <v/>
      </c>
      <c r="T439" s="251" t="str">
        <f>IF($K439="","",VLOOKUP($K439,判定式!$Z$3:$AB$12,3,TRUE))</f>
        <v/>
      </c>
      <c r="U439" s="251" t="str">
        <f>IF($L439="","",VLOOKUP($L439,判定式!$U$3:$X$12,4,TRUE))</f>
        <v/>
      </c>
      <c r="V439" s="251" t="str">
        <f>IF($M439="","",VLOOKUP($M439,判定式!$V$3:$X$12,3,TRUE))</f>
        <v/>
      </c>
      <c r="W439" s="78" t="str">
        <f t="shared" si="19"/>
        <v/>
      </c>
      <c r="X439" s="173" t="b">
        <f>IF(ISNUMBER(D439),"判定外",IF(C439=12,VLOOKUP(W439,判定式!$C$15:I$19,7,TRUE),IF(C439=13,VLOOKUP(W439,判定式!$D$15:I$19,6,TRUE),IF(C439=14,VLOOKUP(W439,判定式!$E$15:I$19,5,TRUE),IF(C439=15,VLOOKUP(W439,判定式!$F$15:I$19,4,TRUE),IF(C439=16,VLOOKUP(W439,判定式!$G$15:I$19,3,TRUE),IF(C439=17,VLOOKUP(W439,判定式!$H$15:I$19,2,TRUE))))))))</f>
        <v>0</v>
      </c>
    </row>
    <row r="440" spans="1:24" ht="14.25">
      <c r="A440" s="79">
        <v>111</v>
      </c>
      <c r="B440" s="137"/>
      <c r="C440" s="205"/>
      <c r="D440" s="219" t="str">
        <f t="shared" si="18"/>
        <v>-</v>
      </c>
      <c r="E440" s="231"/>
      <c r="F440" s="231"/>
      <c r="G440" s="231"/>
      <c r="H440" s="231"/>
      <c r="I440" s="231"/>
      <c r="J440" s="231"/>
      <c r="K440" s="80"/>
      <c r="L440" s="231"/>
      <c r="M440" s="231"/>
      <c r="N440" s="252" t="str">
        <f>IF($E440="","",VLOOKUP($E440,判定式!$Q$3:$X$12,8,TRUE))</f>
        <v/>
      </c>
      <c r="O440" s="252" t="str">
        <f>IF($F440="","",VLOOKUP($F440,判定式!$R$3:$X$12,7,TRUE))</f>
        <v/>
      </c>
      <c r="P440" s="252" t="str">
        <f>IF($G440="","",VLOOKUP($G440,判定式!$S$3:$X$12,6,TRUE))</f>
        <v/>
      </c>
      <c r="Q440" s="252" t="str">
        <f>IF($H440="","",VLOOKUP($H440,判定式!$T$3:$X$12,5,TRUE))</f>
        <v/>
      </c>
      <c r="R440" s="252" t="str">
        <f>IF($I440="","",VLOOKUP($I440,判定式!$AA$3:$AB$12,2,TRUE))</f>
        <v/>
      </c>
      <c r="S440" s="252" t="str">
        <f>IF($J440="","",VLOOKUP($J440,判定式!$W$3:$X$12,2,TRUE))</f>
        <v/>
      </c>
      <c r="T440" s="252" t="str">
        <f>IF($K440="","",VLOOKUP($K440,判定式!$Z$3:$AB$12,3,TRUE))</f>
        <v/>
      </c>
      <c r="U440" s="252" t="str">
        <f>IF($L440="","",VLOOKUP($L440,判定式!$U$3:$X$12,4,TRUE))</f>
        <v/>
      </c>
      <c r="V440" s="252" t="str">
        <f>IF($M440="","",VLOOKUP($M440,判定式!$V$3:$X$12,3,TRUE))</f>
        <v/>
      </c>
      <c r="W440" s="75" t="str">
        <f t="shared" si="19"/>
        <v/>
      </c>
      <c r="X440" s="174" t="b">
        <f>IF(ISNUMBER(D440),"判定外",IF(C440=12,VLOOKUP(W440,判定式!$C$15:I$19,7,TRUE),IF(C440=13,VLOOKUP(W440,判定式!$D$15:I$19,6,TRUE),IF(C440=14,VLOOKUP(W440,判定式!$E$15:I$19,5,TRUE),IF(C440=15,VLOOKUP(W440,判定式!$F$15:I$19,4,TRUE),IF(C440=16,VLOOKUP(W440,判定式!$G$15:I$19,3,TRUE),IF(C440=17,VLOOKUP(W440,判定式!$H$15:I$19,2,TRUE))))))))</f>
        <v>0</v>
      </c>
    </row>
    <row r="441" spans="1:24" ht="14.25">
      <c r="A441" s="67">
        <v>112</v>
      </c>
      <c r="B441" s="133"/>
      <c r="C441" s="201"/>
      <c r="D441" s="215" t="str">
        <f t="shared" si="18"/>
        <v>-</v>
      </c>
      <c r="E441" s="225"/>
      <c r="F441" s="225"/>
      <c r="G441" s="225"/>
      <c r="H441" s="225"/>
      <c r="I441" s="225"/>
      <c r="J441" s="225"/>
      <c r="K441" s="68"/>
      <c r="L441" s="225"/>
      <c r="M441" s="225"/>
      <c r="N441" s="250" t="str">
        <f>IF($E441="","",VLOOKUP($E441,判定式!$Q$3:$X$12,8,TRUE))</f>
        <v/>
      </c>
      <c r="O441" s="250" t="str">
        <f>IF($F441="","",VLOOKUP($F441,判定式!$R$3:$X$12,7,TRUE))</f>
        <v/>
      </c>
      <c r="P441" s="250" t="str">
        <f>IF($G441="","",VLOOKUP($G441,判定式!$S$3:$X$12,6,TRUE))</f>
        <v/>
      </c>
      <c r="Q441" s="250" t="str">
        <f>IF($H441="","",VLOOKUP($H441,判定式!$T$3:$X$12,5,TRUE))</f>
        <v/>
      </c>
      <c r="R441" s="250" t="str">
        <f>IF($I441="","",VLOOKUP($I441,判定式!$AA$3:$AB$12,2,TRUE))</f>
        <v/>
      </c>
      <c r="S441" s="250" t="str">
        <f>IF($J441="","",VLOOKUP($J441,判定式!$W$3:$X$12,2,TRUE))</f>
        <v/>
      </c>
      <c r="T441" s="250" t="str">
        <f>IF($K441="","",VLOOKUP($K441,判定式!$Z$3:$AB$12,3,TRUE))</f>
        <v/>
      </c>
      <c r="U441" s="250" t="str">
        <f>IF($L441="","",VLOOKUP($L441,判定式!$U$3:$X$12,4,TRUE))</f>
        <v/>
      </c>
      <c r="V441" s="250" t="str">
        <f>IF($M441="","",VLOOKUP($M441,判定式!$V$3:$X$12,3,TRUE))</f>
        <v/>
      </c>
      <c r="W441" s="69" t="str">
        <f t="shared" si="19"/>
        <v/>
      </c>
      <c r="X441" s="170" t="b">
        <f>IF(ISNUMBER(D441),"判定外",IF(C441=12,VLOOKUP(W441,判定式!$C$15:I$19,7,TRUE),IF(C441=13,VLOOKUP(W441,判定式!$D$15:I$19,6,TRUE),IF(C441=14,VLOOKUP(W441,判定式!$E$15:I$19,5,TRUE),IF(C441=15,VLOOKUP(W441,判定式!$F$15:I$19,4,TRUE),IF(C441=16,VLOOKUP(W441,判定式!$G$15:I$19,3,TRUE),IF(C441=17,VLOOKUP(W441,判定式!$H$15:I$19,2,TRUE))))))))</f>
        <v>0</v>
      </c>
    </row>
    <row r="442" spans="1:24" ht="14.25">
      <c r="A442" s="67">
        <v>113</v>
      </c>
      <c r="B442" s="133"/>
      <c r="C442" s="201"/>
      <c r="D442" s="215" t="str">
        <f t="shared" si="18"/>
        <v>-</v>
      </c>
      <c r="E442" s="225"/>
      <c r="F442" s="225"/>
      <c r="G442" s="225"/>
      <c r="H442" s="225"/>
      <c r="I442" s="225"/>
      <c r="J442" s="225"/>
      <c r="K442" s="68"/>
      <c r="L442" s="225"/>
      <c r="M442" s="225"/>
      <c r="N442" s="250" t="str">
        <f>IF($E442="","",VLOOKUP($E442,判定式!$Q$3:$X$12,8,TRUE))</f>
        <v/>
      </c>
      <c r="O442" s="250" t="str">
        <f>IF($F442="","",VLOOKUP($F442,判定式!$R$3:$X$12,7,TRUE))</f>
        <v/>
      </c>
      <c r="P442" s="250" t="str">
        <f>IF($G442="","",VLOOKUP($G442,判定式!$S$3:$X$12,6,TRUE))</f>
        <v/>
      </c>
      <c r="Q442" s="250" t="str">
        <f>IF($H442="","",VLOOKUP($H442,判定式!$T$3:$X$12,5,TRUE))</f>
        <v/>
      </c>
      <c r="R442" s="250" t="str">
        <f>IF($I442="","",VLOOKUP($I442,判定式!$AA$3:$AB$12,2,TRUE))</f>
        <v/>
      </c>
      <c r="S442" s="250" t="str">
        <f>IF($J442="","",VLOOKUP($J442,判定式!$W$3:$X$12,2,TRUE))</f>
        <v/>
      </c>
      <c r="T442" s="250" t="str">
        <f>IF($K442="","",VLOOKUP($K442,判定式!$Z$3:$AB$12,3,TRUE))</f>
        <v/>
      </c>
      <c r="U442" s="250" t="str">
        <f>IF($L442="","",VLOOKUP($L442,判定式!$U$3:$X$12,4,TRUE))</f>
        <v/>
      </c>
      <c r="V442" s="250" t="str">
        <f>IF($M442="","",VLOOKUP($M442,判定式!$V$3:$X$12,3,TRUE))</f>
        <v/>
      </c>
      <c r="W442" s="69" t="str">
        <f t="shared" si="19"/>
        <v/>
      </c>
      <c r="X442" s="170" t="b">
        <f>IF(ISNUMBER(D442),"判定外",IF(C442=12,VLOOKUP(W442,判定式!$C$15:I$19,7,TRUE),IF(C442=13,VLOOKUP(W442,判定式!$D$15:I$19,6,TRUE),IF(C442=14,VLOOKUP(W442,判定式!$E$15:I$19,5,TRUE),IF(C442=15,VLOOKUP(W442,判定式!$F$15:I$19,4,TRUE),IF(C442=16,VLOOKUP(W442,判定式!$G$15:I$19,3,TRUE),IF(C442=17,VLOOKUP(W442,判定式!$H$15:I$19,2,TRUE))))))))</f>
        <v>0</v>
      </c>
    </row>
    <row r="443" spans="1:24" ht="14.25">
      <c r="A443" s="70">
        <v>114</v>
      </c>
      <c r="B443" s="134"/>
      <c r="C443" s="202"/>
      <c r="D443" s="215" t="str">
        <f t="shared" si="18"/>
        <v>-</v>
      </c>
      <c r="E443" s="227"/>
      <c r="F443" s="227"/>
      <c r="G443" s="227"/>
      <c r="H443" s="227"/>
      <c r="I443" s="227"/>
      <c r="J443" s="227"/>
      <c r="K443" s="71"/>
      <c r="L443" s="227"/>
      <c r="M443" s="227"/>
      <c r="N443" s="253" t="str">
        <f>IF($E443="","",VLOOKUP($E443,判定式!$Q$3:$X$12,8,TRUE))</f>
        <v/>
      </c>
      <c r="O443" s="253" t="str">
        <f>IF($F443="","",VLOOKUP($F443,判定式!$R$3:$X$12,7,TRUE))</f>
        <v/>
      </c>
      <c r="P443" s="253" t="str">
        <f>IF($G443="","",VLOOKUP($G443,判定式!$S$3:$X$12,6,TRUE))</f>
        <v/>
      </c>
      <c r="Q443" s="253" t="str">
        <f>IF($H443="","",VLOOKUP($H443,判定式!$T$3:$X$12,5,TRUE))</f>
        <v/>
      </c>
      <c r="R443" s="253" t="str">
        <f>IF($I443="","",VLOOKUP($I443,判定式!$AA$3:$AB$12,2,TRUE))</f>
        <v/>
      </c>
      <c r="S443" s="253" t="str">
        <f>IF($J443="","",VLOOKUP($J443,判定式!$W$3:$X$12,2,TRUE))</f>
        <v/>
      </c>
      <c r="T443" s="253" t="str">
        <f>IF($K443="","",VLOOKUP($K443,判定式!$Z$3:$AB$12,3,TRUE))</f>
        <v/>
      </c>
      <c r="U443" s="253" t="str">
        <f>IF($L443="","",VLOOKUP($L443,判定式!$U$3:$X$12,4,TRUE))</f>
        <v/>
      </c>
      <c r="V443" s="253" t="str">
        <f>IF($M443="","",VLOOKUP($M443,判定式!$V$3:$X$12,3,TRUE))</f>
        <v/>
      </c>
      <c r="W443" s="69" t="str">
        <f t="shared" si="19"/>
        <v/>
      </c>
      <c r="X443" s="171" t="b">
        <f>IF(ISNUMBER(D443),"判定外",IF(C443=12,VLOOKUP(W443,判定式!$C$15:I$19,7,TRUE),IF(C443=13,VLOOKUP(W443,判定式!$D$15:I$19,6,TRUE),IF(C443=14,VLOOKUP(W443,判定式!$E$15:I$19,5,TRUE),IF(C443=15,VLOOKUP(W443,判定式!$F$15:I$19,4,TRUE),IF(C443=16,VLOOKUP(W443,判定式!$G$15:I$19,3,TRUE),IF(C443=17,VLOOKUP(W443,判定式!$H$15:I$19,2,TRUE))))))))</f>
        <v>0</v>
      </c>
    </row>
    <row r="444" spans="1:24" ht="14.25">
      <c r="A444" s="76">
        <v>115</v>
      </c>
      <c r="B444" s="136"/>
      <c r="C444" s="204"/>
      <c r="D444" s="218" t="str">
        <f t="shared" si="18"/>
        <v>-</v>
      </c>
      <c r="E444" s="230"/>
      <c r="F444" s="230"/>
      <c r="G444" s="230"/>
      <c r="H444" s="230"/>
      <c r="I444" s="230"/>
      <c r="J444" s="230"/>
      <c r="K444" s="77"/>
      <c r="L444" s="230"/>
      <c r="M444" s="230"/>
      <c r="N444" s="251" t="str">
        <f>IF($E444="","",VLOOKUP($E444,判定式!$Q$3:$X$12,8,TRUE))</f>
        <v/>
      </c>
      <c r="O444" s="251" t="str">
        <f>IF($F444="","",VLOOKUP($F444,判定式!$R$3:$X$12,7,TRUE))</f>
        <v/>
      </c>
      <c r="P444" s="251" t="str">
        <f>IF($G444="","",VLOOKUP($G444,判定式!$S$3:$X$12,6,TRUE))</f>
        <v/>
      </c>
      <c r="Q444" s="251" t="str">
        <f>IF($H444="","",VLOOKUP($H444,判定式!$T$3:$X$12,5,TRUE))</f>
        <v/>
      </c>
      <c r="R444" s="251" t="str">
        <f>IF($I444="","",VLOOKUP($I444,判定式!$AA$3:$AB$12,2,TRUE))</f>
        <v/>
      </c>
      <c r="S444" s="251" t="str">
        <f>IF($J444="","",VLOOKUP($J444,判定式!$W$3:$X$12,2,TRUE))</f>
        <v/>
      </c>
      <c r="T444" s="251" t="str">
        <f>IF($K444="","",VLOOKUP($K444,判定式!$Z$3:$AB$12,3,TRUE))</f>
        <v/>
      </c>
      <c r="U444" s="251" t="str">
        <f>IF($L444="","",VLOOKUP($L444,判定式!$U$3:$X$12,4,TRUE))</f>
        <v/>
      </c>
      <c r="V444" s="251" t="str">
        <f>IF($M444="","",VLOOKUP($M444,判定式!$V$3:$X$12,3,TRUE))</f>
        <v/>
      </c>
      <c r="W444" s="78" t="str">
        <f t="shared" si="19"/>
        <v/>
      </c>
      <c r="X444" s="173" t="b">
        <f>IF(ISNUMBER(D444),"判定外",IF(C444=12,VLOOKUP(W444,判定式!$C$15:I$19,7,TRUE),IF(C444=13,VLOOKUP(W444,判定式!$D$15:I$19,6,TRUE),IF(C444=14,VLOOKUP(W444,判定式!$E$15:I$19,5,TRUE),IF(C444=15,VLOOKUP(W444,判定式!$F$15:I$19,4,TRUE),IF(C444=16,VLOOKUP(W444,判定式!$G$15:I$19,3,TRUE),IF(C444=17,VLOOKUP(W444,判定式!$H$15:I$19,2,TRUE))))))))</f>
        <v>0</v>
      </c>
    </row>
    <row r="445" spans="1:24" ht="14.25">
      <c r="A445" s="73">
        <v>116</v>
      </c>
      <c r="B445" s="135"/>
      <c r="C445" s="203"/>
      <c r="D445" s="217" t="str">
        <f t="shared" si="18"/>
        <v>-</v>
      </c>
      <c r="E445" s="228"/>
      <c r="F445" s="229"/>
      <c r="G445" s="229"/>
      <c r="H445" s="229"/>
      <c r="I445" s="229"/>
      <c r="J445" s="229"/>
      <c r="K445" s="74"/>
      <c r="L445" s="229"/>
      <c r="M445" s="229"/>
      <c r="N445" s="254" t="str">
        <f>IF($E445="","",VLOOKUP($E445,判定式!$Q$3:$X$12,8,TRUE))</f>
        <v/>
      </c>
      <c r="O445" s="254" t="str">
        <f>IF($F445="","",VLOOKUP($F445,判定式!$R$3:$X$12,7,TRUE))</f>
        <v/>
      </c>
      <c r="P445" s="254" t="str">
        <f>IF($G445="","",VLOOKUP($G445,判定式!$S$3:$X$12,6,TRUE))</f>
        <v/>
      </c>
      <c r="Q445" s="254" t="str">
        <f>IF($H445="","",VLOOKUP($H445,判定式!$T$3:$X$12,5,TRUE))</f>
        <v/>
      </c>
      <c r="R445" s="254" t="str">
        <f>IF($I445="","",VLOOKUP($I445,判定式!$AA$3:$AB$12,2,TRUE))</f>
        <v/>
      </c>
      <c r="S445" s="254" t="str">
        <f>IF($J445="","",VLOOKUP($J445,判定式!$W$3:$X$12,2,TRUE))</f>
        <v/>
      </c>
      <c r="T445" s="254" t="str">
        <f>IF($K445="","",VLOOKUP($K445,判定式!$Z$3:$AB$12,3,TRUE))</f>
        <v/>
      </c>
      <c r="U445" s="254" t="str">
        <f>IF($L445="","",VLOOKUP($L445,判定式!$U$3:$X$12,4,TRUE))</f>
        <v/>
      </c>
      <c r="V445" s="254" t="str">
        <f>IF($M445="","",VLOOKUP($M445,判定式!$V$3:$X$12,3,TRUE))</f>
        <v/>
      </c>
      <c r="W445" s="75" t="str">
        <f t="shared" si="19"/>
        <v/>
      </c>
      <c r="X445" s="172" t="b">
        <f>IF(ISNUMBER(D445),"判定外",IF(C445=12,VLOOKUP(W445,判定式!$C$15:I$19,7,TRUE),IF(C445=13,VLOOKUP(W445,判定式!$D$15:I$19,6,TRUE),IF(C445=14,VLOOKUP(W445,判定式!$E$15:I$19,5,TRUE),IF(C445=15,VLOOKUP(W445,判定式!$F$15:I$19,4,TRUE),IF(C445=16,VLOOKUP(W445,判定式!$G$15:I$19,3,TRUE),IF(C445=17,VLOOKUP(W445,判定式!$H$15:I$19,2,TRUE))))))))</f>
        <v>0</v>
      </c>
    </row>
    <row r="446" spans="1:24" ht="14.25">
      <c r="A446" s="67">
        <v>117</v>
      </c>
      <c r="B446" s="133"/>
      <c r="C446" s="201"/>
      <c r="D446" s="215" t="str">
        <f t="shared" si="18"/>
        <v>-</v>
      </c>
      <c r="E446" s="224"/>
      <c r="F446" s="225"/>
      <c r="G446" s="225"/>
      <c r="H446" s="225"/>
      <c r="I446" s="225"/>
      <c r="J446" s="225"/>
      <c r="K446" s="68"/>
      <c r="L446" s="225"/>
      <c r="M446" s="225"/>
      <c r="N446" s="250" t="str">
        <f>IF($E446="","",VLOOKUP($E446,判定式!$Q$3:$X$12,8,TRUE))</f>
        <v/>
      </c>
      <c r="O446" s="250" t="str">
        <f>IF($F446="","",VLOOKUP($F446,判定式!$R$3:$X$12,7,TRUE))</f>
        <v/>
      </c>
      <c r="P446" s="250" t="str">
        <f>IF($G446="","",VLOOKUP($G446,判定式!$S$3:$X$12,6,TRUE))</f>
        <v/>
      </c>
      <c r="Q446" s="250" t="str">
        <f>IF($H446="","",VLOOKUP($H446,判定式!$T$3:$X$12,5,TRUE))</f>
        <v/>
      </c>
      <c r="R446" s="250" t="str">
        <f>IF($I446="","",VLOOKUP($I446,判定式!$AA$3:$AB$12,2,TRUE))</f>
        <v/>
      </c>
      <c r="S446" s="250" t="str">
        <f>IF($J446="","",VLOOKUP($J446,判定式!$W$3:$X$12,2,TRUE))</f>
        <v/>
      </c>
      <c r="T446" s="250" t="str">
        <f>IF($K446="","",VLOOKUP($K446,判定式!$Z$3:$AB$12,3,TRUE))</f>
        <v/>
      </c>
      <c r="U446" s="250" t="str">
        <f>IF($L446="","",VLOOKUP($L446,判定式!$U$3:$X$12,4,TRUE))</f>
        <v/>
      </c>
      <c r="V446" s="250" t="str">
        <f>IF($M446="","",VLOOKUP($M446,判定式!$V$3:$X$12,3,TRUE))</f>
        <v/>
      </c>
      <c r="W446" s="69" t="str">
        <f t="shared" si="19"/>
        <v/>
      </c>
      <c r="X446" s="170" t="b">
        <f>IF(ISNUMBER(D446),"判定外",IF(C446=12,VLOOKUP(W446,判定式!$C$15:I$19,7,TRUE),IF(C446=13,VLOOKUP(W446,判定式!$D$15:I$19,6,TRUE),IF(C446=14,VLOOKUP(W446,判定式!$E$15:I$19,5,TRUE),IF(C446=15,VLOOKUP(W446,判定式!$F$15:I$19,4,TRUE),IF(C446=16,VLOOKUP(W446,判定式!$G$15:I$19,3,TRUE),IF(C446=17,VLOOKUP(W446,判定式!$H$15:I$19,2,TRUE))))))))</f>
        <v>0</v>
      </c>
    </row>
    <row r="447" spans="1:24" ht="14.25">
      <c r="A447" s="67">
        <v>118</v>
      </c>
      <c r="B447" s="133"/>
      <c r="C447" s="201"/>
      <c r="D447" s="215" t="str">
        <f t="shared" si="18"/>
        <v>-</v>
      </c>
      <c r="E447" s="225"/>
      <c r="F447" s="225"/>
      <c r="G447" s="225"/>
      <c r="H447" s="225"/>
      <c r="I447" s="225"/>
      <c r="J447" s="225"/>
      <c r="K447" s="68"/>
      <c r="L447" s="225"/>
      <c r="M447" s="225"/>
      <c r="N447" s="250" t="str">
        <f>IF($E447="","",VLOOKUP($E447,判定式!$Q$3:$X$12,8,TRUE))</f>
        <v/>
      </c>
      <c r="O447" s="250" t="str">
        <f>IF($F447="","",VLOOKUP($F447,判定式!$R$3:$X$12,7,TRUE))</f>
        <v/>
      </c>
      <c r="P447" s="250" t="str">
        <f>IF($G447="","",VLOOKUP($G447,判定式!$S$3:$X$12,6,TRUE))</f>
        <v/>
      </c>
      <c r="Q447" s="250" t="str">
        <f>IF($H447="","",VLOOKUP($H447,判定式!$T$3:$X$12,5,TRUE))</f>
        <v/>
      </c>
      <c r="R447" s="250" t="str">
        <f>IF($I447="","",VLOOKUP($I447,判定式!$AA$3:$AB$12,2,TRUE))</f>
        <v/>
      </c>
      <c r="S447" s="250" t="str">
        <f>IF($J447="","",VLOOKUP($J447,判定式!$W$3:$X$12,2,TRUE))</f>
        <v/>
      </c>
      <c r="T447" s="250" t="str">
        <f>IF($K447="","",VLOOKUP($K447,判定式!$Z$3:$AB$12,3,TRUE))</f>
        <v/>
      </c>
      <c r="U447" s="250" t="str">
        <f>IF($L447="","",VLOOKUP($L447,判定式!$U$3:$X$12,4,TRUE))</f>
        <v/>
      </c>
      <c r="V447" s="250" t="str">
        <f>IF($M447="","",VLOOKUP($M447,判定式!$V$3:$X$12,3,TRUE))</f>
        <v/>
      </c>
      <c r="W447" s="69" t="str">
        <f t="shared" si="19"/>
        <v/>
      </c>
      <c r="X447" s="170" t="b">
        <f>IF(ISNUMBER(D447),"判定外",IF(C447=12,VLOOKUP(W447,判定式!$C$15:I$19,7,TRUE),IF(C447=13,VLOOKUP(W447,判定式!$D$15:I$19,6,TRUE),IF(C447=14,VLOOKUP(W447,判定式!$E$15:I$19,5,TRUE),IF(C447=15,VLOOKUP(W447,判定式!$F$15:I$19,4,TRUE),IF(C447=16,VLOOKUP(W447,判定式!$G$15:I$19,3,TRUE),IF(C447=17,VLOOKUP(W447,判定式!$H$15:I$19,2,TRUE))))))))</f>
        <v>0</v>
      </c>
    </row>
    <row r="448" spans="1:24" ht="14.25">
      <c r="A448" s="67">
        <v>119</v>
      </c>
      <c r="B448" s="133"/>
      <c r="C448" s="201"/>
      <c r="D448" s="215" t="str">
        <f t="shared" si="18"/>
        <v>-</v>
      </c>
      <c r="E448" s="225"/>
      <c r="F448" s="225"/>
      <c r="G448" s="225"/>
      <c r="H448" s="225"/>
      <c r="I448" s="225"/>
      <c r="J448" s="225"/>
      <c r="K448" s="68"/>
      <c r="L448" s="225"/>
      <c r="M448" s="225"/>
      <c r="N448" s="250" t="str">
        <f>IF($E448="","",VLOOKUP($E448,判定式!$Q$3:$X$12,8,TRUE))</f>
        <v/>
      </c>
      <c r="O448" s="250" t="str">
        <f>IF($F448="","",VLOOKUP($F448,判定式!$R$3:$X$12,7,TRUE))</f>
        <v/>
      </c>
      <c r="P448" s="250" t="str">
        <f>IF($G448="","",VLOOKUP($G448,判定式!$S$3:$X$12,6,TRUE))</f>
        <v/>
      </c>
      <c r="Q448" s="250" t="str">
        <f>IF($H448="","",VLOOKUP($H448,判定式!$T$3:$X$12,5,TRUE))</f>
        <v/>
      </c>
      <c r="R448" s="250" t="str">
        <f>IF($I448="","",VLOOKUP($I448,判定式!$AA$3:$AB$12,2,TRUE))</f>
        <v/>
      </c>
      <c r="S448" s="250" t="str">
        <f>IF($J448="","",VLOOKUP($J448,判定式!$W$3:$X$12,2,TRUE))</f>
        <v/>
      </c>
      <c r="T448" s="250" t="str">
        <f>IF($K448="","",VLOOKUP($K448,判定式!$Z$3:$AB$12,3,TRUE))</f>
        <v/>
      </c>
      <c r="U448" s="250" t="str">
        <f>IF($L448="","",VLOOKUP($L448,判定式!$U$3:$X$12,4,TRUE))</f>
        <v/>
      </c>
      <c r="V448" s="250" t="str">
        <f>IF($M448="","",VLOOKUP($M448,判定式!$V$3:$X$12,3,TRUE))</f>
        <v/>
      </c>
      <c r="W448" s="69" t="str">
        <f t="shared" si="19"/>
        <v/>
      </c>
      <c r="X448" s="170" t="b">
        <f>IF(ISNUMBER(D448),"判定外",IF(C448=12,VLOOKUP(W448,判定式!$C$15:I$19,7,TRUE),IF(C448=13,VLOOKUP(W448,判定式!$D$15:I$19,6,TRUE),IF(C448=14,VLOOKUP(W448,判定式!$E$15:I$19,5,TRUE),IF(C448=15,VLOOKUP(W448,判定式!$F$15:I$19,4,TRUE),IF(C448=16,VLOOKUP(W448,判定式!$G$15:I$19,3,TRUE),IF(C448=17,VLOOKUP(W448,判定式!$H$15:I$19,2,TRUE))))))))</f>
        <v>0</v>
      </c>
    </row>
    <row r="449" spans="1:24" ht="14.25">
      <c r="A449" s="76">
        <v>120</v>
      </c>
      <c r="B449" s="136"/>
      <c r="C449" s="204"/>
      <c r="D449" s="218" t="str">
        <f t="shared" si="18"/>
        <v>-</v>
      </c>
      <c r="E449" s="230"/>
      <c r="F449" s="230"/>
      <c r="G449" s="230"/>
      <c r="H449" s="230"/>
      <c r="I449" s="230"/>
      <c r="J449" s="230"/>
      <c r="K449" s="77"/>
      <c r="L449" s="230"/>
      <c r="M449" s="230"/>
      <c r="N449" s="251" t="str">
        <f>IF($E449="","",VLOOKUP($E449,判定式!$Q$3:$X$12,8,TRUE))</f>
        <v/>
      </c>
      <c r="O449" s="251" t="str">
        <f>IF($F449="","",VLOOKUP($F449,判定式!$R$3:$X$12,7,TRUE))</f>
        <v/>
      </c>
      <c r="P449" s="251" t="str">
        <f>IF($G449="","",VLOOKUP($G449,判定式!$S$3:$X$12,6,TRUE))</f>
        <v/>
      </c>
      <c r="Q449" s="251" t="str">
        <f>IF($H449="","",VLOOKUP($H449,判定式!$T$3:$X$12,5,TRUE))</f>
        <v/>
      </c>
      <c r="R449" s="251" t="str">
        <f>IF($I449="","",VLOOKUP($I449,判定式!$AA$3:$AB$12,2,TRUE))</f>
        <v/>
      </c>
      <c r="S449" s="251" t="str">
        <f>IF($J449="","",VLOOKUP($J449,判定式!$W$3:$X$12,2,TRUE))</f>
        <v/>
      </c>
      <c r="T449" s="251" t="str">
        <f>IF($K449="","",VLOOKUP($K449,判定式!$Z$3:$AB$12,3,TRUE))</f>
        <v/>
      </c>
      <c r="U449" s="251" t="str">
        <f>IF($L449="","",VLOOKUP($L449,判定式!$U$3:$X$12,4,TRUE))</f>
        <v/>
      </c>
      <c r="V449" s="251" t="str">
        <f>IF($M449="","",VLOOKUP($M449,判定式!$V$3:$X$12,3,TRUE))</f>
        <v/>
      </c>
      <c r="W449" s="78" t="str">
        <f t="shared" si="19"/>
        <v/>
      </c>
      <c r="X449" s="173" t="b">
        <f>IF(ISNUMBER(D449),"判定外",IF(C449=12,VLOOKUP(W449,判定式!$C$15:I$19,7,TRUE),IF(C449=13,VLOOKUP(W449,判定式!$D$15:I$19,6,TRUE),IF(C449=14,VLOOKUP(W449,判定式!$E$15:I$19,5,TRUE),IF(C449=15,VLOOKUP(W449,判定式!$F$15:I$19,4,TRUE),IF(C449=16,VLOOKUP(W449,判定式!$G$15:I$19,3,TRUE),IF(C449=17,VLOOKUP(W449,判定式!$H$15:I$19,2,TRUE))))))))</f>
        <v>0</v>
      </c>
    </row>
    <row r="450" spans="1:24" ht="14.25">
      <c r="A450" s="73">
        <v>121</v>
      </c>
      <c r="B450" s="137"/>
      <c r="C450" s="205"/>
      <c r="D450" s="219" t="str">
        <f t="shared" si="18"/>
        <v>-</v>
      </c>
      <c r="E450" s="231"/>
      <c r="F450" s="231"/>
      <c r="G450" s="231"/>
      <c r="H450" s="231"/>
      <c r="I450" s="231"/>
      <c r="J450" s="231"/>
      <c r="K450" s="80"/>
      <c r="L450" s="231"/>
      <c r="M450" s="231"/>
      <c r="N450" s="252" t="str">
        <f>IF($E450="","",VLOOKUP($E450,判定式!$Q$3:$X$12,8,TRUE))</f>
        <v/>
      </c>
      <c r="O450" s="252" t="str">
        <f>IF($F450="","",VLOOKUP($F450,判定式!$R$3:$X$12,7,TRUE))</f>
        <v/>
      </c>
      <c r="P450" s="252" t="str">
        <f>IF($G450="","",VLOOKUP($G450,判定式!$S$3:$X$12,6,TRUE))</f>
        <v/>
      </c>
      <c r="Q450" s="252" t="str">
        <f>IF($H450="","",VLOOKUP($H450,判定式!$T$3:$X$12,5,TRUE))</f>
        <v/>
      </c>
      <c r="R450" s="252" t="str">
        <f>IF($I450="","",VLOOKUP($I450,判定式!$AA$3:$AB$12,2,TRUE))</f>
        <v/>
      </c>
      <c r="S450" s="252" t="str">
        <f>IF($J450="","",VLOOKUP($J450,判定式!$W$3:$X$12,2,TRUE))</f>
        <v/>
      </c>
      <c r="T450" s="252" t="str">
        <f>IF($K450="","",VLOOKUP($K450,判定式!$Z$3:$AB$12,3,TRUE))</f>
        <v/>
      </c>
      <c r="U450" s="252" t="str">
        <f>IF($L450="","",VLOOKUP($L450,判定式!$U$3:$X$12,4,TRUE))</f>
        <v/>
      </c>
      <c r="V450" s="252" t="str">
        <f>IF($M450="","",VLOOKUP($M450,判定式!$V$3:$X$12,3,TRUE))</f>
        <v/>
      </c>
      <c r="W450" s="75" t="str">
        <f t="shared" si="19"/>
        <v/>
      </c>
      <c r="X450" s="174" t="b">
        <f>IF(ISNUMBER(D450),"判定外",IF(C450=12,VLOOKUP(W450,判定式!$C$15:I$19,7,TRUE),IF(C450=13,VLOOKUP(W450,判定式!$D$15:I$19,6,TRUE),IF(C450=14,VLOOKUP(W450,判定式!$E$15:I$19,5,TRUE),IF(C450=15,VLOOKUP(W450,判定式!$F$15:I$19,4,TRUE),IF(C450=16,VLOOKUP(W450,判定式!$G$15:I$19,3,TRUE),IF(C450=17,VLOOKUP(W450,判定式!$H$15:I$19,2,TRUE))))))))</f>
        <v>0</v>
      </c>
    </row>
    <row r="451" spans="1:24" ht="14.25">
      <c r="A451" s="67">
        <v>122</v>
      </c>
      <c r="B451" s="133"/>
      <c r="C451" s="201"/>
      <c r="D451" s="215" t="str">
        <f t="shared" si="18"/>
        <v>-</v>
      </c>
      <c r="E451" s="225"/>
      <c r="F451" s="225"/>
      <c r="G451" s="225"/>
      <c r="H451" s="225"/>
      <c r="I451" s="225"/>
      <c r="J451" s="225"/>
      <c r="K451" s="68"/>
      <c r="L451" s="225"/>
      <c r="M451" s="225"/>
      <c r="N451" s="250" t="str">
        <f>IF($E451="","",VLOOKUP($E451,判定式!$Q$3:$X$12,8,TRUE))</f>
        <v/>
      </c>
      <c r="O451" s="250" t="str">
        <f>IF($F451="","",VLOOKUP($F451,判定式!$R$3:$X$12,7,TRUE))</f>
        <v/>
      </c>
      <c r="P451" s="250" t="str">
        <f>IF($G451="","",VLOOKUP($G451,判定式!$S$3:$X$12,6,TRUE))</f>
        <v/>
      </c>
      <c r="Q451" s="250" t="str">
        <f>IF($H451="","",VLOOKUP($H451,判定式!$T$3:$X$12,5,TRUE))</f>
        <v/>
      </c>
      <c r="R451" s="250" t="str">
        <f>IF($I451="","",VLOOKUP($I451,判定式!$AA$3:$AB$12,2,TRUE))</f>
        <v/>
      </c>
      <c r="S451" s="250" t="str">
        <f>IF($J451="","",VLOOKUP($J451,判定式!$W$3:$X$12,2,TRUE))</f>
        <v/>
      </c>
      <c r="T451" s="250" t="str">
        <f>IF($K451="","",VLOOKUP($K451,判定式!$Z$3:$AB$12,3,TRUE))</f>
        <v/>
      </c>
      <c r="U451" s="250" t="str">
        <f>IF($L451="","",VLOOKUP($L451,判定式!$U$3:$X$12,4,TRUE))</f>
        <v/>
      </c>
      <c r="V451" s="250" t="str">
        <f>IF($M451="","",VLOOKUP($M451,判定式!$V$3:$X$12,3,TRUE))</f>
        <v/>
      </c>
      <c r="W451" s="69" t="str">
        <f t="shared" si="19"/>
        <v/>
      </c>
      <c r="X451" s="170" t="b">
        <f>IF(ISNUMBER(D451),"判定外",IF(C451=12,VLOOKUP(W451,判定式!$C$15:I$19,7,TRUE),IF(C451=13,VLOOKUP(W451,判定式!$D$15:I$19,6,TRUE),IF(C451=14,VLOOKUP(W451,判定式!$E$15:I$19,5,TRUE),IF(C451=15,VLOOKUP(W451,判定式!$F$15:I$19,4,TRUE),IF(C451=16,VLOOKUP(W451,判定式!$G$15:I$19,3,TRUE),IF(C451=17,VLOOKUP(W451,判定式!$H$15:I$19,2,TRUE))))))))</f>
        <v>0</v>
      </c>
    </row>
    <row r="452" spans="1:24" ht="14.25">
      <c r="A452" s="67">
        <v>123</v>
      </c>
      <c r="B452" s="133"/>
      <c r="C452" s="201"/>
      <c r="D452" s="215" t="str">
        <f t="shared" si="18"/>
        <v>-</v>
      </c>
      <c r="E452" s="225"/>
      <c r="F452" s="225"/>
      <c r="G452" s="225"/>
      <c r="H452" s="225"/>
      <c r="I452" s="225"/>
      <c r="J452" s="225"/>
      <c r="K452" s="68"/>
      <c r="L452" s="225"/>
      <c r="M452" s="225"/>
      <c r="N452" s="250" t="str">
        <f>IF($E452="","",VLOOKUP($E452,判定式!$Q$3:$X$12,8,TRUE))</f>
        <v/>
      </c>
      <c r="O452" s="250" t="str">
        <f>IF($F452="","",VLOOKUP($F452,判定式!$R$3:$X$12,7,TRUE))</f>
        <v/>
      </c>
      <c r="P452" s="250" t="str">
        <f>IF($G452="","",VLOOKUP($G452,判定式!$S$3:$X$12,6,TRUE))</f>
        <v/>
      </c>
      <c r="Q452" s="250" t="str">
        <f>IF($H452="","",VLOOKUP($H452,判定式!$T$3:$X$12,5,TRUE))</f>
        <v/>
      </c>
      <c r="R452" s="250" t="str">
        <f>IF($I452="","",VLOOKUP($I452,判定式!$AA$3:$AB$12,2,TRUE))</f>
        <v/>
      </c>
      <c r="S452" s="250" t="str">
        <f>IF($J452="","",VLOOKUP($J452,判定式!$W$3:$X$12,2,TRUE))</f>
        <v/>
      </c>
      <c r="T452" s="250" t="str">
        <f>IF($K452="","",VLOOKUP($K452,判定式!$Z$3:$AB$12,3,TRUE))</f>
        <v/>
      </c>
      <c r="U452" s="250" t="str">
        <f>IF($L452="","",VLOOKUP($L452,判定式!$U$3:$X$12,4,TRUE))</f>
        <v/>
      </c>
      <c r="V452" s="250" t="str">
        <f>IF($M452="","",VLOOKUP($M452,判定式!$V$3:$X$12,3,TRUE))</f>
        <v/>
      </c>
      <c r="W452" s="69" t="str">
        <f t="shared" si="19"/>
        <v/>
      </c>
      <c r="X452" s="170" t="b">
        <f>IF(ISNUMBER(D452),"判定外",IF(C452=12,VLOOKUP(W452,判定式!$C$15:I$19,7,TRUE),IF(C452=13,VLOOKUP(W452,判定式!$D$15:I$19,6,TRUE),IF(C452=14,VLOOKUP(W452,判定式!$E$15:I$19,5,TRUE),IF(C452=15,VLOOKUP(W452,判定式!$F$15:I$19,4,TRUE),IF(C452=16,VLOOKUP(W452,判定式!$G$15:I$19,3,TRUE),IF(C452=17,VLOOKUP(W452,判定式!$H$15:I$19,2,TRUE))))))))</f>
        <v>0</v>
      </c>
    </row>
    <row r="453" spans="1:24" ht="14.25">
      <c r="A453" s="67">
        <v>124</v>
      </c>
      <c r="B453" s="133"/>
      <c r="C453" s="201"/>
      <c r="D453" s="215" t="str">
        <f t="shared" si="18"/>
        <v>-</v>
      </c>
      <c r="E453" s="225"/>
      <c r="F453" s="225"/>
      <c r="G453" s="225"/>
      <c r="H453" s="225"/>
      <c r="I453" s="225"/>
      <c r="J453" s="225"/>
      <c r="K453" s="68"/>
      <c r="L453" s="225"/>
      <c r="M453" s="225"/>
      <c r="N453" s="250" t="str">
        <f>IF($E453="","",VLOOKUP($E453,判定式!$Q$3:$X$12,8,TRUE))</f>
        <v/>
      </c>
      <c r="O453" s="250" t="str">
        <f>IF($F453="","",VLOOKUP($F453,判定式!$R$3:$X$12,7,TRUE))</f>
        <v/>
      </c>
      <c r="P453" s="250" t="str">
        <f>IF($G453="","",VLOOKUP($G453,判定式!$S$3:$X$12,6,TRUE))</f>
        <v/>
      </c>
      <c r="Q453" s="250" t="str">
        <f>IF($H453="","",VLOOKUP($H453,判定式!$T$3:$X$12,5,TRUE))</f>
        <v/>
      </c>
      <c r="R453" s="250" t="str">
        <f>IF($I453="","",VLOOKUP($I453,判定式!$AA$3:$AB$12,2,TRUE))</f>
        <v/>
      </c>
      <c r="S453" s="250" t="str">
        <f>IF($J453="","",VLOOKUP($J453,判定式!$W$3:$X$12,2,TRUE))</f>
        <v/>
      </c>
      <c r="T453" s="250" t="str">
        <f>IF($K453="","",VLOOKUP($K453,判定式!$Z$3:$AB$12,3,TRUE))</f>
        <v/>
      </c>
      <c r="U453" s="250" t="str">
        <f>IF($L453="","",VLOOKUP($L453,判定式!$U$3:$X$12,4,TRUE))</f>
        <v/>
      </c>
      <c r="V453" s="250" t="str">
        <f>IF($M453="","",VLOOKUP($M453,判定式!$V$3:$X$12,3,TRUE))</f>
        <v/>
      </c>
      <c r="W453" s="69" t="str">
        <f t="shared" si="19"/>
        <v/>
      </c>
      <c r="X453" s="170" t="b">
        <f>IF(ISNUMBER(D453),"判定外",IF(C453=12,VLOOKUP(W453,判定式!$C$15:I$19,7,TRUE),IF(C453=13,VLOOKUP(W453,判定式!$D$15:I$19,6,TRUE),IF(C453=14,VLOOKUP(W453,判定式!$E$15:I$19,5,TRUE),IF(C453=15,VLOOKUP(W453,判定式!$F$15:I$19,4,TRUE),IF(C453=16,VLOOKUP(W453,判定式!$G$15:I$19,3,TRUE),IF(C453=17,VLOOKUP(W453,判定式!$H$15:I$19,2,TRUE))))))))</f>
        <v>0</v>
      </c>
    </row>
    <row r="454" spans="1:24" ht="14.25">
      <c r="A454" s="76">
        <v>125</v>
      </c>
      <c r="B454" s="134"/>
      <c r="C454" s="202"/>
      <c r="D454" s="216" t="str">
        <f t="shared" si="18"/>
        <v>-</v>
      </c>
      <c r="E454" s="227"/>
      <c r="F454" s="227"/>
      <c r="G454" s="227"/>
      <c r="H454" s="227"/>
      <c r="I454" s="227"/>
      <c r="J454" s="227"/>
      <c r="K454" s="71"/>
      <c r="L454" s="227"/>
      <c r="M454" s="227"/>
      <c r="N454" s="253" t="str">
        <f>IF($E454="","",VLOOKUP($E454,判定式!$Q$3:$X$12,8,TRUE))</f>
        <v/>
      </c>
      <c r="O454" s="253" t="str">
        <f>IF($F454="","",VLOOKUP($F454,判定式!$R$3:$X$12,7,TRUE))</f>
        <v/>
      </c>
      <c r="P454" s="253" t="str">
        <f>IF($G454="","",VLOOKUP($G454,判定式!$S$3:$X$12,6,TRUE))</f>
        <v/>
      </c>
      <c r="Q454" s="253" t="str">
        <f>IF($H454="","",VLOOKUP($H454,判定式!$T$3:$X$12,5,TRUE))</f>
        <v/>
      </c>
      <c r="R454" s="253" t="str">
        <f>IF($I454="","",VLOOKUP($I454,判定式!$AA$3:$AB$12,2,TRUE))</f>
        <v/>
      </c>
      <c r="S454" s="253" t="str">
        <f>IF($J454="","",VLOOKUP($J454,判定式!$W$3:$X$12,2,TRUE))</f>
        <v/>
      </c>
      <c r="T454" s="253" t="str">
        <f>IF($K454="","",VLOOKUP($K454,判定式!$Z$3:$AB$12,3,TRUE))</f>
        <v/>
      </c>
      <c r="U454" s="253" t="str">
        <f>IF($L454="","",VLOOKUP($L454,判定式!$U$3:$X$12,4,TRUE))</f>
        <v/>
      </c>
      <c r="V454" s="253" t="str">
        <f>IF($M454="","",VLOOKUP($M454,判定式!$V$3:$X$12,3,TRUE))</f>
        <v/>
      </c>
      <c r="W454" s="78" t="str">
        <f t="shared" si="19"/>
        <v/>
      </c>
      <c r="X454" s="171" t="b">
        <f>IF(ISNUMBER(D454),"判定外",IF(C454=12,VLOOKUP(W454,判定式!$C$15:I$19,7,TRUE),IF(C454=13,VLOOKUP(W454,判定式!$D$15:I$19,6,TRUE),IF(C454=14,VLOOKUP(W454,判定式!$E$15:I$19,5,TRUE),IF(C454=15,VLOOKUP(W454,判定式!$F$15:I$19,4,TRUE),IF(C454=16,VLOOKUP(W454,判定式!$G$15:I$19,3,TRUE),IF(C454=17,VLOOKUP(W454,判定式!$H$15:I$19,2,TRUE))))))))</f>
        <v>0</v>
      </c>
    </row>
    <row r="455" spans="1:24" ht="14.25">
      <c r="A455" s="73">
        <v>126</v>
      </c>
      <c r="B455" s="135"/>
      <c r="C455" s="203"/>
      <c r="D455" s="217" t="str">
        <f t="shared" si="18"/>
        <v>-</v>
      </c>
      <c r="E455" s="229"/>
      <c r="F455" s="229"/>
      <c r="G455" s="229"/>
      <c r="H455" s="229"/>
      <c r="I455" s="229"/>
      <c r="J455" s="229"/>
      <c r="K455" s="74"/>
      <c r="L455" s="229"/>
      <c r="M455" s="229"/>
      <c r="N455" s="254" t="str">
        <f>IF($E455="","",VLOOKUP($E455,判定式!$Q$3:$X$12,8,TRUE))</f>
        <v/>
      </c>
      <c r="O455" s="254" t="str">
        <f>IF($F455="","",VLOOKUP($F455,判定式!$R$3:$X$12,7,TRUE))</f>
        <v/>
      </c>
      <c r="P455" s="254" t="str">
        <f>IF($G455="","",VLOOKUP($G455,判定式!$S$3:$X$12,6,TRUE))</f>
        <v/>
      </c>
      <c r="Q455" s="254" t="str">
        <f>IF($H455="","",VLOOKUP($H455,判定式!$T$3:$X$12,5,TRUE))</f>
        <v/>
      </c>
      <c r="R455" s="254" t="str">
        <f>IF($I455="","",VLOOKUP($I455,判定式!$AA$3:$AB$12,2,TRUE))</f>
        <v/>
      </c>
      <c r="S455" s="254" t="str">
        <f>IF($J455="","",VLOOKUP($J455,判定式!$W$3:$X$12,2,TRUE))</f>
        <v/>
      </c>
      <c r="T455" s="254" t="str">
        <f>IF($K455="","",VLOOKUP($K455,判定式!$Z$3:$AB$12,3,TRUE))</f>
        <v/>
      </c>
      <c r="U455" s="254" t="str">
        <f>IF($L455="","",VLOOKUP($L455,判定式!$U$3:$X$12,4,TRUE))</f>
        <v/>
      </c>
      <c r="V455" s="254" t="str">
        <f>IF($M455="","",VLOOKUP($M455,判定式!$V$3:$X$12,3,TRUE))</f>
        <v/>
      </c>
      <c r="W455" s="75" t="str">
        <f t="shared" si="19"/>
        <v/>
      </c>
      <c r="X455" s="172" t="b">
        <f>IF(ISNUMBER(D455),"判定外",IF(C455=12,VLOOKUP(W455,判定式!$C$15:I$19,7,TRUE),IF(C455=13,VLOOKUP(W455,判定式!$D$15:I$19,6,TRUE),IF(C455=14,VLOOKUP(W455,判定式!$E$15:I$19,5,TRUE),IF(C455=15,VLOOKUP(W455,判定式!$F$15:I$19,4,TRUE),IF(C455=16,VLOOKUP(W455,判定式!$G$15:I$19,3,TRUE),IF(C455=17,VLOOKUP(W455,判定式!$H$15:I$19,2,TRUE))))))))</f>
        <v>0</v>
      </c>
    </row>
    <row r="456" spans="1:24" ht="14.25">
      <c r="A456" s="67">
        <v>127</v>
      </c>
      <c r="B456" s="133"/>
      <c r="C456" s="201"/>
      <c r="D456" s="215" t="str">
        <f t="shared" si="18"/>
        <v>-</v>
      </c>
      <c r="E456" s="225"/>
      <c r="F456" s="225"/>
      <c r="G456" s="225"/>
      <c r="H456" s="225"/>
      <c r="I456" s="225"/>
      <c r="J456" s="225"/>
      <c r="K456" s="68"/>
      <c r="L456" s="225"/>
      <c r="M456" s="225"/>
      <c r="N456" s="250" t="str">
        <f>IF($E456="","",VLOOKUP($E456,判定式!$Q$3:$X$12,8,TRUE))</f>
        <v/>
      </c>
      <c r="O456" s="250" t="str">
        <f>IF($F456="","",VLOOKUP($F456,判定式!$R$3:$X$12,7,TRUE))</f>
        <v/>
      </c>
      <c r="P456" s="250" t="str">
        <f>IF($G456="","",VLOOKUP($G456,判定式!$S$3:$X$12,6,TRUE))</f>
        <v/>
      </c>
      <c r="Q456" s="250" t="str">
        <f>IF($H456="","",VLOOKUP($H456,判定式!$T$3:$X$12,5,TRUE))</f>
        <v/>
      </c>
      <c r="R456" s="250" t="str">
        <f>IF($I456="","",VLOOKUP($I456,判定式!$AA$3:$AB$12,2,TRUE))</f>
        <v/>
      </c>
      <c r="S456" s="250" t="str">
        <f>IF($J456="","",VLOOKUP($J456,判定式!$W$3:$X$12,2,TRUE))</f>
        <v/>
      </c>
      <c r="T456" s="250" t="str">
        <f>IF($K456="","",VLOOKUP($K456,判定式!$Z$3:$AB$12,3,TRUE))</f>
        <v/>
      </c>
      <c r="U456" s="250" t="str">
        <f>IF($L456="","",VLOOKUP($L456,判定式!$U$3:$X$12,4,TRUE))</f>
        <v/>
      </c>
      <c r="V456" s="250" t="str">
        <f>IF($M456="","",VLOOKUP($M456,判定式!$V$3:$X$12,3,TRUE))</f>
        <v/>
      </c>
      <c r="W456" s="69" t="str">
        <f t="shared" si="19"/>
        <v/>
      </c>
      <c r="X456" s="170" t="b">
        <f>IF(ISNUMBER(D456),"判定外",IF(C456=12,VLOOKUP(W456,判定式!$C$15:I$19,7,TRUE),IF(C456=13,VLOOKUP(W456,判定式!$D$15:I$19,6,TRUE),IF(C456=14,VLOOKUP(W456,判定式!$E$15:I$19,5,TRUE),IF(C456=15,VLOOKUP(W456,判定式!$F$15:I$19,4,TRUE),IF(C456=16,VLOOKUP(W456,判定式!$G$15:I$19,3,TRUE),IF(C456=17,VLOOKUP(W456,判定式!$H$15:I$19,2,TRUE))))))))</f>
        <v>0</v>
      </c>
    </row>
    <row r="457" spans="1:24" ht="14.25">
      <c r="A457" s="67">
        <v>128</v>
      </c>
      <c r="B457" s="133"/>
      <c r="C457" s="201"/>
      <c r="D457" s="215" t="str">
        <f t="shared" si="18"/>
        <v>-</v>
      </c>
      <c r="E457" s="225"/>
      <c r="F457" s="225"/>
      <c r="G457" s="225"/>
      <c r="H457" s="225"/>
      <c r="I457" s="225"/>
      <c r="J457" s="225"/>
      <c r="K457" s="68"/>
      <c r="L457" s="225"/>
      <c r="M457" s="225"/>
      <c r="N457" s="250" t="str">
        <f>IF($E457="","",VLOOKUP($E457,判定式!$Q$3:$X$12,8,TRUE))</f>
        <v/>
      </c>
      <c r="O457" s="250" t="str">
        <f>IF($F457="","",VLOOKUP($F457,判定式!$R$3:$X$12,7,TRUE))</f>
        <v/>
      </c>
      <c r="P457" s="250" t="str">
        <f>IF($G457="","",VLOOKUP($G457,判定式!$S$3:$X$12,6,TRUE))</f>
        <v/>
      </c>
      <c r="Q457" s="250" t="str">
        <f>IF($H457="","",VLOOKUP($H457,判定式!$T$3:$X$12,5,TRUE))</f>
        <v/>
      </c>
      <c r="R457" s="250" t="str">
        <f>IF($I457="","",VLOOKUP($I457,判定式!$AA$3:$AB$12,2,TRUE))</f>
        <v/>
      </c>
      <c r="S457" s="250" t="str">
        <f>IF($J457="","",VLOOKUP($J457,判定式!$W$3:$X$12,2,TRUE))</f>
        <v/>
      </c>
      <c r="T457" s="250" t="str">
        <f>IF($K457="","",VLOOKUP($K457,判定式!$Z$3:$AB$12,3,TRUE))</f>
        <v/>
      </c>
      <c r="U457" s="250" t="str">
        <f>IF($L457="","",VLOOKUP($L457,判定式!$U$3:$X$12,4,TRUE))</f>
        <v/>
      </c>
      <c r="V457" s="250" t="str">
        <f>IF($M457="","",VLOOKUP($M457,判定式!$V$3:$X$12,3,TRUE))</f>
        <v/>
      </c>
      <c r="W457" s="69" t="str">
        <f t="shared" si="19"/>
        <v/>
      </c>
      <c r="X457" s="170" t="b">
        <f>IF(ISNUMBER(D457),"判定外",IF(C457=12,VLOOKUP(W457,判定式!$C$15:I$19,7,TRUE),IF(C457=13,VLOOKUP(W457,判定式!$D$15:I$19,6,TRUE),IF(C457=14,VLOOKUP(W457,判定式!$E$15:I$19,5,TRUE),IF(C457=15,VLOOKUP(W457,判定式!$F$15:I$19,4,TRUE),IF(C457=16,VLOOKUP(W457,判定式!$G$15:I$19,3,TRUE),IF(C457=17,VLOOKUP(W457,判定式!$H$15:I$19,2,TRUE))))))))</f>
        <v>0</v>
      </c>
    </row>
    <row r="458" spans="1:24" ht="14.25">
      <c r="A458" s="67">
        <v>129</v>
      </c>
      <c r="B458" s="133"/>
      <c r="C458" s="201"/>
      <c r="D458" s="215" t="str">
        <f t="shared" ref="D458:D521" si="20">IF((COUNTBLANK(E458:H458)+COUNTBLANK(K458:M458)+IF(AND(I458="",J458=""),1,0))=0,"",IF((COUNTBLANK(E458:H458)+COUNTBLANK(K458:M458)+IF(AND(I458="",J458=""),1,0))=8,"-",(COUNTBLANK(E458:H458)+COUNTBLANK(K458:M458)+IF(AND(I458="",J458=""),1,0))))</f>
        <v>-</v>
      </c>
      <c r="E458" s="225"/>
      <c r="F458" s="225"/>
      <c r="G458" s="225"/>
      <c r="H458" s="225"/>
      <c r="I458" s="225"/>
      <c r="J458" s="225"/>
      <c r="K458" s="68"/>
      <c r="L458" s="225"/>
      <c r="M458" s="225"/>
      <c r="N458" s="250" t="str">
        <f>IF($E458="","",VLOOKUP($E458,判定式!$Q$3:$X$12,8,TRUE))</f>
        <v/>
      </c>
      <c r="O458" s="250" t="str">
        <f>IF($F458="","",VLOOKUP($F458,判定式!$R$3:$X$12,7,TRUE))</f>
        <v/>
      </c>
      <c r="P458" s="250" t="str">
        <f>IF($G458="","",VLOOKUP($G458,判定式!$S$3:$X$12,6,TRUE))</f>
        <v/>
      </c>
      <c r="Q458" s="250" t="str">
        <f>IF($H458="","",VLOOKUP($H458,判定式!$T$3:$X$12,5,TRUE))</f>
        <v/>
      </c>
      <c r="R458" s="250" t="str">
        <f>IF($I458="","",VLOOKUP($I458,判定式!$AA$3:$AB$12,2,TRUE))</f>
        <v/>
      </c>
      <c r="S458" s="250" t="str">
        <f>IF($J458="","",VLOOKUP($J458,判定式!$W$3:$X$12,2,TRUE))</f>
        <v/>
      </c>
      <c r="T458" s="250" t="str">
        <f>IF($K458="","",VLOOKUP($K458,判定式!$Z$3:$AB$12,3,TRUE))</f>
        <v/>
      </c>
      <c r="U458" s="250" t="str">
        <f>IF($L458="","",VLOOKUP($L458,判定式!$U$3:$X$12,4,TRUE))</f>
        <v/>
      </c>
      <c r="V458" s="250" t="str">
        <f>IF($M458="","",VLOOKUP($M458,判定式!$V$3:$X$12,3,TRUE))</f>
        <v/>
      </c>
      <c r="W458" s="69" t="str">
        <f t="shared" si="19"/>
        <v/>
      </c>
      <c r="X458" s="170" t="b">
        <f>IF(ISNUMBER(D458),"判定外",IF(C458=12,VLOOKUP(W458,判定式!$C$15:I$19,7,TRUE),IF(C458=13,VLOOKUP(W458,判定式!$D$15:I$19,6,TRUE),IF(C458=14,VLOOKUP(W458,判定式!$E$15:I$19,5,TRUE),IF(C458=15,VLOOKUP(W458,判定式!$F$15:I$19,4,TRUE),IF(C458=16,VLOOKUP(W458,判定式!$G$15:I$19,3,TRUE),IF(C458=17,VLOOKUP(W458,判定式!$H$15:I$19,2,TRUE))))))))</f>
        <v>0</v>
      </c>
    </row>
    <row r="459" spans="1:24" ht="14.25">
      <c r="A459" s="76">
        <v>130</v>
      </c>
      <c r="B459" s="136"/>
      <c r="C459" s="204"/>
      <c r="D459" s="218" t="str">
        <f t="shared" si="20"/>
        <v>-</v>
      </c>
      <c r="E459" s="230"/>
      <c r="F459" s="230"/>
      <c r="G459" s="230"/>
      <c r="H459" s="230"/>
      <c r="I459" s="230"/>
      <c r="J459" s="230"/>
      <c r="K459" s="77"/>
      <c r="L459" s="230"/>
      <c r="M459" s="230"/>
      <c r="N459" s="251" t="str">
        <f>IF($E459="","",VLOOKUP($E459,判定式!$Q$3:$X$12,8,TRUE))</f>
        <v/>
      </c>
      <c r="O459" s="251" t="str">
        <f>IF($F459="","",VLOOKUP($F459,判定式!$R$3:$X$12,7,TRUE))</f>
        <v/>
      </c>
      <c r="P459" s="251" t="str">
        <f>IF($G459="","",VLOOKUP($G459,判定式!$S$3:$X$12,6,TRUE))</f>
        <v/>
      </c>
      <c r="Q459" s="251" t="str">
        <f>IF($H459="","",VLOOKUP($H459,判定式!$T$3:$X$12,5,TRUE))</f>
        <v/>
      </c>
      <c r="R459" s="251" t="str">
        <f>IF($I459="","",VLOOKUP($I459,判定式!$AA$3:$AB$12,2,TRUE))</f>
        <v/>
      </c>
      <c r="S459" s="251" t="str">
        <f>IF($J459="","",VLOOKUP($J459,判定式!$W$3:$X$12,2,TRUE))</f>
        <v/>
      </c>
      <c r="T459" s="251" t="str">
        <f>IF($K459="","",VLOOKUP($K459,判定式!$Z$3:$AB$12,3,TRUE))</f>
        <v/>
      </c>
      <c r="U459" s="251" t="str">
        <f>IF($L459="","",VLOOKUP($L459,判定式!$U$3:$X$12,4,TRUE))</f>
        <v/>
      </c>
      <c r="V459" s="251" t="str">
        <f>IF($M459="","",VLOOKUP($M459,判定式!$V$3:$X$12,3,TRUE))</f>
        <v/>
      </c>
      <c r="W459" s="78" t="str">
        <f t="shared" ref="W459:W522" si="21">IF(COUNTBLANK(N459:V459)=0,IF((SUM(N459:R459)+SUM(T459:V459))&gt;=(SUM(N459:Q459)+SUM(S459:V459)),SUM(N459:R459)+SUM(T459:V459),SUM(N459:Q459)+SUM(S459:V459)),IF(AND(R459="",S459=""),"",IF(AND(COUNTBLANK(N459:Q459)=0,COUNTBLANK(T459:V459)=0),IF((SUM(N459:R459)+SUM(T459:V459))&gt;=(SUM(N459:Q459)+SUM(S459:V459)),SUM(N459:R459)+SUM(T459:V459),SUM(N459:Q459)+SUM(S459:V459)),"")))</f>
        <v/>
      </c>
      <c r="X459" s="173" t="b">
        <f>IF(ISNUMBER(D459),"判定外",IF(C459=12,VLOOKUP(W459,判定式!$C$15:I$19,7,TRUE),IF(C459=13,VLOOKUP(W459,判定式!$D$15:I$19,6,TRUE),IF(C459=14,VLOOKUP(W459,判定式!$E$15:I$19,5,TRUE),IF(C459=15,VLOOKUP(W459,判定式!$F$15:I$19,4,TRUE),IF(C459=16,VLOOKUP(W459,判定式!$G$15:I$19,3,TRUE),IF(C459=17,VLOOKUP(W459,判定式!$H$15:I$19,2,TRUE))))))))</f>
        <v>0</v>
      </c>
    </row>
    <row r="460" spans="1:24" ht="14.25">
      <c r="A460" s="73">
        <v>131</v>
      </c>
      <c r="B460" s="137"/>
      <c r="C460" s="205"/>
      <c r="D460" s="219" t="str">
        <f t="shared" si="20"/>
        <v>-</v>
      </c>
      <c r="E460" s="231"/>
      <c r="F460" s="231"/>
      <c r="G460" s="231"/>
      <c r="H460" s="231"/>
      <c r="I460" s="231"/>
      <c r="J460" s="231"/>
      <c r="K460" s="80"/>
      <c r="L460" s="231"/>
      <c r="M460" s="231"/>
      <c r="N460" s="252" t="str">
        <f>IF($E460="","",VLOOKUP($E460,判定式!$Q$3:$X$12,8,TRUE))</f>
        <v/>
      </c>
      <c r="O460" s="252" t="str">
        <f>IF($F460="","",VLOOKUP($F460,判定式!$R$3:$X$12,7,TRUE))</f>
        <v/>
      </c>
      <c r="P460" s="252" t="str">
        <f>IF($G460="","",VLOOKUP($G460,判定式!$S$3:$X$12,6,TRUE))</f>
        <v/>
      </c>
      <c r="Q460" s="252" t="str">
        <f>IF($H460="","",VLOOKUP($H460,判定式!$T$3:$X$12,5,TRUE))</f>
        <v/>
      </c>
      <c r="R460" s="252" t="str">
        <f>IF($I460="","",VLOOKUP($I460,判定式!$AA$3:$AB$12,2,TRUE))</f>
        <v/>
      </c>
      <c r="S460" s="252" t="str">
        <f>IF($J460="","",VLOOKUP($J460,判定式!$W$3:$X$12,2,TRUE))</f>
        <v/>
      </c>
      <c r="T460" s="252" t="str">
        <f>IF($K460="","",VLOOKUP($K460,判定式!$Z$3:$AB$12,3,TRUE))</f>
        <v/>
      </c>
      <c r="U460" s="252" t="str">
        <f>IF($L460="","",VLOOKUP($L460,判定式!$U$3:$X$12,4,TRUE))</f>
        <v/>
      </c>
      <c r="V460" s="252" t="str">
        <f>IF($M460="","",VLOOKUP($M460,判定式!$V$3:$X$12,3,TRUE))</f>
        <v/>
      </c>
      <c r="W460" s="75" t="str">
        <f t="shared" si="21"/>
        <v/>
      </c>
      <c r="X460" s="174" t="b">
        <f>IF(ISNUMBER(D460),"判定外",IF(C460=12,VLOOKUP(W460,判定式!$C$15:I$19,7,TRUE),IF(C460=13,VLOOKUP(W460,判定式!$D$15:I$19,6,TRUE),IF(C460=14,VLOOKUP(W460,判定式!$E$15:I$19,5,TRUE),IF(C460=15,VLOOKUP(W460,判定式!$F$15:I$19,4,TRUE),IF(C460=16,VLOOKUP(W460,判定式!$G$15:I$19,3,TRUE),IF(C460=17,VLOOKUP(W460,判定式!$H$15:I$19,2,TRUE))))))))</f>
        <v>0</v>
      </c>
    </row>
    <row r="461" spans="1:24" ht="14.25">
      <c r="A461" s="67">
        <v>132</v>
      </c>
      <c r="B461" s="133"/>
      <c r="C461" s="201"/>
      <c r="D461" s="215" t="str">
        <f t="shared" si="20"/>
        <v>-</v>
      </c>
      <c r="E461" s="225"/>
      <c r="F461" s="225"/>
      <c r="G461" s="225"/>
      <c r="H461" s="225"/>
      <c r="I461" s="225"/>
      <c r="J461" s="225"/>
      <c r="K461" s="68"/>
      <c r="L461" s="225"/>
      <c r="M461" s="225"/>
      <c r="N461" s="250" t="str">
        <f>IF($E461="","",VLOOKUP($E461,判定式!$Q$3:$X$12,8,TRUE))</f>
        <v/>
      </c>
      <c r="O461" s="250" t="str">
        <f>IF($F461="","",VLOOKUP($F461,判定式!$R$3:$X$12,7,TRUE))</f>
        <v/>
      </c>
      <c r="P461" s="250" t="str">
        <f>IF($G461="","",VLOOKUP($G461,判定式!$S$3:$X$12,6,TRUE))</f>
        <v/>
      </c>
      <c r="Q461" s="250" t="str">
        <f>IF($H461="","",VLOOKUP($H461,判定式!$T$3:$X$12,5,TRUE))</f>
        <v/>
      </c>
      <c r="R461" s="250" t="str">
        <f>IF($I461="","",VLOOKUP($I461,判定式!$AA$3:$AB$12,2,TRUE))</f>
        <v/>
      </c>
      <c r="S461" s="250" t="str">
        <f>IF($J461="","",VLOOKUP($J461,判定式!$W$3:$X$12,2,TRUE))</f>
        <v/>
      </c>
      <c r="T461" s="250" t="str">
        <f>IF($K461="","",VLOOKUP($K461,判定式!$Z$3:$AB$12,3,TRUE))</f>
        <v/>
      </c>
      <c r="U461" s="250" t="str">
        <f>IF($L461="","",VLOOKUP($L461,判定式!$U$3:$X$12,4,TRUE))</f>
        <v/>
      </c>
      <c r="V461" s="250" t="str">
        <f>IF($M461="","",VLOOKUP($M461,判定式!$V$3:$X$12,3,TRUE))</f>
        <v/>
      </c>
      <c r="W461" s="69" t="str">
        <f t="shared" si="21"/>
        <v/>
      </c>
      <c r="X461" s="170" t="b">
        <f>IF(ISNUMBER(D461),"判定外",IF(C461=12,VLOOKUP(W461,判定式!$C$15:I$19,7,TRUE),IF(C461=13,VLOOKUP(W461,判定式!$D$15:I$19,6,TRUE),IF(C461=14,VLOOKUP(W461,判定式!$E$15:I$19,5,TRUE),IF(C461=15,VLOOKUP(W461,判定式!$F$15:I$19,4,TRUE),IF(C461=16,VLOOKUP(W461,判定式!$G$15:I$19,3,TRUE),IF(C461=17,VLOOKUP(W461,判定式!$H$15:I$19,2,TRUE))))))))</f>
        <v>0</v>
      </c>
    </row>
    <row r="462" spans="1:24" ht="14.25">
      <c r="A462" s="67">
        <v>133</v>
      </c>
      <c r="B462" s="133"/>
      <c r="C462" s="201"/>
      <c r="D462" s="215" t="str">
        <f t="shared" si="20"/>
        <v>-</v>
      </c>
      <c r="E462" s="225"/>
      <c r="F462" s="225"/>
      <c r="G462" s="225"/>
      <c r="H462" s="225"/>
      <c r="I462" s="225"/>
      <c r="J462" s="225"/>
      <c r="K462" s="68"/>
      <c r="L462" s="225"/>
      <c r="M462" s="225"/>
      <c r="N462" s="250" t="str">
        <f>IF($E462="","",VLOOKUP($E462,判定式!$Q$3:$X$12,8,TRUE))</f>
        <v/>
      </c>
      <c r="O462" s="250" t="str">
        <f>IF($F462="","",VLOOKUP($F462,判定式!$R$3:$X$12,7,TRUE))</f>
        <v/>
      </c>
      <c r="P462" s="250" t="str">
        <f>IF($G462="","",VLOOKUP($G462,判定式!$S$3:$X$12,6,TRUE))</f>
        <v/>
      </c>
      <c r="Q462" s="250" t="str">
        <f>IF($H462="","",VLOOKUP($H462,判定式!$T$3:$X$12,5,TRUE))</f>
        <v/>
      </c>
      <c r="R462" s="250" t="str">
        <f>IF($I462="","",VLOOKUP($I462,判定式!$AA$3:$AB$12,2,TRUE))</f>
        <v/>
      </c>
      <c r="S462" s="250" t="str">
        <f>IF($J462="","",VLOOKUP($J462,判定式!$W$3:$X$12,2,TRUE))</f>
        <v/>
      </c>
      <c r="T462" s="250" t="str">
        <f>IF($K462="","",VLOOKUP($K462,判定式!$Z$3:$AB$12,3,TRUE))</f>
        <v/>
      </c>
      <c r="U462" s="250" t="str">
        <f>IF($L462="","",VLOOKUP($L462,判定式!$U$3:$X$12,4,TRUE))</f>
        <v/>
      </c>
      <c r="V462" s="250" t="str">
        <f>IF($M462="","",VLOOKUP($M462,判定式!$V$3:$X$12,3,TRUE))</f>
        <v/>
      </c>
      <c r="W462" s="69" t="str">
        <f t="shared" si="21"/>
        <v/>
      </c>
      <c r="X462" s="170" t="b">
        <f>IF(ISNUMBER(D462),"判定外",IF(C462=12,VLOOKUP(W462,判定式!$C$15:I$19,7,TRUE),IF(C462=13,VLOOKUP(W462,判定式!$D$15:I$19,6,TRUE),IF(C462=14,VLOOKUP(W462,判定式!$E$15:I$19,5,TRUE),IF(C462=15,VLOOKUP(W462,判定式!$F$15:I$19,4,TRUE),IF(C462=16,VLOOKUP(W462,判定式!$G$15:I$19,3,TRUE),IF(C462=17,VLOOKUP(W462,判定式!$H$15:I$19,2,TRUE))))))))</f>
        <v>0</v>
      </c>
    </row>
    <row r="463" spans="1:24" ht="14.25">
      <c r="A463" s="67">
        <v>134</v>
      </c>
      <c r="B463" s="133"/>
      <c r="C463" s="201"/>
      <c r="D463" s="215" t="str">
        <f t="shared" si="20"/>
        <v>-</v>
      </c>
      <c r="E463" s="225"/>
      <c r="F463" s="225"/>
      <c r="G463" s="225"/>
      <c r="H463" s="225"/>
      <c r="I463" s="225"/>
      <c r="J463" s="225"/>
      <c r="K463" s="68"/>
      <c r="L463" s="225"/>
      <c r="M463" s="225"/>
      <c r="N463" s="250" t="str">
        <f>IF($E463="","",VLOOKUP($E463,判定式!$Q$3:$X$12,8,TRUE))</f>
        <v/>
      </c>
      <c r="O463" s="250" t="str">
        <f>IF($F463="","",VLOOKUP($F463,判定式!$R$3:$X$12,7,TRUE))</f>
        <v/>
      </c>
      <c r="P463" s="250" t="str">
        <f>IF($G463="","",VLOOKUP($G463,判定式!$S$3:$X$12,6,TRUE))</f>
        <v/>
      </c>
      <c r="Q463" s="250" t="str">
        <f>IF($H463="","",VLOOKUP($H463,判定式!$T$3:$X$12,5,TRUE))</f>
        <v/>
      </c>
      <c r="R463" s="250" t="str">
        <f>IF($I463="","",VLOOKUP($I463,判定式!$AA$3:$AB$12,2,TRUE))</f>
        <v/>
      </c>
      <c r="S463" s="250" t="str">
        <f>IF($J463="","",VLOOKUP($J463,判定式!$W$3:$X$12,2,TRUE))</f>
        <v/>
      </c>
      <c r="T463" s="250" t="str">
        <f>IF($K463="","",VLOOKUP($K463,判定式!$Z$3:$AB$12,3,TRUE))</f>
        <v/>
      </c>
      <c r="U463" s="250" t="str">
        <f>IF($L463="","",VLOOKUP($L463,判定式!$U$3:$X$12,4,TRUE))</f>
        <v/>
      </c>
      <c r="V463" s="250" t="str">
        <f>IF($M463="","",VLOOKUP($M463,判定式!$V$3:$X$12,3,TRUE))</f>
        <v/>
      </c>
      <c r="W463" s="69" t="str">
        <f t="shared" si="21"/>
        <v/>
      </c>
      <c r="X463" s="170" t="b">
        <f>IF(ISNUMBER(D463),"判定外",IF(C463=12,VLOOKUP(W463,判定式!$C$15:I$19,7,TRUE),IF(C463=13,VLOOKUP(W463,判定式!$D$15:I$19,6,TRUE),IF(C463=14,VLOOKUP(W463,判定式!$E$15:I$19,5,TRUE),IF(C463=15,VLOOKUP(W463,判定式!$F$15:I$19,4,TRUE),IF(C463=16,VLOOKUP(W463,判定式!$G$15:I$19,3,TRUE),IF(C463=17,VLOOKUP(W463,判定式!$H$15:I$19,2,TRUE))))))))</f>
        <v>0</v>
      </c>
    </row>
    <row r="464" spans="1:24" ht="14.25">
      <c r="A464" s="76">
        <v>135</v>
      </c>
      <c r="B464" s="134"/>
      <c r="C464" s="202"/>
      <c r="D464" s="216" t="str">
        <f t="shared" si="20"/>
        <v>-</v>
      </c>
      <c r="E464" s="227"/>
      <c r="F464" s="227"/>
      <c r="G464" s="227"/>
      <c r="H464" s="227"/>
      <c r="I464" s="227"/>
      <c r="J464" s="227"/>
      <c r="K464" s="71"/>
      <c r="L464" s="227"/>
      <c r="M464" s="227"/>
      <c r="N464" s="253" t="str">
        <f>IF($E464="","",VLOOKUP($E464,判定式!$Q$3:$X$12,8,TRUE))</f>
        <v/>
      </c>
      <c r="O464" s="253" t="str">
        <f>IF($F464="","",VLOOKUP($F464,判定式!$R$3:$X$12,7,TRUE))</f>
        <v/>
      </c>
      <c r="P464" s="253" t="str">
        <f>IF($G464="","",VLOOKUP($G464,判定式!$S$3:$X$12,6,TRUE))</f>
        <v/>
      </c>
      <c r="Q464" s="253" t="str">
        <f>IF($H464="","",VLOOKUP($H464,判定式!$T$3:$X$12,5,TRUE))</f>
        <v/>
      </c>
      <c r="R464" s="253" t="str">
        <f>IF($I464="","",VLOOKUP($I464,判定式!$AA$3:$AB$12,2,TRUE))</f>
        <v/>
      </c>
      <c r="S464" s="253" t="str">
        <f>IF($J464="","",VLOOKUP($J464,判定式!$W$3:$X$12,2,TRUE))</f>
        <v/>
      </c>
      <c r="T464" s="253" t="str">
        <f>IF($K464="","",VLOOKUP($K464,判定式!$Z$3:$AB$12,3,TRUE))</f>
        <v/>
      </c>
      <c r="U464" s="253" t="str">
        <f>IF($L464="","",VLOOKUP($L464,判定式!$U$3:$X$12,4,TRUE))</f>
        <v/>
      </c>
      <c r="V464" s="253" t="str">
        <f>IF($M464="","",VLOOKUP($M464,判定式!$V$3:$X$12,3,TRUE))</f>
        <v/>
      </c>
      <c r="W464" s="78" t="str">
        <f t="shared" si="21"/>
        <v/>
      </c>
      <c r="X464" s="171" t="b">
        <f>IF(ISNUMBER(D464),"判定外",IF(C464=12,VLOOKUP(W464,判定式!$C$15:I$19,7,TRUE),IF(C464=13,VLOOKUP(W464,判定式!$D$15:I$19,6,TRUE),IF(C464=14,VLOOKUP(W464,判定式!$E$15:I$19,5,TRUE),IF(C464=15,VLOOKUP(W464,判定式!$F$15:I$19,4,TRUE),IF(C464=16,VLOOKUP(W464,判定式!$G$15:I$19,3,TRUE),IF(C464=17,VLOOKUP(W464,判定式!$H$15:I$19,2,TRUE))))))))</f>
        <v>0</v>
      </c>
    </row>
    <row r="465" spans="1:24" ht="14.25">
      <c r="A465" s="73">
        <v>136</v>
      </c>
      <c r="B465" s="135"/>
      <c r="C465" s="203"/>
      <c r="D465" s="217" t="str">
        <f t="shared" si="20"/>
        <v>-</v>
      </c>
      <c r="E465" s="229"/>
      <c r="F465" s="229"/>
      <c r="G465" s="229"/>
      <c r="H465" s="229"/>
      <c r="I465" s="229"/>
      <c r="J465" s="229"/>
      <c r="K465" s="74"/>
      <c r="L465" s="229"/>
      <c r="M465" s="229"/>
      <c r="N465" s="254" t="str">
        <f>IF($E465="","",VLOOKUP($E465,判定式!$Q$3:$X$12,8,TRUE))</f>
        <v/>
      </c>
      <c r="O465" s="254" t="str">
        <f>IF($F465="","",VLOOKUP($F465,判定式!$R$3:$X$12,7,TRUE))</f>
        <v/>
      </c>
      <c r="P465" s="254" t="str">
        <f>IF($G465="","",VLOOKUP($G465,判定式!$S$3:$X$12,6,TRUE))</f>
        <v/>
      </c>
      <c r="Q465" s="254" t="str">
        <f>IF($H465="","",VLOOKUP($H465,判定式!$T$3:$X$12,5,TRUE))</f>
        <v/>
      </c>
      <c r="R465" s="254" t="str">
        <f>IF($I465="","",VLOOKUP($I465,判定式!$AA$3:$AB$12,2,TRUE))</f>
        <v/>
      </c>
      <c r="S465" s="254" t="str">
        <f>IF($J465="","",VLOOKUP($J465,判定式!$W$3:$X$12,2,TRUE))</f>
        <v/>
      </c>
      <c r="T465" s="254" t="str">
        <f>IF($K465="","",VLOOKUP($K465,判定式!$Z$3:$AB$12,3,TRUE))</f>
        <v/>
      </c>
      <c r="U465" s="254" t="str">
        <f>IF($L465="","",VLOOKUP($L465,判定式!$U$3:$X$12,4,TRUE))</f>
        <v/>
      </c>
      <c r="V465" s="254" t="str">
        <f>IF($M465="","",VLOOKUP($M465,判定式!$V$3:$X$12,3,TRUE))</f>
        <v/>
      </c>
      <c r="W465" s="75" t="str">
        <f t="shared" si="21"/>
        <v/>
      </c>
      <c r="X465" s="172" t="b">
        <f>IF(ISNUMBER(D465),"判定外",IF(C465=12,VLOOKUP(W465,判定式!$C$15:I$19,7,TRUE),IF(C465=13,VLOOKUP(W465,判定式!$D$15:I$19,6,TRUE),IF(C465=14,VLOOKUP(W465,判定式!$E$15:I$19,5,TRUE),IF(C465=15,VLOOKUP(W465,判定式!$F$15:I$19,4,TRUE),IF(C465=16,VLOOKUP(W465,判定式!$G$15:I$19,3,TRUE),IF(C465=17,VLOOKUP(W465,判定式!$H$15:I$19,2,TRUE))))))))</f>
        <v>0</v>
      </c>
    </row>
    <row r="466" spans="1:24" ht="14.25">
      <c r="A466" s="67">
        <v>137</v>
      </c>
      <c r="B466" s="133"/>
      <c r="C466" s="201"/>
      <c r="D466" s="215" t="str">
        <f t="shared" si="20"/>
        <v>-</v>
      </c>
      <c r="E466" s="225"/>
      <c r="F466" s="225"/>
      <c r="G466" s="225"/>
      <c r="H466" s="225"/>
      <c r="I466" s="225"/>
      <c r="J466" s="225"/>
      <c r="K466" s="68"/>
      <c r="L466" s="225"/>
      <c r="M466" s="225"/>
      <c r="N466" s="250" t="str">
        <f>IF($E466="","",VLOOKUP($E466,判定式!$Q$3:$X$12,8,TRUE))</f>
        <v/>
      </c>
      <c r="O466" s="250" t="str">
        <f>IF($F466="","",VLOOKUP($F466,判定式!$R$3:$X$12,7,TRUE))</f>
        <v/>
      </c>
      <c r="P466" s="250" t="str">
        <f>IF($G466="","",VLOOKUP($G466,判定式!$S$3:$X$12,6,TRUE))</f>
        <v/>
      </c>
      <c r="Q466" s="250" t="str">
        <f>IF($H466="","",VLOOKUP($H466,判定式!$T$3:$X$12,5,TRUE))</f>
        <v/>
      </c>
      <c r="R466" s="250" t="str">
        <f>IF($I466="","",VLOOKUP($I466,判定式!$AA$3:$AB$12,2,TRUE))</f>
        <v/>
      </c>
      <c r="S466" s="250" t="str">
        <f>IF($J466="","",VLOOKUP($J466,判定式!$W$3:$X$12,2,TRUE))</f>
        <v/>
      </c>
      <c r="T466" s="250" t="str">
        <f>IF($K466="","",VLOOKUP($K466,判定式!$Z$3:$AB$12,3,TRUE))</f>
        <v/>
      </c>
      <c r="U466" s="250" t="str">
        <f>IF($L466="","",VLOOKUP($L466,判定式!$U$3:$X$12,4,TRUE))</f>
        <v/>
      </c>
      <c r="V466" s="250" t="str">
        <f>IF($M466="","",VLOOKUP($M466,判定式!$V$3:$X$12,3,TRUE))</f>
        <v/>
      </c>
      <c r="W466" s="69" t="str">
        <f t="shared" si="21"/>
        <v/>
      </c>
      <c r="X466" s="170" t="b">
        <f>IF(ISNUMBER(D466),"判定外",IF(C466=12,VLOOKUP(W466,判定式!$C$15:I$19,7,TRUE),IF(C466=13,VLOOKUP(W466,判定式!$D$15:I$19,6,TRUE),IF(C466=14,VLOOKUP(W466,判定式!$E$15:I$19,5,TRUE),IF(C466=15,VLOOKUP(W466,判定式!$F$15:I$19,4,TRUE),IF(C466=16,VLOOKUP(W466,判定式!$G$15:I$19,3,TRUE),IF(C466=17,VLOOKUP(W466,判定式!$H$15:I$19,2,TRUE))))))))</f>
        <v>0</v>
      </c>
    </row>
    <row r="467" spans="1:24" ht="14.25">
      <c r="A467" s="67">
        <v>138</v>
      </c>
      <c r="B467" s="133"/>
      <c r="C467" s="201"/>
      <c r="D467" s="215" t="str">
        <f t="shared" si="20"/>
        <v>-</v>
      </c>
      <c r="E467" s="225"/>
      <c r="F467" s="225"/>
      <c r="G467" s="225"/>
      <c r="H467" s="225"/>
      <c r="I467" s="225"/>
      <c r="J467" s="225"/>
      <c r="K467" s="68"/>
      <c r="L467" s="225"/>
      <c r="M467" s="225"/>
      <c r="N467" s="250" t="str">
        <f>IF($E467="","",VLOOKUP($E467,判定式!$Q$3:$X$12,8,TRUE))</f>
        <v/>
      </c>
      <c r="O467" s="250" t="str">
        <f>IF($F467="","",VLOOKUP($F467,判定式!$R$3:$X$12,7,TRUE))</f>
        <v/>
      </c>
      <c r="P467" s="250" t="str">
        <f>IF($G467="","",VLOOKUP($G467,判定式!$S$3:$X$12,6,TRUE))</f>
        <v/>
      </c>
      <c r="Q467" s="250" t="str">
        <f>IF($H467="","",VLOOKUP($H467,判定式!$T$3:$X$12,5,TRUE))</f>
        <v/>
      </c>
      <c r="R467" s="250" t="str">
        <f>IF($I467="","",VLOOKUP($I467,判定式!$AA$3:$AB$12,2,TRUE))</f>
        <v/>
      </c>
      <c r="S467" s="250" t="str">
        <f>IF($J467="","",VLOOKUP($J467,判定式!$W$3:$X$12,2,TRUE))</f>
        <v/>
      </c>
      <c r="T467" s="250" t="str">
        <f>IF($K467="","",VLOOKUP($K467,判定式!$Z$3:$AB$12,3,TRUE))</f>
        <v/>
      </c>
      <c r="U467" s="250" t="str">
        <f>IF($L467="","",VLOOKUP($L467,判定式!$U$3:$X$12,4,TRUE))</f>
        <v/>
      </c>
      <c r="V467" s="250" t="str">
        <f>IF($M467="","",VLOOKUP($M467,判定式!$V$3:$X$12,3,TRUE))</f>
        <v/>
      </c>
      <c r="W467" s="69" t="str">
        <f t="shared" si="21"/>
        <v/>
      </c>
      <c r="X467" s="170" t="b">
        <f>IF(ISNUMBER(D467),"判定外",IF(C467=12,VLOOKUP(W467,判定式!$C$15:I$19,7,TRUE),IF(C467=13,VLOOKUP(W467,判定式!$D$15:I$19,6,TRUE),IF(C467=14,VLOOKUP(W467,判定式!$E$15:I$19,5,TRUE),IF(C467=15,VLOOKUP(W467,判定式!$F$15:I$19,4,TRUE),IF(C467=16,VLOOKUP(W467,判定式!$G$15:I$19,3,TRUE),IF(C467=17,VLOOKUP(W467,判定式!$H$15:I$19,2,TRUE))))))))</f>
        <v>0</v>
      </c>
    </row>
    <row r="468" spans="1:24" ht="14.25">
      <c r="A468" s="67">
        <v>139</v>
      </c>
      <c r="B468" s="133"/>
      <c r="C468" s="201"/>
      <c r="D468" s="215" t="str">
        <f t="shared" si="20"/>
        <v>-</v>
      </c>
      <c r="E468" s="225"/>
      <c r="F468" s="225"/>
      <c r="G468" s="225"/>
      <c r="H468" s="225"/>
      <c r="I468" s="225"/>
      <c r="J468" s="225"/>
      <c r="K468" s="68"/>
      <c r="L468" s="225"/>
      <c r="M468" s="225"/>
      <c r="N468" s="250" t="str">
        <f>IF($E468="","",VLOOKUP($E468,判定式!$Q$3:$X$12,8,TRUE))</f>
        <v/>
      </c>
      <c r="O468" s="250" t="str">
        <f>IF($F468="","",VLOOKUP($F468,判定式!$R$3:$X$12,7,TRUE))</f>
        <v/>
      </c>
      <c r="P468" s="250" t="str">
        <f>IF($G468="","",VLOOKUP($G468,判定式!$S$3:$X$12,6,TRUE))</f>
        <v/>
      </c>
      <c r="Q468" s="250" t="str">
        <f>IF($H468="","",VLOOKUP($H468,判定式!$T$3:$X$12,5,TRUE))</f>
        <v/>
      </c>
      <c r="R468" s="250" t="str">
        <f>IF($I468="","",VLOOKUP($I468,判定式!$AA$3:$AB$12,2,TRUE))</f>
        <v/>
      </c>
      <c r="S468" s="250" t="str">
        <f>IF($J468="","",VLOOKUP($J468,判定式!$W$3:$X$12,2,TRUE))</f>
        <v/>
      </c>
      <c r="T468" s="250" t="str">
        <f>IF($K468="","",VLOOKUP($K468,判定式!$Z$3:$AB$12,3,TRUE))</f>
        <v/>
      </c>
      <c r="U468" s="250" t="str">
        <f>IF($L468="","",VLOOKUP($L468,判定式!$U$3:$X$12,4,TRUE))</f>
        <v/>
      </c>
      <c r="V468" s="250" t="str">
        <f>IF($M468="","",VLOOKUP($M468,判定式!$V$3:$X$12,3,TRUE))</f>
        <v/>
      </c>
      <c r="W468" s="69" t="str">
        <f t="shared" si="21"/>
        <v/>
      </c>
      <c r="X468" s="170" t="b">
        <f>IF(ISNUMBER(D468),"判定外",IF(C468=12,VLOOKUP(W468,判定式!$C$15:I$19,7,TRUE),IF(C468=13,VLOOKUP(W468,判定式!$D$15:I$19,6,TRUE),IF(C468=14,VLOOKUP(W468,判定式!$E$15:I$19,5,TRUE),IF(C468=15,VLOOKUP(W468,判定式!$F$15:I$19,4,TRUE),IF(C468=16,VLOOKUP(W468,判定式!$G$15:I$19,3,TRUE),IF(C468=17,VLOOKUP(W468,判定式!$H$15:I$19,2,TRUE))))))))</f>
        <v>0</v>
      </c>
    </row>
    <row r="469" spans="1:24" ht="14.25">
      <c r="A469" s="76">
        <v>140</v>
      </c>
      <c r="B469" s="136"/>
      <c r="C469" s="204"/>
      <c r="D469" s="218" t="str">
        <f t="shared" si="20"/>
        <v>-</v>
      </c>
      <c r="E469" s="230"/>
      <c r="F469" s="230"/>
      <c r="G469" s="230"/>
      <c r="H469" s="230"/>
      <c r="I469" s="230"/>
      <c r="J469" s="230"/>
      <c r="K469" s="77"/>
      <c r="L469" s="230"/>
      <c r="M469" s="230"/>
      <c r="N469" s="251" t="str">
        <f>IF($E469="","",VLOOKUP($E469,判定式!$Q$3:$X$12,8,TRUE))</f>
        <v/>
      </c>
      <c r="O469" s="251" t="str">
        <f>IF($F469="","",VLOOKUP($F469,判定式!$R$3:$X$12,7,TRUE))</f>
        <v/>
      </c>
      <c r="P469" s="251" t="str">
        <f>IF($G469="","",VLOOKUP($G469,判定式!$S$3:$X$12,6,TRUE))</f>
        <v/>
      </c>
      <c r="Q469" s="251" t="str">
        <f>IF($H469="","",VLOOKUP($H469,判定式!$T$3:$X$12,5,TRUE))</f>
        <v/>
      </c>
      <c r="R469" s="251" t="str">
        <f>IF($I469="","",VLOOKUP($I469,判定式!$AA$3:$AB$12,2,TRUE))</f>
        <v/>
      </c>
      <c r="S469" s="251" t="str">
        <f>IF($J469="","",VLOOKUP($J469,判定式!$W$3:$X$12,2,TRUE))</f>
        <v/>
      </c>
      <c r="T469" s="251" t="str">
        <f>IF($K469="","",VLOOKUP($K469,判定式!$Z$3:$AB$12,3,TRUE))</f>
        <v/>
      </c>
      <c r="U469" s="251" t="str">
        <f>IF($L469="","",VLOOKUP($L469,判定式!$U$3:$X$12,4,TRUE))</f>
        <v/>
      </c>
      <c r="V469" s="251" t="str">
        <f>IF($M469="","",VLOOKUP($M469,判定式!$V$3:$X$12,3,TRUE))</f>
        <v/>
      </c>
      <c r="W469" s="78" t="str">
        <f t="shared" si="21"/>
        <v/>
      </c>
      <c r="X469" s="173" t="b">
        <f>IF(ISNUMBER(D469),"判定外",IF(C469=12,VLOOKUP(W469,判定式!$C$15:I$19,7,TRUE),IF(C469=13,VLOOKUP(W469,判定式!$D$15:I$19,6,TRUE),IF(C469=14,VLOOKUP(W469,判定式!$E$15:I$19,5,TRUE),IF(C469=15,VLOOKUP(W469,判定式!$F$15:I$19,4,TRUE),IF(C469=16,VLOOKUP(W469,判定式!$G$15:I$19,3,TRUE),IF(C469=17,VLOOKUP(W469,判定式!$H$15:I$19,2,TRUE))))))))</f>
        <v>0</v>
      </c>
    </row>
    <row r="470" spans="1:24" ht="14.25">
      <c r="A470" s="73">
        <v>141</v>
      </c>
      <c r="B470" s="137"/>
      <c r="C470" s="205"/>
      <c r="D470" s="219" t="str">
        <f t="shared" si="20"/>
        <v>-</v>
      </c>
      <c r="E470" s="231"/>
      <c r="F470" s="231"/>
      <c r="G470" s="231"/>
      <c r="H470" s="231"/>
      <c r="I470" s="231"/>
      <c r="J470" s="231"/>
      <c r="K470" s="80"/>
      <c r="L470" s="231"/>
      <c r="M470" s="231"/>
      <c r="N470" s="252" t="str">
        <f>IF($E470="","",VLOOKUP($E470,判定式!$Q$3:$X$12,8,TRUE))</f>
        <v/>
      </c>
      <c r="O470" s="252" t="str">
        <f>IF($F470="","",VLOOKUP($F470,判定式!$R$3:$X$12,7,TRUE))</f>
        <v/>
      </c>
      <c r="P470" s="252" t="str">
        <f>IF($G470="","",VLOOKUP($G470,判定式!$S$3:$X$12,6,TRUE))</f>
        <v/>
      </c>
      <c r="Q470" s="252" t="str">
        <f>IF($H470="","",VLOOKUP($H470,判定式!$T$3:$X$12,5,TRUE))</f>
        <v/>
      </c>
      <c r="R470" s="252" t="str">
        <f>IF($I470="","",VLOOKUP($I470,判定式!$AA$3:$AB$12,2,TRUE))</f>
        <v/>
      </c>
      <c r="S470" s="252" t="str">
        <f>IF($J470="","",VLOOKUP($J470,判定式!$W$3:$X$12,2,TRUE))</f>
        <v/>
      </c>
      <c r="T470" s="252" t="str">
        <f>IF($K470="","",VLOOKUP($K470,判定式!$Z$3:$AB$12,3,TRUE))</f>
        <v/>
      </c>
      <c r="U470" s="252" t="str">
        <f>IF($L470="","",VLOOKUP($L470,判定式!$U$3:$X$12,4,TRUE))</f>
        <v/>
      </c>
      <c r="V470" s="252" t="str">
        <f>IF($M470="","",VLOOKUP($M470,判定式!$V$3:$X$12,3,TRUE))</f>
        <v/>
      </c>
      <c r="W470" s="75" t="str">
        <f t="shared" si="21"/>
        <v/>
      </c>
      <c r="X470" s="174" t="b">
        <f>IF(ISNUMBER(D470),"判定外",IF(C470=12,VLOOKUP(W470,判定式!$C$15:I$19,7,TRUE),IF(C470=13,VLOOKUP(W470,判定式!$D$15:I$19,6,TRUE),IF(C470=14,VLOOKUP(W470,判定式!$E$15:I$19,5,TRUE),IF(C470=15,VLOOKUP(W470,判定式!$F$15:I$19,4,TRUE),IF(C470=16,VLOOKUP(W470,判定式!$G$15:I$19,3,TRUE),IF(C470=17,VLOOKUP(W470,判定式!$H$15:I$19,2,TRUE))))))))</f>
        <v>0</v>
      </c>
    </row>
    <row r="471" spans="1:24" ht="14.25">
      <c r="A471" s="67">
        <v>142</v>
      </c>
      <c r="B471" s="133"/>
      <c r="C471" s="201"/>
      <c r="D471" s="215" t="str">
        <f t="shared" si="20"/>
        <v>-</v>
      </c>
      <c r="E471" s="225"/>
      <c r="F471" s="225"/>
      <c r="G471" s="225"/>
      <c r="H471" s="225"/>
      <c r="I471" s="225"/>
      <c r="J471" s="225"/>
      <c r="K471" s="68"/>
      <c r="L471" s="225"/>
      <c r="M471" s="225"/>
      <c r="N471" s="250" t="str">
        <f>IF($E471="","",VLOOKUP($E471,判定式!$Q$3:$X$12,8,TRUE))</f>
        <v/>
      </c>
      <c r="O471" s="250" t="str">
        <f>IF($F471="","",VLOOKUP($F471,判定式!$R$3:$X$12,7,TRUE))</f>
        <v/>
      </c>
      <c r="P471" s="250" t="str">
        <f>IF($G471="","",VLOOKUP($G471,判定式!$S$3:$X$12,6,TRUE))</f>
        <v/>
      </c>
      <c r="Q471" s="250" t="str">
        <f>IF($H471="","",VLOOKUP($H471,判定式!$T$3:$X$12,5,TRUE))</f>
        <v/>
      </c>
      <c r="R471" s="250" t="str">
        <f>IF($I471="","",VLOOKUP($I471,判定式!$AA$3:$AB$12,2,TRUE))</f>
        <v/>
      </c>
      <c r="S471" s="250" t="str">
        <f>IF($J471="","",VLOOKUP($J471,判定式!$W$3:$X$12,2,TRUE))</f>
        <v/>
      </c>
      <c r="T471" s="250" t="str">
        <f>IF($K471="","",VLOOKUP($K471,判定式!$Z$3:$AB$12,3,TRUE))</f>
        <v/>
      </c>
      <c r="U471" s="250" t="str">
        <f>IF($L471="","",VLOOKUP($L471,判定式!$U$3:$X$12,4,TRUE))</f>
        <v/>
      </c>
      <c r="V471" s="250" t="str">
        <f>IF($M471="","",VLOOKUP($M471,判定式!$V$3:$X$12,3,TRUE))</f>
        <v/>
      </c>
      <c r="W471" s="69" t="str">
        <f t="shared" si="21"/>
        <v/>
      </c>
      <c r="X471" s="170" t="b">
        <f>IF(ISNUMBER(D471),"判定外",IF(C471=12,VLOOKUP(W471,判定式!$C$15:I$19,7,TRUE),IF(C471=13,VLOOKUP(W471,判定式!$D$15:I$19,6,TRUE),IF(C471=14,VLOOKUP(W471,判定式!$E$15:I$19,5,TRUE),IF(C471=15,VLOOKUP(W471,判定式!$F$15:I$19,4,TRUE),IF(C471=16,VLOOKUP(W471,判定式!$G$15:I$19,3,TRUE),IF(C471=17,VLOOKUP(W471,判定式!$H$15:I$19,2,TRUE))))))))</f>
        <v>0</v>
      </c>
    </row>
    <row r="472" spans="1:24" ht="14.25">
      <c r="A472" s="67">
        <v>143</v>
      </c>
      <c r="B472" s="133"/>
      <c r="C472" s="201"/>
      <c r="D472" s="215" t="str">
        <f t="shared" si="20"/>
        <v>-</v>
      </c>
      <c r="E472" s="225"/>
      <c r="F472" s="225"/>
      <c r="G472" s="225"/>
      <c r="H472" s="225"/>
      <c r="I472" s="225"/>
      <c r="J472" s="225"/>
      <c r="K472" s="68"/>
      <c r="L472" s="225"/>
      <c r="M472" s="225"/>
      <c r="N472" s="250" t="str">
        <f>IF($E472="","",VLOOKUP($E472,判定式!$Q$3:$X$12,8,TRUE))</f>
        <v/>
      </c>
      <c r="O472" s="250" t="str">
        <f>IF($F472="","",VLOOKUP($F472,判定式!$R$3:$X$12,7,TRUE))</f>
        <v/>
      </c>
      <c r="P472" s="250" t="str">
        <f>IF($G472="","",VLOOKUP($G472,判定式!$S$3:$X$12,6,TRUE))</f>
        <v/>
      </c>
      <c r="Q472" s="250" t="str">
        <f>IF($H472="","",VLOOKUP($H472,判定式!$T$3:$X$12,5,TRUE))</f>
        <v/>
      </c>
      <c r="R472" s="250" t="str">
        <f>IF($I472="","",VLOOKUP($I472,判定式!$AA$3:$AB$12,2,TRUE))</f>
        <v/>
      </c>
      <c r="S472" s="250" t="str">
        <f>IF($J472="","",VLOOKUP($J472,判定式!$W$3:$X$12,2,TRUE))</f>
        <v/>
      </c>
      <c r="T472" s="250" t="str">
        <f>IF($K472="","",VLOOKUP($K472,判定式!$Z$3:$AB$12,3,TRUE))</f>
        <v/>
      </c>
      <c r="U472" s="250" t="str">
        <f>IF($L472="","",VLOOKUP($L472,判定式!$U$3:$X$12,4,TRUE))</f>
        <v/>
      </c>
      <c r="V472" s="250" t="str">
        <f>IF($M472="","",VLOOKUP($M472,判定式!$V$3:$X$12,3,TRUE))</f>
        <v/>
      </c>
      <c r="W472" s="69" t="str">
        <f t="shared" si="21"/>
        <v/>
      </c>
      <c r="X472" s="170" t="b">
        <f>IF(ISNUMBER(D472),"判定外",IF(C472=12,VLOOKUP(W472,判定式!$C$15:I$19,7,TRUE),IF(C472=13,VLOOKUP(W472,判定式!$D$15:I$19,6,TRUE),IF(C472=14,VLOOKUP(W472,判定式!$E$15:I$19,5,TRUE),IF(C472=15,VLOOKUP(W472,判定式!$F$15:I$19,4,TRUE),IF(C472=16,VLOOKUP(W472,判定式!$G$15:I$19,3,TRUE),IF(C472=17,VLOOKUP(W472,判定式!$H$15:I$19,2,TRUE))))))))</f>
        <v>0</v>
      </c>
    </row>
    <row r="473" spans="1:24" ht="14.25">
      <c r="A473" s="67">
        <v>144</v>
      </c>
      <c r="B473" s="133"/>
      <c r="C473" s="201"/>
      <c r="D473" s="215" t="str">
        <f t="shared" si="20"/>
        <v>-</v>
      </c>
      <c r="E473" s="225"/>
      <c r="F473" s="225"/>
      <c r="G473" s="225"/>
      <c r="H473" s="225"/>
      <c r="I473" s="225"/>
      <c r="J473" s="225"/>
      <c r="K473" s="68"/>
      <c r="L473" s="225"/>
      <c r="M473" s="225"/>
      <c r="N473" s="250" t="str">
        <f>IF($E473="","",VLOOKUP($E473,判定式!$Q$3:$X$12,8,TRUE))</f>
        <v/>
      </c>
      <c r="O473" s="250" t="str">
        <f>IF($F473="","",VLOOKUP($F473,判定式!$R$3:$X$12,7,TRUE))</f>
        <v/>
      </c>
      <c r="P473" s="250" t="str">
        <f>IF($G473="","",VLOOKUP($G473,判定式!$S$3:$X$12,6,TRUE))</f>
        <v/>
      </c>
      <c r="Q473" s="250" t="str">
        <f>IF($H473="","",VLOOKUP($H473,判定式!$T$3:$X$12,5,TRUE))</f>
        <v/>
      </c>
      <c r="R473" s="250" t="str">
        <f>IF($I473="","",VLOOKUP($I473,判定式!$AA$3:$AB$12,2,TRUE))</f>
        <v/>
      </c>
      <c r="S473" s="250" t="str">
        <f>IF($J473="","",VLOOKUP($J473,判定式!$W$3:$X$12,2,TRUE))</f>
        <v/>
      </c>
      <c r="T473" s="250" t="str">
        <f>IF($K473="","",VLOOKUP($K473,判定式!$Z$3:$AB$12,3,TRUE))</f>
        <v/>
      </c>
      <c r="U473" s="250" t="str">
        <f>IF($L473="","",VLOOKUP($L473,判定式!$U$3:$X$12,4,TRUE))</f>
        <v/>
      </c>
      <c r="V473" s="250" t="str">
        <f>IF($M473="","",VLOOKUP($M473,判定式!$V$3:$X$12,3,TRUE))</f>
        <v/>
      </c>
      <c r="W473" s="69" t="str">
        <f t="shared" si="21"/>
        <v/>
      </c>
      <c r="X473" s="170" t="b">
        <f>IF(ISNUMBER(D473),"判定外",IF(C473=12,VLOOKUP(W473,判定式!$C$15:I$19,7,TRUE),IF(C473=13,VLOOKUP(W473,判定式!$D$15:I$19,6,TRUE),IF(C473=14,VLOOKUP(W473,判定式!$E$15:I$19,5,TRUE),IF(C473=15,VLOOKUP(W473,判定式!$F$15:I$19,4,TRUE),IF(C473=16,VLOOKUP(W473,判定式!$G$15:I$19,3,TRUE),IF(C473=17,VLOOKUP(W473,判定式!$H$15:I$19,2,TRUE))))))))</f>
        <v>0</v>
      </c>
    </row>
    <row r="474" spans="1:24" ht="14.25">
      <c r="A474" s="76">
        <v>145</v>
      </c>
      <c r="B474" s="134"/>
      <c r="C474" s="202"/>
      <c r="D474" s="216" t="str">
        <f t="shared" si="20"/>
        <v>-</v>
      </c>
      <c r="E474" s="227"/>
      <c r="F474" s="227"/>
      <c r="G474" s="227"/>
      <c r="H474" s="227"/>
      <c r="I474" s="227"/>
      <c r="J474" s="227"/>
      <c r="K474" s="71"/>
      <c r="L474" s="227"/>
      <c r="M474" s="227"/>
      <c r="N474" s="253" t="str">
        <f>IF($E474="","",VLOOKUP($E474,判定式!$Q$3:$X$12,8,TRUE))</f>
        <v/>
      </c>
      <c r="O474" s="253" t="str">
        <f>IF($F474="","",VLOOKUP($F474,判定式!$R$3:$X$12,7,TRUE))</f>
        <v/>
      </c>
      <c r="P474" s="253" t="str">
        <f>IF($G474="","",VLOOKUP($G474,判定式!$S$3:$X$12,6,TRUE))</f>
        <v/>
      </c>
      <c r="Q474" s="253" t="str">
        <f>IF($H474="","",VLOOKUP($H474,判定式!$T$3:$X$12,5,TRUE))</f>
        <v/>
      </c>
      <c r="R474" s="253" t="str">
        <f>IF($I474="","",VLOOKUP($I474,判定式!$AA$3:$AB$12,2,TRUE))</f>
        <v/>
      </c>
      <c r="S474" s="253" t="str">
        <f>IF($J474="","",VLOOKUP($J474,判定式!$W$3:$X$12,2,TRUE))</f>
        <v/>
      </c>
      <c r="T474" s="253" t="str">
        <f>IF($K474="","",VLOOKUP($K474,判定式!$Z$3:$AB$12,3,TRUE))</f>
        <v/>
      </c>
      <c r="U474" s="253" t="str">
        <f>IF($L474="","",VLOOKUP($L474,判定式!$U$3:$X$12,4,TRUE))</f>
        <v/>
      </c>
      <c r="V474" s="253" t="str">
        <f>IF($M474="","",VLOOKUP($M474,判定式!$V$3:$X$12,3,TRUE))</f>
        <v/>
      </c>
      <c r="W474" s="78" t="str">
        <f t="shared" si="21"/>
        <v/>
      </c>
      <c r="X474" s="171" t="b">
        <f>IF(ISNUMBER(D474),"判定外",IF(C474=12,VLOOKUP(W474,判定式!$C$15:I$19,7,TRUE),IF(C474=13,VLOOKUP(W474,判定式!$D$15:I$19,6,TRUE),IF(C474=14,VLOOKUP(W474,判定式!$E$15:I$19,5,TRUE),IF(C474=15,VLOOKUP(W474,判定式!$F$15:I$19,4,TRUE),IF(C474=16,VLOOKUP(W474,判定式!$G$15:I$19,3,TRUE),IF(C474=17,VLOOKUP(W474,判定式!$H$15:I$19,2,TRUE))))))))</f>
        <v>0</v>
      </c>
    </row>
    <row r="475" spans="1:24" ht="14.25">
      <c r="A475" s="73">
        <v>146</v>
      </c>
      <c r="B475" s="135"/>
      <c r="C475" s="203"/>
      <c r="D475" s="217" t="str">
        <f t="shared" si="20"/>
        <v>-</v>
      </c>
      <c r="E475" s="229"/>
      <c r="F475" s="229"/>
      <c r="G475" s="229"/>
      <c r="H475" s="229"/>
      <c r="I475" s="229"/>
      <c r="J475" s="229"/>
      <c r="K475" s="74"/>
      <c r="L475" s="229"/>
      <c r="M475" s="229"/>
      <c r="N475" s="254" t="str">
        <f>IF($E475="","",VLOOKUP($E475,判定式!$Q$3:$X$12,8,TRUE))</f>
        <v/>
      </c>
      <c r="O475" s="254" t="str">
        <f>IF($F475="","",VLOOKUP($F475,判定式!$R$3:$X$12,7,TRUE))</f>
        <v/>
      </c>
      <c r="P475" s="254" t="str">
        <f>IF($G475="","",VLOOKUP($G475,判定式!$S$3:$X$12,6,TRUE))</f>
        <v/>
      </c>
      <c r="Q475" s="254" t="str">
        <f>IF($H475="","",VLOOKUP($H475,判定式!$T$3:$X$12,5,TRUE))</f>
        <v/>
      </c>
      <c r="R475" s="254" t="str">
        <f>IF($I475="","",VLOOKUP($I475,判定式!$AA$3:$AB$12,2,TRUE))</f>
        <v/>
      </c>
      <c r="S475" s="254" t="str">
        <f>IF($J475="","",VLOOKUP($J475,判定式!$W$3:$X$12,2,TRUE))</f>
        <v/>
      </c>
      <c r="T475" s="254" t="str">
        <f>IF($K475="","",VLOOKUP($K475,判定式!$Z$3:$AB$12,3,TRUE))</f>
        <v/>
      </c>
      <c r="U475" s="254" t="str">
        <f>IF($L475="","",VLOOKUP($L475,判定式!$U$3:$X$12,4,TRUE))</f>
        <v/>
      </c>
      <c r="V475" s="254" t="str">
        <f>IF($M475="","",VLOOKUP($M475,判定式!$V$3:$X$12,3,TRUE))</f>
        <v/>
      </c>
      <c r="W475" s="75" t="str">
        <f t="shared" si="21"/>
        <v/>
      </c>
      <c r="X475" s="172" t="b">
        <f>IF(ISNUMBER(D475),"判定外",IF(C475=12,VLOOKUP(W475,判定式!$C$15:I$19,7,TRUE),IF(C475=13,VLOOKUP(W475,判定式!$D$15:I$19,6,TRUE),IF(C475=14,VLOOKUP(W475,判定式!$E$15:I$19,5,TRUE),IF(C475=15,VLOOKUP(W475,判定式!$F$15:I$19,4,TRUE),IF(C475=16,VLOOKUP(W475,判定式!$G$15:I$19,3,TRUE),IF(C475=17,VLOOKUP(W475,判定式!$H$15:I$19,2,TRUE))))))))</f>
        <v>0</v>
      </c>
    </row>
    <row r="476" spans="1:24" ht="14.25">
      <c r="A476" s="67">
        <v>147</v>
      </c>
      <c r="B476" s="133"/>
      <c r="C476" s="201"/>
      <c r="D476" s="215" t="str">
        <f t="shared" si="20"/>
        <v>-</v>
      </c>
      <c r="E476" s="225"/>
      <c r="F476" s="225"/>
      <c r="G476" s="225"/>
      <c r="H476" s="225"/>
      <c r="I476" s="225"/>
      <c r="J476" s="225"/>
      <c r="K476" s="68"/>
      <c r="L476" s="225"/>
      <c r="M476" s="225"/>
      <c r="N476" s="250" t="str">
        <f>IF($E476="","",VLOOKUP($E476,判定式!$Q$3:$X$12,8,TRUE))</f>
        <v/>
      </c>
      <c r="O476" s="250" t="str">
        <f>IF($F476="","",VLOOKUP($F476,判定式!$R$3:$X$12,7,TRUE))</f>
        <v/>
      </c>
      <c r="P476" s="250" t="str">
        <f>IF($G476="","",VLOOKUP($G476,判定式!$S$3:$X$12,6,TRUE))</f>
        <v/>
      </c>
      <c r="Q476" s="250" t="str">
        <f>IF($H476="","",VLOOKUP($H476,判定式!$T$3:$X$12,5,TRUE))</f>
        <v/>
      </c>
      <c r="R476" s="250" t="str">
        <f>IF($I476="","",VLOOKUP($I476,判定式!$AA$3:$AB$12,2,TRUE))</f>
        <v/>
      </c>
      <c r="S476" s="250" t="str">
        <f>IF($J476="","",VLOOKUP($J476,判定式!$W$3:$X$12,2,TRUE))</f>
        <v/>
      </c>
      <c r="T476" s="250" t="str">
        <f>IF($K476="","",VLOOKUP($K476,判定式!$Z$3:$AB$12,3,TRUE))</f>
        <v/>
      </c>
      <c r="U476" s="250" t="str">
        <f>IF($L476="","",VLOOKUP($L476,判定式!$U$3:$X$12,4,TRUE))</f>
        <v/>
      </c>
      <c r="V476" s="250" t="str">
        <f>IF($M476="","",VLOOKUP($M476,判定式!$V$3:$X$12,3,TRUE))</f>
        <v/>
      </c>
      <c r="W476" s="69" t="str">
        <f t="shared" si="21"/>
        <v/>
      </c>
      <c r="X476" s="170" t="b">
        <f>IF(ISNUMBER(D476),"判定外",IF(C476=12,VLOOKUP(W476,判定式!$C$15:I$19,7,TRUE),IF(C476=13,VLOOKUP(W476,判定式!$D$15:I$19,6,TRUE),IF(C476=14,VLOOKUP(W476,判定式!$E$15:I$19,5,TRUE),IF(C476=15,VLOOKUP(W476,判定式!$F$15:I$19,4,TRUE),IF(C476=16,VLOOKUP(W476,判定式!$G$15:I$19,3,TRUE),IF(C476=17,VLOOKUP(W476,判定式!$H$15:I$19,2,TRUE))))))))</f>
        <v>0</v>
      </c>
    </row>
    <row r="477" spans="1:24" ht="14.25">
      <c r="A477" s="67">
        <v>148</v>
      </c>
      <c r="B477" s="133"/>
      <c r="C477" s="201"/>
      <c r="D477" s="215" t="str">
        <f t="shared" si="20"/>
        <v>-</v>
      </c>
      <c r="E477" s="225"/>
      <c r="F477" s="225"/>
      <c r="G477" s="225"/>
      <c r="H477" s="225"/>
      <c r="I477" s="225"/>
      <c r="J477" s="225"/>
      <c r="K477" s="68"/>
      <c r="L477" s="225"/>
      <c r="M477" s="225"/>
      <c r="N477" s="250" t="str">
        <f>IF($E477="","",VLOOKUP($E477,判定式!$Q$3:$X$12,8,TRUE))</f>
        <v/>
      </c>
      <c r="O477" s="250" t="str">
        <f>IF($F477="","",VLOOKUP($F477,判定式!$R$3:$X$12,7,TRUE))</f>
        <v/>
      </c>
      <c r="P477" s="250" t="str">
        <f>IF($G477="","",VLOOKUP($G477,判定式!$S$3:$X$12,6,TRUE))</f>
        <v/>
      </c>
      <c r="Q477" s="250" t="str">
        <f>IF($H477="","",VLOOKUP($H477,判定式!$T$3:$X$12,5,TRUE))</f>
        <v/>
      </c>
      <c r="R477" s="250" t="str">
        <f>IF($I477="","",VLOOKUP($I477,判定式!$AA$3:$AB$12,2,TRUE))</f>
        <v/>
      </c>
      <c r="S477" s="250" t="str">
        <f>IF($J477="","",VLOOKUP($J477,判定式!$W$3:$X$12,2,TRUE))</f>
        <v/>
      </c>
      <c r="T477" s="250" t="str">
        <f>IF($K477="","",VLOOKUP($K477,判定式!$Z$3:$AB$12,3,TRUE))</f>
        <v/>
      </c>
      <c r="U477" s="250" t="str">
        <f>IF($L477="","",VLOOKUP($L477,判定式!$U$3:$X$12,4,TRUE))</f>
        <v/>
      </c>
      <c r="V477" s="250" t="str">
        <f>IF($M477="","",VLOOKUP($M477,判定式!$V$3:$X$12,3,TRUE))</f>
        <v/>
      </c>
      <c r="W477" s="69" t="str">
        <f t="shared" si="21"/>
        <v/>
      </c>
      <c r="X477" s="170" t="b">
        <f>IF(ISNUMBER(D477),"判定外",IF(C477=12,VLOOKUP(W477,判定式!$C$15:I$19,7,TRUE),IF(C477=13,VLOOKUP(W477,判定式!$D$15:I$19,6,TRUE),IF(C477=14,VLOOKUP(W477,判定式!$E$15:I$19,5,TRUE),IF(C477=15,VLOOKUP(W477,判定式!$F$15:I$19,4,TRUE),IF(C477=16,VLOOKUP(W477,判定式!$G$15:I$19,3,TRUE),IF(C477=17,VLOOKUP(W477,判定式!$H$15:I$19,2,TRUE))))))))</f>
        <v>0</v>
      </c>
    </row>
    <row r="478" spans="1:24" ht="14.25">
      <c r="A478" s="67">
        <v>149</v>
      </c>
      <c r="B478" s="133"/>
      <c r="C478" s="201"/>
      <c r="D478" s="215" t="str">
        <f t="shared" si="20"/>
        <v>-</v>
      </c>
      <c r="E478" s="225"/>
      <c r="F478" s="225"/>
      <c r="G478" s="225"/>
      <c r="H478" s="225"/>
      <c r="I478" s="225"/>
      <c r="J478" s="225"/>
      <c r="K478" s="68"/>
      <c r="L478" s="225"/>
      <c r="M478" s="225"/>
      <c r="N478" s="250" t="str">
        <f>IF($E478="","",VLOOKUP($E478,判定式!$Q$3:$X$12,8,TRUE))</f>
        <v/>
      </c>
      <c r="O478" s="250" t="str">
        <f>IF($F478="","",VLOOKUP($F478,判定式!$R$3:$X$12,7,TRUE))</f>
        <v/>
      </c>
      <c r="P478" s="250" t="str">
        <f>IF($G478="","",VLOOKUP($G478,判定式!$S$3:$X$12,6,TRUE))</f>
        <v/>
      </c>
      <c r="Q478" s="250" t="str">
        <f>IF($H478="","",VLOOKUP($H478,判定式!$T$3:$X$12,5,TRUE))</f>
        <v/>
      </c>
      <c r="R478" s="250" t="str">
        <f>IF($I478="","",VLOOKUP($I478,判定式!$AA$3:$AB$12,2,TRUE))</f>
        <v/>
      </c>
      <c r="S478" s="250" t="str">
        <f>IF($J478="","",VLOOKUP($J478,判定式!$W$3:$X$12,2,TRUE))</f>
        <v/>
      </c>
      <c r="T478" s="250" t="str">
        <f>IF($K478="","",VLOOKUP($K478,判定式!$Z$3:$AB$12,3,TRUE))</f>
        <v/>
      </c>
      <c r="U478" s="250" t="str">
        <f>IF($L478="","",VLOOKUP($L478,判定式!$U$3:$X$12,4,TRUE))</f>
        <v/>
      </c>
      <c r="V478" s="250" t="str">
        <f>IF($M478="","",VLOOKUP($M478,判定式!$V$3:$X$12,3,TRUE))</f>
        <v/>
      </c>
      <c r="W478" s="69" t="str">
        <f t="shared" si="21"/>
        <v/>
      </c>
      <c r="X478" s="170" t="b">
        <f>IF(ISNUMBER(D478),"判定外",IF(C478=12,VLOOKUP(W478,判定式!$C$15:I$19,7,TRUE),IF(C478=13,VLOOKUP(W478,判定式!$D$15:I$19,6,TRUE),IF(C478=14,VLOOKUP(W478,判定式!$E$15:I$19,5,TRUE),IF(C478=15,VLOOKUP(W478,判定式!$F$15:I$19,4,TRUE),IF(C478=16,VLOOKUP(W478,判定式!$G$15:I$19,3,TRUE),IF(C478=17,VLOOKUP(W478,判定式!$H$15:I$19,2,TRUE))))))))</f>
        <v>0</v>
      </c>
    </row>
    <row r="479" spans="1:24" ht="14.25">
      <c r="A479" s="76">
        <v>150</v>
      </c>
      <c r="B479" s="136"/>
      <c r="C479" s="204"/>
      <c r="D479" s="218" t="str">
        <f t="shared" si="20"/>
        <v>-</v>
      </c>
      <c r="E479" s="230"/>
      <c r="F479" s="230"/>
      <c r="G479" s="230"/>
      <c r="H479" s="230"/>
      <c r="I479" s="230"/>
      <c r="J479" s="230"/>
      <c r="K479" s="77"/>
      <c r="L479" s="230"/>
      <c r="M479" s="230"/>
      <c r="N479" s="251" t="str">
        <f>IF($E479="","",VLOOKUP($E479,判定式!$Q$3:$X$12,8,TRUE))</f>
        <v/>
      </c>
      <c r="O479" s="251" t="str">
        <f>IF($F479="","",VLOOKUP($F479,判定式!$R$3:$X$12,7,TRUE))</f>
        <v/>
      </c>
      <c r="P479" s="251" t="str">
        <f>IF($G479="","",VLOOKUP($G479,判定式!$S$3:$X$12,6,TRUE))</f>
        <v/>
      </c>
      <c r="Q479" s="251" t="str">
        <f>IF($H479="","",VLOOKUP($H479,判定式!$T$3:$X$12,5,TRUE))</f>
        <v/>
      </c>
      <c r="R479" s="251" t="str">
        <f>IF($I479="","",VLOOKUP($I479,判定式!$AA$3:$AB$12,2,TRUE))</f>
        <v/>
      </c>
      <c r="S479" s="251" t="str">
        <f>IF($J479="","",VLOOKUP($J479,判定式!$W$3:$X$12,2,TRUE))</f>
        <v/>
      </c>
      <c r="T479" s="251" t="str">
        <f>IF($K479="","",VLOOKUP($K479,判定式!$Z$3:$AB$12,3,TRUE))</f>
        <v/>
      </c>
      <c r="U479" s="251" t="str">
        <f>IF($L479="","",VLOOKUP($L479,判定式!$U$3:$X$12,4,TRUE))</f>
        <v/>
      </c>
      <c r="V479" s="251" t="str">
        <f>IF($M479="","",VLOOKUP($M479,判定式!$V$3:$X$12,3,TRUE))</f>
        <v/>
      </c>
      <c r="W479" s="78" t="str">
        <f t="shared" si="21"/>
        <v/>
      </c>
      <c r="X479" s="173" t="b">
        <f>IF(ISNUMBER(D479),"判定外",IF(C479=12,VLOOKUP(W479,判定式!$C$15:I$19,7,TRUE),IF(C479=13,VLOOKUP(W479,判定式!$D$15:I$19,6,TRUE),IF(C479=14,VLOOKUP(W479,判定式!$E$15:I$19,5,TRUE),IF(C479=15,VLOOKUP(W479,判定式!$F$15:I$19,4,TRUE),IF(C479=16,VLOOKUP(W479,判定式!$G$15:I$19,3,TRUE),IF(C479=17,VLOOKUP(W479,判定式!$H$15:I$19,2,TRUE))))))))</f>
        <v>0</v>
      </c>
    </row>
    <row r="480" spans="1:24" ht="14.25">
      <c r="A480" s="73">
        <v>151</v>
      </c>
      <c r="B480" s="137"/>
      <c r="C480" s="205"/>
      <c r="D480" s="219" t="str">
        <f t="shared" si="20"/>
        <v>-</v>
      </c>
      <c r="E480" s="231"/>
      <c r="F480" s="231"/>
      <c r="G480" s="231"/>
      <c r="H480" s="231"/>
      <c r="I480" s="231"/>
      <c r="J480" s="231"/>
      <c r="K480" s="80"/>
      <c r="L480" s="231"/>
      <c r="M480" s="231"/>
      <c r="N480" s="252" t="str">
        <f>IF($E480="","",VLOOKUP($E480,判定式!$Q$3:$X$12,8,TRUE))</f>
        <v/>
      </c>
      <c r="O480" s="252" t="str">
        <f>IF($F480="","",VLOOKUP($F480,判定式!$R$3:$X$12,7,TRUE))</f>
        <v/>
      </c>
      <c r="P480" s="252" t="str">
        <f>IF($G480="","",VLOOKUP($G480,判定式!$S$3:$X$12,6,TRUE))</f>
        <v/>
      </c>
      <c r="Q480" s="252" t="str">
        <f>IF($H480="","",VLOOKUP($H480,判定式!$T$3:$X$12,5,TRUE))</f>
        <v/>
      </c>
      <c r="R480" s="252" t="str">
        <f>IF($I480="","",VLOOKUP($I480,判定式!$AA$3:$AB$12,2,TRUE))</f>
        <v/>
      </c>
      <c r="S480" s="252" t="str">
        <f>IF($J480="","",VLOOKUP($J480,判定式!$W$3:$X$12,2,TRUE))</f>
        <v/>
      </c>
      <c r="T480" s="252" t="str">
        <f>IF($K480="","",VLOOKUP($K480,判定式!$Z$3:$AB$12,3,TRUE))</f>
        <v/>
      </c>
      <c r="U480" s="252" t="str">
        <f>IF($L480="","",VLOOKUP($L480,判定式!$U$3:$X$12,4,TRUE))</f>
        <v/>
      </c>
      <c r="V480" s="252" t="str">
        <f>IF($M480="","",VLOOKUP($M480,判定式!$V$3:$X$12,3,TRUE))</f>
        <v/>
      </c>
      <c r="W480" s="75" t="str">
        <f t="shared" si="21"/>
        <v/>
      </c>
      <c r="X480" s="174" t="b">
        <f>IF(ISNUMBER(D480),"判定外",IF(C480=12,VLOOKUP(W480,判定式!$C$15:I$19,7,TRUE),IF(C480=13,VLOOKUP(W480,判定式!$D$15:I$19,6,TRUE),IF(C480=14,VLOOKUP(W480,判定式!$E$15:I$19,5,TRUE),IF(C480=15,VLOOKUP(W480,判定式!$F$15:I$19,4,TRUE),IF(C480=16,VLOOKUP(W480,判定式!$G$15:I$19,3,TRUE),IF(C480=17,VLOOKUP(W480,判定式!$H$15:I$19,2,TRUE))))))))</f>
        <v>0</v>
      </c>
    </row>
    <row r="481" spans="1:24" ht="14.25">
      <c r="A481" s="67">
        <v>152</v>
      </c>
      <c r="B481" s="133"/>
      <c r="C481" s="201"/>
      <c r="D481" s="215" t="str">
        <f t="shared" si="20"/>
        <v>-</v>
      </c>
      <c r="E481" s="225"/>
      <c r="F481" s="225"/>
      <c r="G481" s="225"/>
      <c r="H481" s="225"/>
      <c r="I481" s="225"/>
      <c r="J481" s="225"/>
      <c r="K481" s="68"/>
      <c r="L481" s="225"/>
      <c r="M481" s="225"/>
      <c r="N481" s="250" t="str">
        <f>IF($E481="","",VLOOKUP($E481,判定式!$Q$3:$X$12,8,TRUE))</f>
        <v/>
      </c>
      <c r="O481" s="250" t="str">
        <f>IF($F481="","",VLOOKUP($F481,判定式!$R$3:$X$12,7,TRUE))</f>
        <v/>
      </c>
      <c r="P481" s="250" t="str">
        <f>IF($G481="","",VLOOKUP($G481,判定式!$S$3:$X$12,6,TRUE))</f>
        <v/>
      </c>
      <c r="Q481" s="250" t="str">
        <f>IF($H481="","",VLOOKUP($H481,判定式!$T$3:$X$12,5,TRUE))</f>
        <v/>
      </c>
      <c r="R481" s="250" t="str">
        <f>IF($I481="","",VLOOKUP($I481,判定式!$AA$3:$AB$12,2,TRUE))</f>
        <v/>
      </c>
      <c r="S481" s="250" t="str">
        <f>IF($J481="","",VLOOKUP($J481,判定式!$W$3:$X$12,2,TRUE))</f>
        <v/>
      </c>
      <c r="T481" s="250" t="str">
        <f>IF($K481="","",VLOOKUP($K481,判定式!$Z$3:$AB$12,3,TRUE))</f>
        <v/>
      </c>
      <c r="U481" s="250" t="str">
        <f>IF($L481="","",VLOOKUP($L481,判定式!$U$3:$X$12,4,TRUE))</f>
        <v/>
      </c>
      <c r="V481" s="250" t="str">
        <f>IF($M481="","",VLOOKUP($M481,判定式!$V$3:$X$12,3,TRUE))</f>
        <v/>
      </c>
      <c r="W481" s="69" t="str">
        <f t="shared" si="21"/>
        <v/>
      </c>
      <c r="X481" s="170" t="b">
        <f>IF(ISNUMBER(D481),"判定外",IF(C481=12,VLOOKUP(W481,判定式!$C$15:I$19,7,TRUE),IF(C481=13,VLOOKUP(W481,判定式!$D$15:I$19,6,TRUE),IF(C481=14,VLOOKUP(W481,判定式!$E$15:I$19,5,TRUE),IF(C481=15,VLOOKUP(W481,判定式!$F$15:I$19,4,TRUE),IF(C481=16,VLOOKUP(W481,判定式!$G$15:I$19,3,TRUE),IF(C481=17,VLOOKUP(W481,判定式!$H$15:I$19,2,TRUE))))))))</f>
        <v>0</v>
      </c>
    </row>
    <row r="482" spans="1:24" ht="14.25">
      <c r="A482" s="67">
        <v>153</v>
      </c>
      <c r="B482" s="133"/>
      <c r="C482" s="201"/>
      <c r="D482" s="215" t="str">
        <f t="shared" si="20"/>
        <v>-</v>
      </c>
      <c r="E482" s="225"/>
      <c r="F482" s="225"/>
      <c r="G482" s="225"/>
      <c r="H482" s="225"/>
      <c r="I482" s="225"/>
      <c r="J482" s="225"/>
      <c r="K482" s="68"/>
      <c r="L482" s="225"/>
      <c r="M482" s="225"/>
      <c r="N482" s="250" t="str">
        <f>IF($E482="","",VLOOKUP($E482,判定式!$Q$3:$X$12,8,TRUE))</f>
        <v/>
      </c>
      <c r="O482" s="250" t="str">
        <f>IF($F482="","",VLOOKUP($F482,判定式!$R$3:$X$12,7,TRUE))</f>
        <v/>
      </c>
      <c r="P482" s="250" t="str">
        <f>IF($G482="","",VLOOKUP($G482,判定式!$S$3:$X$12,6,TRUE))</f>
        <v/>
      </c>
      <c r="Q482" s="250" t="str">
        <f>IF($H482="","",VLOOKUP($H482,判定式!$T$3:$X$12,5,TRUE))</f>
        <v/>
      </c>
      <c r="R482" s="250" t="str">
        <f>IF($I482="","",VLOOKUP($I482,判定式!$AA$3:$AB$12,2,TRUE))</f>
        <v/>
      </c>
      <c r="S482" s="250" t="str">
        <f>IF($J482="","",VLOOKUP($J482,判定式!$W$3:$X$12,2,TRUE))</f>
        <v/>
      </c>
      <c r="T482" s="250" t="str">
        <f>IF($K482="","",VLOOKUP($K482,判定式!$Z$3:$AB$12,3,TRUE))</f>
        <v/>
      </c>
      <c r="U482" s="250" t="str">
        <f>IF($L482="","",VLOOKUP($L482,判定式!$U$3:$X$12,4,TRUE))</f>
        <v/>
      </c>
      <c r="V482" s="250" t="str">
        <f>IF($M482="","",VLOOKUP($M482,判定式!$V$3:$X$12,3,TRUE))</f>
        <v/>
      </c>
      <c r="W482" s="69" t="str">
        <f t="shared" si="21"/>
        <v/>
      </c>
      <c r="X482" s="170" t="b">
        <f>IF(ISNUMBER(D482),"判定外",IF(C482=12,VLOOKUP(W482,判定式!$C$15:I$19,7,TRUE),IF(C482=13,VLOOKUP(W482,判定式!$D$15:I$19,6,TRUE),IF(C482=14,VLOOKUP(W482,判定式!$E$15:I$19,5,TRUE),IF(C482=15,VLOOKUP(W482,判定式!$F$15:I$19,4,TRUE),IF(C482=16,VLOOKUP(W482,判定式!$G$15:I$19,3,TRUE),IF(C482=17,VLOOKUP(W482,判定式!$H$15:I$19,2,TRUE))))))))</f>
        <v>0</v>
      </c>
    </row>
    <row r="483" spans="1:24" ht="14.25">
      <c r="A483" s="67">
        <v>154</v>
      </c>
      <c r="B483" s="133"/>
      <c r="C483" s="201"/>
      <c r="D483" s="215" t="str">
        <f t="shared" si="20"/>
        <v>-</v>
      </c>
      <c r="E483" s="225"/>
      <c r="F483" s="225"/>
      <c r="G483" s="225"/>
      <c r="H483" s="225"/>
      <c r="I483" s="225"/>
      <c r="J483" s="225"/>
      <c r="K483" s="68"/>
      <c r="L483" s="225"/>
      <c r="M483" s="225"/>
      <c r="N483" s="250" t="str">
        <f>IF($E483="","",VLOOKUP($E483,判定式!$Q$3:$X$12,8,TRUE))</f>
        <v/>
      </c>
      <c r="O483" s="250" t="str">
        <f>IF($F483="","",VLOOKUP($F483,判定式!$R$3:$X$12,7,TRUE))</f>
        <v/>
      </c>
      <c r="P483" s="250" t="str">
        <f>IF($G483="","",VLOOKUP($G483,判定式!$S$3:$X$12,6,TRUE))</f>
        <v/>
      </c>
      <c r="Q483" s="250" t="str">
        <f>IF($H483="","",VLOOKUP($H483,判定式!$T$3:$X$12,5,TRUE))</f>
        <v/>
      </c>
      <c r="R483" s="250" t="str">
        <f>IF($I483="","",VLOOKUP($I483,判定式!$AA$3:$AB$12,2,TRUE))</f>
        <v/>
      </c>
      <c r="S483" s="250" t="str">
        <f>IF($J483="","",VLOOKUP($J483,判定式!$W$3:$X$12,2,TRUE))</f>
        <v/>
      </c>
      <c r="T483" s="250" t="str">
        <f>IF($K483="","",VLOOKUP($K483,判定式!$Z$3:$AB$12,3,TRUE))</f>
        <v/>
      </c>
      <c r="U483" s="250" t="str">
        <f>IF($L483="","",VLOOKUP($L483,判定式!$U$3:$X$12,4,TRUE))</f>
        <v/>
      </c>
      <c r="V483" s="250" t="str">
        <f>IF($M483="","",VLOOKUP($M483,判定式!$V$3:$X$12,3,TRUE))</f>
        <v/>
      </c>
      <c r="W483" s="69" t="str">
        <f t="shared" si="21"/>
        <v/>
      </c>
      <c r="X483" s="170" t="b">
        <f>IF(ISNUMBER(D483),"判定外",IF(C483=12,VLOOKUP(W483,判定式!$C$15:I$19,7,TRUE),IF(C483=13,VLOOKUP(W483,判定式!$D$15:I$19,6,TRUE),IF(C483=14,VLOOKUP(W483,判定式!$E$15:I$19,5,TRUE),IF(C483=15,VLOOKUP(W483,判定式!$F$15:I$19,4,TRUE),IF(C483=16,VLOOKUP(W483,判定式!$G$15:I$19,3,TRUE),IF(C483=17,VLOOKUP(W483,判定式!$H$15:I$19,2,TRUE))))))))</f>
        <v>0</v>
      </c>
    </row>
    <row r="484" spans="1:24" ht="14.25">
      <c r="A484" s="76">
        <v>155</v>
      </c>
      <c r="B484" s="134"/>
      <c r="C484" s="202"/>
      <c r="D484" s="216" t="str">
        <f t="shared" si="20"/>
        <v>-</v>
      </c>
      <c r="E484" s="227"/>
      <c r="F484" s="227"/>
      <c r="G484" s="227"/>
      <c r="H484" s="227"/>
      <c r="I484" s="227"/>
      <c r="J484" s="227"/>
      <c r="K484" s="71"/>
      <c r="L484" s="227"/>
      <c r="M484" s="227"/>
      <c r="N484" s="253" t="str">
        <f>IF($E484="","",VLOOKUP($E484,判定式!$Q$3:$X$12,8,TRUE))</f>
        <v/>
      </c>
      <c r="O484" s="253" t="str">
        <f>IF($F484="","",VLOOKUP($F484,判定式!$R$3:$X$12,7,TRUE))</f>
        <v/>
      </c>
      <c r="P484" s="253" t="str">
        <f>IF($G484="","",VLOOKUP($G484,判定式!$S$3:$X$12,6,TRUE))</f>
        <v/>
      </c>
      <c r="Q484" s="253" t="str">
        <f>IF($H484="","",VLOOKUP($H484,判定式!$T$3:$X$12,5,TRUE))</f>
        <v/>
      </c>
      <c r="R484" s="253" t="str">
        <f>IF($I484="","",VLOOKUP($I484,判定式!$AA$3:$AB$12,2,TRUE))</f>
        <v/>
      </c>
      <c r="S484" s="253" t="str">
        <f>IF($J484="","",VLOOKUP($J484,判定式!$W$3:$X$12,2,TRUE))</f>
        <v/>
      </c>
      <c r="T484" s="253" t="str">
        <f>IF($K484="","",VLOOKUP($K484,判定式!$Z$3:$AB$12,3,TRUE))</f>
        <v/>
      </c>
      <c r="U484" s="253" t="str">
        <f>IF($L484="","",VLOOKUP($L484,判定式!$U$3:$X$12,4,TRUE))</f>
        <v/>
      </c>
      <c r="V484" s="253" t="str">
        <f>IF($M484="","",VLOOKUP($M484,判定式!$V$3:$X$12,3,TRUE))</f>
        <v/>
      </c>
      <c r="W484" s="78" t="str">
        <f t="shared" si="21"/>
        <v/>
      </c>
      <c r="X484" s="171" t="b">
        <f>IF(ISNUMBER(D484),"判定外",IF(C484=12,VLOOKUP(W484,判定式!$C$15:I$19,7,TRUE),IF(C484=13,VLOOKUP(W484,判定式!$D$15:I$19,6,TRUE),IF(C484=14,VLOOKUP(W484,判定式!$E$15:I$19,5,TRUE),IF(C484=15,VLOOKUP(W484,判定式!$F$15:I$19,4,TRUE),IF(C484=16,VLOOKUP(W484,判定式!$G$15:I$19,3,TRUE),IF(C484=17,VLOOKUP(W484,判定式!$H$15:I$19,2,TRUE))))))))</f>
        <v>0</v>
      </c>
    </row>
    <row r="485" spans="1:24" ht="14.25">
      <c r="A485" s="73">
        <v>156</v>
      </c>
      <c r="B485" s="135"/>
      <c r="C485" s="203"/>
      <c r="D485" s="217" t="str">
        <f t="shared" si="20"/>
        <v>-</v>
      </c>
      <c r="E485" s="229"/>
      <c r="F485" s="229"/>
      <c r="G485" s="229"/>
      <c r="H485" s="229"/>
      <c r="I485" s="229"/>
      <c r="J485" s="229"/>
      <c r="K485" s="74"/>
      <c r="L485" s="229"/>
      <c r="M485" s="229"/>
      <c r="N485" s="254" t="str">
        <f>IF($E485="","",VLOOKUP($E485,判定式!$Q$3:$X$12,8,TRUE))</f>
        <v/>
      </c>
      <c r="O485" s="254" t="str">
        <f>IF($F485="","",VLOOKUP($F485,判定式!$R$3:$X$12,7,TRUE))</f>
        <v/>
      </c>
      <c r="P485" s="254" t="str">
        <f>IF($G485="","",VLOOKUP($G485,判定式!$S$3:$X$12,6,TRUE))</f>
        <v/>
      </c>
      <c r="Q485" s="254" t="str">
        <f>IF($H485="","",VLOOKUP($H485,判定式!$T$3:$X$12,5,TRUE))</f>
        <v/>
      </c>
      <c r="R485" s="254" t="str">
        <f>IF($I485="","",VLOOKUP($I485,判定式!$AA$3:$AB$12,2,TRUE))</f>
        <v/>
      </c>
      <c r="S485" s="254" t="str">
        <f>IF($J485="","",VLOOKUP($J485,判定式!$W$3:$X$12,2,TRUE))</f>
        <v/>
      </c>
      <c r="T485" s="254" t="str">
        <f>IF($K485="","",VLOOKUP($K485,判定式!$Z$3:$AB$12,3,TRUE))</f>
        <v/>
      </c>
      <c r="U485" s="254" t="str">
        <f>IF($L485="","",VLOOKUP($L485,判定式!$U$3:$X$12,4,TRUE))</f>
        <v/>
      </c>
      <c r="V485" s="254" t="str">
        <f>IF($M485="","",VLOOKUP($M485,判定式!$V$3:$X$12,3,TRUE))</f>
        <v/>
      </c>
      <c r="W485" s="75" t="str">
        <f t="shared" si="21"/>
        <v/>
      </c>
      <c r="X485" s="172" t="b">
        <f>IF(ISNUMBER(D485),"判定外",IF(C485=12,VLOOKUP(W485,判定式!$C$15:I$19,7,TRUE),IF(C485=13,VLOOKUP(W485,判定式!$D$15:I$19,6,TRUE),IF(C485=14,VLOOKUP(W485,判定式!$E$15:I$19,5,TRUE),IF(C485=15,VLOOKUP(W485,判定式!$F$15:I$19,4,TRUE),IF(C485=16,VLOOKUP(W485,判定式!$G$15:I$19,3,TRUE),IF(C485=17,VLOOKUP(W485,判定式!$H$15:I$19,2,TRUE))))))))</f>
        <v>0</v>
      </c>
    </row>
    <row r="486" spans="1:24" ht="14.25">
      <c r="A486" s="67">
        <v>157</v>
      </c>
      <c r="B486" s="133"/>
      <c r="C486" s="201"/>
      <c r="D486" s="215" t="str">
        <f t="shared" si="20"/>
        <v>-</v>
      </c>
      <c r="E486" s="225"/>
      <c r="F486" s="225"/>
      <c r="G486" s="225"/>
      <c r="H486" s="225"/>
      <c r="I486" s="225"/>
      <c r="J486" s="225"/>
      <c r="K486" s="68"/>
      <c r="L486" s="225"/>
      <c r="M486" s="225"/>
      <c r="N486" s="250" t="str">
        <f>IF($E486="","",VLOOKUP($E486,判定式!$Q$3:$X$12,8,TRUE))</f>
        <v/>
      </c>
      <c r="O486" s="250" t="str">
        <f>IF($F486="","",VLOOKUP($F486,判定式!$R$3:$X$12,7,TRUE))</f>
        <v/>
      </c>
      <c r="P486" s="250" t="str">
        <f>IF($G486="","",VLOOKUP($G486,判定式!$S$3:$X$12,6,TRUE))</f>
        <v/>
      </c>
      <c r="Q486" s="250" t="str">
        <f>IF($H486="","",VLOOKUP($H486,判定式!$T$3:$X$12,5,TRUE))</f>
        <v/>
      </c>
      <c r="R486" s="250" t="str">
        <f>IF($I486="","",VLOOKUP($I486,判定式!$AA$3:$AB$12,2,TRUE))</f>
        <v/>
      </c>
      <c r="S486" s="250" t="str">
        <f>IF($J486="","",VLOOKUP($J486,判定式!$W$3:$X$12,2,TRUE))</f>
        <v/>
      </c>
      <c r="T486" s="250" t="str">
        <f>IF($K486="","",VLOOKUP($K486,判定式!$Z$3:$AB$12,3,TRUE))</f>
        <v/>
      </c>
      <c r="U486" s="250" t="str">
        <f>IF($L486="","",VLOOKUP($L486,判定式!$U$3:$X$12,4,TRUE))</f>
        <v/>
      </c>
      <c r="V486" s="250" t="str">
        <f>IF($M486="","",VLOOKUP($M486,判定式!$V$3:$X$12,3,TRUE))</f>
        <v/>
      </c>
      <c r="W486" s="69" t="str">
        <f t="shared" si="21"/>
        <v/>
      </c>
      <c r="X486" s="170" t="b">
        <f>IF(ISNUMBER(D486),"判定外",IF(C486=12,VLOOKUP(W486,判定式!$C$15:I$19,7,TRUE),IF(C486=13,VLOOKUP(W486,判定式!$D$15:I$19,6,TRUE),IF(C486=14,VLOOKUP(W486,判定式!$E$15:I$19,5,TRUE),IF(C486=15,VLOOKUP(W486,判定式!$F$15:I$19,4,TRUE),IF(C486=16,VLOOKUP(W486,判定式!$G$15:I$19,3,TRUE),IF(C486=17,VLOOKUP(W486,判定式!$H$15:I$19,2,TRUE))))))))</f>
        <v>0</v>
      </c>
    </row>
    <row r="487" spans="1:24" ht="14.25">
      <c r="A487" s="67">
        <v>158</v>
      </c>
      <c r="B487" s="133"/>
      <c r="C487" s="201"/>
      <c r="D487" s="215" t="str">
        <f t="shared" si="20"/>
        <v>-</v>
      </c>
      <c r="E487" s="225"/>
      <c r="F487" s="225"/>
      <c r="G487" s="225"/>
      <c r="H487" s="225"/>
      <c r="I487" s="225"/>
      <c r="J487" s="225"/>
      <c r="K487" s="68"/>
      <c r="L487" s="225"/>
      <c r="M487" s="225"/>
      <c r="N487" s="250" t="str">
        <f>IF($E487="","",VLOOKUP($E487,判定式!$Q$3:$X$12,8,TRUE))</f>
        <v/>
      </c>
      <c r="O487" s="250" t="str">
        <f>IF($F487="","",VLOOKUP($F487,判定式!$R$3:$X$12,7,TRUE))</f>
        <v/>
      </c>
      <c r="P487" s="250" t="str">
        <f>IF($G487="","",VLOOKUP($G487,判定式!$S$3:$X$12,6,TRUE))</f>
        <v/>
      </c>
      <c r="Q487" s="250" t="str">
        <f>IF($H487="","",VLOOKUP($H487,判定式!$T$3:$X$12,5,TRUE))</f>
        <v/>
      </c>
      <c r="R487" s="250" t="str">
        <f>IF($I487="","",VLOOKUP($I487,判定式!$AA$3:$AB$12,2,TRUE))</f>
        <v/>
      </c>
      <c r="S487" s="250" t="str">
        <f>IF($J487="","",VLOOKUP($J487,判定式!$W$3:$X$12,2,TRUE))</f>
        <v/>
      </c>
      <c r="T487" s="250" t="str">
        <f>IF($K487="","",VLOOKUP($K487,判定式!$Z$3:$AB$12,3,TRUE))</f>
        <v/>
      </c>
      <c r="U487" s="250" t="str">
        <f>IF($L487="","",VLOOKUP($L487,判定式!$U$3:$X$12,4,TRUE))</f>
        <v/>
      </c>
      <c r="V487" s="250" t="str">
        <f>IF($M487="","",VLOOKUP($M487,判定式!$V$3:$X$12,3,TRUE))</f>
        <v/>
      </c>
      <c r="W487" s="69" t="str">
        <f t="shared" si="21"/>
        <v/>
      </c>
      <c r="X487" s="170" t="b">
        <f>IF(ISNUMBER(D487),"判定外",IF(C487=12,VLOOKUP(W487,判定式!$C$15:I$19,7,TRUE),IF(C487=13,VLOOKUP(W487,判定式!$D$15:I$19,6,TRUE),IF(C487=14,VLOOKUP(W487,判定式!$E$15:I$19,5,TRUE),IF(C487=15,VLOOKUP(W487,判定式!$F$15:I$19,4,TRUE),IF(C487=16,VLOOKUP(W487,判定式!$G$15:I$19,3,TRUE),IF(C487=17,VLOOKUP(W487,判定式!$H$15:I$19,2,TRUE))))))))</f>
        <v>0</v>
      </c>
    </row>
    <row r="488" spans="1:24" ht="14.25">
      <c r="A488" s="67">
        <v>159</v>
      </c>
      <c r="B488" s="133"/>
      <c r="C488" s="201"/>
      <c r="D488" s="215" t="str">
        <f t="shared" si="20"/>
        <v>-</v>
      </c>
      <c r="E488" s="225"/>
      <c r="F488" s="225"/>
      <c r="G488" s="225"/>
      <c r="H488" s="225"/>
      <c r="I488" s="225"/>
      <c r="J488" s="225"/>
      <c r="K488" s="68"/>
      <c r="L488" s="225"/>
      <c r="M488" s="225"/>
      <c r="N488" s="250" t="str">
        <f>IF($E488="","",VLOOKUP($E488,判定式!$Q$3:$X$12,8,TRUE))</f>
        <v/>
      </c>
      <c r="O488" s="250" t="str">
        <f>IF($F488="","",VLOOKUP($F488,判定式!$R$3:$X$12,7,TRUE))</f>
        <v/>
      </c>
      <c r="P488" s="250" t="str">
        <f>IF($G488="","",VLOOKUP($G488,判定式!$S$3:$X$12,6,TRUE))</f>
        <v/>
      </c>
      <c r="Q488" s="250" t="str">
        <f>IF($H488="","",VLOOKUP($H488,判定式!$T$3:$X$12,5,TRUE))</f>
        <v/>
      </c>
      <c r="R488" s="250" t="str">
        <f>IF($I488="","",VLOOKUP($I488,判定式!$AA$3:$AB$12,2,TRUE))</f>
        <v/>
      </c>
      <c r="S488" s="250" t="str">
        <f>IF($J488="","",VLOOKUP($J488,判定式!$W$3:$X$12,2,TRUE))</f>
        <v/>
      </c>
      <c r="T488" s="250" t="str">
        <f>IF($K488="","",VLOOKUP($K488,判定式!$Z$3:$AB$12,3,TRUE))</f>
        <v/>
      </c>
      <c r="U488" s="250" t="str">
        <f>IF($L488="","",VLOOKUP($L488,判定式!$U$3:$X$12,4,TRUE))</f>
        <v/>
      </c>
      <c r="V488" s="250" t="str">
        <f>IF($M488="","",VLOOKUP($M488,判定式!$V$3:$X$12,3,TRUE))</f>
        <v/>
      </c>
      <c r="W488" s="69" t="str">
        <f t="shared" si="21"/>
        <v/>
      </c>
      <c r="X488" s="170" t="b">
        <f>IF(ISNUMBER(D488),"判定外",IF(C488=12,VLOOKUP(W488,判定式!$C$15:I$19,7,TRUE),IF(C488=13,VLOOKUP(W488,判定式!$D$15:I$19,6,TRUE),IF(C488=14,VLOOKUP(W488,判定式!$E$15:I$19,5,TRUE),IF(C488=15,VLOOKUP(W488,判定式!$F$15:I$19,4,TRUE),IF(C488=16,VLOOKUP(W488,判定式!$G$15:I$19,3,TRUE),IF(C488=17,VLOOKUP(W488,判定式!$H$15:I$19,2,TRUE))))))))</f>
        <v>0</v>
      </c>
    </row>
    <row r="489" spans="1:24" ht="14.25">
      <c r="A489" s="76">
        <v>160</v>
      </c>
      <c r="B489" s="136"/>
      <c r="C489" s="204"/>
      <c r="D489" s="218" t="str">
        <f t="shared" si="20"/>
        <v>-</v>
      </c>
      <c r="E489" s="230"/>
      <c r="F489" s="230"/>
      <c r="G489" s="230"/>
      <c r="H489" s="230"/>
      <c r="I489" s="230"/>
      <c r="J489" s="230"/>
      <c r="K489" s="77"/>
      <c r="L489" s="230"/>
      <c r="M489" s="230"/>
      <c r="N489" s="251" t="str">
        <f>IF($E489="","",VLOOKUP($E489,判定式!$Q$3:$X$12,8,TRUE))</f>
        <v/>
      </c>
      <c r="O489" s="251" t="str">
        <f>IF($F489="","",VLOOKUP($F489,判定式!$R$3:$X$12,7,TRUE))</f>
        <v/>
      </c>
      <c r="P489" s="251" t="str">
        <f>IF($G489="","",VLOOKUP($G489,判定式!$S$3:$X$12,6,TRUE))</f>
        <v/>
      </c>
      <c r="Q489" s="251" t="str">
        <f>IF($H489="","",VLOOKUP($H489,判定式!$T$3:$X$12,5,TRUE))</f>
        <v/>
      </c>
      <c r="R489" s="251" t="str">
        <f>IF($I489="","",VLOOKUP($I489,判定式!$AA$3:$AB$12,2,TRUE))</f>
        <v/>
      </c>
      <c r="S489" s="251" t="str">
        <f>IF($J489="","",VLOOKUP($J489,判定式!$W$3:$X$12,2,TRUE))</f>
        <v/>
      </c>
      <c r="T489" s="251" t="str">
        <f>IF($K489="","",VLOOKUP($K489,判定式!$Z$3:$AB$12,3,TRUE))</f>
        <v/>
      </c>
      <c r="U489" s="251" t="str">
        <f>IF($L489="","",VLOOKUP($L489,判定式!$U$3:$X$12,4,TRUE))</f>
        <v/>
      </c>
      <c r="V489" s="251" t="str">
        <f>IF($M489="","",VLOOKUP($M489,判定式!$V$3:$X$12,3,TRUE))</f>
        <v/>
      </c>
      <c r="W489" s="78" t="str">
        <f t="shared" si="21"/>
        <v/>
      </c>
      <c r="X489" s="173" t="b">
        <f>IF(ISNUMBER(D489),"判定外",IF(C489=12,VLOOKUP(W489,判定式!$C$15:I$19,7,TRUE),IF(C489=13,VLOOKUP(W489,判定式!$D$15:I$19,6,TRUE),IF(C489=14,VLOOKUP(W489,判定式!$E$15:I$19,5,TRUE),IF(C489=15,VLOOKUP(W489,判定式!$F$15:I$19,4,TRUE),IF(C489=16,VLOOKUP(W489,判定式!$G$15:I$19,3,TRUE),IF(C489=17,VLOOKUP(W489,判定式!$H$15:I$19,2,TRUE))))))))</f>
        <v>0</v>
      </c>
    </row>
    <row r="490" spans="1:24" ht="14.25">
      <c r="A490" s="73">
        <v>161</v>
      </c>
      <c r="B490" s="137"/>
      <c r="C490" s="205"/>
      <c r="D490" s="219" t="str">
        <f t="shared" si="20"/>
        <v>-</v>
      </c>
      <c r="E490" s="231"/>
      <c r="F490" s="231"/>
      <c r="G490" s="231"/>
      <c r="H490" s="231"/>
      <c r="I490" s="231"/>
      <c r="J490" s="231"/>
      <c r="K490" s="80"/>
      <c r="L490" s="231"/>
      <c r="M490" s="231"/>
      <c r="N490" s="252" t="str">
        <f>IF($E490="","",VLOOKUP($E490,判定式!$Q$3:$X$12,8,TRUE))</f>
        <v/>
      </c>
      <c r="O490" s="252" t="str">
        <f>IF($F490="","",VLOOKUP($F490,判定式!$R$3:$X$12,7,TRUE))</f>
        <v/>
      </c>
      <c r="P490" s="252" t="str">
        <f>IF($G490="","",VLOOKUP($G490,判定式!$S$3:$X$12,6,TRUE))</f>
        <v/>
      </c>
      <c r="Q490" s="252" t="str">
        <f>IF($H490="","",VLOOKUP($H490,判定式!$T$3:$X$12,5,TRUE))</f>
        <v/>
      </c>
      <c r="R490" s="252" t="str">
        <f>IF($I490="","",VLOOKUP($I490,判定式!$AA$3:$AB$12,2,TRUE))</f>
        <v/>
      </c>
      <c r="S490" s="252" t="str">
        <f>IF($J490="","",VLOOKUP($J490,判定式!$W$3:$X$12,2,TRUE))</f>
        <v/>
      </c>
      <c r="T490" s="252" t="str">
        <f>IF($K490="","",VLOOKUP($K490,判定式!$Z$3:$AB$12,3,TRUE))</f>
        <v/>
      </c>
      <c r="U490" s="252" t="str">
        <f>IF($L490="","",VLOOKUP($L490,判定式!$U$3:$X$12,4,TRUE))</f>
        <v/>
      </c>
      <c r="V490" s="252" t="str">
        <f>IF($M490="","",VLOOKUP($M490,判定式!$V$3:$X$12,3,TRUE))</f>
        <v/>
      </c>
      <c r="W490" s="75" t="str">
        <f t="shared" si="21"/>
        <v/>
      </c>
      <c r="X490" s="174" t="b">
        <f>IF(ISNUMBER(D490),"判定外",IF(C490=12,VLOOKUP(W490,判定式!$C$15:I$19,7,TRUE),IF(C490=13,VLOOKUP(W490,判定式!$D$15:I$19,6,TRUE),IF(C490=14,VLOOKUP(W490,判定式!$E$15:I$19,5,TRUE),IF(C490=15,VLOOKUP(W490,判定式!$F$15:I$19,4,TRUE),IF(C490=16,VLOOKUP(W490,判定式!$G$15:I$19,3,TRUE),IF(C490=17,VLOOKUP(W490,判定式!$H$15:I$19,2,TRUE))))))))</f>
        <v>0</v>
      </c>
    </row>
    <row r="491" spans="1:24" ht="14.25">
      <c r="A491" s="67">
        <v>162</v>
      </c>
      <c r="B491" s="133"/>
      <c r="C491" s="201"/>
      <c r="D491" s="215" t="str">
        <f t="shared" si="20"/>
        <v>-</v>
      </c>
      <c r="E491" s="225"/>
      <c r="F491" s="225"/>
      <c r="G491" s="225"/>
      <c r="H491" s="225"/>
      <c r="I491" s="225"/>
      <c r="J491" s="225"/>
      <c r="K491" s="68"/>
      <c r="L491" s="225"/>
      <c r="M491" s="225"/>
      <c r="N491" s="250" t="str">
        <f>IF($E491="","",VLOOKUP($E491,判定式!$Q$3:$X$12,8,TRUE))</f>
        <v/>
      </c>
      <c r="O491" s="250" t="str">
        <f>IF($F491="","",VLOOKUP($F491,判定式!$R$3:$X$12,7,TRUE))</f>
        <v/>
      </c>
      <c r="P491" s="250" t="str">
        <f>IF($G491="","",VLOOKUP($G491,判定式!$S$3:$X$12,6,TRUE))</f>
        <v/>
      </c>
      <c r="Q491" s="250" t="str">
        <f>IF($H491="","",VLOOKUP($H491,判定式!$T$3:$X$12,5,TRUE))</f>
        <v/>
      </c>
      <c r="R491" s="250" t="str">
        <f>IF($I491="","",VLOOKUP($I491,判定式!$AA$3:$AB$12,2,TRUE))</f>
        <v/>
      </c>
      <c r="S491" s="250" t="str">
        <f>IF($J491="","",VLOOKUP($J491,判定式!$W$3:$X$12,2,TRUE))</f>
        <v/>
      </c>
      <c r="T491" s="250" t="str">
        <f>IF($K491="","",VLOOKUP($K491,判定式!$Z$3:$AB$12,3,TRUE))</f>
        <v/>
      </c>
      <c r="U491" s="250" t="str">
        <f>IF($L491="","",VLOOKUP($L491,判定式!$U$3:$X$12,4,TRUE))</f>
        <v/>
      </c>
      <c r="V491" s="250" t="str">
        <f>IF($M491="","",VLOOKUP($M491,判定式!$V$3:$X$12,3,TRUE))</f>
        <v/>
      </c>
      <c r="W491" s="69" t="str">
        <f t="shared" si="21"/>
        <v/>
      </c>
      <c r="X491" s="170" t="b">
        <f>IF(ISNUMBER(D491),"判定外",IF(C491=12,VLOOKUP(W491,判定式!$C$15:I$19,7,TRUE),IF(C491=13,VLOOKUP(W491,判定式!$D$15:I$19,6,TRUE),IF(C491=14,VLOOKUP(W491,判定式!$E$15:I$19,5,TRUE),IF(C491=15,VLOOKUP(W491,判定式!$F$15:I$19,4,TRUE),IF(C491=16,VLOOKUP(W491,判定式!$G$15:I$19,3,TRUE),IF(C491=17,VLOOKUP(W491,判定式!$H$15:I$19,2,TRUE))))))))</f>
        <v>0</v>
      </c>
    </row>
    <row r="492" spans="1:24" ht="14.25">
      <c r="A492" s="67">
        <v>163</v>
      </c>
      <c r="B492" s="133"/>
      <c r="C492" s="201"/>
      <c r="D492" s="215" t="str">
        <f t="shared" si="20"/>
        <v>-</v>
      </c>
      <c r="E492" s="225"/>
      <c r="F492" s="225"/>
      <c r="G492" s="225"/>
      <c r="H492" s="225"/>
      <c r="I492" s="225"/>
      <c r="J492" s="225"/>
      <c r="K492" s="68"/>
      <c r="L492" s="225"/>
      <c r="M492" s="225"/>
      <c r="N492" s="250" t="str">
        <f>IF($E492="","",VLOOKUP($E492,判定式!$Q$3:$X$12,8,TRUE))</f>
        <v/>
      </c>
      <c r="O492" s="250" t="str">
        <f>IF($F492="","",VLOOKUP($F492,判定式!$R$3:$X$12,7,TRUE))</f>
        <v/>
      </c>
      <c r="P492" s="250" t="str">
        <f>IF($G492="","",VLOOKUP($G492,判定式!$S$3:$X$12,6,TRUE))</f>
        <v/>
      </c>
      <c r="Q492" s="250" t="str">
        <f>IF($H492="","",VLOOKUP($H492,判定式!$T$3:$X$12,5,TRUE))</f>
        <v/>
      </c>
      <c r="R492" s="250" t="str">
        <f>IF($I492="","",VLOOKUP($I492,判定式!$AA$3:$AB$12,2,TRUE))</f>
        <v/>
      </c>
      <c r="S492" s="250" t="str">
        <f>IF($J492="","",VLOOKUP($J492,判定式!$W$3:$X$12,2,TRUE))</f>
        <v/>
      </c>
      <c r="T492" s="250" t="str">
        <f>IF($K492="","",VLOOKUP($K492,判定式!$Z$3:$AB$12,3,TRUE))</f>
        <v/>
      </c>
      <c r="U492" s="250" t="str">
        <f>IF($L492="","",VLOOKUP($L492,判定式!$U$3:$X$12,4,TRUE))</f>
        <v/>
      </c>
      <c r="V492" s="250" t="str">
        <f>IF($M492="","",VLOOKUP($M492,判定式!$V$3:$X$12,3,TRUE))</f>
        <v/>
      </c>
      <c r="W492" s="69" t="str">
        <f t="shared" si="21"/>
        <v/>
      </c>
      <c r="X492" s="170" t="b">
        <f>IF(ISNUMBER(D492),"判定外",IF(C492=12,VLOOKUP(W492,判定式!$C$15:I$19,7,TRUE),IF(C492=13,VLOOKUP(W492,判定式!$D$15:I$19,6,TRUE),IF(C492=14,VLOOKUP(W492,判定式!$E$15:I$19,5,TRUE),IF(C492=15,VLOOKUP(W492,判定式!$F$15:I$19,4,TRUE),IF(C492=16,VLOOKUP(W492,判定式!$G$15:I$19,3,TRUE),IF(C492=17,VLOOKUP(W492,判定式!$H$15:I$19,2,TRUE))))))))</f>
        <v>0</v>
      </c>
    </row>
    <row r="493" spans="1:24" ht="14.25">
      <c r="A493" s="67">
        <v>164</v>
      </c>
      <c r="B493" s="133"/>
      <c r="C493" s="201"/>
      <c r="D493" s="215" t="str">
        <f t="shared" si="20"/>
        <v>-</v>
      </c>
      <c r="E493" s="225"/>
      <c r="F493" s="225"/>
      <c r="G493" s="225"/>
      <c r="H493" s="225"/>
      <c r="I493" s="225"/>
      <c r="J493" s="225"/>
      <c r="K493" s="68"/>
      <c r="L493" s="225"/>
      <c r="M493" s="225"/>
      <c r="N493" s="250" t="str">
        <f>IF($E493="","",VLOOKUP($E493,判定式!$Q$3:$X$12,8,TRUE))</f>
        <v/>
      </c>
      <c r="O493" s="250" t="str">
        <f>IF($F493="","",VLOOKUP($F493,判定式!$R$3:$X$12,7,TRUE))</f>
        <v/>
      </c>
      <c r="P493" s="250" t="str">
        <f>IF($G493="","",VLOOKUP($G493,判定式!$S$3:$X$12,6,TRUE))</f>
        <v/>
      </c>
      <c r="Q493" s="250" t="str">
        <f>IF($H493="","",VLOOKUP($H493,判定式!$T$3:$X$12,5,TRUE))</f>
        <v/>
      </c>
      <c r="R493" s="250" t="str">
        <f>IF($I493="","",VLOOKUP($I493,判定式!$AA$3:$AB$12,2,TRUE))</f>
        <v/>
      </c>
      <c r="S493" s="250" t="str">
        <f>IF($J493="","",VLOOKUP($J493,判定式!$W$3:$X$12,2,TRUE))</f>
        <v/>
      </c>
      <c r="T493" s="250" t="str">
        <f>IF($K493="","",VLOOKUP($K493,判定式!$Z$3:$AB$12,3,TRUE))</f>
        <v/>
      </c>
      <c r="U493" s="250" t="str">
        <f>IF($L493="","",VLOOKUP($L493,判定式!$U$3:$X$12,4,TRUE))</f>
        <v/>
      </c>
      <c r="V493" s="250" t="str">
        <f>IF($M493="","",VLOOKUP($M493,判定式!$V$3:$X$12,3,TRUE))</f>
        <v/>
      </c>
      <c r="W493" s="69" t="str">
        <f t="shared" si="21"/>
        <v/>
      </c>
      <c r="X493" s="170" t="b">
        <f>IF(ISNUMBER(D493),"判定外",IF(C493=12,VLOOKUP(W493,判定式!$C$15:I$19,7,TRUE),IF(C493=13,VLOOKUP(W493,判定式!$D$15:I$19,6,TRUE),IF(C493=14,VLOOKUP(W493,判定式!$E$15:I$19,5,TRUE),IF(C493=15,VLOOKUP(W493,判定式!$F$15:I$19,4,TRUE),IF(C493=16,VLOOKUP(W493,判定式!$G$15:I$19,3,TRUE),IF(C493=17,VLOOKUP(W493,判定式!$H$15:I$19,2,TRUE))))))))</f>
        <v>0</v>
      </c>
    </row>
    <row r="494" spans="1:24" ht="14.25">
      <c r="A494" s="76">
        <v>165</v>
      </c>
      <c r="B494" s="134"/>
      <c r="C494" s="202"/>
      <c r="D494" s="218" t="str">
        <f t="shared" si="20"/>
        <v>-</v>
      </c>
      <c r="E494" s="227"/>
      <c r="F494" s="227"/>
      <c r="G494" s="227"/>
      <c r="H494" s="227"/>
      <c r="I494" s="227"/>
      <c r="J494" s="227"/>
      <c r="K494" s="71"/>
      <c r="L494" s="227"/>
      <c r="M494" s="227"/>
      <c r="N494" s="253" t="str">
        <f>IF($E494="","",VLOOKUP($E494,判定式!$Q$3:$X$12,8,TRUE))</f>
        <v/>
      </c>
      <c r="O494" s="253" t="str">
        <f>IF($F494="","",VLOOKUP($F494,判定式!$R$3:$X$12,7,TRUE))</f>
        <v/>
      </c>
      <c r="P494" s="253" t="str">
        <f>IF($G494="","",VLOOKUP($G494,判定式!$S$3:$X$12,6,TRUE))</f>
        <v/>
      </c>
      <c r="Q494" s="253" t="str">
        <f>IF($H494="","",VLOOKUP($H494,判定式!$T$3:$X$12,5,TRUE))</f>
        <v/>
      </c>
      <c r="R494" s="253" t="str">
        <f>IF($I494="","",VLOOKUP($I494,判定式!$AA$3:$AB$12,2,TRUE))</f>
        <v/>
      </c>
      <c r="S494" s="253" t="str">
        <f>IF($J494="","",VLOOKUP($J494,判定式!$W$3:$X$12,2,TRUE))</f>
        <v/>
      </c>
      <c r="T494" s="253" t="str">
        <f>IF($K494="","",VLOOKUP($K494,判定式!$Z$3:$AB$12,3,TRUE))</f>
        <v/>
      </c>
      <c r="U494" s="253" t="str">
        <f>IF($L494="","",VLOOKUP($L494,判定式!$U$3:$X$12,4,TRUE))</f>
        <v/>
      </c>
      <c r="V494" s="253" t="str">
        <f>IF($M494="","",VLOOKUP($M494,判定式!$V$3:$X$12,3,TRUE))</f>
        <v/>
      </c>
      <c r="W494" s="78" t="str">
        <f t="shared" si="21"/>
        <v/>
      </c>
      <c r="X494" s="171" t="b">
        <f>IF(ISNUMBER(D494),"判定外",IF(C494=12,VLOOKUP(W494,判定式!$C$15:I$19,7,TRUE),IF(C494=13,VLOOKUP(W494,判定式!$D$15:I$19,6,TRUE),IF(C494=14,VLOOKUP(W494,判定式!$E$15:I$19,5,TRUE),IF(C494=15,VLOOKUP(W494,判定式!$F$15:I$19,4,TRUE),IF(C494=16,VLOOKUP(W494,判定式!$G$15:I$19,3,TRUE),IF(C494=17,VLOOKUP(W494,判定式!$H$15:I$19,2,TRUE))))))))</f>
        <v>0</v>
      </c>
    </row>
    <row r="495" spans="1:24" ht="14.25">
      <c r="A495" s="73">
        <v>166</v>
      </c>
      <c r="B495" s="135"/>
      <c r="C495" s="203"/>
      <c r="D495" s="219" t="str">
        <f t="shared" si="20"/>
        <v>-</v>
      </c>
      <c r="E495" s="229"/>
      <c r="F495" s="229"/>
      <c r="G495" s="229"/>
      <c r="H495" s="229"/>
      <c r="I495" s="229"/>
      <c r="J495" s="229"/>
      <c r="K495" s="74"/>
      <c r="L495" s="229"/>
      <c r="M495" s="229"/>
      <c r="N495" s="254" t="str">
        <f>IF($E495="","",VLOOKUP($E495,判定式!$Q$3:$X$12,8,TRUE))</f>
        <v/>
      </c>
      <c r="O495" s="254" t="str">
        <f>IF($F495="","",VLOOKUP($F495,判定式!$R$3:$X$12,7,TRUE))</f>
        <v/>
      </c>
      <c r="P495" s="254" t="str">
        <f>IF($G495="","",VLOOKUP($G495,判定式!$S$3:$X$12,6,TRUE))</f>
        <v/>
      </c>
      <c r="Q495" s="254" t="str">
        <f>IF($H495="","",VLOOKUP($H495,判定式!$T$3:$X$12,5,TRUE))</f>
        <v/>
      </c>
      <c r="R495" s="254" t="str">
        <f>IF($I495="","",VLOOKUP($I495,判定式!$AA$3:$AB$12,2,TRUE))</f>
        <v/>
      </c>
      <c r="S495" s="254" t="str">
        <f>IF($J495="","",VLOOKUP($J495,判定式!$W$3:$X$12,2,TRUE))</f>
        <v/>
      </c>
      <c r="T495" s="254" t="str">
        <f>IF($K495="","",VLOOKUP($K495,判定式!$Z$3:$AB$12,3,TRUE))</f>
        <v/>
      </c>
      <c r="U495" s="254" t="str">
        <f>IF($L495="","",VLOOKUP($L495,判定式!$U$3:$X$12,4,TRUE))</f>
        <v/>
      </c>
      <c r="V495" s="254" t="str">
        <f>IF($M495="","",VLOOKUP($M495,判定式!$V$3:$X$12,3,TRUE))</f>
        <v/>
      </c>
      <c r="W495" s="75" t="str">
        <f t="shared" si="21"/>
        <v/>
      </c>
      <c r="X495" s="172" t="b">
        <f>IF(ISNUMBER(D495),"判定外",IF(C495=12,VLOOKUP(W495,判定式!$C$15:I$19,7,TRUE),IF(C495=13,VLOOKUP(W495,判定式!$D$15:I$19,6,TRUE),IF(C495=14,VLOOKUP(W495,判定式!$E$15:I$19,5,TRUE),IF(C495=15,VLOOKUP(W495,判定式!$F$15:I$19,4,TRUE),IF(C495=16,VLOOKUP(W495,判定式!$G$15:I$19,3,TRUE),IF(C495=17,VLOOKUP(W495,判定式!$H$15:I$19,2,TRUE))))))))</f>
        <v>0</v>
      </c>
    </row>
    <row r="496" spans="1:24" ht="14.25">
      <c r="A496" s="67">
        <v>167</v>
      </c>
      <c r="B496" s="133"/>
      <c r="C496" s="201"/>
      <c r="D496" s="215" t="str">
        <f t="shared" si="20"/>
        <v>-</v>
      </c>
      <c r="E496" s="225"/>
      <c r="F496" s="225"/>
      <c r="G496" s="225"/>
      <c r="H496" s="225"/>
      <c r="I496" s="225"/>
      <c r="J496" s="225"/>
      <c r="K496" s="68"/>
      <c r="L496" s="225"/>
      <c r="M496" s="225"/>
      <c r="N496" s="250" t="str">
        <f>IF($E496="","",VLOOKUP($E496,判定式!$Q$3:$X$12,8,TRUE))</f>
        <v/>
      </c>
      <c r="O496" s="250" t="str">
        <f>IF($F496="","",VLOOKUP($F496,判定式!$R$3:$X$12,7,TRUE))</f>
        <v/>
      </c>
      <c r="P496" s="250" t="str">
        <f>IF($G496="","",VLOOKUP($G496,判定式!$S$3:$X$12,6,TRUE))</f>
        <v/>
      </c>
      <c r="Q496" s="250" t="str">
        <f>IF($H496="","",VLOOKUP($H496,判定式!$T$3:$X$12,5,TRUE))</f>
        <v/>
      </c>
      <c r="R496" s="250" t="str">
        <f>IF($I496="","",VLOOKUP($I496,判定式!$AA$3:$AB$12,2,TRUE))</f>
        <v/>
      </c>
      <c r="S496" s="250" t="str">
        <f>IF($J496="","",VLOOKUP($J496,判定式!$W$3:$X$12,2,TRUE))</f>
        <v/>
      </c>
      <c r="T496" s="250" t="str">
        <f>IF($K496="","",VLOOKUP($K496,判定式!$Z$3:$AB$12,3,TRUE))</f>
        <v/>
      </c>
      <c r="U496" s="250" t="str">
        <f>IF($L496="","",VLOOKUP($L496,判定式!$U$3:$X$12,4,TRUE))</f>
        <v/>
      </c>
      <c r="V496" s="250" t="str">
        <f>IF($M496="","",VLOOKUP($M496,判定式!$V$3:$X$12,3,TRUE))</f>
        <v/>
      </c>
      <c r="W496" s="69" t="str">
        <f t="shared" si="21"/>
        <v/>
      </c>
      <c r="X496" s="170" t="b">
        <f>IF(ISNUMBER(D496),"判定外",IF(C496=12,VLOOKUP(W496,判定式!$C$15:I$19,7,TRUE),IF(C496=13,VLOOKUP(W496,判定式!$D$15:I$19,6,TRUE),IF(C496=14,VLOOKUP(W496,判定式!$E$15:I$19,5,TRUE),IF(C496=15,VLOOKUP(W496,判定式!$F$15:I$19,4,TRUE),IF(C496=16,VLOOKUP(W496,判定式!$G$15:I$19,3,TRUE),IF(C496=17,VLOOKUP(W496,判定式!$H$15:I$19,2,TRUE))))))))</f>
        <v>0</v>
      </c>
    </row>
    <row r="497" spans="1:24" ht="14.25">
      <c r="A497" s="67">
        <v>168</v>
      </c>
      <c r="B497" s="133"/>
      <c r="C497" s="201"/>
      <c r="D497" s="215" t="str">
        <f t="shared" si="20"/>
        <v>-</v>
      </c>
      <c r="E497" s="225"/>
      <c r="F497" s="225"/>
      <c r="G497" s="225"/>
      <c r="H497" s="225"/>
      <c r="I497" s="225"/>
      <c r="J497" s="225"/>
      <c r="K497" s="68"/>
      <c r="L497" s="225"/>
      <c r="M497" s="225"/>
      <c r="N497" s="250" t="str">
        <f>IF($E497="","",VLOOKUP($E497,判定式!$Q$3:$X$12,8,TRUE))</f>
        <v/>
      </c>
      <c r="O497" s="250" t="str">
        <f>IF($F497="","",VLOOKUP($F497,判定式!$R$3:$X$12,7,TRUE))</f>
        <v/>
      </c>
      <c r="P497" s="250" t="str">
        <f>IF($G497="","",VLOOKUP($G497,判定式!$S$3:$X$12,6,TRUE))</f>
        <v/>
      </c>
      <c r="Q497" s="250" t="str">
        <f>IF($H497="","",VLOOKUP($H497,判定式!$T$3:$X$12,5,TRUE))</f>
        <v/>
      </c>
      <c r="R497" s="250" t="str">
        <f>IF($I497="","",VLOOKUP($I497,判定式!$AA$3:$AB$12,2,TRUE))</f>
        <v/>
      </c>
      <c r="S497" s="250" t="str">
        <f>IF($J497="","",VLOOKUP($J497,判定式!$W$3:$X$12,2,TRUE))</f>
        <v/>
      </c>
      <c r="T497" s="250" t="str">
        <f>IF($K497="","",VLOOKUP($K497,判定式!$Z$3:$AB$12,3,TRUE))</f>
        <v/>
      </c>
      <c r="U497" s="250" t="str">
        <f>IF($L497="","",VLOOKUP($L497,判定式!$U$3:$X$12,4,TRUE))</f>
        <v/>
      </c>
      <c r="V497" s="250" t="str">
        <f>IF($M497="","",VLOOKUP($M497,判定式!$V$3:$X$12,3,TRUE))</f>
        <v/>
      </c>
      <c r="W497" s="69" t="str">
        <f t="shared" si="21"/>
        <v/>
      </c>
      <c r="X497" s="170" t="b">
        <f>IF(ISNUMBER(D497),"判定外",IF(C497=12,VLOOKUP(W497,判定式!$C$15:I$19,7,TRUE),IF(C497=13,VLOOKUP(W497,判定式!$D$15:I$19,6,TRUE),IF(C497=14,VLOOKUP(W497,判定式!$E$15:I$19,5,TRUE),IF(C497=15,VLOOKUP(W497,判定式!$F$15:I$19,4,TRUE),IF(C497=16,VLOOKUP(W497,判定式!$G$15:I$19,3,TRUE),IF(C497=17,VLOOKUP(W497,判定式!$H$15:I$19,2,TRUE))))))))</f>
        <v>0</v>
      </c>
    </row>
    <row r="498" spans="1:24" ht="14.25">
      <c r="A498" s="67">
        <v>169</v>
      </c>
      <c r="B498" s="133"/>
      <c r="C498" s="201"/>
      <c r="D498" s="215" t="str">
        <f t="shared" si="20"/>
        <v>-</v>
      </c>
      <c r="E498" s="225"/>
      <c r="F498" s="225"/>
      <c r="G498" s="225"/>
      <c r="H498" s="225"/>
      <c r="I498" s="225"/>
      <c r="J498" s="225"/>
      <c r="K498" s="68"/>
      <c r="L498" s="225"/>
      <c r="M498" s="225"/>
      <c r="N498" s="250" t="str">
        <f>IF($E498="","",VLOOKUP($E498,判定式!$Q$3:$X$12,8,TRUE))</f>
        <v/>
      </c>
      <c r="O498" s="250" t="str">
        <f>IF($F498="","",VLOOKUP($F498,判定式!$R$3:$X$12,7,TRUE))</f>
        <v/>
      </c>
      <c r="P498" s="250" t="str">
        <f>IF($G498="","",VLOOKUP($G498,判定式!$S$3:$X$12,6,TRUE))</f>
        <v/>
      </c>
      <c r="Q498" s="250" t="str">
        <f>IF($H498="","",VLOOKUP($H498,判定式!$T$3:$X$12,5,TRUE))</f>
        <v/>
      </c>
      <c r="R498" s="250" t="str">
        <f>IF($I498="","",VLOOKUP($I498,判定式!$AA$3:$AB$12,2,TRUE))</f>
        <v/>
      </c>
      <c r="S498" s="250" t="str">
        <f>IF($J498="","",VLOOKUP($J498,判定式!$W$3:$X$12,2,TRUE))</f>
        <v/>
      </c>
      <c r="T498" s="250" t="str">
        <f>IF($K498="","",VLOOKUP($K498,判定式!$Z$3:$AB$12,3,TRUE))</f>
        <v/>
      </c>
      <c r="U498" s="250" t="str">
        <f>IF($L498="","",VLOOKUP($L498,判定式!$U$3:$X$12,4,TRUE))</f>
        <v/>
      </c>
      <c r="V498" s="250" t="str">
        <f>IF($M498="","",VLOOKUP($M498,判定式!$V$3:$X$12,3,TRUE))</f>
        <v/>
      </c>
      <c r="W498" s="69" t="str">
        <f t="shared" si="21"/>
        <v/>
      </c>
      <c r="X498" s="170" t="b">
        <f>IF(ISNUMBER(D498),"判定外",IF(C498=12,VLOOKUP(W498,判定式!$C$15:I$19,7,TRUE),IF(C498=13,VLOOKUP(W498,判定式!$D$15:I$19,6,TRUE),IF(C498=14,VLOOKUP(W498,判定式!$E$15:I$19,5,TRUE),IF(C498=15,VLOOKUP(W498,判定式!$F$15:I$19,4,TRUE),IF(C498=16,VLOOKUP(W498,判定式!$G$15:I$19,3,TRUE),IF(C498=17,VLOOKUP(W498,判定式!$H$15:I$19,2,TRUE))))))))</f>
        <v>0</v>
      </c>
    </row>
    <row r="499" spans="1:24" ht="14.25">
      <c r="A499" s="76">
        <v>170</v>
      </c>
      <c r="B499" s="136"/>
      <c r="C499" s="204"/>
      <c r="D499" s="218" t="str">
        <f t="shared" si="20"/>
        <v>-</v>
      </c>
      <c r="E499" s="230"/>
      <c r="F499" s="230"/>
      <c r="G499" s="230"/>
      <c r="H499" s="230"/>
      <c r="I499" s="230"/>
      <c r="J499" s="230"/>
      <c r="K499" s="77"/>
      <c r="L499" s="230"/>
      <c r="M499" s="230"/>
      <c r="N499" s="251" t="str">
        <f>IF($E499="","",VLOOKUP($E499,判定式!$Q$3:$X$12,8,TRUE))</f>
        <v/>
      </c>
      <c r="O499" s="251" t="str">
        <f>IF($F499="","",VLOOKUP($F499,判定式!$R$3:$X$12,7,TRUE))</f>
        <v/>
      </c>
      <c r="P499" s="251" t="str">
        <f>IF($G499="","",VLOOKUP($G499,判定式!$S$3:$X$12,6,TRUE))</f>
        <v/>
      </c>
      <c r="Q499" s="251" t="str">
        <f>IF($H499="","",VLOOKUP($H499,判定式!$T$3:$X$12,5,TRUE))</f>
        <v/>
      </c>
      <c r="R499" s="251" t="str">
        <f>IF($I499="","",VLOOKUP($I499,判定式!$AA$3:$AB$12,2,TRUE))</f>
        <v/>
      </c>
      <c r="S499" s="251" t="str">
        <f>IF($J499="","",VLOOKUP($J499,判定式!$W$3:$X$12,2,TRUE))</f>
        <v/>
      </c>
      <c r="T499" s="251" t="str">
        <f>IF($K499="","",VLOOKUP($K499,判定式!$Z$3:$AB$12,3,TRUE))</f>
        <v/>
      </c>
      <c r="U499" s="251" t="str">
        <f>IF($L499="","",VLOOKUP($L499,判定式!$U$3:$X$12,4,TRUE))</f>
        <v/>
      </c>
      <c r="V499" s="251" t="str">
        <f>IF($M499="","",VLOOKUP($M499,判定式!$V$3:$X$12,3,TRUE))</f>
        <v/>
      </c>
      <c r="W499" s="78" t="str">
        <f t="shared" si="21"/>
        <v/>
      </c>
      <c r="X499" s="173" t="b">
        <f>IF(ISNUMBER(D499),"判定外",IF(C499=12,VLOOKUP(W499,判定式!$C$15:I$19,7,TRUE),IF(C499=13,VLOOKUP(W499,判定式!$D$15:I$19,6,TRUE),IF(C499=14,VLOOKUP(W499,判定式!$E$15:I$19,5,TRUE),IF(C499=15,VLOOKUP(W499,判定式!$F$15:I$19,4,TRUE),IF(C499=16,VLOOKUP(W499,判定式!$G$15:I$19,3,TRUE),IF(C499=17,VLOOKUP(W499,判定式!$H$15:I$19,2,TRUE))))))))</f>
        <v>0</v>
      </c>
    </row>
    <row r="500" spans="1:24" ht="14.25">
      <c r="A500" s="73">
        <v>171</v>
      </c>
      <c r="B500" s="137"/>
      <c r="C500" s="205"/>
      <c r="D500" s="219" t="str">
        <f t="shared" si="20"/>
        <v>-</v>
      </c>
      <c r="E500" s="231"/>
      <c r="F500" s="231"/>
      <c r="G500" s="231"/>
      <c r="H500" s="231"/>
      <c r="I500" s="231"/>
      <c r="J500" s="231"/>
      <c r="K500" s="80"/>
      <c r="L500" s="231"/>
      <c r="M500" s="231"/>
      <c r="N500" s="252" t="str">
        <f>IF($E500="","",VLOOKUP($E500,判定式!$Q$3:$X$12,8,TRUE))</f>
        <v/>
      </c>
      <c r="O500" s="252" t="str">
        <f>IF($F500="","",VLOOKUP($F500,判定式!$R$3:$X$12,7,TRUE))</f>
        <v/>
      </c>
      <c r="P500" s="252" t="str">
        <f>IF($G500="","",VLOOKUP($G500,判定式!$S$3:$X$12,6,TRUE))</f>
        <v/>
      </c>
      <c r="Q500" s="252" t="str">
        <f>IF($H500="","",VLOOKUP($H500,判定式!$T$3:$X$12,5,TRUE))</f>
        <v/>
      </c>
      <c r="R500" s="252" t="str">
        <f>IF($I500="","",VLOOKUP($I500,判定式!$AA$3:$AB$12,2,TRUE))</f>
        <v/>
      </c>
      <c r="S500" s="252" t="str">
        <f>IF($J500="","",VLOOKUP($J500,判定式!$W$3:$X$12,2,TRUE))</f>
        <v/>
      </c>
      <c r="T500" s="252" t="str">
        <f>IF($K500="","",VLOOKUP($K500,判定式!$Z$3:$AB$12,3,TRUE))</f>
        <v/>
      </c>
      <c r="U500" s="252" t="str">
        <f>IF($L500="","",VLOOKUP($L500,判定式!$U$3:$X$12,4,TRUE))</f>
        <v/>
      </c>
      <c r="V500" s="252" t="str">
        <f>IF($M500="","",VLOOKUP($M500,判定式!$V$3:$X$12,3,TRUE))</f>
        <v/>
      </c>
      <c r="W500" s="75" t="str">
        <f t="shared" si="21"/>
        <v/>
      </c>
      <c r="X500" s="174" t="b">
        <f>IF(ISNUMBER(D500),"判定外",IF(C500=12,VLOOKUP(W500,判定式!$C$15:I$19,7,TRUE),IF(C500=13,VLOOKUP(W500,判定式!$D$15:I$19,6,TRUE),IF(C500=14,VLOOKUP(W500,判定式!$E$15:I$19,5,TRUE),IF(C500=15,VLOOKUP(W500,判定式!$F$15:I$19,4,TRUE),IF(C500=16,VLOOKUP(W500,判定式!$G$15:I$19,3,TRUE),IF(C500=17,VLOOKUP(W500,判定式!$H$15:I$19,2,TRUE))))))))</f>
        <v>0</v>
      </c>
    </row>
    <row r="501" spans="1:24" ht="14.25">
      <c r="A501" s="67">
        <v>172</v>
      </c>
      <c r="B501" s="133"/>
      <c r="C501" s="201"/>
      <c r="D501" s="215" t="str">
        <f t="shared" si="20"/>
        <v>-</v>
      </c>
      <c r="E501" s="225"/>
      <c r="F501" s="225"/>
      <c r="G501" s="225"/>
      <c r="H501" s="225"/>
      <c r="I501" s="225"/>
      <c r="J501" s="225"/>
      <c r="K501" s="68"/>
      <c r="L501" s="225"/>
      <c r="M501" s="225"/>
      <c r="N501" s="250" t="str">
        <f>IF($E501="","",VLOOKUP($E501,判定式!$Q$3:$X$12,8,TRUE))</f>
        <v/>
      </c>
      <c r="O501" s="250" t="str">
        <f>IF($F501="","",VLOOKUP($F501,判定式!$R$3:$X$12,7,TRUE))</f>
        <v/>
      </c>
      <c r="P501" s="250" t="str">
        <f>IF($G501="","",VLOOKUP($G501,判定式!$S$3:$X$12,6,TRUE))</f>
        <v/>
      </c>
      <c r="Q501" s="250" t="str">
        <f>IF($H501="","",VLOOKUP($H501,判定式!$T$3:$X$12,5,TRUE))</f>
        <v/>
      </c>
      <c r="R501" s="250" t="str">
        <f>IF($I501="","",VLOOKUP($I501,判定式!$AA$3:$AB$12,2,TRUE))</f>
        <v/>
      </c>
      <c r="S501" s="250" t="str">
        <f>IF($J501="","",VLOOKUP($J501,判定式!$W$3:$X$12,2,TRUE))</f>
        <v/>
      </c>
      <c r="T501" s="250" t="str">
        <f>IF($K501="","",VLOOKUP($K501,判定式!$Z$3:$AB$12,3,TRUE))</f>
        <v/>
      </c>
      <c r="U501" s="250" t="str">
        <f>IF($L501="","",VLOOKUP($L501,判定式!$U$3:$X$12,4,TRUE))</f>
        <v/>
      </c>
      <c r="V501" s="250" t="str">
        <f>IF($M501="","",VLOOKUP($M501,判定式!$V$3:$X$12,3,TRUE))</f>
        <v/>
      </c>
      <c r="W501" s="69" t="str">
        <f t="shared" si="21"/>
        <v/>
      </c>
      <c r="X501" s="170" t="b">
        <f>IF(ISNUMBER(D501),"判定外",IF(C501=12,VLOOKUP(W501,判定式!$C$15:I$19,7,TRUE),IF(C501=13,VLOOKUP(W501,判定式!$D$15:I$19,6,TRUE),IF(C501=14,VLOOKUP(W501,判定式!$E$15:I$19,5,TRUE),IF(C501=15,VLOOKUP(W501,判定式!$F$15:I$19,4,TRUE),IF(C501=16,VLOOKUP(W501,判定式!$G$15:I$19,3,TRUE),IF(C501=17,VLOOKUP(W501,判定式!$H$15:I$19,2,TRUE))))))))</f>
        <v>0</v>
      </c>
    </row>
    <row r="502" spans="1:24" ht="14.25">
      <c r="A502" s="67">
        <v>173</v>
      </c>
      <c r="B502" s="133"/>
      <c r="C502" s="201"/>
      <c r="D502" s="215" t="str">
        <f t="shared" si="20"/>
        <v>-</v>
      </c>
      <c r="E502" s="225"/>
      <c r="F502" s="225"/>
      <c r="G502" s="225"/>
      <c r="H502" s="225"/>
      <c r="I502" s="225"/>
      <c r="J502" s="225"/>
      <c r="K502" s="68"/>
      <c r="L502" s="225"/>
      <c r="M502" s="225"/>
      <c r="N502" s="250" t="str">
        <f>IF($E502="","",VLOOKUP($E502,判定式!$Q$3:$X$12,8,TRUE))</f>
        <v/>
      </c>
      <c r="O502" s="250" t="str">
        <f>IF($F502="","",VLOOKUP($F502,判定式!$R$3:$X$12,7,TRUE))</f>
        <v/>
      </c>
      <c r="P502" s="250" t="str">
        <f>IF($G502="","",VLOOKUP($G502,判定式!$S$3:$X$12,6,TRUE))</f>
        <v/>
      </c>
      <c r="Q502" s="250" t="str">
        <f>IF($H502="","",VLOOKUP($H502,判定式!$T$3:$X$12,5,TRUE))</f>
        <v/>
      </c>
      <c r="R502" s="250" t="str">
        <f>IF($I502="","",VLOOKUP($I502,判定式!$AA$3:$AB$12,2,TRUE))</f>
        <v/>
      </c>
      <c r="S502" s="250" t="str">
        <f>IF($J502="","",VLOOKUP($J502,判定式!$W$3:$X$12,2,TRUE))</f>
        <v/>
      </c>
      <c r="T502" s="250" t="str">
        <f>IF($K502="","",VLOOKUP($K502,判定式!$Z$3:$AB$12,3,TRUE))</f>
        <v/>
      </c>
      <c r="U502" s="250" t="str">
        <f>IF($L502="","",VLOOKUP($L502,判定式!$U$3:$X$12,4,TRUE))</f>
        <v/>
      </c>
      <c r="V502" s="250" t="str">
        <f>IF($M502="","",VLOOKUP($M502,判定式!$V$3:$X$12,3,TRUE))</f>
        <v/>
      </c>
      <c r="W502" s="69" t="str">
        <f t="shared" si="21"/>
        <v/>
      </c>
      <c r="X502" s="170" t="b">
        <f>IF(ISNUMBER(D502),"判定外",IF(C502=12,VLOOKUP(W502,判定式!$C$15:I$19,7,TRUE),IF(C502=13,VLOOKUP(W502,判定式!$D$15:I$19,6,TRUE),IF(C502=14,VLOOKUP(W502,判定式!$E$15:I$19,5,TRUE),IF(C502=15,VLOOKUP(W502,判定式!$F$15:I$19,4,TRUE),IF(C502=16,VLOOKUP(W502,判定式!$G$15:I$19,3,TRUE),IF(C502=17,VLOOKUP(W502,判定式!$H$15:I$19,2,TRUE))))))))</f>
        <v>0</v>
      </c>
    </row>
    <row r="503" spans="1:24" ht="14.25">
      <c r="A503" s="67">
        <v>174</v>
      </c>
      <c r="B503" s="133"/>
      <c r="C503" s="201"/>
      <c r="D503" s="215" t="str">
        <f t="shared" si="20"/>
        <v>-</v>
      </c>
      <c r="E503" s="225"/>
      <c r="F503" s="225"/>
      <c r="G503" s="225"/>
      <c r="H503" s="225"/>
      <c r="I503" s="225"/>
      <c r="J503" s="225"/>
      <c r="K503" s="68"/>
      <c r="L503" s="225"/>
      <c r="M503" s="225"/>
      <c r="N503" s="250" t="str">
        <f>IF($E503="","",VLOOKUP($E503,判定式!$Q$3:$X$12,8,TRUE))</f>
        <v/>
      </c>
      <c r="O503" s="250" t="str">
        <f>IF($F503="","",VLOOKUP($F503,判定式!$R$3:$X$12,7,TRUE))</f>
        <v/>
      </c>
      <c r="P503" s="250" t="str">
        <f>IF($G503="","",VLOOKUP($G503,判定式!$S$3:$X$12,6,TRUE))</f>
        <v/>
      </c>
      <c r="Q503" s="250" t="str">
        <f>IF($H503="","",VLOOKUP($H503,判定式!$T$3:$X$12,5,TRUE))</f>
        <v/>
      </c>
      <c r="R503" s="250" t="str">
        <f>IF($I503="","",VLOOKUP($I503,判定式!$AA$3:$AB$12,2,TRUE))</f>
        <v/>
      </c>
      <c r="S503" s="250" t="str">
        <f>IF($J503="","",VLOOKUP($J503,判定式!$W$3:$X$12,2,TRUE))</f>
        <v/>
      </c>
      <c r="T503" s="250" t="str">
        <f>IF($K503="","",VLOOKUP($K503,判定式!$Z$3:$AB$12,3,TRUE))</f>
        <v/>
      </c>
      <c r="U503" s="250" t="str">
        <f>IF($L503="","",VLOOKUP($L503,判定式!$U$3:$X$12,4,TRUE))</f>
        <v/>
      </c>
      <c r="V503" s="250" t="str">
        <f>IF($M503="","",VLOOKUP($M503,判定式!$V$3:$X$12,3,TRUE))</f>
        <v/>
      </c>
      <c r="W503" s="69" t="str">
        <f t="shared" si="21"/>
        <v/>
      </c>
      <c r="X503" s="170" t="b">
        <f>IF(ISNUMBER(D503),"判定外",IF(C503=12,VLOOKUP(W503,判定式!$C$15:I$19,7,TRUE),IF(C503=13,VLOOKUP(W503,判定式!$D$15:I$19,6,TRUE),IF(C503=14,VLOOKUP(W503,判定式!$E$15:I$19,5,TRUE),IF(C503=15,VLOOKUP(W503,判定式!$F$15:I$19,4,TRUE),IF(C503=16,VLOOKUP(W503,判定式!$G$15:I$19,3,TRUE),IF(C503=17,VLOOKUP(W503,判定式!$H$15:I$19,2,TRUE))))))))</f>
        <v>0</v>
      </c>
    </row>
    <row r="504" spans="1:24" ht="14.25">
      <c r="A504" s="76">
        <v>175</v>
      </c>
      <c r="B504" s="134"/>
      <c r="C504" s="202"/>
      <c r="D504" s="218" t="str">
        <f t="shared" si="20"/>
        <v>-</v>
      </c>
      <c r="E504" s="227"/>
      <c r="F504" s="227"/>
      <c r="G504" s="227"/>
      <c r="H504" s="227"/>
      <c r="I504" s="227"/>
      <c r="J504" s="227"/>
      <c r="K504" s="71"/>
      <c r="L504" s="227"/>
      <c r="M504" s="227"/>
      <c r="N504" s="253" t="str">
        <f>IF($E504="","",VLOOKUP($E504,判定式!$Q$3:$X$12,8,TRUE))</f>
        <v/>
      </c>
      <c r="O504" s="253" t="str">
        <f>IF($F504="","",VLOOKUP($F504,判定式!$R$3:$X$12,7,TRUE))</f>
        <v/>
      </c>
      <c r="P504" s="253" t="str">
        <f>IF($G504="","",VLOOKUP($G504,判定式!$S$3:$X$12,6,TRUE))</f>
        <v/>
      </c>
      <c r="Q504" s="253" t="str">
        <f>IF($H504="","",VLOOKUP($H504,判定式!$T$3:$X$12,5,TRUE))</f>
        <v/>
      </c>
      <c r="R504" s="253" t="str">
        <f>IF($I504="","",VLOOKUP($I504,判定式!$AA$3:$AB$12,2,TRUE))</f>
        <v/>
      </c>
      <c r="S504" s="253" t="str">
        <f>IF($J504="","",VLOOKUP($J504,判定式!$W$3:$X$12,2,TRUE))</f>
        <v/>
      </c>
      <c r="T504" s="253" t="str">
        <f>IF($K504="","",VLOOKUP($K504,判定式!$Z$3:$AB$12,3,TRUE))</f>
        <v/>
      </c>
      <c r="U504" s="253" t="str">
        <f>IF($L504="","",VLOOKUP($L504,判定式!$U$3:$X$12,4,TRUE))</f>
        <v/>
      </c>
      <c r="V504" s="253" t="str">
        <f>IF($M504="","",VLOOKUP($M504,判定式!$V$3:$X$12,3,TRUE))</f>
        <v/>
      </c>
      <c r="W504" s="78" t="str">
        <f t="shared" si="21"/>
        <v/>
      </c>
      <c r="X504" s="171" t="b">
        <f>IF(ISNUMBER(D504),"判定外",IF(C504=12,VLOOKUP(W504,判定式!$C$15:I$19,7,TRUE),IF(C504=13,VLOOKUP(W504,判定式!$D$15:I$19,6,TRUE),IF(C504=14,VLOOKUP(W504,判定式!$E$15:I$19,5,TRUE),IF(C504=15,VLOOKUP(W504,判定式!$F$15:I$19,4,TRUE),IF(C504=16,VLOOKUP(W504,判定式!$G$15:I$19,3,TRUE),IF(C504=17,VLOOKUP(W504,判定式!$H$15:I$19,2,TRUE))))))))</f>
        <v>0</v>
      </c>
    </row>
    <row r="505" spans="1:24" ht="14.25">
      <c r="A505" s="73">
        <v>176</v>
      </c>
      <c r="B505" s="135"/>
      <c r="C505" s="203"/>
      <c r="D505" s="219" t="str">
        <f t="shared" si="20"/>
        <v>-</v>
      </c>
      <c r="E505" s="229"/>
      <c r="F505" s="229"/>
      <c r="G505" s="229"/>
      <c r="H505" s="229"/>
      <c r="I505" s="229"/>
      <c r="J505" s="229"/>
      <c r="K505" s="74"/>
      <c r="L505" s="229"/>
      <c r="M505" s="229"/>
      <c r="N505" s="254" t="str">
        <f>IF($E505="","",VLOOKUP($E505,判定式!$Q$3:$X$12,8,TRUE))</f>
        <v/>
      </c>
      <c r="O505" s="254" t="str">
        <f>IF($F505="","",VLOOKUP($F505,判定式!$R$3:$X$12,7,TRUE))</f>
        <v/>
      </c>
      <c r="P505" s="254" t="str">
        <f>IF($G505="","",VLOOKUP($G505,判定式!$S$3:$X$12,6,TRUE))</f>
        <v/>
      </c>
      <c r="Q505" s="254" t="str">
        <f>IF($H505="","",VLOOKUP($H505,判定式!$T$3:$X$12,5,TRUE))</f>
        <v/>
      </c>
      <c r="R505" s="254" t="str">
        <f>IF($I505="","",VLOOKUP($I505,判定式!$AA$3:$AB$12,2,TRUE))</f>
        <v/>
      </c>
      <c r="S505" s="254" t="str">
        <f>IF($J505="","",VLOOKUP($J505,判定式!$W$3:$X$12,2,TRUE))</f>
        <v/>
      </c>
      <c r="T505" s="254" t="str">
        <f>IF($K505="","",VLOOKUP($K505,判定式!$Z$3:$AB$12,3,TRUE))</f>
        <v/>
      </c>
      <c r="U505" s="254" t="str">
        <f>IF($L505="","",VLOOKUP($L505,判定式!$U$3:$X$12,4,TRUE))</f>
        <v/>
      </c>
      <c r="V505" s="254" t="str">
        <f>IF($M505="","",VLOOKUP($M505,判定式!$V$3:$X$12,3,TRUE))</f>
        <v/>
      </c>
      <c r="W505" s="75" t="str">
        <f t="shared" si="21"/>
        <v/>
      </c>
      <c r="X505" s="172" t="b">
        <f>IF(ISNUMBER(D505),"判定外",IF(C505=12,VLOOKUP(W505,判定式!$C$15:I$19,7,TRUE),IF(C505=13,VLOOKUP(W505,判定式!$D$15:I$19,6,TRUE),IF(C505=14,VLOOKUP(W505,判定式!$E$15:I$19,5,TRUE),IF(C505=15,VLOOKUP(W505,判定式!$F$15:I$19,4,TRUE),IF(C505=16,VLOOKUP(W505,判定式!$G$15:I$19,3,TRUE),IF(C505=17,VLOOKUP(W505,判定式!$H$15:I$19,2,TRUE))))))))</f>
        <v>0</v>
      </c>
    </row>
    <row r="506" spans="1:24" ht="14.25">
      <c r="A506" s="67">
        <v>177</v>
      </c>
      <c r="B506" s="133"/>
      <c r="C506" s="201"/>
      <c r="D506" s="215" t="str">
        <f t="shared" si="20"/>
        <v>-</v>
      </c>
      <c r="E506" s="225"/>
      <c r="F506" s="225"/>
      <c r="G506" s="225"/>
      <c r="H506" s="225"/>
      <c r="I506" s="225"/>
      <c r="J506" s="225"/>
      <c r="K506" s="68"/>
      <c r="L506" s="225"/>
      <c r="M506" s="225"/>
      <c r="N506" s="250" t="str">
        <f>IF($E506="","",VLOOKUP($E506,判定式!$Q$3:$X$12,8,TRUE))</f>
        <v/>
      </c>
      <c r="O506" s="250" t="str">
        <f>IF($F506="","",VLOOKUP($F506,判定式!$R$3:$X$12,7,TRUE))</f>
        <v/>
      </c>
      <c r="P506" s="250" t="str">
        <f>IF($G506="","",VLOOKUP($G506,判定式!$S$3:$X$12,6,TRUE))</f>
        <v/>
      </c>
      <c r="Q506" s="250" t="str">
        <f>IF($H506="","",VLOOKUP($H506,判定式!$T$3:$X$12,5,TRUE))</f>
        <v/>
      </c>
      <c r="R506" s="250" t="str">
        <f>IF($I506="","",VLOOKUP($I506,判定式!$AA$3:$AB$12,2,TRUE))</f>
        <v/>
      </c>
      <c r="S506" s="250" t="str">
        <f>IF($J506="","",VLOOKUP($J506,判定式!$W$3:$X$12,2,TRUE))</f>
        <v/>
      </c>
      <c r="T506" s="250" t="str">
        <f>IF($K506="","",VLOOKUP($K506,判定式!$Z$3:$AB$12,3,TRUE))</f>
        <v/>
      </c>
      <c r="U506" s="250" t="str">
        <f>IF($L506="","",VLOOKUP($L506,判定式!$U$3:$X$12,4,TRUE))</f>
        <v/>
      </c>
      <c r="V506" s="250" t="str">
        <f>IF($M506="","",VLOOKUP($M506,判定式!$V$3:$X$12,3,TRUE))</f>
        <v/>
      </c>
      <c r="W506" s="69" t="str">
        <f t="shared" si="21"/>
        <v/>
      </c>
      <c r="X506" s="170" t="b">
        <f>IF(ISNUMBER(D506),"判定外",IF(C506=12,VLOOKUP(W506,判定式!$C$15:I$19,7,TRUE),IF(C506=13,VLOOKUP(W506,判定式!$D$15:I$19,6,TRUE),IF(C506=14,VLOOKUP(W506,判定式!$E$15:I$19,5,TRUE),IF(C506=15,VLOOKUP(W506,判定式!$F$15:I$19,4,TRUE),IF(C506=16,VLOOKUP(W506,判定式!$G$15:I$19,3,TRUE),IF(C506=17,VLOOKUP(W506,判定式!$H$15:I$19,2,TRUE))))))))</f>
        <v>0</v>
      </c>
    </row>
    <row r="507" spans="1:24" ht="14.25">
      <c r="A507" s="67">
        <v>178</v>
      </c>
      <c r="B507" s="133"/>
      <c r="C507" s="201"/>
      <c r="D507" s="215" t="str">
        <f t="shared" si="20"/>
        <v>-</v>
      </c>
      <c r="E507" s="225"/>
      <c r="F507" s="225"/>
      <c r="G507" s="225"/>
      <c r="H507" s="225"/>
      <c r="I507" s="225"/>
      <c r="J507" s="225"/>
      <c r="K507" s="68"/>
      <c r="L507" s="225"/>
      <c r="M507" s="225"/>
      <c r="N507" s="250" t="str">
        <f>IF($E507="","",VLOOKUP($E507,判定式!$Q$3:$X$12,8,TRUE))</f>
        <v/>
      </c>
      <c r="O507" s="250" t="str">
        <f>IF($F507="","",VLOOKUP($F507,判定式!$R$3:$X$12,7,TRUE))</f>
        <v/>
      </c>
      <c r="P507" s="250" t="str">
        <f>IF($G507="","",VLOOKUP($G507,判定式!$S$3:$X$12,6,TRUE))</f>
        <v/>
      </c>
      <c r="Q507" s="250" t="str">
        <f>IF($H507="","",VLOOKUP($H507,判定式!$T$3:$X$12,5,TRUE))</f>
        <v/>
      </c>
      <c r="R507" s="250" t="str">
        <f>IF($I507="","",VLOOKUP($I507,判定式!$AA$3:$AB$12,2,TRUE))</f>
        <v/>
      </c>
      <c r="S507" s="250" t="str">
        <f>IF($J507="","",VLOOKUP($J507,判定式!$W$3:$X$12,2,TRUE))</f>
        <v/>
      </c>
      <c r="T507" s="250" t="str">
        <f>IF($K507="","",VLOOKUP($K507,判定式!$Z$3:$AB$12,3,TRUE))</f>
        <v/>
      </c>
      <c r="U507" s="250" t="str">
        <f>IF($L507="","",VLOOKUP($L507,判定式!$U$3:$X$12,4,TRUE))</f>
        <v/>
      </c>
      <c r="V507" s="250" t="str">
        <f>IF($M507="","",VLOOKUP($M507,判定式!$V$3:$X$12,3,TRUE))</f>
        <v/>
      </c>
      <c r="W507" s="69" t="str">
        <f t="shared" si="21"/>
        <v/>
      </c>
      <c r="X507" s="170" t="b">
        <f>IF(ISNUMBER(D507),"判定外",IF(C507=12,VLOOKUP(W507,判定式!$C$15:I$19,7,TRUE),IF(C507=13,VLOOKUP(W507,判定式!$D$15:I$19,6,TRUE),IF(C507=14,VLOOKUP(W507,判定式!$E$15:I$19,5,TRUE),IF(C507=15,VLOOKUP(W507,判定式!$F$15:I$19,4,TRUE),IF(C507=16,VLOOKUP(W507,判定式!$G$15:I$19,3,TRUE),IF(C507=17,VLOOKUP(W507,判定式!$H$15:I$19,2,TRUE))))))))</f>
        <v>0</v>
      </c>
    </row>
    <row r="508" spans="1:24" ht="14.25">
      <c r="A508" s="67">
        <v>179</v>
      </c>
      <c r="B508" s="133"/>
      <c r="C508" s="201"/>
      <c r="D508" s="215" t="str">
        <f t="shared" si="20"/>
        <v>-</v>
      </c>
      <c r="E508" s="225"/>
      <c r="F508" s="225"/>
      <c r="G508" s="225"/>
      <c r="H508" s="225"/>
      <c r="I508" s="225"/>
      <c r="J508" s="225"/>
      <c r="K508" s="68"/>
      <c r="L508" s="225"/>
      <c r="M508" s="225"/>
      <c r="N508" s="250" t="str">
        <f>IF($E508="","",VLOOKUP($E508,判定式!$Q$3:$X$12,8,TRUE))</f>
        <v/>
      </c>
      <c r="O508" s="250" t="str">
        <f>IF($F508="","",VLOOKUP($F508,判定式!$R$3:$X$12,7,TRUE))</f>
        <v/>
      </c>
      <c r="P508" s="250" t="str">
        <f>IF($G508="","",VLOOKUP($G508,判定式!$S$3:$X$12,6,TRUE))</f>
        <v/>
      </c>
      <c r="Q508" s="250" t="str">
        <f>IF($H508="","",VLOOKUP($H508,判定式!$T$3:$X$12,5,TRUE))</f>
        <v/>
      </c>
      <c r="R508" s="250" t="str">
        <f>IF($I508="","",VLOOKUP($I508,判定式!$AA$3:$AB$12,2,TRUE))</f>
        <v/>
      </c>
      <c r="S508" s="250" t="str">
        <f>IF($J508="","",VLOOKUP($J508,判定式!$W$3:$X$12,2,TRUE))</f>
        <v/>
      </c>
      <c r="T508" s="250" t="str">
        <f>IF($K508="","",VLOOKUP($K508,判定式!$Z$3:$AB$12,3,TRUE))</f>
        <v/>
      </c>
      <c r="U508" s="250" t="str">
        <f>IF($L508="","",VLOOKUP($L508,判定式!$U$3:$X$12,4,TRUE))</f>
        <v/>
      </c>
      <c r="V508" s="250" t="str">
        <f>IF($M508="","",VLOOKUP($M508,判定式!$V$3:$X$12,3,TRUE))</f>
        <v/>
      </c>
      <c r="W508" s="69" t="str">
        <f t="shared" si="21"/>
        <v/>
      </c>
      <c r="X508" s="170" t="b">
        <f>IF(ISNUMBER(D508),"判定外",IF(C508=12,VLOOKUP(W508,判定式!$C$15:I$19,7,TRUE),IF(C508=13,VLOOKUP(W508,判定式!$D$15:I$19,6,TRUE),IF(C508=14,VLOOKUP(W508,判定式!$E$15:I$19,5,TRUE),IF(C508=15,VLOOKUP(W508,判定式!$F$15:I$19,4,TRUE),IF(C508=16,VLOOKUP(W508,判定式!$G$15:I$19,3,TRUE),IF(C508=17,VLOOKUP(W508,判定式!$H$15:I$19,2,TRUE))))))))</f>
        <v>0</v>
      </c>
    </row>
    <row r="509" spans="1:24" ht="14.25">
      <c r="A509" s="76">
        <v>180</v>
      </c>
      <c r="B509" s="136"/>
      <c r="C509" s="204"/>
      <c r="D509" s="218" t="str">
        <f t="shared" si="20"/>
        <v>-</v>
      </c>
      <c r="E509" s="230"/>
      <c r="F509" s="230"/>
      <c r="G509" s="230"/>
      <c r="H509" s="230"/>
      <c r="I509" s="230"/>
      <c r="J509" s="230"/>
      <c r="K509" s="77"/>
      <c r="L509" s="230"/>
      <c r="M509" s="230"/>
      <c r="N509" s="251" t="str">
        <f>IF($E509="","",VLOOKUP($E509,判定式!$Q$3:$X$12,8,TRUE))</f>
        <v/>
      </c>
      <c r="O509" s="251" t="str">
        <f>IF($F509="","",VLOOKUP($F509,判定式!$R$3:$X$12,7,TRUE))</f>
        <v/>
      </c>
      <c r="P509" s="251" t="str">
        <f>IF($G509="","",VLOOKUP($G509,判定式!$S$3:$X$12,6,TRUE))</f>
        <v/>
      </c>
      <c r="Q509" s="251" t="str">
        <f>IF($H509="","",VLOOKUP($H509,判定式!$T$3:$X$12,5,TRUE))</f>
        <v/>
      </c>
      <c r="R509" s="251" t="str">
        <f>IF($I509="","",VLOOKUP($I509,判定式!$AA$3:$AB$12,2,TRUE))</f>
        <v/>
      </c>
      <c r="S509" s="251" t="str">
        <f>IF($J509="","",VLOOKUP($J509,判定式!$W$3:$X$12,2,TRUE))</f>
        <v/>
      </c>
      <c r="T509" s="251" t="str">
        <f>IF($K509="","",VLOOKUP($K509,判定式!$Z$3:$AB$12,3,TRUE))</f>
        <v/>
      </c>
      <c r="U509" s="251" t="str">
        <f>IF($L509="","",VLOOKUP($L509,判定式!$U$3:$X$12,4,TRUE))</f>
        <v/>
      </c>
      <c r="V509" s="251" t="str">
        <f>IF($M509="","",VLOOKUP($M509,判定式!$V$3:$X$12,3,TRUE))</f>
        <v/>
      </c>
      <c r="W509" s="78" t="str">
        <f t="shared" si="21"/>
        <v/>
      </c>
      <c r="X509" s="173" t="b">
        <f>IF(ISNUMBER(D509),"判定外",IF(C509=12,VLOOKUP(W509,判定式!$C$15:I$19,7,TRUE),IF(C509=13,VLOOKUP(W509,判定式!$D$15:I$19,6,TRUE),IF(C509=14,VLOOKUP(W509,判定式!$E$15:I$19,5,TRUE),IF(C509=15,VLOOKUP(W509,判定式!$F$15:I$19,4,TRUE),IF(C509=16,VLOOKUP(W509,判定式!$G$15:I$19,3,TRUE),IF(C509=17,VLOOKUP(W509,判定式!$H$15:I$19,2,TRUE))))))))</f>
        <v>0</v>
      </c>
    </row>
    <row r="510" spans="1:24" ht="14.25">
      <c r="A510" s="73">
        <v>181</v>
      </c>
      <c r="B510" s="137"/>
      <c r="C510" s="205"/>
      <c r="D510" s="219" t="str">
        <f t="shared" si="20"/>
        <v>-</v>
      </c>
      <c r="E510" s="231"/>
      <c r="F510" s="231"/>
      <c r="G510" s="231"/>
      <c r="H510" s="231"/>
      <c r="I510" s="231"/>
      <c r="J510" s="231"/>
      <c r="K510" s="80"/>
      <c r="L510" s="231"/>
      <c r="M510" s="231"/>
      <c r="N510" s="252" t="str">
        <f>IF($E510="","",VLOOKUP($E510,判定式!$Q$3:$X$12,8,TRUE))</f>
        <v/>
      </c>
      <c r="O510" s="252" t="str">
        <f>IF($F510="","",VLOOKUP($F510,判定式!$R$3:$X$12,7,TRUE))</f>
        <v/>
      </c>
      <c r="P510" s="252" t="str">
        <f>IF($G510="","",VLOOKUP($G510,判定式!$S$3:$X$12,6,TRUE))</f>
        <v/>
      </c>
      <c r="Q510" s="252" t="str">
        <f>IF($H510="","",VLOOKUP($H510,判定式!$T$3:$X$12,5,TRUE))</f>
        <v/>
      </c>
      <c r="R510" s="252" t="str">
        <f>IF($I510="","",VLOOKUP($I510,判定式!$AA$3:$AB$12,2,TRUE))</f>
        <v/>
      </c>
      <c r="S510" s="252" t="str">
        <f>IF($J510="","",VLOOKUP($J510,判定式!$W$3:$X$12,2,TRUE))</f>
        <v/>
      </c>
      <c r="T510" s="252" t="str">
        <f>IF($K510="","",VLOOKUP($K510,判定式!$Z$3:$AB$12,3,TRUE))</f>
        <v/>
      </c>
      <c r="U510" s="252" t="str">
        <f>IF($L510="","",VLOOKUP($L510,判定式!$U$3:$X$12,4,TRUE))</f>
        <v/>
      </c>
      <c r="V510" s="252" t="str">
        <f>IF($M510="","",VLOOKUP($M510,判定式!$V$3:$X$12,3,TRUE))</f>
        <v/>
      </c>
      <c r="W510" s="75" t="str">
        <f t="shared" si="21"/>
        <v/>
      </c>
      <c r="X510" s="174" t="b">
        <f>IF(ISNUMBER(D510),"判定外",IF(C510=12,VLOOKUP(W510,判定式!$C$15:I$19,7,TRUE),IF(C510=13,VLOOKUP(W510,判定式!$D$15:I$19,6,TRUE),IF(C510=14,VLOOKUP(W510,判定式!$E$15:I$19,5,TRUE),IF(C510=15,VLOOKUP(W510,判定式!$F$15:I$19,4,TRUE),IF(C510=16,VLOOKUP(W510,判定式!$G$15:I$19,3,TRUE),IF(C510=17,VLOOKUP(W510,判定式!$H$15:I$19,2,TRUE))))))))</f>
        <v>0</v>
      </c>
    </row>
    <row r="511" spans="1:24" ht="14.25">
      <c r="A511" s="67">
        <v>182</v>
      </c>
      <c r="B511" s="133"/>
      <c r="C511" s="201"/>
      <c r="D511" s="215" t="str">
        <f t="shared" si="20"/>
        <v>-</v>
      </c>
      <c r="E511" s="225"/>
      <c r="F511" s="225"/>
      <c r="G511" s="225"/>
      <c r="H511" s="225"/>
      <c r="I511" s="225"/>
      <c r="J511" s="225"/>
      <c r="K511" s="68"/>
      <c r="L511" s="225"/>
      <c r="M511" s="225"/>
      <c r="N511" s="250" t="str">
        <f>IF($E511="","",VLOOKUP($E511,判定式!$Q$3:$X$12,8,TRUE))</f>
        <v/>
      </c>
      <c r="O511" s="250" t="str">
        <f>IF($F511="","",VLOOKUP($F511,判定式!$R$3:$X$12,7,TRUE))</f>
        <v/>
      </c>
      <c r="P511" s="250" t="str">
        <f>IF($G511="","",VLOOKUP($G511,判定式!$S$3:$X$12,6,TRUE))</f>
        <v/>
      </c>
      <c r="Q511" s="250" t="str">
        <f>IF($H511="","",VLOOKUP($H511,判定式!$T$3:$X$12,5,TRUE))</f>
        <v/>
      </c>
      <c r="R511" s="250" t="str">
        <f>IF($I511="","",VLOOKUP($I511,判定式!$AA$3:$AB$12,2,TRUE))</f>
        <v/>
      </c>
      <c r="S511" s="250" t="str">
        <f>IF($J511="","",VLOOKUP($J511,判定式!$W$3:$X$12,2,TRUE))</f>
        <v/>
      </c>
      <c r="T511" s="250" t="str">
        <f>IF($K511="","",VLOOKUP($K511,判定式!$Z$3:$AB$12,3,TRUE))</f>
        <v/>
      </c>
      <c r="U511" s="250" t="str">
        <f>IF($L511="","",VLOOKUP($L511,判定式!$U$3:$X$12,4,TRUE))</f>
        <v/>
      </c>
      <c r="V511" s="250" t="str">
        <f>IF($M511="","",VLOOKUP($M511,判定式!$V$3:$X$12,3,TRUE))</f>
        <v/>
      </c>
      <c r="W511" s="69" t="str">
        <f t="shared" si="21"/>
        <v/>
      </c>
      <c r="X511" s="170" t="b">
        <f>IF(ISNUMBER(D511),"判定外",IF(C511=12,VLOOKUP(W511,判定式!$C$15:I$19,7,TRUE),IF(C511=13,VLOOKUP(W511,判定式!$D$15:I$19,6,TRUE),IF(C511=14,VLOOKUP(W511,判定式!$E$15:I$19,5,TRUE),IF(C511=15,VLOOKUP(W511,判定式!$F$15:I$19,4,TRUE),IF(C511=16,VLOOKUP(W511,判定式!$G$15:I$19,3,TRUE),IF(C511=17,VLOOKUP(W511,判定式!$H$15:I$19,2,TRUE))))))))</f>
        <v>0</v>
      </c>
    </row>
    <row r="512" spans="1:24" ht="14.25">
      <c r="A512" s="67">
        <v>183</v>
      </c>
      <c r="B512" s="133"/>
      <c r="C512" s="201"/>
      <c r="D512" s="215" t="str">
        <f t="shared" si="20"/>
        <v>-</v>
      </c>
      <c r="E512" s="225"/>
      <c r="F512" s="225"/>
      <c r="G512" s="225"/>
      <c r="H512" s="225"/>
      <c r="I512" s="225"/>
      <c r="J512" s="225"/>
      <c r="K512" s="68"/>
      <c r="L512" s="225"/>
      <c r="M512" s="225"/>
      <c r="N512" s="250" t="str">
        <f>IF($E512="","",VLOOKUP($E512,判定式!$Q$3:$X$12,8,TRUE))</f>
        <v/>
      </c>
      <c r="O512" s="250" t="str">
        <f>IF($F512="","",VLOOKUP($F512,判定式!$R$3:$X$12,7,TRUE))</f>
        <v/>
      </c>
      <c r="P512" s="250" t="str">
        <f>IF($G512="","",VLOOKUP($G512,判定式!$S$3:$X$12,6,TRUE))</f>
        <v/>
      </c>
      <c r="Q512" s="250" t="str">
        <f>IF($H512="","",VLOOKUP($H512,判定式!$T$3:$X$12,5,TRUE))</f>
        <v/>
      </c>
      <c r="R512" s="250" t="str">
        <f>IF($I512="","",VLOOKUP($I512,判定式!$AA$3:$AB$12,2,TRUE))</f>
        <v/>
      </c>
      <c r="S512" s="250" t="str">
        <f>IF($J512="","",VLOOKUP($J512,判定式!$W$3:$X$12,2,TRUE))</f>
        <v/>
      </c>
      <c r="T512" s="250" t="str">
        <f>IF($K512="","",VLOOKUP($K512,判定式!$Z$3:$AB$12,3,TRUE))</f>
        <v/>
      </c>
      <c r="U512" s="250" t="str">
        <f>IF($L512="","",VLOOKUP($L512,判定式!$U$3:$X$12,4,TRUE))</f>
        <v/>
      </c>
      <c r="V512" s="250" t="str">
        <f>IF($M512="","",VLOOKUP($M512,判定式!$V$3:$X$12,3,TRUE))</f>
        <v/>
      </c>
      <c r="W512" s="69" t="str">
        <f t="shared" si="21"/>
        <v/>
      </c>
      <c r="X512" s="170" t="b">
        <f>IF(ISNUMBER(D512),"判定外",IF(C512=12,VLOOKUP(W512,判定式!$C$15:I$19,7,TRUE),IF(C512=13,VLOOKUP(W512,判定式!$D$15:I$19,6,TRUE),IF(C512=14,VLOOKUP(W512,判定式!$E$15:I$19,5,TRUE),IF(C512=15,VLOOKUP(W512,判定式!$F$15:I$19,4,TRUE),IF(C512=16,VLOOKUP(W512,判定式!$G$15:I$19,3,TRUE),IF(C512=17,VLOOKUP(W512,判定式!$H$15:I$19,2,TRUE))))))))</f>
        <v>0</v>
      </c>
    </row>
    <row r="513" spans="1:24" ht="14.25">
      <c r="A513" s="67">
        <v>184</v>
      </c>
      <c r="B513" s="133"/>
      <c r="C513" s="201"/>
      <c r="D513" s="215" t="str">
        <f t="shared" si="20"/>
        <v>-</v>
      </c>
      <c r="E513" s="225"/>
      <c r="F513" s="225"/>
      <c r="G513" s="225"/>
      <c r="H513" s="225"/>
      <c r="I513" s="225"/>
      <c r="J513" s="225"/>
      <c r="K513" s="68"/>
      <c r="L513" s="225"/>
      <c r="M513" s="225"/>
      <c r="N513" s="250" t="str">
        <f>IF($E513="","",VLOOKUP($E513,判定式!$Q$3:$X$12,8,TRUE))</f>
        <v/>
      </c>
      <c r="O513" s="250" t="str">
        <f>IF($F513="","",VLOOKUP($F513,判定式!$R$3:$X$12,7,TRUE))</f>
        <v/>
      </c>
      <c r="P513" s="250" t="str">
        <f>IF($G513="","",VLOOKUP($G513,判定式!$S$3:$X$12,6,TRUE))</f>
        <v/>
      </c>
      <c r="Q513" s="250" t="str">
        <f>IF($H513="","",VLOOKUP($H513,判定式!$T$3:$X$12,5,TRUE))</f>
        <v/>
      </c>
      <c r="R513" s="250" t="str">
        <f>IF($I513="","",VLOOKUP($I513,判定式!$AA$3:$AB$12,2,TRUE))</f>
        <v/>
      </c>
      <c r="S513" s="250" t="str">
        <f>IF($J513="","",VLOOKUP($J513,判定式!$W$3:$X$12,2,TRUE))</f>
        <v/>
      </c>
      <c r="T513" s="250" t="str">
        <f>IF($K513="","",VLOOKUP($K513,判定式!$Z$3:$AB$12,3,TRUE))</f>
        <v/>
      </c>
      <c r="U513" s="250" t="str">
        <f>IF($L513="","",VLOOKUP($L513,判定式!$U$3:$X$12,4,TRUE))</f>
        <v/>
      </c>
      <c r="V513" s="250" t="str">
        <f>IF($M513="","",VLOOKUP($M513,判定式!$V$3:$X$12,3,TRUE))</f>
        <v/>
      </c>
      <c r="W513" s="69" t="str">
        <f t="shared" si="21"/>
        <v/>
      </c>
      <c r="X513" s="170" t="b">
        <f>IF(ISNUMBER(D513),"判定外",IF(C513=12,VLOOKUP(W513,判定式!$C$15:I$19,7,TRUE),IF(C513=13,VLOOKUP(W513,判定式!$D$15:I$19,6,TRUE),IF(C513=14,VLOOKUP(W513,判定式!$E$15:I$19,5,TRUE),IF(C513=15,VLOOKUP(W513,判定式!$F$15:I$19,4,TRUE),IF(C513=16,VLOOKUP(W513,判定式!$G$15:I$19,3,TRUE),IF(C513=17,VLOOKUP(W513,判定式!$H$15:I$19,2,TRUE))))))))</f>
        <v>0</v>
      </c>
    </row>
    <row r="514" spans="1:24" ht="14.25">
      <c r="A514" s="76">
        <v>185</v>
      </c>
      <c r="B514" s="134"/>
      <c r="C514" s="202"/>
      <c r="D514" s="218" t="str">
        <f t="shared" si="20"/>
        <v>-</v>
      </c>
      <c r="E514" s="227"/>
      <c r="F514" s="227"/>
      <c r="G514" s="227"/>
      <c r="H514" s="227"/>
      <c r="I514" s="227"/>
      <c r="J514" s="227"/>
      <c r="K514" s="71"/>
      <c r="L514" s="227"/>
      <c r="M514" s="227"/>
      <c r="N514" s="253" t="str">
        <f>IF($E514="","",VLOOKUP($E514,判定式!$Q$3:$X$12,8,TRUE))</f>
        <v/>
      </c>
      <c r="O514" s="253" t="str">
        <f>IF($F514="","",VLOOKUP($F514,判定式!$R$3:$X$12,7,TRUE))</f>
        <v/>
      </c>
      <c r="P514" s="253" t="str">
        <f>IF($G514="","",VLOOKUP($G514,判定式!$S$3:$X$12,6,TRUE))</f>
        <v/>
      </c>
      <c r="Q514" s="253" t="str">
        <f>IF($H514="","",VLOOKUP($H514,判定式!$T$3:$X$12,5,TRUE))</f>
        <v/>
      </c>
      <c r="R514" s="253" t="str">
        <f>IF($I514="","",VLOOKUP($I514,判定式!$AA$3:$AB$12,2,TRUE))</f>
        <v/>
      </c>
      <c r="S514" s="253" t="str">
        <f>IF($J514="","",VLOOKUP($J514,判定式!$W$3:$X$12,2,TRUE))</f>
        <v/>
      </c>
      <c r="T514" s="253" t="str">
        <f>IF($K514="","",VLOOKUP($K514,判定式!$Z$3:$AB$12,3,TRUE))</f>
        <v/>
      </c>
      <c r="U514" s="253" t="str">
        <f>IF($L514="","",VLOOKUP($L514,判定式!$U$3:$X$12,4,TRUE))</f>
        <v/>
      </c>
      <c r="V514" s="253" t="str">
        <f>IF($M514="","",VLOOKUP($M514,判定式!$V$3:$X$12,3,TRUE))</f>
        <v/>
      </c>
      <c r="W514" s="78" t="str">
        <f t="shared" si="21"/>
        <v/>
      </c>
      <c r="X514" s="171" t="b">
        <f>IF(ISNUMBER(D514),"判定外",IF(C514=12,VLOOKUP(W514,判定式!$C$15:I$19,7,TRUE),IF(C514=13,VLOOKUP(W514,判定式!$D$15:I$19,6,TRUE),IF(C514=14,VLOOKUP(W514,判定式!$E$15:I$19,5,TRUE),IF(C514=15,VLOOKUP(W514,判定式!$F$15:I$19,4,TRUE),IF(C514=16,VLOOKUP(W514,判定式!$G$15:I$19,3,TRUE),IF(C514=17,VLOOKUP(W514,判定式!$H$15:I$19,2,TRUE))))))))</f>
        <v>0</v>
      </c>
    </row>
    <row r="515" spans="1:24" ht="14.25">
      <c r="A515" s="73">
        <v>186</v>
      </c>
      <c r="B515" s="135"/>
      <c r="C515" s="203"/>
      <c r="D515" s="219" t="str">
        <f t="shared" si="20"/>
        <v>-</v>
      </c>
      <c r="E515" s="229"/>
      <c r="F515" s="229"/>
      <c r="G515" s="229"/>
      <c r="H515" s="229"/>
      <c r="I515" s="229"/>
      <c r="J515" s="229"/>
      <c r="K515" s="74"/>
      <c r="L515" s="229"/>
      <c r="M515" s="229"/>
      <c r="N515" s="254" t="str">
        <f>IF($E515="","",VLOOKUP($E515,判定式!$Q$3:$X$12,8,TRUE))</f>
        <v/>
      </c>
      <c r="O515" s="254" t="str">
        <f>IF($F515="","",VLOOKUP($F515,判定式!$R$3:$X$12,7,TRUE))</f>
        <v/>
      </c>
      <c r="P515" s="254" t="str">
        <f>IF($G515="","",VLOOKUP($G515,判定式!$S$3:$X$12,6,TRUE))</f>
        <v/>
      </c>
      <c r="Q515" s="254" t="str">
        <f>IF($H515="","",VLOOKUP($H515,判定式!$T$3:$X$12,5,TRUE))</f>
        <v/>
      </c>
      <c r="R515" s="254" t="str">
        <f>IF($I515="","",VLOOKUP($I515,判定式!$AA$3:$AB$12,2,TRUE))</f>
        <v/>
      </c>
      <c r="S515" s="254" t="str">
        <f>IF($J515="","",VLOOKUP($J515,判定式!$W$3:$X$12,2,TRUE))</f>
        <v/>
      </c>
      <c r="T515" s="254" t="str">
        <f>IF($K515="","",VLOOKUP($K515,判定式!$Z$3:$AB$12,3,TRUE))</f>
        <v/>
      </c>
      <c r="U515" s="254" t="str">
        <f>IF($L515="","",VLOOKUP($L515,判定式!$U$3:$X$12,4,TRUE))</f>
        <v/>
      </c>
      <c r="V515" s="254" t="str">
        <f>IF($M515="","",VLOOKUP($M515,判定式!$V$3:$X$12,3,TRUE))</f>
        <v/>
      </c>
      <c r="W515" s="75" t="str">
        <f t="shared" si="21"/>
        <v/>
      </c>
      <c r="X515" s="172" t="b">
        <f>IF(ISNUMBER(D515),"判定外",IF(C515=12,VLOOKUP(W515,判定式!$C$15:I$19,7,TRUE),IF(C515=13,VLOOKUP(W515,判定式!$D$15:I$19,6,TRUE),IF(C515=14,VLOOKUP(W515,判定式!$E$15:I$19,5,TRUE),IF(C515=15,VLOOKUP(W515,判定式!$F$15:I$19,4,TRUE),IF(C515=16,VLOOKUP(W515,判定式!$G$15:I$19,3,TRUE),IF(C515=17,VLOOKUP(W515,判定式!$H$15:I$19,2,TRUE))))))))</f>
        <v>0</v>
      </c>
    </row>
    <row r="516" spans="1:24" ht="14.25">
      <c r="A516" s="67">
        <v>187</v>
      </c>
      <c r="B516" s="133"/>
      <c r="C516" s="201"/>
      <c r="D516" s="215" t="str">
        <f t="shared" si="20"/>
        <v>-</v>
      </c>
      <c r="E516" s="225"/>
      <c r="F516" s="225"/>
      <c r="G516" s="225"/>
      <c r="H516" s="225"/>
      <c r="I516" s="225"/>
      <c r="J516" s="225"/>
      <c r="K516" s="68"/>
      <c r="L516" s="225"/>
      <c r="M516" s="225"/>
      <c r="N516" s="250" t="str">
        <f>IF($E516="","",VLOOKUP($E516,判定式!$Q$3:$X$12,8,TRUE))</f>
        <v/>
      </c>
      <c r="O516" s="250" t="str">
        <f>IF($F516="","",VLOOKUP($F516,判定式!$R$3:$X$12,7,TRUE))</f>
        <v/>
      </c>
      <c r="P516" s="250" t="str">
        <f>IF($G516="","",VLOOKUP($G516,判定式!$S$3:$X$12,6,TRUE))</f>
        <v/>
      </c>
      <c r="Q516" s="250" t="str">
        <f>IF($H516="","",VLOOKUP($H516,判定式!$T$3:$X$12,5,TRUE))</f>
        <v/>
      </c>
      <c r="R516" s="250" t="str">
        <f>IF($I516="","",VLOOKUP($I516,判定式!$AA$3:$AB$12,2,TRUE))</f>
        <v/>
      </c>
      <c r="S516" s="250" t="str">
        <f>IF($J516="","",VLOOKUP($J516,判定式!$W$3:$X$12,2,TRUE))</f>
        <v/>
      </c>
      <c r="T516" s="250" t="str">
        <f>IF($K516="","",VLOOKUP($K516,判定式!$Z$3:$AB$12,3,TRUE))</f>
        <v/>
      </c>
      <c r="U516" s="250" t="str">
        <f>IF($L516="","",VLOOKUP($L516,判定式!$U$3:$X$12,4,TRUE))</f>
        <v/>
      </c>
      <c r="V516" s="250" t="str">
        <f>IF($M516="","",VLOOKUP($M516,判定式!$V$3:$X$12,3,TRUE))</f>
        <v/>
      </c>
      <c r="W516" s="69" t="str">
        <f t="shared" si="21"/>
        <v/>
      </c>
      <c r="X516" s="170" t="b">
        <f>IF(ISNUMBER(D516),"判定外",IF(C516=12,VLOOKUP(W516,判定式!$C$15:I$19,7,TRUE),IF(C516=13,VLOOKUP(W516,判定式!$D$15:I$19,6,TRUE),IF(C516=14,VLOOKUP(W516,判定式!$E$15:I$19,5,TRUE),IF(C516=15,VLOOKUP(W516,判定式!$F$15:I$19,4,TRUE),IF(C516=16,VLOOKUP(W516,判定式!$G$15:I$19,3,TRUE),IF(C516=17,VLOOKUP(W516,判定式!$H$15:I$19,2,TRUE))))))))</f>
        <v>0</v>
      </c>
    </row>
    <row r="517" spans="1:24" ht="14.25">
      <c r="A517" s="67">
        <v>188</v>
      </c>
      <c r="B517" s="133"/>
      <c r="C517" s="201"/>
      <c r="D517" s="215" t="str">
        <f t="shared" si="20"/>
        <v>-</v>
      </c>
      <c r="E517" s="225"/>
      <c r="F517" s="225"/>
      <c r="G517" s="225"/>
      <c r="H517" s="225"/>
      <c r="I517" s="225"/>
      <c r="J517" s="225"/>
      <c r="K517" s="68"/>
      <c r="L517" s="225"/>
      <c r="M517" s="225"/>
      <c r="N517" s="250" t="str">
        <f>IF($E517="","",VLOOKUP($E517,判定式!$Q$3:$X$12,8,TRUE))</f>
        <v/>
      </c>
      <c r="O517" s="250" t="str">
        <f>IF($F517="","",VLOOKUP($F517,判定式!$R$3:$X$12,7,TRUE))</f>
        <v/>
      </c>
      <c r="P517" s="250" t="str">
        <f>IF($G517="","",VLOOKUP($G517,判定式!$S$3:$X$12,6,TRUE))</f>
        <v/>
      </c>
      <c r="Q517" s="250" t="str">
        <f>IF($H517="","",VLOOKUP($H517,判定式!$T$3:$X$12,5,TRUE))</f>
        <v/>
      </c>
      <c r="R517" s="250" t="str">
        <f>IF($I517="","",VLOOKUP($I517,判定式!$AA$3:$AB$12,2,TRUE))</f>
        <v/>
      </c>
      <c r="S517" s="250" t="str">
        <f>IF($J517="","",VLOOKUP($J517,判定式!$W$3:$X$12,2,TRUE))</f>
        <v/>
      </c>
      <c r="T517" s="250" t="str">
        <f>IF($K517="","",VLOOKUP($K517,判定式!$Z$3:$AB$12,3,TRUE))</f>
        <v/>
      </c>
      <c r="U517" s="250" t="str">
        <f>IF($L517="","",VLOOKUP($L517,判定式!$U$3:$X$12,4,TRUE))</f>
        <v/>
      </c>
      <c r="V517" s="250" t="str">
        <f>IF($M517="","",VLOOKUP($M517,判定式!$V$3:$X$12,3,TRUE))</f>
        <v/>
      </c>
      <c r="W517" s="69" t="str">
        <f t="shared" si="21"/>
        <v/>
      </c>
      <c r="X517" s="170" t="b">
        <f>IF(ISNUMBER(D517),"判定外",IF(C517=12,VLOOKUP(W517,判定式!$C$15:I$19,7,TRUE),IF(C517=13,VLOOKUP(W517,判定式!$D$15:I$19,6,TRUE),IF(C517=14,VLOOKUP(W517,判定式!$E$15:I$19,5,TRUE),IF(C517=15,VLOOKUP(W517,判定式!$F$15:I$19,4,TRUE),IF(C517=16,VLOOKUP(W517,判定式!$G$15:I$19,3,TRUE),IF(C517=17,VLOOKUP(W517,判定式!$H$15:I$19,2,TRUE))))))))</f>
        <v>0</v>
      </c>
    </row>
    <row r="518" spans="1:24" ht="14.25">
      <c r="A518" s="67">
        <v>189</v>
      </c>
      <c r="B518" s="133"/>
      <c r="C518" s="201"/>
      <c r="D518" s="215" t="str">
        <f t="shared" si="20"/>
        <v>-</v>
      </c>
      <c r="E518" s="225"/>
      <c r="F518" s="225"/>
      <c r="G518" s="225"/>
      <c r="H518" s="225"/>
      <c r="I518" s="225"/>
      <c r="J518" s="225"/>
      <c r="K518" s="68"/>
      <c r="L518" s="225"/>
      <c r="M518" s="225"/>
      <c r="N518" s="250" t="str">
        <f>IF($E518="","",VLOOKUP($E518,判定式!$Q$3:$X$12,8,TRUE))</f>
        <v/>
      </c>
      <c r="O518" s="250" t="str">
        <f>IF($F518="","",VLOOKUP($F518,判定式!$R$3:$X$12,7,TRUE))</f>
        <v/>
      </c>
      <c r="P518" s="250" t="str">
        <f>IF($G518="","",VLOOKUP($G518,判定式!$S$3:$X$12,6,TRUE))</f>
        <v/>
      </c>
      <c r="Q518" s="250" t="str">
        <f>IF($H518="","",VLOOKUP($H518,判定式!$T$3:$X$12,5,TRUE))</f>
        <v/>
      </c>
      <c r="R518" s="250" t="str">
        <f>IF($I518="","",VLOOKUP($I518,判定式!$AA$3:$AB$12,2,TRUE))</f>
        <v/>
      </c>
      <c r="S518" s="250" t="str">
        <f>IF($J518="","",VLOOKUP($J518,判定式!$W$3:$X$12,2,TRUE))</f>
        <v/>
      </c>
      <c r="T518" s="250" t="str">
        <f>IF($K518="","",VLOOKUP($K518,判定式!$Z$3:$AB$12,3,TRUE))</f>
        <v/>
      </c>
      <c r="U518" s="250" t="str">
        <f>IF($L518="","",VLOOKUP($L518,判定式!$U$3:$X$12,4,TRUE))</f>
        <v/>
      </c>
      <c r="V518" s="250" t="str">
        <f>IF($M518="","",VLOOKUP($M518,判定式!$V$3:$X$12,3,TRUE))</f>
        <v/>
      </c>
      <c r="W518" s="69" t="str">
        <f t="shared" si="21"/>
        <v/>
      </c>
      <c r="X518" s="170" t="b">
        <f>IF(ISNUMBER(D518),"判定外",IF(C518=12,VLOOKUP(W518,判定式!$C$15:I$19,7,TRUE),IF(C518=13,VLOOKUP(W518,判定式!$D$15:I$19,6,TRUE),IF(C518=14,VLOOKUP(W518,判定式!$E$15:I$19,5,TRUE),IF(C518=15,VLOOKUP(W518,判定式!$F$15:I$19,4,TRUE),IF(C518=16,VLOOKUP(W518,判定式!$G$15:I$19,3,TRUE),IF(C518=17,VLOOKUP(W518,判定式!$H$15:I$19,2,TRUE))))))))</f>
        <v>0</v>
      </c>
    </row>
    <row r="519" spans="1:24" ht="14.25">
      <c r="A519" s="76">
        <v>190</v>
      </c>
      <c r="B519" s="136"/>
      <c r="C519" s="204"/>
      <c r="D519" s="218" t="str">
        <f t="shared" si="20"/>
        <v>-</v>
      </c>
      <c r="E519" s="230"/>
      <c r="F519" s="230"/>
      <c r="G519" s="230"/>
      <c r="H519" s="230"/>
      <c r="I519" s="230"/>
      <c r="J519" s="230"/>
      <c r="K519" s="77"/>
      <c r="L519" s="230"/>
      <c r="M519" s="230"/>
      <c r="N519" s="251" t="str">
        <f>IF($E519="","",VLOOKUP($E519,判定式!$Q$3:$X$12,8,TRUE))</f>
        <v/>
      </c>
      <c r="O519" s="251" t="str">
        <f>IF($F519="","",VLOOKUP($F519,判定式!$R$3:$X$12,7,TRUE))</f>
        <v/>
      </c>
      <c r="P519" s="251" t="str">
        <f>IF($G519="","",VLOOKUP($G519,判定式!$S$3:$X$12,6,TRUE))</f>
        <v/>
      </c>
      <c r="Q519" s="251" t="str">
        <f>IF($H519="","",VLOOKUP($H519,判定式!$T$3:$X$12,5,TRUE))</f>
        <v/>
      </c>
      <c r="R519" s="251" t="str">
        <f>IF($I519="","",VLOOKUP($I519,判定式!$AA$3:$AB$12,2,TRUE))</f>
        <v/>
      </c>
      <c r="S519" s="251" t="str">
        <f>IF($J519="","",VLOOKUP($J519,判定式!$W$3:$X$12,2,TRUE))</f>
        <v/>
      </c>
      <c r="T519" s="251" t="str">
        <f>IF($K519="","",VLOOKUP($K519,判定式!$Z$3:$AB$12,3,TRUE))</f>
        <v/>
      </c>
      <c r="U519" s="251" t="str">
        <f>IF($L519="","",VLOOKUP($L519,判定式!$U$3:$X$12,4,TRUE))</f>
        <v/>
      </c>
      <c r="V519" s="251" t="str">
        <f>IF($M519="","",VLOOKUP($M519,判定式!$V$3:$X$12,3,TRUE))</f>
        <v/>
      </c>
      <c r="W519" s="78" t="str">
        <f t="shared" si="21"/>
        <v/>
      </c>
      <c r="X519" s="173" t="b">
        <f>IF(ISNUMBER(D519),"判定外",IF(C519=12,VLOOKUP(W519,判定式!$C$15:I$19,7,TRUE),IF(C519=13,VLOOKUP(W519,判定式!$D$15:I$19,6,TRUE),IF(C519=14,VLOOKUP(W519,判定式!$E$15:I$19,5,TRUE),IF(C519=15,VLOOKUP(W519,判定式!$F$15:I$19,4,TRUE),IF(C519=16,VLOOKUP(W519,判定式!$G$15:I$19,3,TRUE),IF(C519=17,VLOOKUP(W519,判定式!$H$15:I$19,2,TRUE))))))))</f>
        <v>0</v>
      </c>
    </row>
    <row r="520" spans="1:24" ht="14.25">
      <c r="A520" s="73">
        <v>191</v>
      </c>
      <c r="B520" s="137"/>
      <c r="C520" s="205"/>
      <c r="D520" s="219" t="str">
        <f t="shared" si="20"/>
        <v>-</v>
      </c>
      <c r="E520" s="231"/>
      <c r="F520" s="231"/>
      <c r="G520" s="231"/>
      <c r="H520" s="231"/>
      <c r="I520" s="231"/>
      <c r="J520" s="231"/>
      <c r="K520" s="80"/>
      <c r="L520" s="231"/>
      <c r="M520" s="231"/>
      <c r="N520" s="252" t="str">
        <f>IF($E520="","",VLOOKUP($E520,判定式!$Q$3:$X$12,8,TRUE))</f>
        <v/>
      </c>
      <c r="O520" s="252" t="str">
        <f>IF($F520="","",VLOOKUP($F520,判定式!$R$3:$X$12,7,TRUE))</f>
        <v/>
      </c>
      <c r="P520" s="252" t="str">
        <f>IF($G520="","",VLOOKUP($G520,判定式!$S$3:$X$12,6,TRUE))</f>
        <v/>
      </c>
      <c r="Q520" s="252" t="str">
        <f>IF($H520="","",VLOOKUP($H520,判定式!$T$3:$X$12,5,TRUE))</f>
        <v/>
      </c>
      <c r="R520" s="252" t="str">
        <f>IF($I520="","",VLOOKUP($I520,判定式!$AA$3:$AB$12,2,TRUE))</f>
        <v/>
      </c>
      <c r="S520" s="252" t="str">
        <f>IF($J520="","",VLOOKUP($J520,判定式!$W$3:$X$12,2,TRUE))</f>
        <v/>
      </c>
      <c r="T520" s="252" t="str">
        <f>IF($K520="","",VLOOKUP($K520,判定式!$Z$3:$AB$12,3,TRUE))</f>
        <v/>
      </c>
      <c r="U520" s="252" t="str">
        <f>IF($L520="","",VLOOKUP($L520,判定式!$U$3:$X$12,4,TRUE))</f>
        <v/>
      </c>
      <c r="V520" s="252" t="str">
        <f>IF($M520="","",VLOOKUP($M520,判定式!$V$3:$X$12,3,TRUE))</f>
        <v/>
      </c>
      <c r="W520" s="75" t="str">
        <f t="shared" si="21"/>
        <v/>
      </c>
      <c r="X520" s="174" t="b">
        <f>IF(ISNUMBER(D520),"判定外",IF(C520=12,VLOOKUP(W520,判定式!$C$15:I$19,7,TRUE),IF(C520=13,VLOOKUP(W520,判定式!$D$15:I$19,6,TRUE),IF(C520=14,VLOOKUP(W520,判定式!$E$15:I$19,5,TRUE),IF(C520=15,VLOOKUP(W520,判定式!$F$15:I$19,4,TRUE),IF(C520=16,VLOOKUP(W520,判定式!$G$15:I$19,3,TRUE),IF(C520=17,VLOOKUP(W520,判定式!$H$15:I$19,2,TRUE))))))))</f>
        <v>0</v>
      </c>
    </row>
    <row r="521" spans="1:24" ht="14.25">
      <c r="A521" s="67">
        <v>192</v>
      </c>
      <c r="B521" s="133"/>
      <c r="C521" s="201"/>
      <c r="D521" s="215" t="str">
        <f t="shared" si="20"/>
        <v>-</v>
      </c>
      <c r="E521" s="225"/>
      <c r="F521" s="225"/>
      <c r="G521" s="225"/>
      <c r="H521" s="225"/>
      <c r="I521" s="225"/>
      <c r="J521" s="225"/>
      <c r="K521" s="68"/>
      <c r="L521" s="225"/>
      <c r="M521" s="225"/>
      <c r="N521" s="250" t="str">
        <f>IF($E521="","",VLOOKUP($E521,判定式!$Q$3:$X$12,8,TRUE))</f>
        <v/>
      </c>
      <c r="O521" s="250" t="str">
        <f>IF($F521="","",VLOOKUP($F521,判定式!$R$3:$X$12,7,TRUE))</f>
        <v/>
      </c>
      <c r="P521" s="250" t="str">
        <f>IF($G521="","",VLOOKUP($G521,判定式!$S$3:$X$12,6,TRUE))</f>
        <v/>
      </c>
      <c r="Q521" s="250" t="str">
        <f>IF($H521="","",VLOOKUP($H521,判定式!$T$3:$X$12,5,TRUE))</f>
        <v/>
      </c>
      <c r="R521" s="250" t="str">
        <f>IF($I521="","",VLOOKUP($I521,判定式!$AA$3:$AB$12,2,TRUE))</f>
        <v/>
      </c>
      <c r="S521" s="250" t="str">
        <f>IF($J521="","",VLOOKUP($J521,判定式!$W$3:$X$12,2,TRUE))</f>
        <v/>
      </c>
      <c r="T521" s="250" t="str">
        <f>IF($K521="","",VLOOKUP($K521,判定式!$Z$3:$AB$12,3,TRUE))</f>
        <v/>
      </c>
      <c r="U521" s="250" t="str">
        <f>IF($L521="","",VLOOKUP($L521,判定式!$U$3:$X$12,4,TRUE))</f>
        <v/>
      </c>
      <c r="V521" s="250" t="str">
        <f>IF($M521="","",VLOOKUP($M521,判定式!$V$3:$X$12,3,TRUE))</f>
        <v/>
      </c>
      <c r="W521" s="69" t="str">
        <f t="shared" si="21"/>
        <v/>
      </c>
      <c r="X521" s="170" t="b">
        <f>IF(ISNUMBER(D521),"判定外",IF(C521=12,VLOOKUP(W521,判定式!$C$15:I$19,7,TRUE),IF(C521=13,VLOOKUP(W521,判定式!$D$15:I$19,6,TRUE),IF(C521=14,VLOOKUP(W521,判定式!$E$15:I$19,5,TRUE),IF(C521=15,VLOOKUP(W521,判定式!$F$15:I$19,4,TRUE),IF(C521=16,VLOOKUP(W521,判定式!$G$15:I$19,3,TRUE),IF(C521=17,VLOOKUP(W521,判定式!$H$15:I$19,2,TRUE))))))))</f>
        <v>0</v>
      </c>
    </row>
    <row r="522" spans="1:24" ht="14.25">
      <c r="A522" s="67">
        <v>193</v>
      </c>
      <c r="B522" s="133"/>
      <c r="C522" s="201"/>
      <c r="D522" s="215" t="str">
        <f t="shared" ref="D522:D585" si="22">IF((COUNTBLANK(E522:H522)+COUNTBLANK(K522:M522)+IF(AND(I522="",J522=""),1,0))=0,"",IF((COUNTBLANK(E522:H522)+COUNTBLANK(K522:M522)+IF(AND(I522="",J522=""),1,0))=8,"-",(COUNTBLANK(E522:H522)+COUNTBLANK(K522:M522)+IF(AND(I522="",J522=""),1,0))))</f>
        <v>-</v>
      </c>
      <c r="E522" s="225"/>
      <c r="F522" s="225"/>
      <c r="G522" s="225"/>
      <c r="H522" s="225"/>
      <c r="I522" s="225"/>
      <c r="J522" s="225"/>
      <c r="K522" s="68"/>
      <c r="L522" s="225"/>
      <c r="M522" s="225"/>
      <c r="N522" s="250" t="str">
        <f>IF($E522="","",VLOOKUP($E522,判定式!$Q$3:$X$12,8,TRUE))</f>
        <v/>
      </c>
      <c r="O522" s="250" t="str">
        <f>IF($F522="","",VLOOKUP($F522,判定式!$R$3:$X$12,7,TRUE))</f>
        <v/>
      </c>
      <c r="P522" s="250" t="str">
        <f>IF($G522="","",VLOOKUP($G522,判定式!$S$3:$X$12,6,TRUE))</f>
        <v/>
      </c>
      <c r="Q522" s="250" t="str">
        <f>IF($H522="","",VLOOKUP($H522,判定式!$T$3:$X$12,5,TRUE))</f>
        <v/>
      </c>
      <c r="R522" s="250" t="str">
        <f>IF($I522="","",VLOOKUP($I522,判定式!$AA$3:$AB$12,2,TRUE))</f>
        <v/>
      </c>
      <c r="S522" s="250" t="str">
        <f>IF($J522="","",VLOOKUP($J522,判定式!$W$3:$X$12,2,TRUE))</f>
        <v/>
      </c>
      <c r="T522" s="250" t="str">
        <f>IF($K522="","",VLOOKUP($K522,判定式!$Z$3:$AB$12,3,TRUE))</f>
        <v/>
      </c>
      <c r="U522" s="250" t="str">
        <f>IF($L522="","",VLOOKUP($L522,判定式!$U$3:$X$12,4,TRUE))</f>
        <v/>
      </c>
      <c r="V522" s="250" t="str">
        <f>IF($M522="","",VLOOKUP($M522,判定式!$V$3:$X$12,3,TRUE))</f>
        <v/>
      </c>
      <c r="W522" s="69" t="str">
        <f t="shared" si="21"/>
        <v/>
      </c>
      <c r="X522" s="170" t="b">
        <f>IF(ISNUMBER(D522),"判定外",IF(C522=12,VLOOKUP(W522,判定式!$C$15:I$19,7,TRUE),IF(C522=13,VLOOKUP(W522,判定式!$D$15:I$19,6,TRUE),IF(C522=14,VLOOKUP(W522,判定式!$E$15:I$19,5,TRUE),IF(C522=15,VLOOKUP(W522,判定式!$F$15:I$19,4,TRUE),IF(C522=16,VLOOKUP(W522,判定式!$G$15:I$19,3,TRUE),IF(C522=17,VLOOKUP(W522,判定式!$H$15:I$19,2,TRUE))))))))</f>
        <v>0</v>
      </c>
    </row>
    <row r="523" spans="1:24" ht="14.25">
      <c r="A523" s="67">
        <v>194</v>
      </c>
      <c r="B523" s="133"/>
      <c r="C523" s="201"/>
      <c r="D523" s="215" t="str">
        <f t="shared" si="22"/>
        <v>-</v>
      </c>
      <c r="E523" s="225"/>
      <c r="F523" s="225"/>
      <c r="G523" s="225"/>
      <c r="H523" s="225"/>
      <c r="I523" s="225"/>
      <c r="J523" s="225"/>
      <c r="K523" s="68"/>
      <c r="L523" s="225"/>
      <c r="M523" s="225"/>
      <c r="N523" s="250" t="str">
        <f>IF($E523="","",VLOOKUP($E523,判定式!$Q$3:$X$12,8,TRUE))</f>
        <v/>
      </c>
      <c r="O523" s="250" t="str">
        <f>IF($F523="","",VLOOKUP($F523,判定式!$R$3:$X$12,7,TRUE))</f>
        <v/>
      </c>
      <c r="P523" s="250" t="str">
        <f>IF($G523="","",VLOOKUP($G523,判定式!$S$3:$X$12,6,TRUE))</f>
        <v/>
      </c>
      <c r="Q523" s="250" t="str">
        <f>IF($H523="","",VLOOKUP($H523,判定式!$T$3:$X$12,5,TRUE))</f>
        <v/>
      </c>
      <c r="R523" s="250" t="str">
        <f>IF($I523="","",VLOOKUP($I523,判定式!$AA$3:$AB$12,2,TRUE))</f>
        <v/>
      </c>
      <c r="S523" s="250" t="str">
        <f>IF($J523="","",VLOOKUP($J523,判定式!$W$3:$X$12,2,TRUE))</f>
        <v/>
      </c>
      <c r="T523" s="250" t="str">
        <f>IF($K523="","",VLOOKUP($K523,判定式!$Z$3:$AB$12,3,TRUE))</f>
        <v/>
      </c>
      <c r="U523" s="250" t="str">
        <f>IF($L523="","",VLOOKUP($L523,判定式!$U$3:$X$12,4,TRUE))</f>
        <v/>
      </c>
      <c r="V523" s="250" t="str">
        <f>IF($M523="","",VLOOKUP($M523,判定式!$V$3:$X$12,3,TRUE))</f>
        <v/>
      </c>
      <c r="W523" s="69" t="str">
        <f t="shared" ref="W523:W586" si="23">IF(COUNTBLANK(N523:V523)=0,IF((SUM(N523:R523)+SUM(T523:V523))&gt;=(SUM(N523:Q523)+SUM(S523:V523)),SUM(N523:R523)+SUM(T523:V523),SUM(N523:Q523)+SUM(S523:V523)),IF(AND(R523="",S523=""),"",IF(AND(COUNTBLANK(N523:Q523)=0,COUNTBLANK(T523:V523)=0),IF((SUM(N523:R523)+SUM(T523:V523))&gt;=(SUM(N523:Q523)+SUM(S523:V523)),SUM(N523:R523)+SUM(T523:V523),SUM(N523:Q523)+SUM(S523:V523)),"")))</f>
        <v/>
      </c>
      <c r="X523" s="170" t="b">
        <f>IF(ISNUMBER(D523),"判定外",IF(C523=12,VLOOKUP(W523,判定式!$C$15:I$19,7,TRUE),IF(C523=13,VLOOKUP(W523,判定式!$D$15:I$19,6,TRUE),IF(C523=14,VLOOKUP(W523,判定式!$E$15:I$19,5,TRUE),IF(C523=15,VLOOKUP(W523,判定式!$F$15:I$19,4,TRUE),IF(C523=16,VLOOKUP(W523,判定式!$G$15:I$19,3,TRUE),IF(C523=17,VLOOKUP(W523,判定式!$H$15:I$19,2,TRUE))))))))</f>
        <v>0</v>
      </c>
    </row>
    <row r="524" spans="1:24" ht="14.25">
      <c r="A524" s="76">
        <v>195</v>
      </c>
      <c r="B524" s="134"/>
      <c r="C524" s="202"/>
      <c r="D524" s="218" t="str">
        <f t="shared" si="22"/>
        <v>-</v>
      </c>
      <c r="E524" s="227"/>
      <c r="F524" s="227"/>
      <c r="G524" s="227"/>
      <c r="H524" s="227"/>
      <c r="I524" s="227"/>
      <c r="J524" s="227"/>
      <c r="K524" s="71"/>
      <c r="L524" s="227"/>
      <c r="M524" s="227"/>
      <c r="N524" s="253" t="str">
        <f>IF($E524="","",VLOOKUP($E524,判定式!$Q$3:$X$12,8,TRUE))</f>
        <v/>
      </c>
      <c r="O524" s="253" t="str">
        <f>IF($F524="","",VLOOKUP($F524,判定式!$R$3:$X$12,7,TRUE))</f>
        <v/>
      </c>
      <c r="P524" s="253" t="str">
        <f>IF($G524="","",VLOOKUP($G524,判定式!$S$3:$X$12,6,TRUE))</f>
        <v/>
      </c>
      <c r="Q524" s="253" t="str">
        <f>IF($H524="","",VLOOKUP($H524,判定式!$T$3:$X$12,5,TRUE))</f>
        <v/>
      </c>
      <c r="R524" s="253" t="str">
        <f>IF($I524="","",VLOOKUP($I524,判定式!$AA$3:$AB$12,2,TRUE))</f>
        <v/>
      </c>
      <c r="S524" s="253" t="str">
        <f>IF($J524="","",VLOOKUP($J524,判定式!$W$3:$X$12,2,TRUE))</f>
        <v/>
      </c>
      <c r="T524" s="253" t="str">
        <f>IF($K524="","",VLOOKUP($K524,判定式!$Z$3:$AB$12,3,TRUE))</f>
        <v/>
      </c>
      <c r="U524" s="253" t="str">
        <f>IF($L524="","",VLOOKUP($L524,判定式!$U$3:$X$12,4,TRUE))</f>
        <v/>
      </c>
      <c r="V524" s="253" t="str">
        <f>IF($M524="","",VLOOKUP($M524,判定式!$V$3:$X$12,3,TRUE))</f>
        <v/>
      </c>
      <c r="W524" s="78" t="str">
        <f t="shared" si="23"/>
        <v/>
      </c>
      <c r="X524" s="171" t="b">
        <f>IF(ISNUMBER(D524),"判定外",IF(C524=12,VLOOKUP(W524,判定式!$C$15:I$19,7,TRUE),IF(C524=13,VLOOKUP(W524,判定式!$D$15:I$19,6,TRUE),IF(C524=14,VLOOKUP(W524,判定式!$E$15:I$19,5,TRUE),IF(C524=15,VLOOKUP(W524,判定式!$F$15:I$19,4,TRUE),IF(C524=16,VLOOKUP(W524,判定式!$G$15:I$19,3,TRUE),IF(C524=17,VLOOKUP(W524,判定式!$H$15:I$19,2,TRUE))))))))</f>
        <v>0</v>
      </c>
    </row>
    <row r="525" spans="1:24" ht="14.25">
      <c r="A525" s="73">
        <v>196</v>
      </c>
      <c r="B525" s="135"/>
      <c r="C525" s="203"/>
      <c r="D525" s="219" t="str">
        <f t="shared" si="22"/>
        <v>-</v>
      </c>
      <c r="E525" s="229"/>
      <c r="F525" s="229"/>
      <c r="G525" s="229"/>
      <c r="H525" s="229"/>
      <c r="I525" s="229"/>
      <c r="J525" s="229"/>
      <c r="K525" s="74"/>
      <c r="L525" s="229"/>
      <c r="M525" s="229"/>
      <c r="N525" s="254" t="str">
        <f>IF($E525="","",VLOOKUP($E525,判定式!$Q$3:$X$12,8,TRUE))</f>
        <v/>
      </c>
      <c r="O525" s="254" t="str">
        <f>IF($F525="","",VLOOKUP($F525,判定式!$R$3:$X$12,7,TRUE))</f>
        <v/>
      </c>
      <c r="P525" s="254" t="str">
        <f>IF($G525="","",VLOOKUP($G525,判定式!$S$3:$X$12,6,TRUE))</f>
        <v/>
      </c>
      <c r="Q525" s="254" t="str">
        <f>IF($H525="","",VLOOKUP($H525,判定式!$T$3:$X$12,5,TRUE))</f>
        <v/>
      </c>
      <c r="R525" s="254" t="str">
        <f>IF($I525="","",VLOOKUP($I525,判定式!$AA$3:$AB$12,2,TRUE))</f>
        <v/>
      </c>
      <c r="S525" s="254" t="str">
        <f>IF($J525="","",VLOOKUP($J525,判定式!$W$3:$X$12,2,TRUE))</f>
        <v/>
      </c>
      <c r="T525" s="254" t="str">
        <f>IF($K525="","",VLOOKUP($K525,判定式!$Z$3:$AB$12,3,TRUE))</f>
        <v/>
      </c>
      <c r="U525" s="254" t="str">
        <f>IF($L525="","",VLOOKUP($L525,判定式!$U$3:$X$12,4,TRUE))</f>
        <v/>
      </c>
      <c r="V525" s="254" t="str">
        <f>IF($M525="","",VLOOKUP($M525,判定式!$V$3:$X$12,3,TRUE))</f>
        <v/>
      </c>
      <c r="W525" s="75" t="str">
        <f t="shared" si="23"/>
        <v/>
      </c>
      <c r="X525" s="172" t="b">
        <f>IF(ISNUMBER(D525),"判定外",IF(C525=12,VLOOKUP(W525,判定式!$C$15:I$19,7,TRUE),IF(C525=13,VLOOKUP(W525,判定式!$D$15:I$19,6,TRUE),IF(C525=14,VLOOKUP(W525,判定式!$E$15:I$19,5,TRUE),IF(C525=15,VLOOKUP(W525,判定式!$F$15:I$19,4,TRUE),IF(C525=16,VLOOKUP(W525,判定式!$G$15:I$19,3,TRUE),IF(C525=17,VLOOKUP(W525,判定式!$H$15:I$19,2,TRUE))))))))</f>
        <v>0</v>
      </c>
    </row>
    <row r="526" spans="1:24" ht="14.25">
      <c r="A526" s="67">
        <v>197</v>
      </c>
      <c r="B526" s="133"/>
      <c r="C526" s="201"/>
      <c r="D526" s="215" t="str">
        <f t="shared" si="22"/>
        <v>-</v>
      </c>
      <c r="E526" s="225"/>
      <c r="F526" s="225"/>
      <c r="G526" s="225"/>
      <c r="H526" s="225"/>
      <c r="I526" s="225"/>
      <c r="J526" s="225"/>
      <c r="K526" s="68"/>
      <c r="L526" s="225"/>
      <c r="M526" s="225"/>
      <c r="N526" s="250" t="str">
        <f>IF($E526="","",VLOOKUP($E526,判定式!$Q$3:$X$12,8,TRUE))</f>
        <v/>
      </c>
      <c r="O526" s="250" t="str">
        <f>IF($F526="","",VLOOKUP($F526,判定式!$R$3:$X$12,7,TRUE))</f>
        <v/>
      </c>
      <c r="P526" s="250" t="str">
        <f>IF($G526="","",VLOOKUP($G526,判定式!$S$3:$X$12,6,TRUE))</f>
        <v/>
      </c>
      <c r="Q526" s="250" t="str">
        <f>IF($H526="","",VLOOKUP($H526,判定式!$T$3:$X$12,5,TRUE))</f>
        <v/>
      </c>
      <c r="R526" s="250" t="str">
        <f>IF($I526="","",VLOOKUP($I526,判定式!$AA$3:$AB$12,2,TRUE))</f>
        <v/>
      </c>
      <c r="S526" s="250" t="str">
        <f>IF($J526="","",VLOOKUP($J526,判定式!$W$3:$X$12,2,TRUE))</f>
        <v/>
      </c>
      <c r="T526" s="250" t="str">
        <f>IF($K526="","",VLOOKUP($K526,判定式!$Z$3:$AB$12,3,TRUE))</f>
        <v/>
      </c>
      <c r="U526" s="250" t="str">
        <f>IF($L526="","",VLOOKUP($L526,判定式!$U$3:$X$12,4,TRUE))</f>
        <v/>
      </c>
      <c r="V526" s="250" t="str">
        <f>IF($M526="","",VLOOKUP($M526,判定式!$V$3:$X$12,3,TRUE))</f>
        <v/>
      </c>
      <c r="W526" s="69" t="str">
        <f t="shared" si="23"/>
        <v/>
      </c>
      <c r="X526" s="170" t="b">
        <f>IF(ISNUMBER(D526),"判定外",IF(C526=12,VLOOKUP(W526,判定式!$C$15:I$19,7,TRUE),IF(C526=13,VLOOKUP(W526,判定式!$D$15:I$19,6,TRUE),IF(C526=14,VLOOKUP(W526,判定式!$E$15:I$19,5,TRUE),IF(C526=15,VLOOKUP(W526,判定式!$F$15:I$19,4,TRUE),IF(C526=16,VLOOKUP(W526,判定式!$G$15:I$19,3,TRUE),IF(C526=17,VLOOKUP(W526,判定式!$H$15:I$19,2,TRUE))))))))</f>
        <v>0</v>
      </c>
    </row>
    <row r="527" spans="1:24" ht="14.25">
      <c r="A527" s="67">
        <v>198</v>
      </c>
      <c r="B527" s="133"/>
      <c r="C527" s="201"/>
      <c r="D527" s="215" t="str">
        <f t="shared" si="22"/>
        <v>-</v>
      </c>
      <c r="E527" s="225"/>
      <c r="F527" s="225"/>
      <c r="G527" s="225"/>
      <c r="H527" s="225"/>
      <c r="I527" s="225"/>
      <c r="J527" s="225"/>
      <c r="K527" s="68"/>
      <c r="L527" s="225"/>
      <c r="M527" s="225"/>
      <c r="N527" s="250" t="str">
        <f>IF($E527="","",VLOOKUP($E527,判定式!$Q$3:$X$12,8,TRUE))</f>
        <v/>
      </c>
      <c r="O527" s="250" t="str">
        <f>IF($F527="","",VLOOKUP($F527,判定式!$R$3:$X$12,7,TRUE))</f>
        <v/>
      </c>
      <c r="P527" s="250" t="str">
        <f>IF($G527="","",VLOOKUP($G527,判定式!$S$3:$X$12,6,TRUE))</f>
        <v/>
      </c>
      <c r="Q527" s="250" t="str">
        <f>IF($H527="","",VLOOKUP($H527,判定式!$T$3:$X$12,5,TRUE))</f>
        <v/>
      </c>
      <c r="R527" s="250" t="str">
        <f>IF($I527="","",VLOOKUP($I527,判定式!$AA$3:$AB$12,2,TRUE))</f>
        <v/>
      </c>
      <c r="S527" s="250" t="str">
        <f>IF($J527="","",VLOOKUP($J527,判定式!$W$3:$X$12,2,TRUE))</f>
        <v/>
      </c>
      <c r="T527" s="250" t="str">
        <f>IF($K527="","",VLOOKUP($K527,判定式!$Z$3:$AB$12,3,TRUE))</f>
        <v/>
      </c>
      <c r="U527" s="250" t="str">
        <f>IF($L527="","",VLOOKUP($L527,判定式!$U$3:$X$12,4,TRUE))</f>
        <v/>
      </c>
      <c r="V527" s="250" t="str">
        <f>IF($M527="","",VLOOKUP($M527,判定式!$V$3:$X$12,3,TRUE))</f>
        <v/>
      </c>
      <c r="W527" s="69" t="str">
        <f t="shared" si="23"/>
        <v/>
      </c>
      <c r="X527" s="170" t="b">
        <f>IF(ISNUMBER(D527),"判定外",IF(C527=12,VLOOKUP(W527,判定式!$C$15:I$19,7,TRUE),IF(C527=13,VLOOKUP(W527,判定式!$D$15:I$19,6,TRUE),IF(C527=14,VLOOKUP(W527,判定式!$E$15:I$19,5,TRUE),IF(C527=15,VLOOKUP(W527,判定式!$F$15:I$19,4,TRUE),IF(C527=16,VLOOKUP(W527,判定式!$G$15:I$19,3,TRUE),IF(C527=17,VLOOKUP(W527,判定式!$H$15:I$19,2,TRUE))))))))</f>
        <v>0</v>
      </c>
    </row>
    <row r="528" spans="1:24" ht="14.25">
      <c r="A528" s="67">
        <v>199</v>
      </c>
      <c r="B528" s="133"/>
      <c r="C528" s="201"/>
      <c r="D528" s="215" t="str">
        <f t="shared" si="22"/>
        <v>-</v>
      </c>
      <c r="E528" s="225"/>
      <c r="F528" s="225"/>
      <c r="G528" s="225"/>
      <c r="H528" s="225"/>
      <c r="I528" s="225"/>
      <c r="J528" s="225"/>
      <c r="K528" s="68"/>
      <c r="L528" s="225"/>
      <c r="M528" s="225"/>
      <c r="N528" s="250" t="str">
        <f>IF($E528="","",VLOOKUP($E528,判定式!$Q$3:$X$12,8,TRUE))</f>
        <v/>
      </c>
      <c r="O528" s="250" t="str">
        <f>IF($F528="","",VLOOKUP($F528,判定式!$R$3:$X$12,7,TRUE))</f>
        <v/>
      </c>
      <c r="P528" s="250" t="str">
        <f>IF($G528="","",VLOOKUP($G528,判定式!$S$3:$X$12,6,TRUE))</f>
        <v/>
      </c>
      <c r="Q528" s="250" t="str">
        <f>IF($H528="","",VLOOKUP($H528,判定式!$T$3:$X$12,5,TRUE))</f>
        <v/>
      </c>
      <c r="R528" s="250" t="str">
        <f>IF($I528="","",VLOOKUP($I528,判定式!$AA$3:$AB$12,2,TRUE))</f>
        <v/>
      </c>
      <c r="S528" s="250" t="str">
        <f>IF($J528="","",VLOOKUP($J528,判定式!$W$3:$X$12,2,TRUE))</f>
        <v/>
      </c>
      <c r="T528" s="250" t="str">
        <f>IF($K528="","",VLOOKUP($K528,判定式!$Z$3:$AB$12,3,TRUE))</f>
        <v/>
      </c>
      <c r="U528" s="250" t="str">
        <f>IF($L528="","",VLOOKUP($L528,判定式!$U$3:$X$12,4,TRUE))</f>
        <v/>
      </c>
      <c r="V528" s="250" t="str">
        <f>IF($M528="","",VLOOKUP($M528,判定式!$V$3:$X$12,3,TRUE))</f>
        <v/>
      </c>
      <c r="W528" s="69" t="str">
        <f t="shared" si="23"/>
        <v/>
      </c>
      <c r="X528" s="170" t="b">
        <f>IF(ISNUMBER(D528),"判定外",IF(C528=12,VLOOKUP(W528,判定式!$C$15:I$19,7,TRUE),IF(C528=13,VLOOKUP(W528,判定式!$D$15:I$19,6,TRUE),IF(C528=14,VLOOKUP(W528,判定式!$E$15:I$19,5,TRUE),IF(C528=15,VLOOKUP(W528,判定式!$F$15:I$19,4,TRUE),IF(C528=16,VLOOKUP(W528,判定式!$G$15:I$19,3,TRUE),IF(C528=17,VLOOKUP(W528,判定式!$H$15:I$19,2,TRUE))))))))</f>
        <v>0</v>
      </c>
    </row>
    <row r="529" spans="1:24" ht="14.25">
      <c r="A529" s="76">
        <v>200</v>
      </c>
      <c r="B529" s="136"/>
      <c r="C529" s="204"/>
      <c r="D529" s="218" t="str">
        <f t="shared" si="22"/>
        <v>-</v>
      </c>
      <c r="E529" s="230"/>
      <c r="F529" s="230"/>
      <c r="G529" s="230"/>
      <c r="H529" s="230"/>
      <c r="I529" s="230"/>
      <c r="J529" s="230"/>
      <c r="K529" s="77"/>
      <c r="L529" s="230"/>
      <c r="M529" s="230"/>
      <c r="N529" s="251" t="str">
        <f>IF($E529="","",VLOOKUP($E529,判定式!$Q$3:$X$12,8,TRUE))</f>
        <v/>
      </c>
      <c r="O529" s="251" t="str">
        <f>IF($F529="","",VLOOKUP($F529,判定式!$R$3:$X$12,7,TRUE))</f>
        <v/>
      </c>
      <c r="P529" s="251" t="str">
        <f>IF($G529="","",VLOOKUP($G529,判定式!$S$3:$X$12,6,TRUE))</f>
        <v/>
      </c>
      <c r="Q529" s="251" t="str">
        <f>IF($H529="","",VLOOKUP($H529,判定式!$T$3:$X$12,5,TRUE))</f>
        <v/>
      </c>
      <c r="R529" s="251" t="str">
        <f>IF($I529="","",VLOOKUP($I529,判定式!$AA$3:$AB$12,2,TRUE))</f>
        <v/>
      </c>
      <c r="S529" s="251" t="str">
        <f>IF($J529="","",VLOOKUP($J529,判定式!$W$3:$X$12,2,TRUE))</f>
        <v/>
      </c>
      <c r="T529" s="251" t="str">
        <f>IF($K529="","",VLOOKUP($K529,判定式!$Z$3:$AB$12,3,TRUE))</f>
        <v/>
      </c>
      <c r="U529" s="251" t="str">
        <f>IF($L529="","",VLOOKUP($L529,判定式!$U$3:$X$12,4,TRUE))</f>
        <v/>
      </c>
      <c r="V529" s="251" t="str">
        <f>IF($M529="","",VLOOKUP($M529,判定式!$V$3:$X$12,3,TRUE))</f>
        <v/>
      </c>
      <c r="W529" s="78" t="str">
        <f t="shared" si="23"/>
        <v/>
      </c>
      <c r="X529" s="173" t="b">
        <f>IF(ISNUMBER(D529),"判定外",IF(C529=12,VLOOKUP(W529,判定式!$C$15:I$19,7,TRUE),IF(C529=13,VLOOKUP(W529,判定式!$D$15:I$19,6,TRUE),IF(C529=14,VLOOKUP(W529,判定式!$E$15:I$19,5,TRUE),IF(C529=15,VLOOKUP(W529,判定式!$F$15:I$19,4,TRUE),IF(C529=16,VLOOKUP(W529,判定式!$G$15:I$19,3,TRUE),IF(C529=17,VLOOKUP(W529,判定式!$H$15:I$19,2,TRUE))))))))</f>
        <v>0</v>
      </c>
    </row>
    <row r="530" spans="1:24" ht="14.25">
      <c r="A530" s="73">
        <v>201</v>
      </c>
      <c r="B530" s="137"/>
      <c r="C530" s="205"/>
      <c r="D530" s="219" t="str">
        <f t="shared" si="22"/>
        <v>-</v>
      </c>
      <c r="E530" s="231"/>
      <c r="F530" s="231"/>
      <c r="G530" s="231"/>
      <c r="H530" s="231"/>
      <c r="I530" s="231"/>
      <c r="J530" s="231"/>
      <c r="K530" s="80"/>
      <c r="L530" s="231"/>
      <c r="M530" s="231"/>
      <c r="N530" s="252" t="str">
        <f>IF($E530="","",VLOOKUP($E530,判定式!$Q$3:$X$12,8,TRUE))</f>
        <v/>
      </c>
      <c r="O530" s="252" t="str">
        <f>IF($F530="","",VLOOKUP($F530,判定式!$R$3:$X$12,7,TRUE))</f>
        <v/>
      </c>
      <c r="P530" s="252" t="str">
        <f>IF($G530="","",VLOOKUP($G530,判定式!$S$3:$X$12,6,TRUE))</f>
        <v/>
      </c>
      <c r="Q530" s="252" t="str">
        <f>IF($H530="","",VLOOKUP($H530,判定式!$T$3:$X$12,5,TRUE))</f>
        <v/>
      </c>
      <c r="R530" s="252" t="str">
        <f>IF($I530="","",VLOOKUP($I530,判定式!$AA$3:$AB$12,2,TRUE))</f>
        <v/>
      </c>
      <c r="S530" s="252" t="str">
        <f>IF($J530="","",VLOOKUP($J530,判定式!$W$3:$X$12,2,TRUE))</f>
        <v/>
      </c>
      <c r="T530" s="252" t="str">
        <f>IF($K530="","",VLOOKUP($K530,判定式!$Z$3:$AB$12,3,TRUE))</f>
        <v/>
      </c>
      <c r="U530" s="252" t="str">
        <f>IF($L530="","",VLOOKUP($L530,判定式!$U$3:$X$12,4,TRUE))</f>
        <v/>
      </c>
      <c r="V530" s="252" t="str">
        <f>IF($M530="","",VLOOKUP($M530,判定式!$V$3:$X$12,3,TRUE))</f>
        <v/>
      </c>
      <c r="W530" s="75" t="str">
        <f t="shared" si="23"/>
        <v/>
      </c>
      <c r="X530" s="174" t="b">
        <f>IF(ISNUMBER(D530),"判定外",IF(C530=12,VLOOKUP(W530,判定式!$C$15:I$19,7,TRUE),IF(C530=13,VLOOKUP(W530,判定式!$D$15:I$19,6,TRUE),IF(C530=14,VLOOKUP(W530,判定式!$E$15:I$19,5,TRUE),IF(C530=15,VLOOKUP(W530,判定式!$F$15:I$19,4,TRUE),IF(C530=16,VLOOKUP(W530,判定式!$G$15:I$19,3,TRUE),IF(C530=17,VLOOKUP(W530,判定式!$H$15:I$19,2,TRUE))))))))</f>
        <v>0</v>
      </c>
    </row>
    <row r="531" spans="1:24" ht="14.25">
      <c r="A531" s="67">
        <v>202</v>
      </c>
      <c r="B531" s="133"/>
      <c r="C531" s="201"/>
      <c r="D531" s="215" t="str">
        <f t="shared" si="22"/>
        <v>-</v>
      </c>
      <c r="E531" s="225"/>
      <c r="F531" s="225"/>
      <c r="G531" s="225"/>
      <c r="H531" s="225"/>
      <c r="I531" s="225"/>
      <c r="J531" s="225"/>
      <c r="K531" s="68"/>
      <c r="L531" s="225"/>
      <c r="M531" s="225"/>
      <c r="N531" s="250" t="str">
        <f>IF($E531="","",VLOOKUP($E531,判定式!$Q$3:$X$12,8,TRUE))</f>
        <v/>
      </c>
      <c r="O531" s="250" t="str">
        <f>IF($F531="","",VLOOKUP($F531,判定式!$R$3:$X$12,7,TRUE))</f>
        <v/>
      </c>
      <c r="P531" s="250" t="str">
        <f>IF($G531="","",VLOOKUP($G531,判定式!$S$3:$X$12,6,TRUE))</f>
        <v/>
      </c>
      <c r="Q531" s="250" t="str">
        <f>IF($H531="","",VLOOKUP($H531,判定式!$T$3:$X$12,5,TRUE))</f>
        <v/>
      </c>
      <c r="R531" s="250" t="str">
        <f>IF($I531="","",VLOOKUP($I531,判定式!$AA$3:$AB$12,2,TRUE))</f>
        <v/>
      </c>
      <c r="S531" s="250" t="str">
        <f>IF($J531="","",VLOOKUP($J531,判定式!$W$3:$X$12,2,TRUE))</f>
        <v/>
      </c>
      <c r="T531" s="250" t="str">
        <f>IF($K531="","",VLOOKUP($K531,判定式!$Z$3:$AB$12,3,TRUE))</f>
        <v/>
      </c>
      <c r="U531" s="250" t="str">
        <f>IF($L531="","",VLOOKUP($L531,判定式!$U$3:$X$12,4,TRUE))</f>
        <v/>
      </c>
      <c r="V531" s="250" t="str">
        <f>IF($M531="","",VLOOKUP($M531,判定式!$V$3:$X$12,3,TRUE))</f>
        <v/>
      </c>
      <c r="W531" s="69" t="str">
        <f t="shared" si="23"/>
        <v/>
      </c>
      <c r="X531" s="170" t="b">
        <f>IF(ISNUMBER(D531),"判定外",IF(C531=12,VLOOKUP(W531,判定式!$C$15:I$19,7,TRUE),IF(C531=13,VLOOKUP(W531,判定式!$D$15:I$19,6,TRUE),IF(C531=14,VLOOKUP(W531,判定式!$E$15:I$19,5,TRUE),IF(C531=15,VLOOKUP(W531,判定式!$F$15:I$19,4,TRUE),IF(C531=16,VLOOKUP(W531,判定式!$G$15:I$19,3,TRUE),IF(C531=17,VLOOKUP(W531,判定式!$H$15:I$19,2,TRUE))))))))</f>
        <v>0</v>
      </c>
    </row>
    <row r="532" spans="1:24" ht="14.25">
      <c r="A532" s="67">
        <v>203</v>
      </c>
      <c r="B532" s="133"/>
      <c r="C532" s="201"/>
      <c r="D532" s="215" t="str">
        <f t="shared" si="22"/>
        <v>-</v>
      </c>
      <c r="E532" s="225"/>
      <c r="F532" s="225"/>
      <c r="G532" s="225"/>
      <c r="H532" s="225"/>
      <c r="I532" s="225"/>
      <c r="J532" s="225"/>
      <c r="K532" s="68"/>
      <c r="L532" s="225"/>
      <c r="M532" s="225"/>
      <c r="N532" s="250" t="str">
        <f>IF($E532="","",VLOOKUP($E532,判定式!$Q$3:$X$12,8,TRUE))</f>
        <v/>
      </c>
      <c r="O532" s="250" t="str">
        <f>IF($F532="","",VLOOKUP($F532,判定式!$R$3:$X$12,7,TRUE))</f>
        <v/>
      </c>
      <c r="P532" s="250" t="str">
        <f>IF($G532="","",VLOOKUP($G532,判定式!$S$3:$X$12,6,TRUE))</f>
        <v/>
      </c>
      <c r="Q532" s="250" t="str">
        <f>IF($H532="","",VLOOKUP($H532,判定式!$T$3:$X$12,5,TRUE))</f>
        <v/>
      </c>
      <c r="R532" s="250" t="str">
        <f>IF($I532="","",VLOOKUP($I532,判定式!$AA$3:$AB$12,2,TRUE))</f>
        <v/>
      </c>
      <c r="S532" s="250" t="str">
        <f>IF($J532="","",VLOOKUP($J532,判定式!$W$3:$X$12,2,TRUE))</f>
        <v/>
      </c>
      <c r="T532" s="250" t="str">
        <f>IF($K532="","",VLOOKUP($K532,判定式!$Z$3:$AB$12,3,TRUE))</f>
        <v/>
      </c>
      <c r="U532" s="250" t="str">
        <f>IF($L532="","",VLOOKUP($L532,判定式!$U$3:$X$12,4,TRUE))</f>
        <v/>
      </c>
      <c r="V532" s="250" t="str">
        <f>IF($M532="","",VLOOKUP($M532,判定式!$V$3:$X$12,3,TRUE))</f>
        <v/>
      </c>
      <c r="W532" s="69" t="str">
        <f t="shared" si="23"/>
        <v/>
      </c>
      <c r="X532" s="170" t="b">
        <f>IF(ISNUMBER(D532),"判定外",IF(C532=12,VLOOKUP(W532,判定式!$C$15:I$19,7,TRUE),IF(C532=13,VLOOKUP(W532,判定式!$D$15:I$19,6,TRUE),IF(C532=14,VLOOKUP(W532,判定式!$E$15:I$19,5,TRUE),IF(C532=15,VLOOKUP(W532,判定式!$F$15:I$19,4,TRUE),IF(C532=16,VLOOKUP(W532,判定式!$G$15:I$19,3,TRUE),IF(C532=17,VLOOKUP(W532,判定式!$H$15:I$19,2,TRUE))))))))</f>
        <v>0</v>
      </c>
    </row>
    <row r="533" spans="1:24" ht="14.25">
      <c r="A533" s="67">
        <v>204</v>
      </c>
      <c r="B533" s="133"/>
      <c r="C533" s="201"/>
      <c r="D533" s="215" t="str">
        <f t="shared" si="22"/>
        <v>-</v>
      </c>
      <c r="E533" s="225"/>
      <c r="F533" s="225"/>
      <c r="G533" s="225"/>
      <c r="H533" s="225"/>
      <c r="I533" s="225"/>
      <c r="J533" s="225"/>
      <c r="K533" s="68"/>
      <c r="L533" s="225"/>
      <c r="M533" s="225"/>
      <c r="N533" s="250" t="str">
        <f>IF($E533="","",VLOOKUP($E533,判定式!$Q$3:$X$12,8,TRUE))</f>
        <v/>
      </c>
      <c r="O533" s="250" t="str">
        <f>IF($F533="","",VLOOKUP($F533,判定式!$R$3:$X$12,7,TRUE))</f>
        <v/>
      </c>
      <c r="P533" s="250" t="str">
        <f>IF($G533="","",VLOOKUP($G533,判定式!$S$3:$X$12,6,TRUE))</f>
        <v/>
      </c>
      <c r="Q533" s="250" t="str">
        <f>IF($H533="","",VLOOKUP($H533,判定式!$T$3:$X$12,5,TRUE))</f>
        <v/>
      </c>
      <c r="R533" s="250" t="str">
        <f>IF($I533="","",VLOOKUP($I533,判定式!$AA$3:$AB$12,2,TRUE))</f>
        <v/>
      </c>
      <c r="S533" s="250" t="str">
        <f>IF($J533="","",VLOOKUP($J533,判定式!$W$3:$X$12,2,TRUE))</f>
        <v/>
      </c>
      <c r="T533" s="250" t="str">
        <f>IF($K533="","",VLOOKUP($K533,判定式!$Z$3:$AB$12,3,TRUE))</f>
        <v/>
      </c>
      <c r="U533" s="250" t="str">
        <f>IF($L533="","",VLOOKUP($L533,判定式!$U$3:$X$12,4,TRUE))</f>
        <v/>
      </c>
      <c r="V533" s="250" t="str">
        <f>IF($M533="","",VLOOKUP($M533,判定式!$V$3:$X$12,3,TRUE))</f>
        <v/>
      </c>
      <c r="W533" s="69" t="str">
        <f t="shared" si="23"/>
        <v/>
      </c>
      <c r="X533" s="170" t="b">
        <f>IF(ISNUMBER(D533),"判定外",IF(C533=12,VLOOKUP(W533,判定式!$C$15:I$19,7,TRUE),IF(C533=13,VLOOKUP(W533,判定式!$D$15:I$19,6,TRUE),IF(C533=14,VLOOKUP(W533,判定式!$E$15:I$19,5,TRUE),IF(C533=15,VLOOKUP(W533,判定式!$F$15:I$19,4,TRUE),IF(C533=16,VLOOKUP(W533,判定式!$G$15:I$19,3,TRUE),IF(C533=17,VLOOKUP(W533,判定式!$H$15:I$19,2,TRUE))))))))</f>
        <v>0</v>
      </c>
    </row>
    <row r="534" spans="1:24" ht="14.25">
      <c r="A534" s="76">
        <v>205</v>
      </c>
      <c r="B534" s="134"/>
      <c r="C534" s="202"/>
      <c r="D534" s="218" t="str">
        <f t="shared" si="22"/>
        <v>-</v>
      </c>
      <c r="E534" s="227"/>
      <c r="F534" s="227"/>
      <c r="G534" s="227"/>
      <c r="H534" s="227"/>
      <c r="I534" s="227"/>
      <c r="J534" s="227"/>
      <c r="K534" s="71"/>
      <c r="L534" s="227"/>
      <c r="M534" s="227"/>
      <c r="N534" s="253" t="str">
        <f>IF($E534="","",VLOOKUP($E534,判定式!$Q$3:$X$12,8,TRUE))</f>
        <v/>
      </c>
      <c r="O534" s="253" t="str">
        <f>IF($F534="","",VLOOKUP($F534,判定式!$R$3:$X$12,7,TRUE))</f>
        <v/>
      </c>
      <c r="P534" s="253" t="str">
        <f>IF($G534="","",VLOOKUP($G534,判定式!$S$3:$X$12,6,TRUE))</f>
        <v/>
      </c>
      <c r="Q534" s="253" t="str">
        <f>IF($H534="","",VLOOKUP($H534,判定式!$T$3:$X$12,5,TRUE))</f>
        <v/>
      </c>
      <c r="R534" s="253" t="str">
        <f>IF($I534="","",VLOOKUP($I534,判定式!$AA$3:$AB$12,2,TRUE))</f>
        <v/>
      </c>
      <c r="S534" s="253" t="str">
        <f>IF($J534="","",VLOOKUP($J534,判定式!$W$3:$X$12,2,TRUE))</f>
        <v/>
      </c>
      <c r="T534" s="253" t="str">
        <f>IF($K534="","",VLOOKUP($K534,判定式!$Z$3:$AB$12,3,TRUE))</f>
        <v/>
      </c>
      <c r="U534" s="253" t="str">
        <f>IF($L534="","",VLOOKUP($L534,判定式!$U$3:$X$12,4,TRUE))</f>
        <v/>
      </c>
      <c r="V534" s="253" t="str">
        <f>IF($M534="","",VLOOKUP($M534,判定式!$V$3:$X$12,3,TRUE))</f>
        <v/>
      </c>
      <c r="W534" s="78" t="str">
        <f t="shared" si="23"/>
        <v/>
      </c>
      <c r="X534" s="171" t="b">
        <f>IF(ISNUMBER(D534),"判定外",IF(C534=12,VLOOKUP(W534,判定式!$C$15:I$19,7,TRUE),IF(C534=13,VLOOKUP(W534,判定式!$D$15:I$19,6,TRUE),IF(C534=14,VLOOKUP(W534,判定式!$E$15:I$19,5,TRUE),IF(C534=15,VLOOKUP(W534,判定式!$F$15:I$19,4,TRUE),IF(C534=16,VLOOKUP(W534,判定式!$G$15:I$19,3,TRUE),IF(C534=17,VLOOKUP(W534,判定式!$H$15:I$19,2,TRUE))))))))</f>
        <v>0</v>
      </c>
    </row>
    <row r="535" spans="1:24" ht="14.25">
      <c r="A535" s="73">
        <v>206</v>
      </c>
      <c r="B535" s="135"/>
      <c r="C535" s="203"/>
      <c r="D535" s="219" t="str">
        <f t="shared" si="22"/>
        <v>-</v>
      </c>
      <c r="E535" s="229"/>
      <c r="F535" s="229"/>
      <c r="G535" s="229"/>
      <c r="H535" s="229"/>
      <c r="I535" s="229"/>
      <c r="J535" s="229"/>
      <c r="K535" s="74"/>
      <c r="L535" s="229"/>
      <c r="M535" s="229"/>
      <c r="N535" s="254" t="str">
        <f>IF($E535="","",VLOOKUP($E535,判定式!$Q$3:$X$12,8,TRUE))</f>
        <v/>
      </c>
      <c r="O535" s="254" t="str">
        <f>IF($F535="","",VLOOKUP($F535,判定式!$R$3:$X$12,7,TRUE))</f>
        <v/>
      </c>
      <c r="P535" s="254" t="str">
        <f>IF($G535="","",VLOOKUP($G535,判定式!$S$3:$X$12,6,TRUE))</f>
        <v/>
      </c>
      <c r="Q535" s="254" t="str">
        <f>IF($H535="","",VLOOKUP($H535,判定式!$T$3:$X$12,5,TRUE))</f>
        <v/>
      </c>
      <c r="R535" s="254" t="str">
        <f>IF($I535="","",VLOOKUP($I535,判定式!$AA$3:$AB$12,2,TRUE))</f>
        <v/>
      </c>
      <c r="S535" s="254" t="str">
        <f>IF($J535="","",VLOOKUP($J535,判定式!$W$3:$X$12,2,TRUE))</f>
        <v/>
      </c>
      <c r="T535" s="254" t="str">
        <f>IF($K535="","",VLOOKUP($K535,判定式!$Z$3:$AB$12,3,TRUE))</f>
        <v/>
      </c>
      <c r="U535" s="254" t="str">
        <f>IF($L535="","",VLOOKUP($L535,判定式!$U$3:$X$12,4,TRUE))</f>
        <v/>
      </c>
      <c r="V535" s="254" t="str">
        <f>IF($M535="","",VLOOKUP($M535,判定式!$V$3:$X$12,3,TRUE))</f>
        <v/>
      </c>
      <c r="W535" s="75" t="str">
        <f t="shared" si="23"/>
        <v/>
      </c>
      <c r="X535" s="172" t="b">
        <f>IF(ISNUMBER(D535),"判定外",IF(C535=12,VLOOKUP(W535,判定式!$C$15:I$19,7,TRUE),IF(C535=13,VLOOKUP(W535,判定式!$D$15:I$19,6,TRUE),IF(C535=14,VLOOKUP(W535,判定式!$E$15:I$19,5,TRUE),IF(C535=15,VLOOKUP(W535,判定式!$F$15:I$19,4,TRUE),IF(C535=16,VLOOKUP(W535,判定式!$G$15:I$19,3,TRUE),IF(C535=17,VLOOKUP(W535,判定式!$H$15:I$19,2,TRUE))))))))</f>
        <v>0</v>
      </c>
    </row>
    <row r="536" spans="1:24" ht="14.25">
      <c r="A536" s="67">
        <v>207</v>
      </c>
      <c r="B536" s="133"/>
      <c r="C536" s="201"/>
      <c r="D536" s="215" t="str">
        <f t="shared" si="22"/>
        <v>-</v>
      </c>
      <c r="E536" s="225"/>
      <c r="F536" s="225"/>
      <c r="G536" s="225"/>
      <c r="H536" s="225"/>
      <c r="I536" s="225"/>
      <c r="J536" s="225"/>
      <c r="K536" s="68"/>
      <c r="L536" s="225"/>
      <c r="M536" s="225"/>
      <c r="N536" s="250" t="str">
        <f>IF($E536="","",VLOOKUP($E536,判定式!$Q$3:$X$12,8,TRUE))</f>
        <v/>
      </c>
      <c r="O536" s="250" t="str">
        <f>IF($F536="","",VLOOKUP($F536,判定式!$R$3:$X$12,7,TRUE))</f>
        <v/>
      </c>
      <c r="P536" s="250" t="str">
        <f>IF($G536="","",VLOOKUP($G536,判定式!$S$3:$X$12,6,TRUE))</f>
        <v/>
      </c>
      <c r="Q536" s="250" t="str">
        <f>IF($H536="","",VLOOKUP($H536,判定式!$T$3:$X$12,5,TRUE))</f>
        <v/>
      </c>
      <c r="R536" s="250" t="str">
        <f>IF($I536="","",VLOOKUP($I536,判定式!$AA$3:$AB$12,2,TRUE))</f>
        <v/>
      </c>
      <c r="S536" s="250" t="str">
        <f>IF($J536="","",VLOOKUP($J536,判定式!$W$3:$X$12,2,TRUE))</f>
        <v/>
      </c>
      <c r="T536" s="250" t="str">
        <f>IF($K536="","",VLOOKUP($K536,判定式!$Z$3:$AB$12,3,TRUE))</f>
        <v/>
      </c>
      <c r="U536" s="250" t="str">
        <f>IF($L536="","",VLOOKUP($L536,判定式!$U$3:$X$12,4,TRUE))</f>
        <v/>
      </c>
      <c r="V536" s="250" t="str">
        <f>IF($M536="","",VLOOKUP($M536,判定式!$V$3:$X$12,3,TRUE))</f>
        <v/>
      </c>
      <c r="W536" s="69" t="str">
        <f t="shared" si="23"/>
        <v/>
      </c>
      <c r="X536" s="170" t="b">
        <f>IF(ISNUMBER(D536),"判定外",IF(C536=12,VLOOKUP(W536,判定式!$C$15:I$19,7,TRUE),IF(C536=13,VLOOKUP(W536,判定式!$D$15:I$19,6,TRUE),IF(C536=14,VLOOKUP(W536,判定式!$E$15:I$19,5,TRUE),IF(C536=15,VLOOKUP(W536,判定式!$F$15:I$19,4,TRUE),IF(C536=16,VLOOKUP(W536,判定式!$G$15:I$19,3,TRUE),IF(C536=17,VLOOKUP(W536,判定式!$H$15:I$19,2,TRUE))))))))</f>
        <v>0</v>
      </c>
    </row>
    <row r="537" spans="1:24" ht="14.25">
      <c r="A537" s="67">
        <v>208</v>
      </c>
      <c r="B537" s="133"/>
      <c r="C537" s="201"/>
      <c r="D537" s="215" t="str">
        <f t="shared" si="22"/>
        <v>-</v>
      </c>
      <c r="E537" s="225"/>
      <c r="F537" s="225"/>
      <c r="G537" s="225"/>
      <c r="H537" s="225"/>
      <c r="I537" s="225"/>
      <c r="J537" s="225"/>
      <c r="K537" s="68"/>
      <c r="L537" s="225"/>
      <c r="M537" s="225"/>
      <c r="N537" s="250" t="str">
        <f>IF($E537="","",VLOOKUP($E537,判定式!$Q$3:$X$12,8,TRUE))</f>
        <v/>
      </c>
      <c r="O537" s="250" t="str">
        <f>IF($F537="","",VLOOKUP($F537,判定式!$R$3:$X$12,7,TRUE))</f>
        <v/>
      </c>
      <c r="P537" s="250" t="str">
        <f>IF($G537="","",VLOOKUP($G537,判定式!$S$3:$X$12,6,TRUE))</f>
        <v/>
      </c>
      <c r="Q537" s="250" t="str">
        <f>IF($H537="","",VLOOKUP($H537,判定式!$T$3:$X$12,5,TRUE))</f>
        <v/>
      </c>
      <c r="R537" s="250" t="str">
        <f>IF($I537="","",VLOOKUP($I537,判定式!$AA$3:$AB$12,2,TRUE))</f>
        <v/>
      </c>
      <c r="S537" s="250" t="str">
        <f>IF($J537="","",VLOOKUP($J537,判定式!$W$3:$X$12,2,TRUE))</f>
        <v/>
      </c>
      <c r="T537" s="250" t="str">
        <f>IF($K537="","",VLOOKUP($K537,判定式!$Z$3:$AB$12,3,TRUE))</f>
        <v/>
      </c>
      <c r="U537" s="250" t="str">
        <f>IF($L537="","",VLOOKUP($L537,判定式!$U$3:$X$12,4,TRUE))</f>
        <v/>
      </c>
      <c r="V537" s="250" t="str">
        <f>IF($M537="","",VLOOKUP($M537,判定式!$V$3:$X$12,3,TRUE))</f>
        <v/>
      </c>
      <c r="W537" s="69" t="str">
        <f t="shared" si="23"/>
        <v/>
      </c>
      <c r="X537" s="170" t="b">
        <f>IF(ISNUMBER(D537),"判定外",IF(C537=12,VLOOKUP(W537,判定式!$C$15:I$19,7,TRUE),IF(C537=13,VLOOKUP(W537,判定式!$D$15:I$19,6,TRUE),IF(C537=14,VLOOKUP(W537,判定式!$E$15:I$19,5,TRUE),IF(C537=15,VLOOKUP(W537,判定式!$F$15:I$19,4,TRUE),IF(C537=16,VLOOKUP(W537,判定式!$G$15:I$19,3,TRUE),IF(C537=17,VLOOKUP(W537,判定式!$H$15:I$19,2,TRUE))))))))</f>
        <v>0</v>
      </c>
    </row>
    <row r="538" spans="1:24" ht="14.25">
      <c r="A538" s="67">
        <v>209</v>
      </c>
      <c r="B538" s="133"/>
      <c r="C538" s="201"/>
      <c r="D538" s="215" t="str">
        <f t="shared" si="22"/>
        <v>-</v>
      </c>
      <c r="E538" s="225"/>
      <c r="F538" s="225"/>
      <c r="G538" s="225"/>
      <c r="H538" s="225"/>
      <c r="I538" s="225"/>
      <c r="J538" s="225"/>
      <c r="K538" s="68"/>
      <c r="L538" s="225"/>
      <c r="M538" s="225"/>
      <c r="N538" s="250" t="str">
        <f>IF($E538="","",VLOOKUP($E538,判定式!$Q$3:$X$12,8,TRUE))</f>
        <v/>
      </c>
      <c r="O538" s="250" t="str">
        <f>IF($F538="","",VLOOKUP($F538,判定式!$R$3:$X$12,7,TRUE))</f>
        <v/>
      </c>
      <c r="P538" s="250" t="str">
        <f>IF($G538="","",VLOOKUP($G538,判定式!$S$3:$X$12,6,TRUE))</f>
        <v/>
      </c>
      <c r="Q538" s="250" t="str">
        <f>IF($H538="","",VLOOKUP($H538,判定式!$T$3:$X$12,5,TRUE))</f>
        <v/>
      </c>
      <c r="R538" s="250" t="str">
        <f>IF($I538="","",VLOOKUP($I538,判定式!$AA$3:$AB$12,2,TRUE))</f>
        <v/>
      </c>
      <c r="S538" s="250" t="str">
        <f>IF($J538="","",VLOOKUP($J538,判定式!$W$3:$X$12,2,TRUE))</f>
        <v/>
      </c>
      <c r="T538" s="250" t="str">
        <f>IF($K538="","",VLOOKUP($K538,判定式!$Z$3:$AB$12,3,TRUE))</f>
        <v/>
      </c>
      <c r="U538" s="250" t="str">
        <f>IF($L538="","",VLOOKUP($L538,判定式!$U$3:$X$12,4,TRUE))</f>
        <v/>
      </c>
      <c r="V538" s="250" t="str">
        <f>IF($M538="","",VLOOKUP($M538,判定式!$V$3:$X$12,3,TRUE))</f>
        <v/>
      </c>
      <c r="W538" s="69" t="str">
        <f t="shared" si="23"/>
        <v/>
      </c>
      <c r="X538" s="170" t="b">
        <f>IF(ISNUMBER(D538),"判定外",IF(C538=12,VLOOKUP(W538,判定式!$C$15:I$19,7,TRUE),IF(C538=13,VLOOKUP(W538,判定式!$D$15:I$19,6,TRUE),IF(C538=14,VLOOKUP(W538,判定式!$E$15:I$19,5,TRUE),IF(C538=15,VLOOKUP(W538,判定式!$F$15:I$19,4,TRUE),IF(C538=16,VLOOKUP(W538,判定式!$G$15:I$19,3,TRUE),IF(C538=17,VLOOKUP(W538,判定式!$H$15:I$19,2,TRUE))))))))</f>
        <v>0</v>
      </c>
    </row>
    <row r="539" spans="1:24" ht="14.25">
      <c r="A539" s="76">
        <v>210</v>
      </c>
      <c r="B539" s="136"/>
      <c r="C539" s="204"/>
      <c r="D539" s="218" t="str">
        <f t="shared" si="22"/>
        <v>-</v>
      </c>
      <c r="E539" s="230"/>
      <c r="F539" s="230"/>
      <c r="G539" s="230"/>
      <c r="H539" s="230"/>
      <c r="I539" s="230"/>
      <c r="J539" s="230"/>
      <c r="K539" s="77"/>
      <c r="L539" s="230"/>
      <c r="M539" s="230"/>
      <c r="N539" s="251" t="str">
        <f>IF($E539="","",VLOOKUP($E539,判定式!$Q$3:$X$12,8,TRUE))</f>
        <v/>
      </c>
      <c r="O539" s="251" t="str">
        <f>IF($F539="","",VLOOKUP($F539,判定式!$R$3:$X$12,7,TRUE))</f>
        <v/>
      </c>
      <c r="P539" s="251" t="str">
        <f>IF($G539="","",VLOOKUP($G539,判定式!$S$3:$X$12,6,TRUE))</f>
        <v/>
      </c>
      <c r="Q539" s="251" t="str">
        <f>IF($H539="","",VLOOKUP($H539,判定式!$T$3:$X$12,5,TRUE))</f>
        <v/>
      </c>
      <c r="R539" s="251" t="str">
        <f>IF($I539="","",VLOOKUP($I539,判定式!$AA$3:$AB$12,2,TRUE))</f>
        <v/>
      </c>
      <c r="S539" s="251" t="str">
        <f>IF($J539="","",VLOOKUP($J539,判定式!$W$3:$X$12,2,TRUE))</f>
        <v/>
      </c>
      <c r="T539" s="251" t="str">
        <f>IF($K539="","",VLOOKUP($K539,判定式!$Z$3:$AB$12,3,TRUE))</f>
        <v/>
      </c>
      <c r="U539" s="251" t="str">
        <f>IF($L539="","",VLOOKUP($L539,判定式!$U$3:$X$12,4,TRUE))</f>
        <v/>
      </c>
      <c r="V539" s="251" t="str">
        <f>IF($M539="","",VLOOKUP($M539,判定式!$V$3:$X$12,3,TRUE))</f>
        <v/>
      </c>
      <c r="W539" s="78" t="str">
        <f t="shared" si="23"/>
        <v/>
      </c>
      <c r="X539" s="173" t="b">
        <f>IF(ISNUMBER(D539),"判定外",IF(C539=12,VLOOKUP(W539,判定式!$C$15:I$19,7,TRUE),IF(C539=13,VLOOKUP(W539,判定式!$D$15:I$19,6,TRUE),IF(C539=14,VLOOKUP(W539,判定式!$E$15:I$19,5,TRUE),IF(C539=15,VLOOKUP(W539,判定式!$F$15:I$19,4,TRUE),IF(C539=16,VLOOKUP(W539,判定式!$G$15:I$19,3,TRUE),IF(C539=17,VLOOKUP(W539,判定式!$H$15:I$19,2,TRUE))))))))</f>
        <v>0</v>
      </c>
    </row>
    <row r="540" spans="1:24" ht="14.25">
      <c r="A540" s="73">
        <v>211</v>
      </c>
      <c r="B540" s="137"/>
      <c r="C540" s="205"/>
      <c r="D540" s="219" t="str">
        <f t="shared" si="22"/>
        <v>-</v>
      </c>
      <c r="E540" s="231"/>
      <c r="F540" s="231"/>
      <c r="G540" s="231"/>
      <c r="H540" s="231"/>
      <c r="I540" s="231"/>
      <c r="J540" s="231"/>
      <c r="K540" s="80"/>
      <c r="L540" s="231"/>
      <c r="M540" s="231"/>
      <c r="N540" s="252" t="str">
        <f>IF($E540="","",VLOOKUP($E540,判定式!$Q$3:$X$12,8,TRUE))</f>
        <v/>
      </c>
      <c r="O540" s="252" t="str">
        <f>IF($F540="","",VLOOKUP($F540,判定式!$R$3:$X$12,7,TRUE))</f>
        <v/>
      </c>
      <c r="P540" s="252" t="str">
        <f>IF($G540="","",VLOOKUP($G540,判定式!$S$3:$X$12,6,TRUE))</f>
        <v/>
      </c>
      <c r="Q540" s="252" t="str">
        <f>IF($H540="","",VLOOKUP($H540,判定式!$T$3:$X$12,5,TRUE))</f>
        <v/>
      </c>
      <c r="R540" s="252" t="str">
        <f>IF($I540="","",VLOOKUP($I540,判定式!$AA$3:$AB$12,2,TRUE))</f>
        <v/>
      </c>
      <c r="S540" s="252" t="str">
        <f>IF($J540="","",VLOOKUP($J540,判定式!$W$3:$X$12,2,TRUE))</f>
        <v/>
      </c>
      <c r="T540" s="252" t="str">
        <f>IF($K540="","",VLOOKUP($K540,判定式!$Z$3:$AB$12,3,TRUE))</f>
        <v/>
      </c>
      <c r="U540" s="252" t="str">
        <f>IF($L540="","",VLOOKUP($L540,判定式!$U$3:$X$12,4,TRUE))</f>
        <v/>
      </c>
      <c r="V540" s="252" t="str">
        <f>IF($M540="","",VLOOKUP($M540,判定式!$V$3:$X$12,3,TRUE))</f>
        <v/>
      </c>
      <c r="W540" s="75" t="str">
        <f t="shared" si="23"/>
        <v/>
      </c>
      <c r="X540" s="174" t="b">
        <f>IF(ISNUMBER(D540),"判定外",IF(C540=12,VLOOKUP(W540,判定式!$C$15:I$19,7,TRUE),IF(C540=13,VLOOKUP(W540,判定式!$D$15:I$19,6,TRUE),IF(C540=14,VLOOKUP(W540,判定式!$E$15:I$19,5,TRUE),IF(C540=15,VLOOKUP(W540,判定式!$F$15:I$19,4,TRUE),IF(C540=16,VLOOKUP(W540,判定式!$G$15:I$19,3,TRUE),IF(C540=17,VLOOKUP(W540,判定式!$H$15:I$19,2,TRUE))))))))</f>
        <v>0</v>
      </c>
    </row>
    <row r="541" spans="1:24" ht="14.25">
      <c r="A541" s="67">
        <v>212</v>
      </c>
      <c r="B541" s="133"/>
      <c r="C541" s="201"/>
      <c r="D541" s="215" t="str">
        <f t="shared" si="22"/>
        <v>-</v>
      </c>
      <c r="E541" s="225"/>
      <c r="F541" s="225"/>
      <c r="G541" s="225"/>
      <c r="H541" s="225"/>
      <c r="I541" s="225"/>
      <c r="J541" s="225"/>
      <c r="K541" s="68"/>
      <c r="L541" s="225"/>
      <c r="M541" s="225"/>
      <c r="N541" s="250" t="str">
        <f>IF($E541="","",VLOOKUP($E541,判定式!$Q$3:$X$12,8,TRUE))</f>
        <v/>
      </c>
      <c r="O541" s="250" t="str">
        <f>IF($F541="","",VLOOKUP($F541,判定式!$R$3:$X$12,7,TRUE))</f>
        <v/>
      </c>
      <c r="P541" s="250" t="str">
        <f>IF($G541="","",VLOOKUP($G541,判定式!$S$3:$X$12,6,TRUE))</f>
        <v/>
      </c>
      <c r="Q541" s="250" t="str">
        <f>IF($H541="","",VLOOKUP($H541,判定式!$T$3:$X$12,5,TRUE))</f>
        <v/>
      </c>
      <c r="R541" s="250" t="str">
        <f>IF($I541="","",VLOOKUP($I541,判定式!$AA$3:$AB$12,2,TRUE))</f>
        <v/>
      </c>
      <c r="S541" s="250" t="str">
        <f>IF($J541="","",VLOOKUP($J541,判定式!$W$3:$X$12,2,TRUE))</f>
        <v/>
      </c>
      <c r="T541" s="250" t="str">
        <f>IF($K541="","",VLOOKUP($K541,判定式!$Z$3:$AB$12,3,TRUE))</f>
        <v/>
      </c>
      <c r="U541" s="250" t="str">
        <f>IF($L541="","",VLOOKUP($L541,判定式!$U$3:$X$12,4,TRUE))</f>
        <v/>
      </c>
      <c r="V541" s="250" t="str">
        <f>IF($M541="","",VLOOKUP($M541,判定式!$V$3:$X$12,3,TRUE))</f>
        <v/>
      </c>
      <c r="W541" s="69" t="str">
        <f t="shared" si="23"/>
        <v/>
      </c>
      <c r="X541" s="170" t="b">
        <f>IF(ISNUMBER(D541),"判定外",IF(C541=12,VLOOKUP(W541,判定式!$C$15:I$19,7,TRUE),IF(C541=13,VLOOKUP(W541,判定式!$D$15:I$19,6,TRUE),IF(C541=14,VLOOKUP(W541,判定式!$E$15:I$19,5,TRUE),IF(C541=15,VLOOKUP(W541,判定式!$F$15:I$19,4,TRUE),IF(C541=16,VLOOKUP(W541,判定式!$G$15:I$19,3,TRUE),IF(C541=17,VLOOKUP(W541,判定式!$H$15:I$19,2,TRUE))))))))</f>
        <v>0</v>
      </c>
    </row>
    <row r="542" spans="1:24" ht="14.25">
      <c r="A542" s="67">
        <v>213</v>
      </c>
      <c r="B542" s="133"/>
      <c r="C542" s="201"/>
      <c r="D542" s="215" t="str">
        <f t="shared" si="22"/>
        <v>-</v>
      </c>
      <c r="E542" s="225"/>
      <c r="F542" s="225"/>
      <c r="G542" s="225"/>
      <c r="H542" s="225"/>
      <c r="I542" s="225"/>
      <c r="J542" s="225"/>
      <c r="K542" s="68"/>
      <c r="L542" s="225"/>
      <c r="M542" s="225"/>
      <c r="N542" s="250" t="str">
        <f>IF($E542="","",VLOOKUP($E542,判定式!$Q$3:$X$12,8,TRUE))</f>
        <v/>
      </c>
      <c r="O542" s="250" t="str">
        <f>IF($F542="","",VLOOKUP($F542,判定式!$R$3:$X$12,7,TRUE))</f>
        <v/>
      </c>
      <c r="P542" s="250" t="str">
        <f>IF($G542="","",VLOOKUP($G542,判定式!$S$3:$X$12,6,TRUE))</f>
        <v/>
      </c>
      <c r="Q542" s="250" t="str">
        <f>IF($H542="","",VLOOKUP($H542,判定式!$T$3:$X$12,5,TRUE))</f>
        <v/>
      </c>
      <c r="R542" s="250" t="str">
        <f>IF($I542="","",VLOOKUP($I542,判定式!$AA$3:$AB$12,2,TRUE))</f>
        <v/>
      </c>
      <c r="S542" s="250" t="str">
        <f>IF($J542="","",VLOOKUP($J542,判定式!$W$3:$X$12,2,TRUE))</f>
        <v/>
      </c>
      <c r="T542" s="250" t="str">
        <f>IF($K542="","",VLOOKUP($K542,判定式!$Z$3:$AB$12,3,TRUE))</f>
        <v/>
      </c>
      <c r="U542" s="250" t="str">
        <f>IF($L542="","",VLOOKUP($L542,判定式!$U$3:$X$12,4,TRUE))</f>
        <v/>
      </c>
      <c r="V542" s="250" t="str">
        <f>IF($M542="","",VLOOKUP($M542,判定式!$V$3:$X$12,3,TRUE))</f>
        <v/>
      </c>
      <c r="W542" s="69" t="str">
        <f t="shared" si="23"/>
        <v/>
      </c>
      <c r="X542" s="170" t="b">
        <f>IF(ISNUMBER(D542),"判定外",IF(C542=12,VLOOKUP(W542,判定式!$C$15:I$19,7,TRUE),IF(C542=13,VLOOKUP(W542,判定式!$D$15:I$19,6,TRUE),IF(C542=14,VLOOKUP(W542,判定式!$E$15:I$19,5,TRUE),IF(C542=15,VLOOKUP(W542,判定式!$F$15:I$19,4,TRUE),IF(C542=16,VLOOKUP(W542,判定式!$G$15:I$19,3,TRUE),IF(C542=17,VLOOKUP(W542,判定式!$H$15:I$19,2,TRUE))))))))</f>
        <v>0</v>
      </c>
    </row>
    <row r="543" spans="1:24" ht="14.25">
      <c r="A543" s="67">
        <v>214</v>
      </c>
      <c r="B543" s="133"/>
      <c r="C543" s="201"/>
      <c r="D543" s="215" t="str">
        <f t="shared" si="22"/>
        <v>-</v>
      </c>
      <c r="E543" s="225"/>
      <c r="F543" s="225"/>
      <c r="G543" s="225"/>
      <c r="H543" s="225"/>
      <c r="I543" s="225"/>
      <c r="J543" s="225"/>
      <c r="K543" s="68"/>
      <c r="L543" s="225"/>
      <c r="M543" s="225"/>
      <c r="N543" s="250" t="str">
        <f>IF($E543="","",VLOOKUP($E543,判定式!$Q$3:$X$12,8,TRUE))</f>
        <v/>
      </c>
      <c r="O543" s="250" t="str">
        <f>IF($F543="","",VLOOKUP($F543,判定式!$R$3:$X$12,7,TRUE))</f>
        <v/>
      </c>
      <c r="P543" s="250" t="str">
        <f>IF($G543="","",VLOOKUP($G543,判定式!$S$3:$X$12,6,TRUE))</f>
        <v/>
      </c>
      <c r="Q543" s="250" t="str">
        <f>IF($H543="","",VLOOKUP($H543,判定式!$T$3:$X$12,5,TRUE))</f>
        <v/>
      </c>
      <c r="R543" s="250" t="str">
        <f>IF($I543="","",VLOOKUP($I543,判定式!$AA$3:$AB$12,2,TRUE))</f>
        <v/>
      </c>
      <c r="S543" s="250" t="str">
        <f>IF($J543="","",VLOOKUP($J543,判定式!$W$3:$X$12,2,TRUE))</f>
        <v/>
      </c>
      <c r="T543" s="250" t="str">
        <f>IF($K543="","",VLOOKUP($K543,判定式!$Z$3:$AB$12,3,TRUE))</f>
        <v/>
      </c>
      <c r="U543" s="250" t="str">
        <f>IF($L543="","",VLOOKUP($L543,判定式!$U$3:$X$12,4,TRUE))</f>
        <v/>
      </c>
      <c r="V543" s="250" t="str">
        <f>IF($M543="","",VLOOKUP($M543,判定式!$V$3:$X$12,3,TRUE))</f>
        <v/>
      </c>
      <c r="W543" s="69" t="str">
        <f t="shared" si="23"/>
        <v/>
      </c>
      <c r="X543" s="170" t="b">
        <f>IF(ISNUMBER(D543),"判定外",IF(C543=12,VLOOKUP(W543,判定式!$C$15:I$19,7,TRUE),IF(C543=13,VLOOKUP(W543,判定式!$D$15:I$19,6,TRUE),IF(C543=14,VLOOKUP(W543,判定式!$E$15:I$19,5,TRUE),IF(C543=15,VLOOKUP(W543,判定式!$F$15:I$19,4,TRUE),IF(C543=16,VLOOKUP(W543,判定式!$G$15:I$19,3,TRUE),IF(C543=17,VLOOKUP(W543,判定式!$H$15:I$19,2,TRUE))))))))</f>
        <v>0</v>
      </c>
    </row>
    <row r="544" spans="1:24" ht="14.25">
      <c r="A544" s="76">
        <v>215</v>
      </c>
      <c r="B544" s="134"/>
      <c r="C544" s="202"/>
      <c r="D544" s="218" t="str">
        <f t="shared" si="22"/>
        <v>-</v>
      </c>
      <c r="E544" s="227"/>
      <c r="F544" s="227"/>
      <c r="G544" s="227"/>
      <c r="H544" s="227"/>
      <c r="I544" s="227"/>
      <c r="J544" s="227"/>
      <c r="K544" s="71"/>
      <c r="L544" s="227"/>
      <c r="M544" s="227"/>
      <c r="N544" s="253" t="str">
        <f>IF($E544="","",VLOOKUP($E544,判定式!$Q$3:$X$12,8,TRUE))</f>
        <v/>
      </c>
      <c r="O544" s="253" t="str">
        <f>IF($F544="","",VLOOKUP($F544,判定式!$R$3:$X$12,7,TRUE))</f>
        <v/>
      </c>
      <c r="P544" s="253" t="str">
        <f>IF($G544="","",VLOOKUP($G544,判定式!$S$3:$X$12,6,TRUE))</f>
        <v/>
      </c>
      <c r="Q544" s="253" t="str">
        <f>IF($H544="","",VLOOKUP($H544,判定式!$T$3:$X$12,5,TRUE))</f>
        <v/>
      </c>
      <c r="R544" s="253" t="str">
        <f>IF($I544="","",VLOOKUP($I544,判定式!$AA$3:$AB$12,2,TRUE))</f>
        <v/>
      </c>
      <c r="S544" s="253" t="str">
        <f>IF($J544="","",VLOOKUP($J544,判定式!$W$3:$X$12,2,TRUE))</f>
        <v/>
      </c>
      <c r="T544" s="253" t="str">
        <f>IF($K544="","",VLOOKUP($K544,判定式!$Z$3:$AB$12,3,TRUE))</f>
        <v/>
      </c>
      <c r="U544" s="253" t="str">
        <f>IF($L544="","",VLOOKUP($L544,判定式!$U$3:$X$12,4,TRUE))</f>
        <v/>
      </c>
      <c r="V544" s="253" t="str">
        <f>IF($M544="","",VLOOKUP($M544,判定式!$V$3:$X$12,3,TRUE))</f>
        <v/>
      </c>
      <c r="W544" s="78" t="str">
        <f t="shared" si="23"/>
        <v/>
      </c>
      <c r="X544" s="171" t="b">
        <f>IF(ISNUMBER(D544),"判定外",IF(C544=12,VLOOKUP(W544,判定式!$C$15:I$19,7,TRUE),IF(C544=13,VLOOKUP(W544,判定式!$D$15:I$19,6,TRUE),IF(C544=14,VLOOKUP(W544,判定式!$E$15:I$19,5,TRUE),IF(C544=15,VLOOKUP(W544,判定式!$F$15:I$19,4,TRUE),IF(C544=16,VLOOKUP(W544,判定式!$G$15:I$19,3,TRUE),IF(C544=17,VLOOKUP(W544,判定式!$H$15:I$19,2,TRUE))))))))</f>
        <v>0</v>
      </c>
    </row>
    <row r="545" spans="1:24" ht="14.25">
      <c r="A545" s="73">
        <v>216</v>
      </c>
      <c r="B545" s="135"/>
      <c r="C545" s="203"/>
      <c r="D545" s="219" t="str">
        <f t="shared" si="22"/>
        <v>-</v>
      </c>
      <c r="E545" s="229"/>
      <c r="F545" s="229"/>
      <c r="G545" s="229"/>
      <c r="H545" s="229"/>
      <c r="I545" s="229"/>
      <c r="J545" s="229"/>
      <c r="K545" s="74"/>
      <c r="L545" s="229"/>
      <c r="M545" s="229"/>
      <c r="N545" s="254" t="str">
        <f>IF($E545="","",VLOOKUP($E545,判定式!$Q$3:$X$12,8,TRUE))</f>
        <v/>
      </c>
      <c r="O545" s="254" t="str">
        <f>IF($F545="","",VLOOKUP($F545,判定式!$R$3:$X$12,7,TRUE))</f>
        <v/>
      </c>
      <c r="P545" s="254" t="str">
        <f>IF($G545="","",VLOOKUP($G545,判定式!$S$3:$X$12,6,TRUE))</f>
        <v/>
      </c>
      <c r="Q545" s="254" t="str">
        <f>IF($H545="","",VLOOKUP($H545,判定式!$T$3:$X$12,5,TRUE))</f>
        <v/>
      </c>
      <c r="R545" s="254" t="str">
        <f>IF($I545="","",VLOOKUP($I545,判定式!$AA$3:$AB$12,2,TRUE))</f>
        <v/>
      </c>
      <c r="S545" s="254" t="str">
        <f>IF($J545="","",VLOOKUP($J545,判定式!$W$3:$X$12,2,TRUE))</f>
        <v/>
      </c>
      <c r="T545" s="254" t="str">
        <f>IF($K545="","",VLOOKUP($K545,判定式!$Z$3:$AB$12,3,TRUE))</f>
        <v/>
      </c>
      <c r="U545" s="254" t="str">
        <f>IF($L545="","",VLOOKUP($L545,判定式!$U$3:$X$12,4,TRUE))</f>
        <v/>
      </c>
      <c r="V545" s="254" t="str">
        <f>IF($M545="","",VLOOKUP($M545,判定式!$V$3:$X$12,3,TRUE))</f>
        <v/>
      </c>
      <c r="W545" s="75" t="str">
        <f t="shared" si="23"/>
        <v/>
      </c>
      <c r="X545" s="172" t="b">
        <f>IF(ISNUMBER(D545),"判定外",IF(C545=12,VLOOKUP(W545,判定式!$C$15:I$19,7,TRUE),IF(C545=13,VLOOKUP(W545,判定式!$D$15:I$19,6,TRUE),IF(C545=14,VLOOKUP(W545,判定式!$E$15:I$19,5,TRUE),IF(C545=15,VLOOKUP(W545,判定式!$F$15:I$19,4,TRUE),IF(C545=16,VLOOKUP(W545,判定式!$G$15:I$19,3,TRUE),IF(C545=17,VLOOKUP(W545,判定式!$H$15:I$19,2,TRUE))))))))</f>
        <v>0</v>
      </c>
    </row>
    <row r="546" spans="1:24" ht="14.25">
      <c r="A546" s="67">
        <v>217</v>
      </c>
      <c r="B546" s="133"/>
      <c r="C546" s="201"/>
      <c r="D546" s="215" t="str">
        <f t="shared" si="22"/>
        <v>-</v>
      </c>
      <c r="E546" s="225"/>
      <c r="F546" s="225"/>
      <c r="G546" s="225"/>
      <c r="H546" s="225"/>
      <c r="I546" s="225"/>
      <c r="J546" s="225"/>
      <c r="K546" s="68"/>
      <c r="L546" s="225"/>
      <c r="M546" s="225"/>
      <c r="N546" s="250" t="str">
        <f>IF($E546="","",VLOOKUP($E546,判定式!$Q$3:$X$12,8,TRUE))</f>
        <v/>
      </c>
      <c r="O546" s="250" t="str">
        <f>IF($F546="","",VLOOKUP($F546,判定式!$R$3:$X$12,7,TRUE))</f>
        <v/>
      </c>
      <c r="P546" s="250" t="str">
        <f>IF($G546="","",VLOOKUP($G546,判定式!$S$3:$X$12,6,TRUE))</f>
        <v/>
      </c>
      <c r="Q546" s="250" t="str">
        <f>IF($H546="","",VLOOKUP($H546,判定式!$T$3:$X$12,5,TRUE))</f>
        <v/>
      </c>
      <c r="R546" s="250" t="str">
        <f>IF($I546="","",VLOOKUP($I546,判定式!$AA$3:$AB$12,2,TRUE))</f>
        <v/>
      </c>
      <c r="S546" s="250" t="str">
        <f>IF($J546="","",VLOOKUP($J546,判定式!$W$3:$X$12,2,TRUE))</f>
        <v/>
      </c>
      <c r="T546" s="250" t="str">
        <f>IF($K546="","",VLOOKUP($K546,判定式!$Z$3:$AB$12,3,TRUE))</f>
        <v/>
      </c>
      <c r="U546" s="250" t="str">
        <f>IF($L546="","",VLOOKUP($L546,判定式!$U$3:$X$12,4,TRUE))</f>
        <v/>
      </c>
      <c r="V546" s="250" t="str">
        <f>IF($M546="","",VLOOKUP($M546,判定式!$V$3:$X$12,3,TRUE))</f>
        <v/>
      </c>
      <c r="W546" s="69" t="str">
        <f t="shared" si="23"/>
        <v/>
      </c>
      <c r="X546" s="170" t="b">
        <f>IF(ISNUMBER(D546),"判定外",IF(C546=12,VLOOKUP(W546,判定式!$C$15:I$19,7,TRUE),IF(C546=13,VLOOKUP(W546,判定式!$D$15:I$19,6,TRUE),IF(C546=14,VLOOKUP(W546,判定式!$E$15:I$19,5,TRUE),IF(C546=15,VLOOKUP(W546,判定式!$F$15:I$19,4,TRUE),IF(C546=16,VLOOKUP(W546,判定式!$G$15:I$19,3,TRUE),IF(C546=17,VLOOKUP(W546,判定式!$H$15:I$19,2,TRUE))))))))</f>
        <v>0</v>
      </c>
    </row>
    <row r="547" spans="1:24" ht="14.25">
      <c r="A547" s="67">
        <v>218</v>
      </c>
      <c r="B547" s="133"/>
      <c r="C547" s="201"/>
      <c r="D547" s="215" t="str">
        <f t="shared" si="22"/>
        <v>-</v>
      </c>
      <c r="E547" s="225"/>
      <c r="F547" s="225"/>
      <c r="G547" s="225"/>
      <c r="H547" s="225"/>
      <c r="I547" s="225"/>
      <c r="J547" s="225"/>
      <c r="K547" s="68"/>
      <c r="L547" s="225"/>
      <c r="M547" s="225"/>
      <c r="N547" s="250" t="str">
        <f>IF($E547="","",VLOOKUP($E547,判定式!$Q$3:$X$12,8,TRUE))</f>
        <v/>
      </c>
      <c r="O547" s="250" t="str">
        <f>IF($F547="","",VLOOKUP($F547,判定式!$R$3:$X$12,7,TRUE))</f>
        <v/>
      </c>
      <c r="P547" s="250" t="str">
        <f>IF($G547="","",VLOOKUP($G547,判定式!$S$3:$X$12,6,TRUE))</f>
        <v/>
      </c>
      <c r="Q547" s="250" t="str">
        <f>IF($H547="","",VLOOKUP($H547,判定式!$T$3:$X$12,5,TRUE))</f>
        <v/>
      </c>
      <c r="R547" s="250" t="str">
        <f>IF($I547="","",VLOOKUP($I547,判定式!$AA$3:$AB$12,2,TRUE))</f>
        <v/>
      </c>
      <c r="S547" s="250" t="str">
        <f>IF($J547="","",VLOOKUP($J547,判定式!$W$3:$X$12,2,TRUE))</f>
        <v/>
      </c>
      <c r="T547" s="250" t="str">
        <f>IF($K547="","",VLOOKUP($K547,判定式!$Z$3:$AB$12,3,TRUE))</f>
        <v/>
      </c>
      <c r="U547" s="250" t="str">
        <f>IF($L547="","",VLOOKUP($L547,判定式!$U$3:$X$12,4,TRUE))</f>
        <v/>
      </c>
      <c r="V547" s="250" t="str">
        <f>IF($M547="","",VLOOKUP($M547,判定式!$V$3:$X$12,3,TRUE))</f>
        <v/>
      </c>
      <c r="W547" s="69" t="str">
        <f t="shared" si="23"/>
        <v/>
      </c>
      <c r="X547" s="170" t="b">
        <f>IF(ISNUMBER(D547),"判定外",IF(C547=12,VLOOKUP(W547,判定式!$C$15:I$19,7,TRUE),IF(C547=13,VLOOKUP(W547,判定式!$D$15:I$19,6,TRUE),IF(C547=14,VLOOKUP(W547,判定式!$E$15:I$19,5,TRUE),IF(C547=15,VLOOKUP(W547,判定式!$F$15:I$19,4,TRUE),IF(C547=16,VLOOKUP(W547,判定式!$G$15:I$19,3,TRUE),IF(C547=17,VLOOKUP(W547,判定式!$H$15:I$19,2,TRUE))))))))</f>
        <v>0</v>
      </c>
    </row>
    <row r="548" spans="1:24" ht="14.25">
      <c r="A548" s="67">
        <v>219</v>
      </c>
      <c r="B548" s="133"/>
      <c r="C548" s="201"/>
      <c r="D548" s="215" t="str">
        <f t="shared" si="22"/>
        <v>-</v>
      </c>
      <c r="E548" s="225"/>
      <c r="F548" s="225"/>
      <c r="G548" s="225"/>
      <c r="H548" s="225"/>
      <c r="I548" s="225"/>
      <c r="J548" s="225"/>
      <c r="K548" s="68"/>
      <c r="L548" s="225"/>
      <c r="M548" s="225"/>
      <c r="N548" s="250" t="str">
        <f>IF($E548="","",VLOOKUP($E548,判定式!$Q$3:$X$12,8,TRUE))</f>
        <v/>
      </c>
      <c r="O548" s="250" t="str">
        <f>IF($F548="","",VLOOKUP($F548,判定式!$R$3:$X$12,7,TRUE))</f>
        <v/>
      </c>
      <c r="P548" s="250" t="str">
        <f>IF($G548="","",VLOOKUP($G548,判定式!$S$3:$X$12,6,TRUE))</f>
        <v/>
      </c>
      <c r="Q548" s="250" t="str">
        <f>IF($H548="","",VLOOKUP($H548,判定式!$T$3:$X$12,5,TRUE))</f>
        <v/>
      </c>
      <c r="R548" s="250" t="str">
        <f>IF($I548="","",VLOOKUP($I548,判定式!$AA$3:$AB$12,2,TRUE))</f>
        <v/>
      </c>
      <c r="S548" s="250" t="str">
        <f>IF($J548="","",VLOOKUP($J548,判定式!$W$3:$X$12,2,TRUE))</f>
        <v/>
      </c>
      <c r="T548" s="250" t="str">
        <f>IF($K548="","",VLOOKUP($K548,判定式!$Z$3:$AB$12,3,TRUE))</f>
        <v/>
      </c>
      <c r="U548" s="250" t="str">
        <f>IF($L548="","",VLOOKUP($L548,判定式!$U$3:$X$12,4,TRUE))</f>
        <v/>
      </c>
      <c r="V548" s="250" t="str">
        <f>IF($M548="","",VLOOKUP($M548,判定式!$V$3:$X$12,3,TRUE))</f>
        <v/>
      </c>
      <c r="W548" s="69" t="str">
        <f t="shared" si="23"/>
        <v/>
      </c>
      <c r="X548" s="170" t="b">
        <f>IF(ISNUMBER(D548),"判定外",IF(C548=12,VLOOKUP(W548,判定式!$C$15:I$19,7,TRUE),IF(C548=13,VLOOKUP(W548,判定式!$D$15:I$19,6,TRUE),IF(C548=14,VLOOKUP(W548,判定式!$E$15:I$19,5,TRUE),IF(C548=15,VLOOKUP(W548,判定式!$F$15:I$19,4,TRUE),IF(C548=16,VLOOKUP(W548,判定式!$G$15:I$19,3,TRUE),IF(C548=17,VLOOKUP(W548,判定式!$H$15:I$19,2,TRUE))))))))</f>
        <v>0</v>
      </c>
    </row>
    <row r="549" spans="1:24" ht="14.25">
      <c r="A549" s="76">
        <v>220</v>
      </c>
      <c r="B549" s="136"/>
      <c r="C549" s="204"/>
      <c r="D549" s="218" t="str">
        <f t="shared" si="22"/>
        <v>-</v>
      </c>
      <c r="E549" s="230"/>
      <c r="F549" s="230"/>
      <c r="G549" s="230"/>
      <c r="H549" s="230"/>
      <c r="I549" s="230"/>
      <c r="J549" s="230"/>
      <c r="K549" s="77"/>
      <c r="L549" s="230"/>
      <c r="M549" s="230"/>
      <c r="N549" s="251" t="str">
        <f>IF($E549="","",VLOOKUP($E549,判定式!$Q$3:$X$12,8,TRUE))</f>
        <v/>
      </c>
      <c r="O549" s="251" t="str">
        <f>IF($F549="","",VLOOKUP($F549,判定式!$R$3:$X$12,7,TRUE))</f>
        <v/>
      </c>
      <c r="P549" s="251" t="str">
        <f>IF($G549="","",VLOOKUP($G549,判定式!$S$3:$X$12,6,TRUE))</f>
        <v/>
      </c>
      <c r="Q549" s="251" t="str">
        <f>IF($H549="","",VLOOKUP($H549,判定式!$T$3:$X$12,5,TRUE))</f>
        <v/>
      </c>
      <c r="R549" s="251" t="str">
        <f>IF($I549="","",VLOOKUP($I549,判定式!$AA$3:$AB$12,2,TRUE))</f>
        <v/>
      </c>
      <c r="S549" s="251" t="str">
        <f>IF($J549="","",VLOOKUP($J549,判定式!$W$3:$X$12,2,TRUE))</f>
        <v/>
      </c>
      <c r="T549" s="251" t="str">
        <f>IF($K549="","",VLOOKUP($K549,判定式!$Z$3:$AB$12,3,TRUE))</f>
        <v/>
      </c>
      <c r="U549" s="251" t="str">
        <f>IF($L549="","",VLOOKUP($L549,判定式!$U$3:$X$12,4,TRUE))</f>
        <v/>
      </c>
      <c r="V549" s="251" t="str">
        <f>IF($M549="","",VLOOKUP($M549,判定式!$V$3:$X$12,3,TRUE))</f>
        <v/>
      </c>
      <c r="W549" s="78" t="str">
        <f t="shared" si="23"/>
        <v/>
      </c>
      <c r="X549" s="173" t="b">
        <f>IF(ISNUMBER(D549),"判定外",IF(C549=12,VLOOKUP(W549,判定式!$C$15:I$19,7,TRUE),IF(C549=13,VLOOKUP(W549,判定式!$D$15:I$19,6,TRUE),IF(C549=14,VLOOKUP(W549,判定式!$E$15:I$19,5,TRUE),IF(C549=15,VLOOKUP(W549,判定式!$F$15:I$19,4,TRUE),IF(C549=16,VLOOKUP(W549,判定式!$G$15:I$19,3,TRUE),IF(C549=17,VLOOKUP(W549,判定式!$H$15:I$19,2,TRUE))))))))</f>
        <v>0</v>
      </c>
    </row>
    <row r="550" spans="1:24" ht="14.25">
      <c r="A550" s="73">
        <v>221</v>
      </c>
      <c r="B550" s="137"/>
      <c r="C550" s="205"/>
      <c r="D550" s="219" t="str">
        <f t="shared" si="22"/>
        <v>-</v>
      </c>
      <c r="E550" s="231"/>
      <c r="F550" s="231"/>
      <c r="G550" s="231"/>
      <c r="H550" s="231"/>
      <c r="I550" s="231"/>
      <c r="J550" s="231"/>
      <c r="K550" s="80"/>
      <c r="L550" s="231"/>
      <c r="M550" s="231"/>
      <c r="N550" s="252" t="str">
        <f>IF($E550="","",VLOOKUP($E550,判定式!$Q$3:$X$12,8,TRUE))</f>
        <v/>
      </c>
      <c r="O550" s="252" t="str">
        <f>IF($F550="","",VLOOKUP($F550,判定式!$R$3:$X$12,7,TRUE))</f>
        <v/>
      </c>
      <c r="P550" s="252" t="str">
        <f>IF($G550="","",VLOOKUP($G550,判定式!$S$3:$X$12,6,TRUE))</f>
        <v/>
      </c>
      <c r="Q550" s="252" t="str">
        <f>IF($H550="","",VLOOKUP($H550,判定式!$T$3:$X$12,5,TRUE))</f>
        <v/>
      </c>
      <c r="R550" s="252" t="str">
        <f>IF($I550="","",VLOOKUP($I550,判定式!$AA$3:$AB$12,2,TRUE))</f>
        <v/>
      </c>
      <c r="S550" s="252" t="str">
        <f>IF($J550="","",VLOOKUP($J550,判定式!$W$3:$X$12,2,TRUE))</f>
        <v/>
      </c>
      <c r="T550" s="252" t="str">
        <f>IF($K550="","",VLOOKUP($K550,判定式!$Z$3:$AB$12,3,TRUE))</f>
        <v/>
      </c>
      <c r="U550" s="252" t="str">
        <f>IF($L550="","",VLOOKUP($L550,判定式!$U$3:$X$12,4,TRUE))</f>
        <v/>
      </c>
      <c r="V550" s="252" t="str">
        <f>IF($M550="","",VLOOKUP($M550,判定式!$V$3:$X$12,3,TRUE))</f>
        <v/>
      </c>
      <c r="W550" s="75" t="str">
        <f t="shared" si="23"/>
        <v/>
      </c>
      <c r="X550" s="174" t="b">
        <f>IF(ISNUMBER(D550),"判定外",IF(C550=12,VLOOKUP(W550,判定式!$C$15:I$19,7,TRUE),IF(C550=13,VLOOKUP(W550,判定式!$D$15:I$19,6,TRUE),IF(C550=14,VLOOKUP(W550,判定式!$E$15:I$19,5,TRUE),IF(C550=15,VLOOKUP(W550,判定式!$F$15:I$19,4,TRUE),IF(C550=16,VLOOKUP(W550,判定式!$G$15:I$19,3,TRUE),IF(C550=17,VLOOKUP(W550,判定式!$H$15:I$19,2,TRUE))))))))</f>
        <v>0</v>
      </c>
    </row>
    <row r="551" spans="1:24" ht="14.25">
      <c r="A551" s="67">
        <v>222</v>
      </c>
      <c r="B551" s="133"/>
      <c r="C551" s="201"/>
      <c r="D551" s="215" t="str">
        <f t="shared" si="22"/>
        <v>-</v>
      </c>
      <c r="E551" s="225"/>
      <c r="F551" s="225"/>
      <c r="G551" s="225"/>
      <c r="H551" s="225"/>
      <c r="I551" s="225"/>
      <c r="J551" s="225"/>
      <c r="K551" s="68"/>
      <c r="L551" s="225"/>
      <c r="M551" s="225"/>
      <c r="N551" s="250" t="str">
        <f>IF($E551="","",VLOOKUP($E551,判定式!$Q$3:$X$12,8,TRUE))</f>
        <v/>
      </c>
      <c r="O551" s="250" t="str">
        <f>IF($F551="","",VLOOKUP($F551,判定式!$R$3:$X$12,7,TRUE))</f>
        <v/>
      </c>
      <c r="P551" s="250" t="str">
        <f>IF($G551="","",VLOOKUP($G551,判定式!$S$3:$X$12,6,TRUE))</f>
        <v/>
      </c>
      <c r="Q551" s="250" t="str">
        <f>IF($H551="","",VLOOKUP($H551,判定式!$T$3:$X$12,5,TRUE))</f>
        <v/>
      </c>
      <c r="R551" s="250" t="str">
        <f>IF($I551="","",VLOOKUP($I551,判定式!$AA$3:$AB$12,2,TRUE))</f>
        <v/>
      </c>
      <c r="S551" s="250" t="str">
        <f>IF($J551="","",VLOOKUP($J551,判定式!$W$3:$X$12,2,TRUE))</f>
        <v/>
      </c>
      <c r="T551" s="250" t="str">
        <f>IF($K551="","",VLOOKUP($K551,判定式!$Z$3:$AB$12,3,TRUE))</f>
        <v/>
      </c>
      <c r="U551" s="250" t="str">
        <f>IF($L551="","",VLOOKUP($L551,判定式!$U$3:$X$12,4,TRUE))</f>
        <v/>
      </c>
      <c r="V551" s="250" t="str">
        <f>IF($M551="","",VLOOKUP($M551,判定式!$V$3:$X$12,3,TRUE))</f>
        <v/>
      </c>
      <c r="W551" s="69" t="str">
        <f t="shared" si="23"/>
        <v/>
      </c>
      <c r="X551" s="170" t="b">
        <f>IF(ISNUMBER(D551),"判定外",IF(C551=12,VLOOKUP(W551,判定式!$C$15:I$19,7,TRUE),IF(C551=13,VLOOKUP(W551,判定式!$D$15:I$19,6,TRUE),IF(C551=14,VLOOKUP(W551,判定式!$E$15:I$19,5,TRUE),IF(C551=15,VLOOKUP(W551,判定式!$F$15:I$19,4,TRUE),IF(C551=16,VLOOKUP(W551,判定式!$G$15:I$19,3,TRUE),IF(C551=17,VLOOKUP(W551,判定式!$H$15:I$19,2,TRUE))))))))</f>
        <v>0</v>
      </c>
    </row>
    <row r="552" spans="1:24" ht="14.25">
      <c r="A552" s="67">
        <v>223</v>
      </c>
      <c r="B552" s="133"/>
      <c r="C552" s="201"/>
      <c r="D552" s="215" t="str">
        <f t="shared" si="22"/>
        <v>-</v>
      </c>
      <c r="E552" s="225"/>
      <c r="F552" s="225"/>
      <c r="G552" s="225"/>
      <c r="H552" s="225"/>
      <c r="I552" s="225"/>
      <c r="J552" s="225"/>
      <c r="K552" s="68"/>
      <c r="L552" s="225"/>
      <c r="M552" s="225"/>
      <c r="N552" s="250" t="str">
        <f>IF($E552="","",VLOOKUP($E552,判定式!$Q$3:$X$12,8,TRUE))</f>
        <v/>
      </c>
      <c r="O552" s="250" t="str">
        <f>IF($F552="","",VLOOKUP($F552,判定式!$R$3:$X$12,7,TRUE))</f>
        <v/>
      </c>
      <c r="P552" s="250" t="str">
        <f>IF($G552="","",VLOOKUP($G552,判定式!$S$3:$X$12,6,TRUE))</f>
        <v/>
      </c>
      <c r="Q552" s="250" t="str">
        <f>IF($H552="","",VLOOKUP($H552,判定式!$T$3:$X$12,5,TRUE))</f>
        <v/>
      </c>
      <c r="R552" s="250" t="str">
        <f>IF($I552="","",VLOOKUP($I552,判定式!$AA$3:$AB$12,2,TRUE))</f>
        <v/>
      </c>
      <c r="S552" s="250" t="str">
        <f>IF($J552="","",VLOOKUP($J552,判定式!$W$3:$X$12,2,TRUE))</f>
        <v/>
      </c>
      <c r="T552" s="250" t="str">
        <f>IF($K552="","",VLOOKUP($K552,判定式!$Z$3:$AB$12,3,TRUE))</f>
        <v/>
      </c>
      <c r="U552" s="250" t="str">
        <f>IF($L552="","",VLOOKUP($L552,判定式!$U$3:$X$12,4,TRUE))</f>
        <v/>
      </c>
      <c r="V552" s="250" t="str">
        <f>IF($M552="","",VLOOKUP($M552,判定式!$V$3:$X$12,3,TRUE))</f>
        <v/>
      </c>
      <c r="W552" s="69" t="str">
        <f t="shared" si="23"/>
        <v/>
      </c>
      <c r="X552" s="170" t="b">
        <f>IF(ISNUMBER(D552),"判定外",IF(C552=12,VLOOKUP(W552,判定式!$C$15:I$19,7,TRUE),IF(C552=13,VLOOKUP(W552,判定式!$D$15:I$19,6,TRUE),IF(C552=14,VLOOKUP(W552,判定式!$E$15:I$19,5,TRUE),IF(C552=15,VLOOKUP(W552,判定式!$F$15:I$19,4,TRUE),IF(C552=16,VLOOKUP(W552,判定式!$G$15:I$19,3,TRUE),IF(C552=17,VLOOKUP(W552,判定式!$H$15:I$19,2,TRUE))))))))</f>
        <v>0</v>
      </c>
    </row>
    <row r="553" spans="1:24" ht="14.25">
      <c r="A553" s="67">
        <v>224</v>
      </c>
      <c r="B553" s="134"/>
      <c r="C553" s="202"/>
      <c r="D553" s="215" t="str">
        <f t="shared" si="22"/>
        <v>-</v>
      </c>
      <c r="E553" s="227"/>
      <c r="F553" s="227"/>
      <c r="G553" s="227"/>
      <c r="H553" s="227"/>
      <c r="I553" s="227"/>
      <c r="J553" s="227"/>
      <c r="K553" s="71"/>
      <c r="L553" s="227"/>
      <c r="M553" s="227"/>
      <c r="N553" s="253" t="str">
        <f>IF($E553="","",VLOOKUP($E553,判定式!$Q$3:$X$12,8,TRUE))</f>
        <v/>
      </c>
      <c r="O553" s="253" t="str">
        <f>IF($F553="","",VLOOKUP($F553,判定式!$R$3:$X$12,7,TRUE))</f>
        <v/>
      </c>
      <c r="P553" s="253" t="str">
        <f>IF($G553="","",VLOOKUP($G553,判定式!$S$3:$X$12,6,TRUE))</f>
        <v/>
      </c>
      <c r="Q553" s="253" t="str">
        <f>IF($H553="","",VLOOKUP($H553,判定式!$T$3:$X$12,5,TRUE))</f>
        <v/>
      </c>
      <c r="R553" s="253" t="str">
        <f>IF($I553="","",VLOOKUP($I553,判定式!$AA$3:$AB$12,2,TRUE))</f>
        <v/>
      </c>
      <c r="S553" s="253" t="str">
        <f>IF($J553="","",VLOOKUP($J553,判定式!$W$3:$X$12,2,TRUE))</f>
        <v/>
      </c>
      <c r="T553" s="253" t="str">
        <f>IF($K553="","",VLOOKUP($K553,判定式!$Z$3:$AB$12,3,TRUE))</f>
        <v/>
      </c>
      <c r="U553" s="253" t="str">
        <f>IF($L553="","",VLOOKUP($L553,判定式!$U$3:$X$12,4,TRUE))</f>
        <v/>
      </c>
      <c r="V553" s="253" t="str">
        <f>IF($M553="","",VLOOKUP($M553,判定式!$V$3:$X$12,3,TRUE))</f>
        <v/>
      </c>
      <c r="W553" s="69" t="str">
        <f t="shared" si="23"/>
        <v/>
      </c>
      <c r="X553" s="171" t="b">
        <f>IF(ISNUMBER(D553),"判定外",IF(C553=12,VLOOKUP(W553,判定式!$C$15:I$19,7,TRUE),IF(C553=13,VLOOKUP(W553,判定式!$D$15:I$19,6,TRUE),IF(C553=14,VLOOKUP(W553,判定式!$E$15:I$19,5,TRUE),IF(C553=15,VLOOKUP(W553,判定式!$F$15:I$19,4,TRUE),IF(C553=16,VLOOKUP(W553,判定式!$G$15:I$19,3,TRUE),IF(C553=17,VLOOKUP(W553,判定式!$H$15:I$19,2,TRUE))))))))</f>
        <v>0</v>
      </c>
    </row>
    <row r="554" spans="1:24" ht="14.25">
      <c r="A554" s="76">
        <v>225</v>
      </c>
      <c r="B554" s="136"/>
      <c r="C554" s="204"/>
      <c r="D554" s="218" t="str">
        <f t="shared" si="22"/>
        <v>-</v>
      </c>
      <c r="E554" s="230"/>
      <c r="F554" s="230"/>
      <c r="G554" s="230"/>
      <c r="H554" s="230"/>
      <c r="I554" s="230"/>
      <c r="J554" s="230"/>
      <c r="K554" s="77"/>
      <c r="L554" s="230"/>
      <c r="M554" s="230"/>
      <c r="N554" s="251" t="str">
        <f>IF($E554="","",VLOOKUP($E554,判定式!$Q$3:$X$12,8,TRUE))</f>
        <v/>
      </c>
      <c r="O554" s="251" t="str">
        <f>IF($F554="","",VLOOKUP($F554,判定式!$R$3:$X$12,7,TRUE))</f>
        <v/>
      </c>
      <c r="P554" s="251" t="str">
        <f>IF($G554="","",VLOOKUP($G554,判定式!$S$3:$X$12,6,TRUE))</f>
        <v/>
      </c>
      <c r="Q554" s="251" t="str">
        <f>IF($H554="","",VLOOKUP($H554,判定式!$T$3:$X$12,5,TRUE))</f>
        <v/>
      </c>
      <c r="R554" s="251" t="str">
        <f>IF($I554="","",VLOOKUP($I554,判定式!$AA$3:$AB$12,2,TRUE))</f>
        <v/>
      </c>
      <c r="S554" s="251" t="str">
        <f>IF($J554="","",VLOOKUP($J554,判定式!$W$3:$X$12,2,TRUE))</f>
        <v/>
      </c>
      <c r="T554" s="251" t="str">
        <f>IF($K554="","",VLOOKUP($K554,判定式!$Z$3:$AB$12,3,TRUE))</f>
        <v/>
      </c>
      <c r="U554" s="251" t="str">
        <f>IF($L554="","",VLOOKUP($L554,判定式!$U$3:$X$12,4,TRUE))</f>
        <v/>
      </c>
      <c r="V554" s="251" t="str">
        <f>IF($M554="","",VLOOKUP($M554,判定式!$V$3:$X$12,3,TRUE))</f>
        <v/>
      </c>
      <c r="W554" s="78" t="str">
        <f t="shared" si="23"/>
        <v/>
      </c>
      <c r="X554" s="173" t="b">
        <f>IF(ISNUMBER(D554),"判定外",IF(C554=12,VLOOKUP(W554,判定式!$C$15:I$19,7,TRUE),IF(C554=13,VLOOKUP(W554,判定式!$D$15:I$19,6,TRUE),IF(C554=14,VLOOKUP(W554,判定式!$E$15:I$19,5,TRUE),IF(C554=15,VLOOKUP(W554,判定式!$F$15:I$19,4,TRUE),IF(C554=16,VLOOKUP(W554,判定式!$G$15:I$19,3,TRUE),IF(C554=17,VLOOKUP(W554,判定式!$H$15:I$19,2,TRUE))))))))</f>
        <v>0</v>
      </c>
    </row>
    <row r="555" spans="1:24" ht="14.25">
      <c r="A555" s="73">
        <v>226</v>
      </c>
      <c r="B555" s="135"/>
      <c r="C555" s="203"/>
      <c r="D555" s="217" t="str">
        <f t="shared" si="22"/>
        <v>-</v>
      </c>
      <c r="E555" s="228"/>
      <c r="F555" s="229"/>
      <c r="G555" s="229"/>
      <c r="H555" s="229"/>
      <c r="I555" s="229"/>
      <c r="J555" s="229"/>
      <c r="K555" s="74"/>
      <c r="L555" s="229"/>
      <c r="M555" s="229"/>
      <c r="N555" s="254" t="str">
        <f>IF($E555="","",VLOOKUP($E555,判定式!$Q$3:$X$12,8,TRUE))</f>
        <v/>
      </c>
      <c r="O555" s="254" t="str">
        <f>IF($F555="","",VLOOKUP($F555,判定式!$R$3:$X$12,7,TRUE))</f>
        <v/>
      </c>
      <c r="P555" s="254" t="str">
        <f>IF($G555="","",VLOOKUP($G555,判定式!$S$3:$X$12,6,TRUE))</f>
        <v/>
      </c>
      <c r="Q555" s="254" t="str">
        <f>IF($H555="","",VLOOKUP($H555,判定式!$T$3:$X$12,5,TRUE))</f>
        <v/>
      </c>
      <c r="R555" s="254" t="str">
        <f>IF($I555="","",VLOOKUP($I555,判定式!$AA$3:$AB$12,2,TRUE))</f>
        <v/>
      </c>
      <c r="S555" s="254" t="str">
        <f>IF($J555="","",VLOOKUP($J555,判定式!$W$3:$X$12,2,TRUE))</f>
        <v/>
      </c>
      <c r="T555" s="254" t="str">
        <f>IF($K555="","",VLOOKUP($K555,判定式!$Z$3:$AB$12,3,TRUE))</f>
        <v/>
      </c>
      <c r="U555" s="254" t="str">
        <f>IF($L555="","",VLOOKUP($L555,判定式!$U$3:$X$12,4,TRUE))</f>
        <v/>
      </c>
      <c r="V555" s="254" t="str">
        <f>IF($M555="","",VLOOKUP($M555,判定式!$V$3:$X$12,3,TRUE))</f>
        <v/>
      </c>
      <c r="W555" s="75" t="str">
        <f t="shared" si="23"/>
        <v/>
      </c>
      <c r="X555" s="172" t="b">
        <f>IF(ISNUMBER(D555),"判定外",IF(C555=12,VLOOKUP(W555,判定式!$C$15:I$19,7,TRUE),IF(C555=13,VLOOKUP(W555,判定式!$D$15:I$19,6,TRUE),IF(C555=14,VLOOKUP(W555,判定式!$E$15:I$19,5,TRUE),IF(C555=15,VLOOKUP(W555,判定式!$F$15:I$19,4,TRUE),IF(C555=16,VLOOKUP(W555,判定式!$G$15:I$19,3,TRUE),IF(C555=17,VLOOKUP(W555,判定式!$H$15:I$19,2,TRUE))))))))</f>
        <v>0</v>
      </c>
    </row>
    <row r="556" spans="1:24" ht="14.25">
      <c r="A556" s="67">
        <v>227</v>
      </c>
      <c r="B556" s="133"/>
      <c r="C556" s="201"/>
      <c r="D556" s="215" t="str">
        <f t="shared" si="22"/>
        <v>-</v>
      </c>
      <c r="E556" s="224"/>
      <c r="F556" s="225"/>
      <c r="G556" s="225"/>
      <c r="H556" s="225"/>
      <c r="I556" s="225"/>
      <c r="J556" s="225"/>
      <c r="K556" s="68"/>
      <c r="L556" s="225"/>
      <c r="M556" s="225"/>
      <c r="N556" s="250" t="str">
        <f>IF($E556="","",VLOOKUP($E556,判定式!$Q$3:$X$12,8,TRUE))</f>
        <v/>
      </c>
      <c r="O556" s="250" t="str">
        <f>IF($F556="","",VLOOKUP($F556,判定式!$R$3:$X$12,7,TRUE))</f>
        <v/>
      </c>
      <c r="P556" s="250" t="str">
        <f>IF($G556="","",VLOOKUP($G556,判定式!$S$3:$X$12,6,TRUE))</f>
        <v/>
      </c>
      <c r="Q556" s="250" t="str">
        <f>IF($H556="","",VLOOKUP($H556,判定式!$T$3:$X$12,5,TRUE))</f>
        <v/>
      </c>
      <c r="R556" s="250" t="str">
        <f>IF($I556="","",VLOOKUP($I556,判定式!$AA$3:$AB$12,2,TRUE))</f>
        <v/>
      </c>
      <c r="S556" s="250" t="str">
        <f>IF($J556="","",VLOOKUP($J556,判定式!$W$3:$X$12,2,TRUE))</f>
        <v/>
      </c>
      <c r="T556" s="250" t="str">
        <f>IF($K556="","",VLOOKUP($K556,判定式!$Z$3:$AB$12,3,TRUE))</f>
        <v/>
      </c>
      <c r="U556" s="250" t="str">
        <f>IF($L556="","",VLOOKUP($L556,判定式!$U$3:$X$12,4,TRUE))</f>
        <v/>
      </c>
      <c r="V556" s="250" t="str">
        <f>IF($M556="","",VLOOKUP($M556,判定式!$V$3:$X$12,3,TRUE))</f>
        <v/>
      </c>
      <c r="W556" s="69" t="str">
        <f t="shared" si="23"/>
        <v/>
      </c>
      <c r="X556" s="170" t="b">
        <f>IF(ISNUMBER(D556),"判定外",IF(C556=12,VLOOKUP(W556,判定式!$C$15:I$19,7,TRUE),IF(C556=13,VLOOKUP(W556,判定式!$D$15:I$19,6,TRUE),IF(C556=14,VLOOKUP(W556,判定式!$E$15:I$19,5,TRUE),IF(C556=15,VLOOKUP(W556,判定式!$F$15:I$19,4,TRUE),IF(C556=16,VLOOKUP(W556,判定式!$G$15:I$19,3,TRUE),IF(C556=17,VLOOKUP(W556,判定式!$H$15:I$19,2,TRUE))))))))</f>
        <v>0</v>
      </c>
    </row>
    <row r="557" spans="1:24" ht="14.25">
      <c r="A557" s="67">
        <v>228</v>
      </c>
      <c r="B557" s="133"/>
      <c r="C557" s="201"/>
      <c r="D557" s="215" t="str">
        <f t="shared" si="22"/>
        <v>-</v>
      </c>
      <c r="E557" s="225"/>
      <c r="F557" s="225"/>
      <c r="G557" s="225"/>
      <c r="H557" s="225"/>
      <c r="I557" s="225"/>
      <c r="J557" s="225"/>
      <c r="K557" s="68"/>
      <c r="L557" s="225"/>
      <c r="M557" s="225"/>
      <c r="N557" s="250" t="str">
        <f>IF($E557="","",VLOOKUP($E557,判定式!$Q$3:$X$12,8,TRUE))</f>
        <v/>
      </c>
      <c r="O557" s="250" t="str">
        <f>IF($F557="","",VLOOKUP($F557,判定式!$R$3:$X$12,7,TRUE))</f>
        <v/>
      </c>
      <c r="P557" s="250" t="str">
        <f>IF($G557="","",VLOOKUP($G557,判定式!$S$3:$X$12,6,TRUE))</f>
        <v/>
      </c>
      <c r="Q557" s="250" t="str">
        <f>IF($H557="","",VLOOKUP($H557,判定式!$T$3:$X$12,5,TRUE))</f>
        <v/>
      </c>
      <c r="R557" s="250" t="str">
        <f>IF($I557="","",VLOOKUP($I557,判定式!$AA$3:$AB$12,2,TRUE))</f>
        <v/>
      </c>
      <c r="S557" s="250" t="str">
        <f>IF($J557="","",VLOOKUP($J557,判定式!$W$3:$X$12,2,TRUE))</f>
        <v/>
      </c>
      <c r="T557" s="250" t="str">
        <f>IF($K557="","",VLOOKUP($K557,判定式!$Z$3:$AB$12,3,TRUE))</f>
        <v/>
      </c>
      <c r="U557" s="250" t="str">
        <f>IF($L557="","",VLOOKUP($L557,判定式!$U$3:$X$12,4,TRUE))</f>
        <v/>
      </c>
      <c r="V557" s="250" t="str">
        <f>IF($M557="","",VLOOKUP($M557,判定式!$V$3:$X$12,3,TRUE))</f>
        <v/>
      </c>
      <c r="W557" s="69" t="str">
        <f t="shared" si="23"/>
        <v/>
      </c>
      <c r="X557" s="170" t="b">
        <f>IF(ISNUMBER(D557),"判定外",IF(C557=12,VLOOKUP(W557,判定式!$C$15:I$19,7,TRUE),IF(C557=13,VLOOKUP(W557,判定式!$D$15:I$19,6,TRUE),IF(C557=14,VLOOKUP(W557,判定式!$E$15:I$19,5,TRUE),IF(C557=15,VLOOKUP(W557,判定式!$F$15:I$19,4,TRUE),IF(C557=16,VLOOKUP(W557,判定式!$G$15:I$19,3,TRUE),IF(C557=17,VLOOKUP(W557,判定式!$H$15:I$19,2,TRUE))))))))</f>
        <v>0</v>
      </c>
    </row>
    <row r="558" spans="1:24" ht="14.25">
      <c r="A558" s="67">
        <v>229</v>
      </c>
      <c r="B558" s="133"/>
      <c r="C558" s="201"/>
      <c r="D558" s="215" t="str">
        <f t="shared" si="22"/>
        <v>-</v>
      </c>
      <c r="E558" s="225"/>
      <c r="F558" s="225"/>
      <c r="G558" s="225"/>
      <c r="H558" s="225"/>
      <c r="I558" s="225"/>
      <c r="J558" s="225"/>
      <c r="K558" s="68"/>
      <c r="L558" s="225"/>
      <c r="M558" s="225"/>
      <c r="N558" s="250" t="str">
        <f>IF($E558="","",VLOOKUP($E558,判定式!$Q$3:$X$12,8,TRUE))</f>
        <v/>
      </c>
      <c r="O558" s="250" t="str">
        <f>IF($F558="","",VLOOKUP($F558,判定式!$R$3:$X$12,7,TRUE))</f>
        <v/>
      </c>
      <c r="P558" s="250" t="str">
        <f>IF($G558="","",VLOOKUP($G558,判定式!$S$3:$X$12,6,TRUE))</f>
        <v/>
      </c>
      <c r="Q558" s="250" t="str">
        <f>IF($H558="","",VLOOKUP($H558,判定式!$T$3:$X$12,5,TRUE))</f>
        <v/>
      </c>
      <c r="R558" s="250" t="str">
        <f>IF($I558="","",VLOOKUP($I558,判定式!$AA$3:$AB$12,2,TRUE))</f>
        <v/>
      </c>
      <c r="S558" s="250" t="str">
        <f>IF($J558="","",VLOOKUP($J558,判定式!$W$3:$X$12,2,TRUE))</f>
        <v/>
      </c>
      <c r="T558" s="250" t="str">
        <f>IF($K558="","",VLOOKUP($K558,判定式!$Z$3:$AB$12,3,TRUE))</f>
        <v/>
      </c>
      <c r="U558" s="250" t="str">
        <f>IF($L558="","",VLOOKUP($L558,判定式!$U$3:$X$12,4,TRUE))</f>
        <v/>
      </c>
      <c r="V558" s="250" t="str">
        <f>IF($M558="","",VLOOKUP($M558,判定式!$V$3:$X$12,3,TRUE))</f>
        <v/>
      </c>
      <c r="W558" s="69" t="str">
        <f t="shared" si="23"/>
        <v/>
      </c>
      <c r="X558" s="170" t="b">
        <f>IF(ISNUMBER(D558),"判定外",IF(C558=12,VLOOKUP(W558,判定式!$C$15:I$19,7,TRUE),IF(C558=13,VLOOKUP(W558,判定式!$D$15:I$19,6,TRUE),IF(C558=14,VLOOKUP(W558,判定式!$E$15:I$19,5,TRUE),IF(C558=15,VLOOKUP(W558,判定式!$F$15:I$19,4,TRUE),IF(C558=16,VLOOKUP(W558,判定式!$G$15:I$19,3,TRUE),IF(C558=17,VLOOKUP(W558,判定式!$H$15:I$19,2,TRUE))))))))</f>
        <v>0</v>
      </c>
    </row>
    <row r="559" spans="1:24" ht="14.25">
      <c r="A559" s="76">
        <v>230</v>
      </c>
      <c r="B559" s="136"/>
      <c r="C559" s="204"/>
      <c r="D559" s="218" t="str">
        <f t="shared" si="22"/>
        <v>-</v>
      </c>
      <c r="E559" s="230"/>
      <c r="F559" s="230"/>
      <c r="G559" s="230"/>
      <c r="H559" s="230"/>
      <c r="I559" s="230"/>
      <c r="J559" s="230"/>
      <c r="K559" s="77"/>
      <c r="L559" s="230"/>
      <c r="M559" s="230"/>
      <c r="N559" s="251" t="str">
        <f>IF($E559="","",VLOOKUP($E559,判定式!$Q$3:$X$12,8,TRUE))</f>
        <v/>
      </c>
      <c r="O559" s="251" t="str">
        <f>IF($F559="","",VLOOKUP($F559,判定式!$R$3:$X$12,7,TRUE))</f>
        <v/>
      </c>
      <c r="P559" s="251" t="str">
        <f>IF($G559="","",VLOOKUP($G559,判定式!$S$3:$X$12,6,TRUE))</f>
        <v/>
      </c>
      <c r="Q559" s="251" t="str">
        <f>IF($H559="","",VLOOKUP($H559,判定式!$T$3:$X$12,5,TRUE))</f>
        <v/>
      </c>
      <c r="R559" s="251" t="str">
        <f>IF($I559="","",VLOOKUP($I559,判定式!$AA$3:$AB$12,2,TRUE))</f>
        <v/>
      </c>
      <c r="S559" s="251" t="str">
        <f>IF($J559="","",VLOOKUP($J559,判定式!$W$3:$X$12,2,TRUE))</f>
        <v/>
      </c>
      <c r="T559" s="251" t="str">
        <f>IF($K559="","",VLOOKUP($K559,判定式!$Z$3:$AB$12,3,TRUE))</f>
        <v/>
      </c>
      <c r="U559" s="251" t="str">
        <f>IF($L559="","",VLOOKUP($L559,判定式!$U$3:$X$12,4,TRUE))</f>
        <v/>
      </c>
      <c r="V559" s="251" t="str">
        <f>IF($M559="","",VLOOKUP($M559,判定式!$V$3:$X$12,3,TRUE))</f>
        <v/>
      </c>
      <c r="W559" s="78" t="str">
        <f t="shared" si="23"/>
        <v/>
      </c>
      <c r="X559" s="173" t="b">
        <f>IF(ISNUMBER(D559),"判定外",IF(C559=12,VLOOKUP(W559,判定式!$C$15:I$19,7,TRUE),IF(C559=13,VLOOKUP(W559,判定式!$D$15:I$19,6,TRUE),IF(C559=14,VLOOKUP(W559,判定式!$E$15:I$19,5,TRUE),IF(C559=15,VLOOKUP(W559,判定式!$F$15:I$19,4,TRUE),IF(C559=16,VLOOKUP(W559,判定式!$G$15:I$19,3,TRUE),IF(C559=17,VLOOKUP(W559,判定式!$H$15:I$19,2,TRUE))))))))</f>
        <v>0</v>
      </c>
    </row>
    <row r="560" spans="1:24" ht="14.25">
      <c r="A560" s="73">
        <v>231</v>
      </c>
      <c r="B560" s="137"/>
      <c r="C560" s="205"/>
      <c r="D560" s="219" t="str">
        <f t="shared" si="22"/>
        <v>-</v>
      </c>
      <c r="E560" s="231"/>
      <c r="F560" s="231"/>
      <c r="G560" s="231"/>
      <c r="H560" s="231"/>
      <c r="I560" s="231"/>
      <c r="J560" s="231"/>
      <c r="K560" s="80"/>
      <c r="L560" s="231"/>
      <c r="M560" s="231"/>
      <c r="N560" s="252" t="str">
        <f>IF($E560="","",VLOOKUP($E560,判定式!$Q$3:$X$12,8,TRUE))</f>
        <v/>
      </c>
      <c r="O560" s="252" t="str">
        <f>IF($F560="","",VLOOKUP($F560,判定式!$R$3:$X$12,7,TRUE))</f>
        <v/>
      </c>
      <c r="P560" s="252" t="str">
        <f>IF($G560="","",VLOOKUP($G560,判定式!$S$3:$X$12,6,TRUE))</f>
        <v/>
      </c>
      <c r="Q560" s="252" t="str">
        <f>IF($H560="","",VLOOKUP($H560,判定式!$T$3:$X$12,5,TRUE))</f>
        <v/>
      </c>
      <c r="R560" s="252" t="str">
        <f>IF($I560="","",VLOOKUP($I560,判定式!$AA$3:$AB$12,2,TRUE))</f>
        <v/>
      </c>
      <c r="S560" s="252" t="str">
        <f>IF($J560="","",VLOOKUP($J560,判定式!$W$3:$X$12,2,TRUE))</f>
        <v/>
      </c>
      <c r="T560" s="252" t="str">
        <f>IF($K560="","",VLOOKUP($K560,判定式!$Z$3:$AB$12,3,TRUE))</f>
        <v/>
      </c>
      <c r="U560" s="252" t="str">
        <f>IF($L560="","",VLOOKUP($L560,判定式!$U$3:$X$12,4,TRUE))</f>
        <v/>
      </c>
      <c r="V560" s="252" t="str">
        <f>IF($M560="","",VLOOKUP($M560,判定式!$V$3:$X$12,3,TRUE))</f>
        <v/>
      </c>
      <c r="W560" s="75" t="str">
        <f t="shared" si="23"/>
        <v/>
      </c>
      <c r="X560" s="174" t="b">
        <f>IF(ISNUMBER(D560),"判定外",IF(C560=12,VLOOKUP(W560,判定式!$C$15:I$19,7,TRUE),IF(C560=13,VLOOKUP(W560,判定式!$D$15:I$19,6,TRUE),IF(C560=14,VLOOKUP(W560,判定式!$E$15:I$19,5,TRUE),IF(C560=15,VLOOKUP(W560,判定式!$F$15:I$19,4,TRUE),IF(C560=16,VLOOKUP(W560,判定式!$G$15:I$19,3,TRUE),IF(C560=17,VLOOKUP(W560,判定式!$H$15:I$19,2,TRUE))))))))</f>
        <v>0</v>
      </c>
    </row>
    <row r="561" spans="1:24" ht="14.25">
      <c r="A561" s="67">
        <v>232</v>
      </c>
      <c r="B561" s="133"/>
      <c r="C561" s="201"/>
      <c r="D561" s="215" t="str">
        <f t="shared" si="22"/>
        <v>-</v>
      </c>
      <c r="E561" s="225"/>
      <c r="F561" s="225"/>
      <c r="G561" s="225"/>
      <c r="H561" s="225"/>
      <c r="I561" s="225"/>
      <c r="J561" s="225"/>
      <c r="K561" s="68"/>
      <c r="L561" s="225"/>
      <c r="M561" s="225"/>
      <c r="N561" s="250" t="str">
        <f>IF($E561="","",VLOOKUP($E561,判定式!$Q$3:$X$12,8,TRUE))</f>
        <v/>
      </c>
      <c r="O561" s="250" t="str">
        <f>IF($F561="","",VLOOKUP($F561,判定式!$R$3:$X$12,7,TRUE))</f>
        <v/>
      </c>
      <c r="P561" s="250" t="str">
        <f>IF($G561="","",VLOOKUP($G561,判定式!$S$3:$X$12,6,TRUE))</f>
        <v/>
      </c>
      <c r="Q561" s="250" t="str">
        <f>IF($H561="","",VLOOKUP($H561,判定式!$T$3:$X$12,5,TRUE))</f>
        <v/>
      </c>
      <c r="R561" s="250" t="str">
        <f>IF($I561="","",VLOOKUP($I561,判定式!$AA$3:$AB$12,2,TRUE))</f>
        <v/>
      </c>
      <c r="S561" s="250" t="str">
        <f>IF($J561="","",VLOOKUP($J561,判定式!$W$3:$X$12,2,TRUE))</f>
        <v/>
      </c>
      <c r="T561" s="250" t="str">
        <f>IF($K561="","",VLOOKUP($K561,判定式!$Z$3:$AB$12,3,TRUE))</f>
        <v/>
      </c>
      <c r="U561" s="250" t="str">
        <f>IF($L561="","",VLOOKUP($L561,判定式!$U$3:$X$12,4,TRUE))</f>
        <v/>
      </c>
      <c r="V561" s="250" t="str">
        <f>IF($M561="","",VLOOKUP($M561,判定式!$V$3:$X$12,3,TRUE))</f>
        <v/>
      </c>
      <c r="W561" s="69" t="str">
        <f t="shared" si="23"/>
        <v/>
      </c>
      <c r="X561" s="170" t="b">
        <f>IF(ISNUMBER(D561),"判定外",IF(C561=12,VLOOKUP(W561,判定式!$C$15:I$19,7,TRUE),IF(C561=13,VLOOKUP(W561,判定式!$D$15:I$19,6,TRUE),IF(C561=14,VLOOKUP(W561,判定式!$E$15:I$19,5,TRUE),IF(C561=15,VLOOKUP(W561,判定式!$F$15:I$19,4,TRUE),IF(C561=16,VLOOKUP(W561,判定式!$G$15:I$19,3,TRUE),IF(C561=17,VLOOKUP(W561,判定式!$H$15:I$19,2,TRUE))))))))</f>
        <v>0</v>
      </c>
    </row>
    <row r="562" spans="1:24" ht="14.25">
      <c r="A562" s="67">
        <v>233</v>
      </c>
      <c r="B562" s="133"/>
      <c r="C562" s="201"/>
      <c r="D562" s="215" t="str">
        <f t="shared" si="22"/>
        <v>-</v>
      </c>
      <c r="E562" s="225"/>
      <c r="F562" s="225"/>
      <c r="G562" s="225"/>
      <c r="H562" s="225"/>
      <c r="I562" s="225"/>
      <c r="J562" s="225"/>
      <c r="K562" s="68"/>
      <c r="L562" s="225"/>
      <c r="M562" s="225"/>
      <c r="N562" s="250" t="str">
        <f>IF($E562="","",VLOOKUP($E562,判定式!$Q$3:$X$12,8,TRUE))</f>
        <v/>
      </c>
      <c r="O562" s="250" t="str">
        <f>IF($F562="","",VLOOKUP($F562,判定式!$R$3:$X$12,7,TRUE))</f>
        <v/>
      </c>
      <c r="P562" s="250" t="str">
        <f>IF($G562="","",VLOOKUP($G562,判定式!$S$3:$X$12,6,TRUE))</f>
        <v/>
      </c>
      <c r="Q562" s="250" t="str">
        <f>IF($H562="","",VLOOKUP($H562,判定式!$T$3:$X$12,5,TRUE))</f>
        <v/>
      </c>
      <c r="R562" s="250" t="str">
        <f>IF($I562="","",VLOOKUP($I562,判定式!$AA$3:$AB$12,2,TRUE))</f>
        <v/>
      </c>
      <c r="S562" s="250" t="str">
        <f>IF($J562="","",VLOOKUP($J562,判定式!$W$3:$X$12,2,TRUE))</f>
        <v/>
      </c>
      <c r="T562" s="250" t="str">
        <f>IF($K562="","",VLOOKUP($K562,判定式!$Z$3:$AB$12,3,TRUE))</f>
        <v/>
      </c>
      <c r="U562" s="250" t="str">
        <f>IF($L562="","",VLOOKUP($L562,判定式!$U$3:$X$12,4,TRUE))</f>
        <v/>
      </c>
      <c r="V562" s="250" t="str">
        <f>IF($M562="","",VLOOKUP($M562,判定式!$V$3:$X$12,3,TRUE))</f>
        <v/>
      </c>
      <c r="W562" s="69" t="str">
        <f t="shared" si="23"/>
        <v/>
      </c>
      <c r="X562" s="170" t="b">
        <f>IF(ISNUMBER(D562),"判定外",IF(C562=12,VLOOKUP(W562,判定式!$C$15:I$19,7,TRUE),IF(C562=13,VLOOKUP(W562,判定式!$D$15:I$19,6,TRUE),IF(C562=14,VLOOKUP(W562,判定式!$E$15:I$19,5,TRUE),IF(C562=15,VLOOKUP(W562,判定式!$F$15:I$19,4,TRUE),IF(C562=16,VLOOKUP(W562,判定式!$G$15:I$19,3,TRUE),IF(C562=17,VLOOKUP(W562,判定式!$H$15:I$19,2,TRUE))))))))</f>
        <v>0</v>
      </c>
    </row>
    <row r="563" spans="1:24" ht="14.25">
      <c r="A563" s="67">
        <v>234</v>
      </c>
      <c r="B563" s="133"/>
      <c r="C563" s="201"/>
      <c r="D563" s="215" t="str">
        <f t="shared" si="22"/>
        <v>-</v>
      </c>
      <c r="E563" s="225"/>
      <c r="F563" s="225"/>
      <c r="G563" s="225"/>
      <c r="H563" s="225"/>
      <c r="I563" s="225"/>
      <c r="J563" s="225"/>
      <c r="K563" s="68"/>
      <c r="L563" s="225"/>
      <c r="M563" s="225"/>
      <c r="N563" s="250" t="str">
        <f>IF($E563="","",VLOOKUP($E563,判定式!$Q$3:$X$12,8,TRUE))</f>
        <v/>
      </c>
      <c r="O563" s="250" t="str">
        <f>IF($F563="","",VLOOKUP($F563,判定式!$R$3:$X$12,7,TRUE))</f>
        <v/>
      </c>
      <c r="P563" s="250" t="str">
        <f>IF($G563="","",VLOOKUP($G563,判定式!$S$3:$X$12,6,TRUE))</f>
        <v/>
      </c>
      <c r="Q563" s="250" t="str">
        <f>IF($H563="","",VLOOKUP($H563,判定式!$T$3:$X$12,5,TRUE))</f>
        <v/>
      </c>
      <c r="R563" s="250" t="str">
        <f>IF($I563="","",VLOOKUP($I563,判定式!$AA$3:$AB$12,2,TRUE))</f>
        <v/>
      </c>
      <c r="S563" s="250" t="str">
        <f>IF($J563="","",VLOOKUP($J563,判定式!$W$3:$X$12,2,TRUE))</f>
        <v/>
      </c>
      <c r="T563" s="250" t="str">
        <f>IF($K563="","",VLOOKUP($K563,判定式!$Z$3:$AB$12,3,TRUE))</f>
        <v/>
      </c>
      <c r="U563" s="250" t="str">
        <f>IF($L563="","",VLOOKUP($L563,判定式!$U$3:$X$12,4,TRUE))</f>
        <v/>
      </c>
      <c r="V563" s="250" t="str">
        <f>IF($M563="","",VLOOKUP($M563,判定式!$V$3:$X$12,3,TRUE))</f>
        <v/>
      </c>
      <c r="W563" s="69" t="str">
        <f t="shared" si="23"/>
        <v/>
      </c>
      <c r="X563" s="170" t="b">
        <f>IF(ISNUMBER(D563),"判定外",IF(C563=12,VLOOKUP(W563,判定式!$C$15:I$19,7,TRUE),IF(C563=13,VLOOKUP(W563,判定式!$D$15:I$19,6,TRUE),IF(C563=14,VLOOKUP(W563,判定式!$E$15:I$19,5,TRUE),IF(C563=15,VLOOKUP(W563,判定式!$F$15:I$19,4,TRUE),IF(C563=16,VLOOKUP(W563,判定式!$G$15:I$19,3,TRUE),IF(C563=17,VLOOKUP(W563,判定式!$H$15:I$19,2,TRUE))))))))</f>
        <v>0</v>
      </c>
    </row>
    <row r="564" spans="1:24" ht="14.25">
      <c r="A564" s="76">
        <v>235</v>
      </c>
      <c r="B564" s="134"/>
      <c r="C564" s="202"/>
      <c r="D564" s="216" t="str">
        <f t="shared" si="22"/>
        <v>-</v>
      </c>
      <c r="E564" s="227"/>
      <c r="F564" s="227"/>
      <c r="G564" s="227"/>
      <c r="H564" s="227"/>
      <c r="I564" s="227"/>
      <c r="J564" s="227"/>
      <c r="K564" s="71"/>
      <c r="L564" s="227"/>
      <c r="M564" s="227"/>
      <c r="N564" s="253" t="str">
        <f>IF($E564="","",VLOOKUP($E564,判定式!$Q$3:$X$12,8,TRUE))</f>
        <v/>
      </c>
      <c r="O564" s="253" t="str">
        <f>IF($F564="","",VLOOKUP($F564,判定式!$R$3:$X$12,7,TRUE))</f>
        <v/>
      </c>
      <c r="P564" s="253" t="str">
        <f>IF($G564="","",VLOOKUP($G564,判定式!$S$3:$X$12,6,TRUE))</f>
        <v/>
      </c>
      <c r="Q564" s="253" t="str">
        <f>IF($H564="","",VLOOKUP($H564,判定式!$T$3:$X$12,5,TRUE))</f>
        <v/>
      </c>
      <c r="R564" s="253" t="str">
        <f>IF($I564="","",VLOOKUP($I564,判定式!$AA$3:$AB$12,2,TRUE))</f>
        <v/>
      </c>
      <c r="S564" s="253" t="str">
        <f>IF($J564="","",VLOOKUP($J564,判定式!$W$3:$X$12,2,TRUE))</f>
        <v/>
      </c>
      <c r="T564" s="253" t="str">
        <f>IF($K564="","",VLOOKUP($K564,判定式!$Z$3:$AB$12,3,TRUE))</f>
        <v/>
      </c>
      <c r="U564" s="253" t="str">
        <f>IF($L564="","",VLOOKUP($L564,判定式!$U$3:$X$12,4,TRUE))</f>
        <v/>
      </c>
      <c r="V564" s="253" t="str">
        <f>IF($M564="","",VLOOKUP($M564,判定式!$V$3:$X$12,3,TRUE))</f>
        <v/>
      </c>
      <c r="W564" s="78" t="str">
        <f t="shared" si="23"/>
        <v/>
      </c>
      <c r="X564" s="171" t="b">
        <f>IF(ISNUMBER(D564),"判定外",IF(C564=12,VLOOKUP(W564,判定式!$C$15:I$19,7,TRUE),IF(C564=13,VLOOKUP(W564,判定式!$D$15:I$19,6,TRUE),IF(C564=14,VLOOKUP(W564,判定式!$E$15:I$19,5,TRUE),IF(C564=15,VLOOKUP(W564,判定式!$F$15:I$19,4,TRUE),IF(C564=16,VLOOKUP(W564,判定式!$G$15:I$19,3,TRUE),IF(C564=17,VLOOKUP(W564,判定式!$H$15:I$19,2,TRUE))))))))</f>
        <v>0</v>
      </c>
    </row>
    <row r="565" spans="1:24" ht="14.25">
      <c r="A565" s="73">
        <v>236</v>
      </c>
      <c r="B565" s="135"/>
      <c r="C565" s="203"/>
      <c r="D565" s="217" t="str">
        <f t="shared" si="22"/>
        <v>-</v>
      </c>
      <c r="E565" s="229"/>
      <c r="F565" s="229"/>
      <c r="G565" s="229"/>
      <c r="H565" s="229"/>
      <c r="I565" s="229"/>
      <c r="J565" s="229"/>
      <c r="K565" s="74"/>
      <c r="L565" s="229"/>
      <c r="M565" s="229"/>
      <c r="N565" s="254" t="str">
        <f>IF($E565="","",VLOOKUP($E565,判定式!$Q$3:$X$12,8,TRUE))</f>
        <v/>
      </c>
      <c r="O565" s="254" t="str">
        <f>IF($F565="","",VLOOKUP($F565,判定式!$R$3:$X$12,7,TRUE))</f>
        <v/>
      </c>
      <c r="P565" s="254" t="str">
        <f>IF($G565="","",VLOOKUP($G565,判定式!$S$3:$X$12,6,TRUE))</f>
        <v/>
      </c>
      <c r="Q565" s="254" t="str">
        <f>IF($H565="","",VLOOKUP($H565,判定式!$T$3:$X$12,5,TRUE))</f>
        <v/>
      </c>
      <c r="R565" s="254" t="str">
        <f>IF($I565="","",VLOOKUP($I565,判定式!$AA$3:$AB$12,2,TRUE))</f>
        <v/>
      </c>
      <c r="S565" s="254" t="str">
        <f>IF($J565="","",VLOOKUP($J565,判定式!$W$3:$X$12,2,TRUE))</f>
        <v/>
      </c>
      <c r="T565" s="254" t="str">
        <f>IF($K565="","",VLOOKUP($K565,判定式!$Z$3:$AB$12,3,TRUE))</f>
        <v/>
      </c>
      <c r="U565" s="254" t="str">
        <f>IF($L565="","",VLOOKUP($L565,判定式!$U$3:$X$12,4,TRUE))</f>
        <v/>
      </c>
      <c r="V565" s="254" t="str">
        <f>IF($M565="","",VLOOKUP($M565,判定式!$V$3:$X$12,3,TRUE))</f>
        <v/>
      </c>
      <c r="W565" s="75" t="str">
        <f t="shared" si="23"/>
        <v/>
      </c>
      <c r="X565" s="172" t="b">
        <f>IF(ISNUMBER(D565),"判定外",IF(C565=12,VLOOKUP(W565,判定式!$C$15:I$19,7,TRUE),IF(C565=13,VLOOKUP(W565,判定式!$D$15:I$19,6,TRUE),IF(C565=14,VLOOKUP(W565,判定式!$E$15:I$19,5,TRUE),IF(C565=15,VLOOKUP(W565,判定式!$F$15:I$19,4,TRUE),IF(C565=16,VLOOKUP(W565,判定式!$G$15:I$19,3,TRUE),IF(C565=17,VLOOKUP(W565,判定式!$H$15:I$19,2,TRUE))))))))</f>
        <v>0</v>
      </c>
    </row>
    <row r="566" spans="1:24" ht="14.25">
      <c r="A566" s="67">
        <v>237</v>
      </c>
      <c r="B566" s="133"/>
      <c r="C566" s="201"/>
      <c r="D566" s="215" t="str">
        <f t="shared" si="22"/>
        <v>-</v>
      </c>
      <c r="E566" s="225"/>
      <c r="F566" s="225"/>
      <c r="G566" s="225"/>
      <c r="H566" s="225"/>
      <c r="I566" s="225"/>
      <c r="J566" s="225"/>
      <c r="K566" s="68"/>
      <c r="L566" s="225"/>
      <c r="M566" s="225"/>
      <c r="N566" s="250" t="str">
        <f>IF($E566="","",VLOOKUP($E566,判定式!$Q$3:$X$12,8,TRUE))</f>
        <v/>
      </c>
      <c r="O566" s="250" t="str">
        <f>IF($F566="","",VLOOKUP($F566,判定式!$R$3:$X$12,7,TRUE))</f>
        <v/>
      </c>
      <c r="P566" s="250" t="str">
        <f>IF($G566="","",VLOOKUP($G566,判定式!$S$3:$X$12,6,TRUE))</f>
        <v/>
      </c>
      <c r="Q566" s="250" t="str">
        <f>IF($H566="","",VLOOKUP($H566,判定式!$T$3:$X$12,5,TRUE))</f>
        <v/>
      </c>
      <c r="R566" s="250" t="str">
        <f>IF($I566="","",VLOOKUP($I566,判定式!$AA$3:$AB$12,2,TRUE))</f>
        <v/>
      </c>
      <c r="S566" s="250" t="str">
        <f>IF($J566="","",VLOOKUP($J566,判定式!$W$3:$X$12,2,TRUE))</f>
        <v/>
      </c>
      <c r="T566" s="250" t="str">
        <f>IF($K566="","",VLOOKUP($K566,判定式!$Z$3:$AB$12,3,TRUE))</f>
        <v/>
      </c>
      <c r="U566" s="250" t="str">
        <f>IF($L566="","",VLOOKUP($L566,判定式!$U$3:$X$12,4,TRUE))</f>
        <v/>
      </c>
      <c r="V566" s="250" t="str">
        <f>IF($M566="","",VLOOKUP($M566,判定式!$V$3:$X$12,3,TRUE))</f>
        <v/>
      </c>
      <c r="W566" s="69" t="str">
        <f t="shared" si="23"/>
        <v/>
      </c>
      <c r="X566" s="170" t="b">
        <f>IF(ISNUMBER(D566),"判定外",IF(C566=12,VLOOKUP(W566,判定式!$C$15:I$19,7,TRUE),IF(C566=13,VLOOKUP(W566,判定式!$D$15:I$19,6,TRUE),IF(C566=14,VLOOKUP(W566,判定式!$E$15:I$19,5,TRUE),IF(C566=15,VLOOKUP(W566,判定式!$F$15:I$19,4,TRUE),IF(C566=16,VLOOKUP(W566,判定式!$G$15:I$19,3,TRUE),IF(C566=17,VLOOKUP(W566,判定式!$H$15:I$19,2,TRUE))))))))</f>
        <v>0</v>
      </c>
    </row>
    <row r="567" spans="1:24" ht="14.25">
      <c r="A567" s="67">
        <v>238</v>
      </c>
      <c r="B567" s="133"/>
      <c r="C567" s="201"/>
      <c r="D567" s="215" t="str">
        <f t="shared" si="22"/>
        <v>-</v>
      </c>
      <c r="E567" s="225"/>
      <c r="F567" s="225"/>
      <c r="G567" s="225"/>
      <c r="H567" s="225"/>
      <c r="I567" s="225"/>
      <c r="J567" s="225"/>
      <c r="K567" s="68"/>
      <c r="L567" s="225"/>
      <c r="M567" s="225"/>
      <c r="N567" s="250" t="str">
        <f>IF($E567="","",VLOOKUP($E567,判定式!$Q$3:$X$12,8,TRUE))</f>
        <v/>
      </c>
      <c r="O567" s="250" t="str">
        <f>IF($F567="","",VLOOKUP($F567,判定式!$R$3:$X$12,7,TRUE))</f>
        <v/>
      </c>
      <c r="P567" s="250" t="str">
        <f>IF($G567="","",VLOOKUP($G567,判定式!$S$3:$X$12,6,TRUE))</f>
        <v/>
      </c>
      <c r="Q567" s="250" t="str">
        <f>IF($H567="","",VLOOKUP($H567,判定式!$T$3:$X$12,5,TRUE))</f>
        <v/>
      </c>
      <c r="R567" s="250" t="str">
        <f>IF($I567="","",VLOOKUP($I567,判定式!$AA$3:$AB$12,2,TRUE))</f>
        <v/>
      </c>
      <c r="S567" s="250" t="str">
        <f>IF($J567="","",VLOOKUP($J567,判定式!$W$3:$X$12,2,TRUE))</f>
        <v/>
      </c>
      <c r="T567" s="250" t="str">
        <f>IF($K567="","",VLOOKUP($K567,判定式!$Z$3:$AB$12,3,TRUE))</f>
        <v/>
      </c>
      <c r="U567" s="250" t="str">
        <f>IF($L567="","",VLOOKUP($L567,判定式!$U$3:$X$12,4,TRUE))</f>
        <v/>
      </c>
      <c r="V567" s="250" t="str">
        <f>IF($M567="","",VLOOKUP($M567,判定式!$V$3:$X$12,3,TRUE))</f>
        <v/>
      </c>
      <c r="W567" s="69" t="str">
        <f t="shared" si="23"/>
        <v/>
      </c>
      <c r="X567" s="170" t="b">
        <f>IF(ISNUMBER(D567),"判定外",IF(C567=12,VLOOKUP(W567,判定式!$C$15:I$19,7,TRUE),IF(C567=13,VLOOKUP(W567,判定式!$D$15:I$19,6,TRUE),IF(C567=14,VLOOKUP(W567,判定式!$E$15:I$19,5,TRUE),IF(C567=15,VLOOKUP(W567,判定式!$F$15:I$19,4,TRUE),IF(C567=16,VLOOKUP(W567,判定式!$G$15:I$19,3,TRUE),IF(C567=17,VLOOKUP(W567,判定式!$H$15:I$19,2,TRUE))))))))</f>
        <v>0</v>
      </c>
    </row>
    <row r="568" spans="1:24" ht="14.25">
      <c r="A568" s="67">
        <v>239</v>
      </c>
      <c r="B568" s="133"/>
      <c r="C568" s="201"/>
      <c r="D568" s="215" t="str">
        <f t="shared" si="22"/>
        <v>-</v>
      </c>
      <c r="E568" s="225"/>
      <c r="F568" s="225"/>
      <c r="G568" s="225"/>
      <c r="H568" s="225"/>
      <c r="I568" s="225"/>
      <c r="J568" s="225"/>
      <c r="K568" s="68"/>
      <c r="L568" s="225"/>
      <c r="M568" s="225"/>
      <c r="N568" s="250" t="str">
        <f>IF($E568="","",VLOOKUP($E568,判定式!$Q$3:$X$12,8,TRUE))</f>
        <v/>
      </c>
      <c r="O568" s="250" t="str">
        <f>IF($F568="","",VLOOKUP($F568,判定式!$R$3:$X$12,7,TRUE))</f>
        <v/>
      </c>
      <c r="P568" s="250" t="str">
        <f>IF($G568="","",VLOOKUP($G568,判定式!$S$3:$X$12,6,TRUE))</f>
        <v/>
      </c>
      <c r="Q568" s="250" t="str">
        <f>IF($H568="","",VLOOKUP($H568,判定式!$T$3:$X$12,5,TRUE))</f>
        <v/>
      </c>
      <c r="R568" s="250" t="str">
        <f>IF($I568="","",VLOOKUP($I568,判定式!$AA$3:$AB$12,2,TRUE))</f>
        <v/>
      </c>
      <c r="S568" s="250" t="str">
        <f>IF($J568="","",VLOOKUP($J568,判定式!$W$3:$X$12,2,TRUE))</f>
        <v/>
      </c>
      <c r="T568" s="250" t="str">
        <f>IF($K568="","",VLOOKUP($K568,判定式!$Z$3:$AB$12,3,TRUE))</f>
        <v/>
      </c>
      <c r="U568" s="250" t="str">
        <f>IF($L568="","",VLOOKUP($L568,判定式!$U$3:$X$12,4,TRUE))</f>
        <v/>
      </c>
      <c r="V568" s="250" t="str">
        <f>IF($M568="","",VLOOKUP($M568,判定式!$V$3:$X$12,3,TRUE))</f>
        <v/>
      </c>
      <c r="W568" s="69" t="str">
        <f t="shared" si="23"/>
        <v/>
      </c>
      <c r="X568" s="170" t="b">
        <f>IF(ISNUMBER(D568),"判定外",IF(C568=12,VLOOKUP(W568,判定式!$C$15:I$19,7,TRUE),IF(C568=13,VLOOKUP(W568,判定式!$D$15:I$19,6,TRUE),IF(C568=14,VLOOKUP(W568,判定式!$E$15:I$19,5,TRUE),IF(C568=15,VLOOKUP(W568,判定式!$F$15:I$19,4,TRUE),IF(C568=16,VLOOKUP(W568,判定式!$G$15:I$19,3,TRUE),IF(C568=17,VLOOKUP(W568,判定式!$H$15:I$19,2,TRUE))))))))</f>
        <v>0</v>
      </c>
    </row>
    <row r="569" spans="1:24" ht="14.25">
      <c r="A569" s="76">
        <v>240</v>
      </c>
      <c r="B569" s="136"/>
      <c r="C569" s="204"/>
      <c r="D569" s="218" t="str">
        <f t="shared" si="22"/>
        <v>-</v>
      </c>
      <c r="E569" s="230"/>
      <c r="F569" s="230"/>
      <c r="G569" s="230"/>
      <c r="H569" s="230"/>
      <c r="I569" s="230"/>
      <c r="J569" s="230"/>
      <c r="K569" s="77"/>
      <c r="L569" s="230"/>
      <c r="M569" s="230"/>
      <c r="N569" s="251" t="str">
        <f>IF($E569="","",VLOOKUP($E569,判定式!$Q$3:$X$12,8,TRUE))</f>
        <v/>
      </c>
      <c r="O569" s="251" t="str">
        <f>IF($F569="","",VLOOKUP($F569,判定式!$R$3:$X$12,7,TRUE))</f>
        <v/>
      </c>
      <c r="P569" s="251" t="str">
        <f>IF($G569="","",VLOOKUP($G569,判定式!$S$3:$X$12,6,TRUE))</f>
        <v/>
      </c>
      <c r="Q569" s="251" t="str">
        <f>IF($H569="","",VLOOKUP($H569,判定式!$T$3:$X$12,5,TRUE))</f>
        <v/>
      </c>
      <c r="R569" s="251" t="str">
        <f>IF($I569="","",VLOOKUP($I569,判定式!$AA$3:$AB$12,2,TRUE))</f>
        <v/>
      </c>
      <c r="S569" s="251" t="str">
        <f>IF($J569="","",VLOOKUP($J569,判定式!$W$3:$X$12,2,TRUE))</f>
        <v/>
      </c>
      <c r="T569" s="251" t="str">
        <f>IF($K569="","",VLOOKUP($K569,判定式!$Z$3:$AB$12,3,TRUE))</f>
        <v/>
      </c>
      <c r="U569" s="251" t="str">
        <f>IF($L569="","",VLOOKUP($L569,判定式!$U$3:$X$12,4,TRUE))</f>
        <v/>
      </c>
      <c r="V569" s="251" t="str">
        <f>IF($M569="","",VLOOKUP($M569,判定式!$V$3:$X$12,3,TRUE))</f>
        <v/>
      </c>
      <c r="W569" s="78" t="str">
        <f t="shared" si="23"/>
        <v/>
      </c>
      <c r="X569" s="173" t="b">
        <f>IF(ISNUMBER(D569),"判定外",IF(C569=12,VLOOKUP(W569,判定式!$C$15:I$19,7,TRUE),IF(C569=13,VLOOKUP(W569,判定式!$D$15:I$19,6,TRUE),IF(C569=14,VLOOKUP(W569,判定式!$E$15:I$19,5,TRUE),IF(C569=15,VLOOKUP(W569,判定式!$F$15:I$19,4,TRUE),IF(C569=16,VLOOKUP(W569,判定式!$G$15:I$19,3,TRUE),IF(C569=17,VLOOKUP(W569,判定式!$H$15:I$19,2,TRUE))))))))</f>
        <v>0</v>
      </c>
    </row>
    <row r="570" spans="1:24" ht="14.25">
      <c r="A570" s="73">
        <v>241</v>
      </c>
      <c r="B570" s="137"/>
      <c r="C570" s="205"/>
      <c r="D570" s="219" t="str">
        <f t="shared" si="22"/>
        <v>-</v>
      </c>
      <c r="E570" s="231"/>
      <c r="F570" s="231"/>
      <c r="G570" s="231"/>
      <c r="H570" s="231"/>
      <c r="I570" s="231"/>
      <c r="J570" s="231"/>
      <c r="K570" s="80"/>
      <c r="L570" s="231"/>
      <c r="M570" s="231"/>
      <c r="N570" s="252" t="str">
        <f>IF($E570="","",VLOOKUP($E570,判定式!$Q$3:$X$12,8,TRUE))</f>
        <v/>
      </c>
      <c r="O570" s="252" t="str">
        <f>IF($F570="","",VLOOKUP($F570,判定式!$R$3:$X$12,7,TRUE))</f>
        <v/>
      </c>
      <c r="P570" s="252" t="str">
        <f>IF($G570="","",VLOOKUP($G570,判定式!$S$3:$X$12,6,TRUE))</f>
        <v/>
      </c>
      <c r="Q570" s="252" t="str">
        <f>IF($H570="","",VLOOKUP($H570,判定式!$T$3:$X$12,5,TRUE))</f>
        <v/>
      </c>
      <c r="R570" s="252" t="str">
        <f>IF($I570="","",VLOOKUP($I570,判定式!$AA$3:$AB$12,2,TRUE))</f>
        <v/>
      </c>
      <c r="S570" s="252" t="str">
        <f>IF($J570="","",VLOOKUP($J570,判定式!$W$3:$X$12,2,TRUE))</f>
        <v/>
      </c>
      <c r="T570" s="252" t="str">
        <f>IF($K570="","",VLOOKUP($K570,判定式!$Z$3:$AB$12,3,TRUE))</f>
        <v/>
      </c>
      <c r="U570" s="252" t="str">
        <f>IF($L570="","",VLOOKUP($L570,判定式!$U$3:$X$12,4,TRUE))</f>
        <v/>
      </c>
      <c r="V570" s="252" t="str">
        <f>IF($M570="","",VLOOKUP($M570,判定式!$V$3:$X$12,3,TRUE))</f>
        <v/>
      </c>
      <c r="W570" s="75" t="str">
        <f t="shared" si="23"/>
        <v/>
      </c>
      <c r="X570" s="174" t="b">
        <f>IF(ISNUMBER(D570),"判定外",IF(C570=12,VLOOKUP(W570,判定式!$C$15:I$19,7,TRUE),IF(C570=13,VLOOKUP(W570,判定式!$D$15:I$19,6,TRUE),IF(C570=14,VLOOKUP(W570,判定式!$E$15:I$19,5,TRUE),IF(C570=15,VLOOKUP(W570,判定式!$F$15:I$19,4,TRUE),IF(C570=16,VLOOKUP(W570,判定式!$G$15:I$19,3,TRUE),IF(C570=17,VLOOKUP(W570,判定式!$H$15:I$19,2,TRUE))))))))</f>
        <v>0</v>
      </c>
    </row>
    <row r="571" spans="1:24" ht="14.25">
      <c r="A571" s="67">
        <v>242</v>
      </c>
      <c r="B571" s="133"/>
      <c r="C571" s="201"/>
      <c r="D571" s="215" t="str">
        <f t="shared" si="22"/>
        <v>-</v>
      </c>
      <c r="E571" s="225"/>
      <c r="F571" s="225"/>
      <c r="G571" s="225"/>
      <c r="H571" s="225"/>
      <c r="I571" s="225"/>
      <c r="J571" s="225"/>
      <c r="K571" s="68"/>
      <c r="L571" s="225"/>
      <c r="M571" s="225"/>
      <c r="N571" s="250" t="str">
        <f>IF($E571="","",VLOOKUP($E571,判定式!$Q$3:$X$12,8,TRUE))</f>
        <v/>
      </c>
      <c r="O571" s="250" t="str">
        <f>IF($F571="","",VLOOKUP($F571,判定式!$R$3:$X$12,7,TRUE))</f>
        <v/>
      </c>
      <c r="P571" s="250" t="str">
        <f>IF($G571="","",VLOOKUP($G571,判定式!$S$3:$X$12,6,TRUE))</f>
        <v/>
      </c>
      <c r="Q571" s="250" t="str">
        <f>IF($H571="","",VLOOKUP($H571,判定式!$T$3:$X$12,5,TRUE))</f>
        <v/>
      </c>
      <c r="R571" s="250" t="str">
        <f>IF($I571="","",VLOOKUP($I571,判定式!$AA$3:$AB$12,2,TRUE))</f>
        <v/>
      </c>
      <c r="S571" s="250" t="str">
        <f>IF($J571="","",VLOOKUP($J571,判定式!$W$3:$X$12,2,TRUE))</f>
        <v/>
      </c>
      <c r="T571" s="250" t="str">
        <f>IF($K571="","",VLOOKUP($K571,判定式!$Z$3:$AB$12,3,TRUE))</f>
        <v/>
      </c>
      <c r="U571" s="250" t="str">
        <f>IF($L571="","",VLOOKUP($L571,判定式!$U$3:$X$12,4,TRUE))</f>
        <v/>
      </c>
      <c r="V571" s="250" t="str">
        <f>IF($M571="","",VLOOKUP($M571,判定式!$V$3:$X$12,3,TRUE))</f>
        <v/>
      </c>
      <c r="W571" s="69" t="str">
        <f t="shared" si="23"/>
        <v/>
      </c>
      <c r="X571" s="170" t="b">
        <f>IF(ISNUMBER(D571),"判定外",IF(C571=12,VLOOKUP(W571,判定式!$C$15:I$19,7,TRUE),IF(C571=13,VLOOKUP(W571,判定式!$D$15:I$19,6,TRUE),IF(C571=14,VLOOKUP(W571,判定式!$E$15:I$19,5,TRUE),IF(C571=15,VLOOKUP(W571,判定式!$F$15:I$19,4,TRUE),IF(C571=16,VLOOKUP(W571,判定式!$G$15:I$19,3,TRUE),IF(C571=17,VLOOKUP(W571,判定式!$H$15:I$19,2,TRUE))))))))</f>
        <v>0</v>
      </c>
    </row>
    <row r="572" spans="1:24" ht="14.25">
      <c r="A572" s="67">
        <v>243</v>
      </c>
      <c r="B572" s="133"/>
      <c r="C572" s="201"/>
      <c r="D572" s="215" t="str">
        <f t="shared" si="22"/>
        <v>-</v>
      </c>
      <c r="E572" s="225"/>
      <c r="F572" s="225"/>
      <c r="G572" s="225"/>
      <c r="H572" s="225"/>
      <c r="I572" s="225"/>
      <c r="J572" s="225"/>
      <c r="K572" s="68"/>
      <c r="L572" s="225"/>
      <c r="M572" s="225"/>
      <c r="N572" s="250" t="str">
        <f>IF($E572="","",VLOOKUP($E572,判定式!$Q$3:$X$12,8,TRUE))</f>
        <v/>
      </c>
      <c r="O572" s="250" t="str">
        <f>IF($F572="","",VLOOKUP($F572,判定式!$R$3:$X$12,7,TRUE))</f>
        <v/>
      </c>
      <c r="P572" s="250" t="str">
        <f>IF($G572="","",VLOOKUP($G572,判定式!$S$3:$X$12,6,TRUE))</f>
        <v/>
      </c>
      <c r="Q572" s="250" t="str">
        <f>IF($H572="","",VLOOKUP($H572,判定式!$T$3:$X$12,5,TRUE))</f>
        <v/>
      </c>
      <c r="R572" s="250" t="str">
        <f>IF($I572="","",VLOOKUP($I572,判定式!$AA$3:$AB$12,2,TRUE))</f>
        <v/>
      </c>
      <c r="S572" s="250" t="str">
        <f>IF($J572="","",VLOOKUP($J572,判定式!$W$3:$X$12,2,TRUE))</f>
        <v/>
      </c>
      <c r="T572" s="250" t="str">
        <f>IF($K572="","",VLOOKUP($K572,判定式!$Z$3:$AB$12,3,TRUE))</f>
        <v/>
      </c>
      <c r="U572" s="250" t="str">
        <f>IF($L572="","",VLOOKUP($L572,判定式!$U$3:$X$12,4,TRUE))</f>
        <v/>
      </c>
      <c r="V572" s="250" t="str">
        <f>IF($M572="","",VLOOKUP($M572,判定式!$V$3:$X$12,3,TRUE))</f>
        <v/>
      </c>
      <c r="W572" s="69" t="str">
        <f t="shared" si="23"/>
        <v/>
      </c>
      <c r="X572" s="170" t="b">
        <f>IF(ISNUMBER(D572),"判定外",IF(C572=12,VLOOKUP(W572,判定式!$C$15:I$19,7,TRUE),IF(C572=13,VLOOKUP(W572,判定式!$D$15:I$19,6,TRUE),IF(C572=14,VLOOKUP(W572,判定式!$E$15:I$19,5,TRUE),IF(C572=15,VLOOKUP(W572,判定式!$F$15:I$19,4,TRUE),IF(C572=16,VLOOKUP(W572,判定式!$G$15:I$19,3,TRUE),IF(C572=17,VLOOKUP(W572,判定式!$H$15:I$19,2,TRUE))))))))</f>
        <v>0</v>
      </c>
    </row>
    <row r="573" spans="1:24" ht="14.25">
      <c r="A573" s="67">
        <v>244</v>
      </c>
      <c r="B573" s="133"/>
      <c r="C573" s="201"/>
      <c r="D573" s="215" t="str">
        <f t="shared" si="22"/>
        <v>-</v>
      </c>
      <c r="E573" s="225"/>
      <c r="F573" s="225"/>
      <c r="G573" s="225"/>
      <c r="H573" s="225"/>
      <c r="I573" s="225"/>
      <c r="J573" s="225"/>
      <c r="K573" s="68"/>
      <c r="L573" s="225"/>
      <c r="M573" s="225"/>
      <c r="N573" s="250" t="str">
        <f>IF($E573="","",VLOOKUP($E573,判定式!$Q$3:$X$12,8,TRUE))</f>
        <v/>
      </c>
      <c r="O573" s="250" t="str">
        <f>IF($F573="","",VLOOKUP($F573,判定式!$R$3:$X$12,7,TRUE))</f>
        <v/>
      </c>
      <c r="P573" s="250" t="str">
        <f>IF($G573="","",VLOOKUP($G573,判定式!$S$3:$X$12,6,TRUE))</f>
        <v/>
      </c>
      <c r="Q573" s="250" t="str">
        <f>IF($H573="","",VLOOKUP($H573,判定式!$T$3:$X$12,5,TRUE))</f>
        <v/>
      </c>
      <c r="R573" s="250" t="str">
        <f>IF($I573="","",VLOOKUP($I573,判定式!$AA$3:$AB$12,2,TRUE))</f>
        <v/>
      </c>
      <c r="S573" s="250" t="str">
        <f>IF($J573="","",VLOOKUP($J573,判定式!$W$3:$X$12,2,TRUE))</f>
        <v/>
      </c>
      <c r="T573" s="250" t="str">
        <f>IF($K573="","",VLOOKUP($K573,判定式!$Z$3:$AB$12,3,TRUE))</f>
        <v/>
      </c>
      <c r="U573" s="250" t="str">
        <f>IF($L573="","",VLOOKUP($L573,判定式!$U$3:$X$12,4,TRUE))</f>
        <v/>
      </c>
      <c r="V573" s="250" t="str">
        <f>IF($M573="","",VLOOKUP($M573,判定式!$V$3:$X$12,3,TRUE))</f>
        <v/>
      </c>
      <c r="W573" s="69" t="str">
        <f t="shared" si="23"/>
        <v/>
      </c>
      <c r="X573" s="170" t="b">
        <f>IF(ISNUMBER(D573),"判定外",IF(C573=12,VLOOKUP(W573,判定式!$C$15:I$19,7,TRUE),IF(C573=13,VLOOKUP(W573,判定式!$D$15:I$19,6,TRUE),IF(C573=14,VLOOKUP(W573,判定式!$E$15:I$19,5,TRUE),IF(C573=15,VLOOKUP(W573,判定式!$F$15:I$19,4,TRUE),IF(C573=16,VLOOKUP(W573,判定式!$G$15:I$19,3,TRUE),IF(C573=17,VLOOKUP(W573,判定式!$H$15:I$19,2,TRUE))))))))</f>
        <v>0</v>
      </c>
    </row>
    <row r="574" spans="1:24" ht="14.25">
      <c r="A574" s="76">
        <v>245</v>
      </c>
      <c r="B574" s="134"/>
      <c r="C574" s="202"/>
      <c r="D574" s="216" t="str">
        <f t="shared" si="22"/>
        <v>-</v>
      </c>
      <c r="E574" s="227"/>
      <c r="F574" s="227"/>
      <c r="G574" s="227"/>
      <c r="H574" s="227"/>
      <c r="I574" s="227"/>
      <c r="J574" s="227"/>
      <c r="K574" s="71"/>
      <c r="L574" s="227"/>
      <c r="M574" s="227"/>
      <c r="N574" s="253" t="str">
        <f>IF($E574="","",VLOOKUP($E574,判定式!$Q$3:$X$12,8,TRUE))</f>
        <v/>
      </c>
      <c r="O574" s="253" t="str">
        <f>IF($F574="","",VLOOKUP($F574,判定式!$R$3:$X$12,7,TRUE))</f>
        <v/>
      </c>
      <c r="P574" s="253" t="str">
        <f>IF($G574="","",VLOOKUP($G574,判定式!$S$3:$X$12,6,TRUE))</f>
        <v/>
      </c>
      <c r="Q574" s="253" t="str">
        <f>IF($H574="","",VLOOKUP($H574,判定式!$T$3:$X$12,5,TRUE))</f>
        <v/>
      </c>
      <c r="R574" s="253" t="str">
        <f>IF($I574="","",VLOOKUP($I574,判定式!$AA$3:$AB$12,2,TRUE))</f>
        <v/>
      </c>
      <c r="S574" s="253" t="str">
        <f>IF($J574="","",VLOOKUP($J574,判定式!$W$3:$X$12,2,TRUE))</f>
        <v/>
      </c>
      <c r="T574" s="253" t="str">
        <f>IF($K574="","",VLOOKUP($K574,判定式!$Z$3:$AB$12,3,TRUE))</f>
        <v/>
      </c>
      <c r="U574" s="253" t="str">
        <f>IF($L574="","",VLOOKUP($L574,判定式!$U$3:$X$12,4,TRUE))</f>
        <v/>
      </c>
      <c r="V574" s="253" t="str">
        <f>IF($M574="","",VLOOKUP($M574,判定式!$V$3:$X$12,3,TRUE))</f>
        <v/>
      </c>
      <c r="W574" s="78" t="str">
        <f t="shared" si="23"/>
        <v/>
      </c>
      <c r="X574" s="171" t="b">
        <f>IF(ISNUMBER(D574),"判定外",IF(C574=12,VLOOKUP(W574,判定式!$C$15:I$19,7,TRUE),IF(C574=13,VLOOKUP(W574,判定式!$D$15:I$19,6,TRUE),IF(C574=14,VLOOKUP(W574,判定式!$E$15:I$19,5,TRUE),IF(C574=15,VLOOKUP(W574,判定式!$F$15:I$19,4,TRUE),IF(C574=16,VLOOKUP(W574,判定式!$G$15:I$19,3,TRUE),IF(C574=17,VLOOKUP(W574,判定式!$H$15:I$19,2,TRUE))))))))</f>
        <v>0</v>
      </c>
    </row>
    <row r="575" spans="1:24" ht="14.25">
      <c r="A575" s="73">
        <v>246</v>
      </c>
      <c r="B575" s="135"/>
      <c r="C575" s="203"/>
      <c r="D575" s="217" t="str">
        <f t="shared" si="22"/>
        <v>-</v>
      </c>
      <c r="E575" s="229"/>
      <c r="F575" s="229"/>
      <c r="G575" s="229"/>
      <c r="H575" s="229"/>
      <c r="I575" s="229"/>
      <c r="J575" s="229"/>
      <c r="K575" s="74"/>
      <c r="L575" s="229"/>
      <c r="M575" s="229"/>
      <c r="N575" s="254" t="str">
        <f>IF($E575="","",VLOOKUP($E575,判定式!$Q$3:$X$12,8,TRUE))</f>
        <v/>
      </c>
      <c r="O575" s="254" t="str">
        <f>IF($F575="","",VLOOKUP($F575,判定式!$R$3:$X$12,7,TRUE))</f>
        <v/>
      </c>
      <c r="P575" s="254" t="str">
        <f>IF($G575="","",VLOOKUP($G575,判定式!$S$3:$X$12,6,TRUE))</f>
        <v/>
      </c>
      <c r="Q575" s="254" t="str">
        <f>IF($H575="","",VLOOKUP($H575,判定式!$T$3:$X$12,5,TRUE))</f>
        <v/>
      </c>
      <c r="R575" s="254" t="str">
        <f>IF($I575="","",VLOOKUP($I575,判定式!$AA$3:$AB$12,2,TRUE))</f>
        <v/>
      </c>
      <c r="S575" s="254" t="str">
        <f>IF($J575="","",VLOOKUP($J575,判定式!$W$3:$X$12,2,TRUE))</f>
        <v/>
      </c>
      <c r="T575" s="254" t="str">
        <f>IF($K575="","",VLOOKUP($K575,判定式!$Z$3:$AB$12,3,TRUE))</f>
        <v/>
      </c>
      <c r="U575" s="254" t="str">
        <f>IF($L575="","",VLOOKUP($L575,判定式!$U$3:$X$12,4,TRUE))</f>
        <v/>
      </c>
      <c r="V575" s="254" t="str">
        <f>IF($M575="","",VLOOKUP($M575,判定式!$V$3:$X$12,3,TRUE))</f>
        <v/>
      </c>
      <c r="W575" s="75" t="str">
        <f t="shared" si="23"/>
        <v/>
      </c>
      <c r="X575" s="172" t="b">
        <f>IF(ISNUMBER(D575),"判定外",IF(C575=12,VLOOKUP(W575,判定式!$C$15:I$19,7,TRUE),IF(C575=13,VLOOKUP(W575,判定式!$D$15:I$19,6,TRUE),IF(C575=14,VLOOKUP(W575,判定式!$E$15:I$19,5,TRUE),IF(C575=15,VLOOKUP(W575,判定式!$F$15:I$19,4,TRUE),IF(C575=16,VLOOKUP(W575,判定式!$G$15:I$19,3,TRUE),IF(C575=17,VLOOKUP(W575,判定式!$H$15:I$19,2,TRUE))))))))</f>
        <v>0</v>
      </c>
    </row>
    <row r="576" spans="1:24" ht="14.25">
      <c r="A576" s="67">
        <v>247</v>
      </c>
      <c r="B576" s="133"/>
      <c r="C576" s="201"/>
      <c r="D576" s="215" t="str">
        <f t="shared" si="22"/>
        <v>-</v>
      </c>
      <c r="E576" s="225"/>
      <c r="F576" s="225"/>
      <c r="G576" s="225"/>
      <c r="H576" s="225"/>
      <c r="I576" s="225"/>
      <c r="J576" s="225"/>
      <c r="K576" s="68"/>
      <c r="L576" s="225"/>
      <c r="M576" s="225"/>
      <c r="N576" s="250" t="str">
        <f>IF($E576="","",VLOOKUP($E576,判定式!$Q$3:$X$12,8,TRUE))</f>
        <v/>
      </c>
      <c r="O576" s="250" t="str">
        <f>IF($F576="","",VLOOKUP($F576,判定式!$R$3:$X$12,7,TRUE))</f>
        <v/>
      </c>
      <c r="P576" s="250" t="str">
        <f>IF($G576="","",VLOOKUP($G576,判定式!$S$3:$X$12,6,TRUE))</f>
        <v/>
      </c>
      <c r="Q576" s="250" t="str">
        <f>IF($H576="","",VLOOKUP($H576,判定式!$T$3:$X$12,5,TRUE))</f>
        <v/>
      </c>
      <c r="R576" s="250" t="str">
        <f>IF($I576="","",VLOOKUP($I576,判定式!$AA$3:$AB$12,2,TRUE))</f>
        <v/>
      </c>
      <c r="S576" s="250" t="str">
        <f>IF($J576="","",VLOOKUP($J576,判定式!$W$3:$X$12,2,TRUE))</f>
        <v/>
      </c>
      <c r="T576" s="250" t="str">
        <f>IF($K576="","",VLOOKUP($K576,判定式!$Z$3:$AB$12,3,TRUE))</f>
        <v/>
      </c>
      <c r="U576" s="250" t="str">
        <f>IF($L576="","",VLOOKUP($L576,判定式!$U$3:$X$12,4,TRUE))</f>
        <v/>
      </c>
      <c r="V576" s="250" t="str">
        <f>IF($M576="","",VLOOKUP($M576,判定式!$V$3:$X$12,3,TRUE))</f>
        <v/>
      </c>
      <c r="W576" s="69" t="str">
        <f t="shared" si="23"/>
        <v/>
      </c>
      <c r="X576" s="170" t="b">
        <f>IF(ISNUMBER(D576),"判定外",IF(C576=12,VLOOKUP(W576,判定式!$C$15:I$19,7,TRUE),IF(C576=13,VLOOKUP(W576,判定式!$D$15:I$19,6,TRUE),IF(C576=14,VLOOKUP(W576,判定式!$E$15:I$19,5,TRUE),IF(C576=15,VLOOKUP(W576,判定式!$F$15:I$19,4,TRUE),IF(C576=16,VLOOKUP(W576,判定式!$G$15:I$19,3,TRUE),IF(C576=17,VLOOKUP(W576,判定式!$H$15:I$19,2,TRUE))))))))</f>
        <v>0</v>
      </c>
    </row>
    <row r="577" spans="1:24" ht="14.25">
      <c r="A577" s="67">
        <v>248</v>
      </c>
      <c r="B577" s="133"/>
      <c r="C577" s="201"/>
      <c r="D577" s="215" t="str">
        <f t="shared" si="22"/>
        <v>-</v>
      </c>
      <c r="E577" s="225"/>
      <c r="F577" s="225"/>
      <c r="G577" s="225"/>
      <c r="H577" s="225"/>
      <c r="I577" s="225"/>
      <c r="J577" s="225"/>
      <c r="K577" s="68"/>
      <c r="L577" s="225"/>
      <c r="M577" s="225"/>
      <c r="N577" s="250" t="str">
        <f>IF($E577="","",VLOOKUP($E577,判定式!$Q$3:$X$12,8,TRUE))</f>
        <v/>
      </c>
      <c r="O577" s="250" t="str">
        <f>IF($F577="","",VLOOKUP($F577,判定式!$R$3:$X$12,7,TRUE))</f>
        <v/>
      </c>
      <c r="P577" s="250" t="str">
        <f>IF($G577="","",VLOOKUP($G577,判定式!$S$3:$X$12,6,TRUE))</f>
        <v/>
      </c>
      <c r="Q577" s="250" t="str">
        <f>IF($H577="","",VLOOKUP($H577,判定式!$T$3:$X$12,5,TRUE))</f>
        <v/>
      </c>
      <c r="R577" s="250" t="str">
        <f>IF($I577="","",VLOOKUP($I577,判定式!$AA$3:$AB$12,2,TRUE))</f>
        <v/>
      </c>
      <c r="S577" s="250" t="str">
        <f>IF($J577="","",VLOOKUP($J577,判定式!$W$3:$X$12,2,TRUE))</f>
        <v/>
      </c>
      <c r="T577" s="250" t="str">
        <f>IF($K577="","",VLOOKUP($K577,判定式!$Z$3:$AB$12,3,TRUE))</f>
        <v/>
      </c>
      <c r="U577" s="250" t="str">
        <f>IF($L577="","",VLOOKUP($L577,判定式!$U$3:$X$12,4,TRUE))</f>
        <v/>
      </c>
      <c r="V577" s="250" t="str">
        <f>IF($M577="","",VLOOKUP($M577,判定式!$V$3:$X$12,3,TRUE))</f>
        <v/>
      </c>
      <c r="W577" s="69" t="str">
        <f t="shared" si="23"/>
        <v/>
      </c>
      <c r="X577" s="170" t="b">
        <f>IF(ISNUMBER(D577),"判定外",IF(C577=12,VLOOKUP(W577,判定式!$C$15:I$19,7,TRUE),IF(C577=13,VLOOKUP(W577,判定式!$D$15:I$19,6,TRUE),IF(C577=14,VLOOKUP(W577,判定式!$E$15:I$19,5,TRUE),IF(C577=15,VLOOKUP(W577,判定式!$F$15:I$19,4,TRUE),IF(C577=16,VLOOKUP(W577,判定式!$G$15:I$19,3,TRUE),IF(C577=17,VLOOKUP(W577,判定式!$H$15:I$19,2,TRUE))))))))</f>
        <v>0</v>
      </c>
    </row>
    <row r="578" spans="1:24" ht="14.25">
      <c r="A578" s="67">
        <v>249</v>
      </c>
      <c r="B578" s="133"/>
      <c r="C578" s="201"/>
      <c r="D578" s="215" t="str">
        <f t="shared" si="22"/>
        <v>-</v>
      </c>
      <c r="E578" s="225"/>
      <c r="F578" s="225"/>
      <c r="G578" s="225"/>
      <c r="H578" s="225"/>
      <c r="I578" s="225"/>
      <c r="J578" s="225"/>
      <c r="K578" s="68"/>
      <c r="L578" s="225"/>
      <c r="M578" s="225"/>
      <c r="N578" s="250" t="str">
        <f>IF($E578="","",VLOOKUP($E578,判定式!$Q$3:$X$12,8,TRUE))</f>
        <v/>
      </c>
      <c r="O578" s="250" t="str">
        <f>IF($F578="","",VLOOKUP($F578,判定式!$R$3:$X$12,7,TRUE))</f>
        <v/>
      </c>
      <c r="P578" s="250" t="str">
        <f>IF($G578="","",VLOOKUP($G578,判定式!$S$3:$X$12,6,TRUE))</f>
        <v/>
      </c>
      <c r="Q578" s="250" t="str">
        <f>IF($H578="","",VLOOKUP($H578,判定式!$T$3:$X$12,5,TRUE))</f>
        <v/>
      </c>
      <c r="R578" s="250" t="str">
        <f>IF($I578="","",VLOOKUP($I578,判定式!$AA$3:$AB$12,2,TRUE))</f>
        <v/>
      </c>
      <c r="S578" s="250" t="str">
        <f>IF($J578="","",VLOOKUP($J578,判定式!$W$3:$X$12,2,TRUE))</f>
        <v/>
      </c>
      <c r="T578" s="250" t="str">
        <f>IF($K578="","",VLOOKUP($K578,判定式!$Z$3:$AB$12,3,TRUE))</f>
        <v/>
      </c>
      <c r="U578" s="250" t="str">
        <f>IF($L578="","",VLOOKUP($L578,判定式!$U$3:$X$12,4,TRUE))</f>
        <v/>
      </c>
      <c r="V578" s="250" t="str">
        <f>IF($M578="","",VLOOKUP($M578,判定式!$V$3:$X$12,3,TRUE))</f>
        <v/>
      </c>
      <c r="W578" s="69" t="str">
        <f t="shared" si="23"/>
        <v/>
      </c>
      <c r="X578" s="170" t="b">
        <f>IF(ISNUMBER(D578),"判定外",IF(C578=12,VLOOKUP(W578,判定式!$C$15:I$19,7,TRUE),IF(C578=13,VLOOKUP(W578,判定式!$D$15:I$19,6,TRUE),IF(C578=14,VLOOKUP(W578,判定式!$E$15:I$19,5,TRUE),IF(C578=15,VLOOKUP(W578,判定式!$F$15:I$19,4,TRUE),IF(C578=16,VLOOKUP(W578,判定式!$G$15:I$19,3,TRUE),IF(C578=17,VLOOKUP(W578,判定式!$H$15:I$19,2,TRUE))))))))</f>
        <v>0</v>
      </c>
    </row>
    <row r="579" spans="1:24" ht="14.25">
      <c r="A579" s="76">
        <v>250</v>
      </c>
      <c r="B579" s="136"/>
      <c r="C579" s="204"/>
      <c r="D579" s="218" t="str">
        <f t="shared" si="22"/>
        <v>-</v>
      </c>
      <c r="E579" s="230"/>
      <c r="F579" s="230"/>
      <c r="G579" s="230"/>
      <c r="H579" s="230"/>
      <c r="I579" s="230"/>
      <c r="J579" s="230"/>
      <c r="K579" s="77"/>
      <c r="L579" s="230"/>
      <c r="M579" s="230"/>
      <c r="N579" s="251" t="str">
        <f>IF($E579="","",VLOOKUP($E579,判定式!$Q$3:$X$12,8,TRUE))</f>
        <v/>
      </c>
      <c r="O579" s="251" t="str">
        <f>IF($F579="","",VLOOKUP($F579,判定式!$R$3:$X$12,7,TRUE))</f>
        <v/>
      </c>
      <c r="P579" s="251" t="str">
        <f>IF($G579="","",VLOOKUP($G579,判定式!$S$3:$X$12,6,TRUE))</f>
        <v/>
      </c>
      <c r="Q579" s="251" t="str">
        <f>IF($H579="","",VLOOKUP($H579,判定式!$T$3:$X$12,5,TRUE))</f>
        <v/>
      </c>
      <c r="R579" s="251" t="str">
        <f>IF($I579="","",VLOOKUP($I579,判定式!$AA$3:$AB$12,2,TRUE))</f>
        <v/>
      </c>
      <c r="S579" s="251" t="str">
        <f>IF($J579="","",VLOOKUP($J579,判定式!$W$3:$X$12,2,TRUE))</f>
        <v/>
      </c>
      <c r="T579" s="251" t="str">
        <f>IF($K579="","",VLOOKUP($K579,判定式!$Z$3:$AB$12,3,TRUE))</f>
        <v/>
      </c>
      <c r="U579" s="251" t="str">
        <f>IF($L579="","",VLOOKUP($L579,判定式!$U$3:$X$12,4,TRUE))</f>
        <v/>
      </c>
      <c r="V579" s="251" t="str">
        <f>IF($M579="","",VLOOKUP($M579,判定式!$V$3:$X$12,3,TRUE))</f>
        <v/>
      </c>
      <c r="W579" s="78" t="str">
        <f t="shared" si="23"/>
        <v/>
      </c>
      <c r="X579" s="173" t="b">
        <f>IF(ISNUMBER(D579),"判定外",IF(C579=12,VLOOKUP(W579,判定式!$C$15:I$19,7,TRUE),IF(C579=13,VLOOKUP(W579,判定式!$D$15:I$19,6,TRUE),IF(C579=14,VLOOKUP(W579,判定式!$E$15:I$19,5,TRUE),IF(C579=15,VLOOKUP(W579,判定式!$F$15:I$19,4,TRUE),IF(C579=16,VLOOKUP(W579,判定式!$G$15:I$19,3,TRUE),IF(C579=17,VLOOKUP(W579,判定式!$H$15:I$19,2,TRUE))))))))</f>
        <v>0</v>
      </c>
    </row>
    <row r="580" spans="1:24" ht="14.25">
      <c r="A580" s="73">
        <v>251</v>
      </c>
      <c r="B580" s="137"/>
      <c r="C580" s="205"/>
      <c r="D580" s="219" t="str">
        <f t="shared" si="22"/>
        <v>-</v>
      </c>
      <c r="E580" s="231"/>
      <c r="F580" s="231"/>
      <c r="G580" s="231"/>
      <c r="H580" s="231"/>
      <c r="I580" s="231"/>
      <c r="J580" s="231"/>
      <c r="K580" s="80"/>
      <c r="L580" s="231"/>
      <c r="M580" s="231"/>
      <c r="N580" s="252" t="str">
        <f>IF($E580="","",VLOOKUP($E580,判定式!$Q$3:$X$12,8,TRUE))</f>
        <v/>
      </c>
      <c r="O580" s="252" t="str">
        <f>IF($F580="","",VLOOKUP($F580,判定式!$R$3:$X$12,7,TRUE))</f>
        <v/>
      </c>
      <c r="P580" s="252" t="str">
        <f>IF($G580="","",VLOOKUP($G580,判定式!$S$3:$X$12,6,TRUE))</f>
        <v/>
      </c>
      <c r="Q580" s="252" t="str">
        <f>IF($H580="","",VLOOKUP($H580,判定式!$T$3:$X$12,5,TRUE))</f>
        <v/>
      </c>
      <c r="R580" s="252" t="str">
        <f>IF($I580="","",VLOOKUP($I580,判定式!$AA$3:$AB$12,2,TRUE))</f>
        <v/>
      </c>
      <c r="S580" s="252" t="str">
        <f>IF($J580="","",VLOOKUP($J580,判定式!$W$3:$X$12,2,TRUE))</f>
        <v/>
      </c>
      <c r="T580" s="252" t="str">
        <f>IF($K580="","",VLOOKUP($K580,判定式!$Z$3:$AB$12,3,TRUE))</f>
        <v/>
      </c>
      <c r="U580" s="252" t="str">
        <f>IF($L580="","",VLOOKUP($L580,判定式!$U$3:$X$12,4,TRUE))</f>
        <v/>
      </c>
      <c r="V580" s="252" t="str">
        <f>IF($M580="","",VLOOKUP($M580,判定式!$V$3:$X$12,3,TRUE))</f>
        <v/>
      </c>
      <c r="W580" s="75" t="str">
        <f t="shared" si="23"/>
        <v/>
      </c>
      <c r="X580" s="174" t="b">
        <f>IF(ISNUMBER(D580),"判定外",IF(C580=12,VLOOKUP(W580,判定式!$C$15:I$19,7,TRUE),IF(C580=13,VLOOKUP(W580,判定式!$D$15:I$19,6,TRUE),IF(C580=14,VLOOKUP(W580,判定式!$E$15:I$19,5,TRUE),IF(C580=15,VLOOKUP(W580,判定式!$F$15:I$19,4,TRUE),IF(C580=16,VLOOKUP(W580,判定式!$G$15:I$19,3,TRUE),IF(C580=17,VLOOKUP(W580,判定式!$H$15:I$19,2,TRUE))))))))</f>
        <v>0</v>
      </c>
    </row>
    <row r="581" spans="1:24" ht="14.25">
      <c r="A581" s="67">
        <v>252</v>
      </c>
      <c r="B581" s="133"/>
      <c r="C581" s="201"/>
      <c r="D581" s="215" t="str">
        <f t="shared" si="22"/>
        <v>-</v>
      </c>
      <c r="E581" s="225"/>
      <c r="F581" s="225"/>
      <c r="G581" s="225"/>
      <c r="H581" s="225"/>
      <c r="I581" s="225"/>
      <c r="J581" s="225"/>
      <c r="K581" s="68"/>
      <c r="L581" s="225"/>
      <c r="M581" s="225"/>
      <c r="N581" s="250" t="str">
        <f>IF($E581="","",VLOOKUP($E581,判定式!$Q$3:$X$12,8,TRUE))</f>
        <v/>
      </c>
      <c r="O581" s="250" t="str">
        <f>IF($F581="","",VLOOKUP($F581,判定式!$R$3:$X$12,7,TRUE))</f>
        <v/>
      </c>
      <c r="P581" s="250" t="str">
        <f>IF($G581="","",VLOOKUP($G581,判定式!$S$3:$X$12,6,TRUE))</f>
        <v/>
      </c>
      <c r="Q581" s="250" t="str">
        <f>IF($H581="","",VLOOKUP($H581,判定式!$T$3:$X$12,5,TRUE))</f>
        <v/>
      </c>
      <c r="R581" s="250" t="str">
        <f>IF($I581="","",VLOOKUP($I581,判定式!$AA$3:$AB$12,2,TRUE))</f>
        <v/>
      </c>
      <c r="S581" s="250" t="str">
        <f>IF($J581="","",VLOOKUP($J581,判定式!$W$3:$X$12,2,TRUE))</f>
        <v/>
      </c>
      <c r="T581" s="250" t="str">
        <f>IF($K581="","",VLOOKUP($K581,判定式!$Z$3:$AB$12,3,TRUE))</f>
        <v/>
      </c>
      <c r="U581" s="250" t="str">
        <f>IF($L581="","",VLOOKUP($L581,判定式!$U$3:$X$12,4,TRUE))</f>
        <v/>
      </c>
      <c r="V581" s="250" t="str">
        <f>IF($M581="","",VLOOKUP($M581,判定式!$V$3:$X$12,3,TRUE))</f>
        <v/>
      </c>
      <c r="W581" s="69" t="str">
        <f t="shared" si="23"/>
        <v/>
      </c>
      <c r="X581" s="170" t="b">
        <f>IF(ISNUMBER(D581),"判定外",IF(C581=12,VLOOKUP(W581,判定式!$C$15:I$19,7,TRUE),IF(C581=13,VLOOKUP(W581,判定式!$D$15:I$19,6,TRUE),IF(C581=14,VLOOKUP(W581,判定式!$E$15:I$19,5,TRUE),IF(C581=15,VLOOKUP(W581,判定式!$F$15:I$19,4,TRUE),IF(C581=16,VLOOKUP(W581,判定式!$G$15:I$19,3,TRUE),IF(C581=17,VLOOKUP(W581,判定式!$H$15:I$19,2,TRUE))))))))</f>
        <v>0</v>
      </c>
    </row>
    <row r="582" spans="1:24" ht="14.25">
      <c r="A582" s="67">
        <v>253</v>
      </c>
      <c r="B582" s="133"/>
      <c r="C582" s="201"/>
      <c r="D582" s="215" t="str">
        <f t="shared" si="22"/>
        <v>-</v>
      </c>
      <c r="E582" s="225"/>
      <c r="F582" s="225"/>
      <c r="G582" s="225"/>
      <c r="H582" s="225"/>
      <c r="I582" s="225"/>
      <c r="J582" s="225"/>
      <c r="K582" s="68"/>
      <c r="L582" s="225"/>
      <c r="M582" s="225"/>
      <c r="N582" s="250" t="str">
        <f>IF($E582="","",VLOOKUP($E582,判定式!$Q$3:$X$12,8,TRUE))</f>
        <v/>
      </c>
      <c r="O582" s="250" t="str">
        <f>IF($F582="","",VLOOKUP($F582,判定式!$R$3:$X$12,7,TRUE))</f>
        <v/>
      </c>
      <c r="P582" s="250" t="str">
        <f>IF($G582="","",VLOOKUP($G582,判定式!$S$3:$X$12,6,TRUE))</f>
        <v/>
      </c>
      <c r="Q582" s="250" t="str">
        <f>IF($H582="","",VLOOKUP($H582,判定式!$T$3:$X$12,5,TRUE))</f>
        <v/>
      </c>
      <c r="R582" s="250" t="str">
        <f>IF($I582="","",VLOOKUP($I582,判定式!$AA$3:$AB$12,2,TRUE))</f>
        <v/>
      </c>
      <c r="S582" s="250" t="str">
        <f>IF($J582="","",VLOOKUP($J582,判定式!$W$3:$X$12,2,TRUE))</f>
        <v/>
      </c>
      <c r="T582" s="250" t="str">
        <f>IF($K582="","",VLOOKUP($K582,判定式!$Z$3:$AB$12,3,TRUE))</f>
        <v/>
      </c>
      <c r="U582" s="250" t="str">
        <f>IF($L582="","",VLOOKUP($L582,判定式!$U$3:$X$12,4,TRUE))</f>
        <v/>
      </c>
      <c r="V582" s="250" t="str">
        <f>IF($M582="","",VLOOKUP($M582,判定式!$V$3:$X$12,3,TRUE))</f>
        <v/>
      </c>
      <c r="W582" s="69" t="str">
        <f t="shared" si="23"/>
        <v/>
      </c>
      <c r="X582" s="170" t="b">
        <f>IF(ISNUMBER(D582),"判定外",IF(C582=12,VLOOKUP(W582,判定式!$C$15:I$19,7,TRUE),IF(C582=13,VLOOKUP(W582,判定式!$D$15:I$19,6,TRUE),IF(C582=14,VLOOKUP(W582,判定式!$E$15:I$19,5,TRUE),IF(C582=15,VLOOKUP(W582,判定式!$F$15:I$19,4,TRUE),IF(C582=16,VLOOKUP(W582,判定式!$G$15:I$19,3,TRUE),IF(C582=17,VLOOKUP(W582,判定式!$H$15:I$19,2,TRUE))))))))</f>
        <v>0</v>
      </c>
    </row>
    <row r="583" spans="1:24" ht="14.25">
      <c r="A583" s="67">
        <v>254</v>
      </c>
      <c r="B583" s="133"/>
      <c r="C583" s="201"/>
      <c r="D583" s="215" t="str">
        <f t="shared" si="22"/>
        <v>-</v>
      </c>
      <c r="E583" s="225"/>
      <c r="F583" s="225"/>
      <c r="G583" s="225"/>
      <c r="H583" s="225"/>
      <c r="I583" s="225"/>
      <c r="J583" s="225"/>
      <c r="K583" s="68"/>
      <c r="L583" s="225"/>
      <c r="M583" s="225"/>
      <c r="N583" s="250" t="str">
        <f>IF($E583="","",VLOOKUP($E583,判定式!$Q$3:$X$12,8,TRUE))</f>
        <v/>
      </c>
      <c r="O583" s="250" t="str">
        <f>IF($F583="","",VLOOKUP($F583,判定式!$R$3:$X$12,7,TRUE))</f>
        <v/>
      </c>
      <c r="P583" s="250" t="str">
        <f>IF($G583="","",VLOOKUP($G583,判定式!$S$3:$X$12,6,TRUE))</f>
        <v/>
      </c>
      <c r="Q583" s="250" t="str">
        <f>IF($H583="","",VLOOKUP($H583,判定式!$T$3:$X$12,5,TRUE))</f>
        <v/>
      </c>
      <c r="R583" s="250" t="str">
        <f>IF($I583="","",VLOOKUP($I583,判定式!$AA$3:$AB$12,2,TRUE))</f>
        <v/>
      </c>
      <c r="S583" s="250" t="str">
        <f>IF($J583="","",VLOOKUP($J583,判定式!$W$3:$X$12,2,TRUE))</f>
        <v/>
      </c>
      <c r="T583" s="250" t="str">
        <f>IF($K583="","",VLOOKUP($K583,判定式!$Z$3:$AB$12,3,TRUE))</f>
        <v/>
      </c>
      <c r="U583" s="250" t="str">
        <f>IF($L583="","",VLOOKUP($L583,判定式!$U$3:$X$12,4,TRUE))</f>
        <v/>
      </c>
      <c r="V583" s="250" t="str">
        <f>IF($M583="","",VLOOKUP($M583,判定式!$V$3:$X$12,3,TRUE))</f>
        <v/>
      </c>
      <c r="W583" s="69" t="str">
        <f t="shared" si="23"/>
        <v/>
      </c>
      <c r="X583" s="170" t="b">
        <f>IF(ISNUMBER(D583),"判定外",IF(C583=12,VLOOKUP(W583,判定式!$C$15:I$19,7,TRUE),IF(C583=13,VLOOKUP(W583,判定式!$D$15:I$19,6,TRUE),IF(C583=14,VLOOKUP(W583,判定式!$E$15:I$19,5,TRUE),IF(C583=15,VLOOKUP(W583,判定式!$F$15:I$19,4,TRUE),IF(C583=16,VLOOKUP(W583,判定式!$G$15:I$19,3,TRUE),IF(C583=17,VLOOKUP(W583,判定式!$H$15:I$19,2,TRUE))))))))</f>
        <v>0</v>
      </c>
    </row>
    <row r="584" spans="1:24" ht="14.25">
      <c r="A584" s="76">
        <v>255</v>
      </c>
      <c r="B584" s="134"/>
      <c r="C584" s="202"/>
      <c r="D584" s="216" t="str">
        <f t="shared" si="22"/>
        <v>-</v>
      </c>
      <c r="E584" s="227"/>
      <c r="F584" s="227"/>
      <c r="G584" s="227"/>
      <c r="H584" s="227"/>
      <c r="I584" s="227"/>
      <c r="J584" s="227"/>
      <c r="K584" s="71"/>
      <c r="L584" s="227"/>
      <c r="M584" s="227"/>
      <c r="N584" s="253" t="str">
        <f>IF($E584="","",VLOOKUP($E584,判定式!$Q$3:$X$12,8,TRUE))</f>
        <v/>
      </c>
      <c r="O584" s="253" t="str">
        <f>IF($F584="","",VLOOKUP($F584,判定式!$R$3:$X$12,7,TRUE))</f>
        <v/>
      </c>
      <c r="P584" s="253" t="str">
        <f>IF($G584="","",VLOOKUP($G584,判定式!$S$3:$X$12,6,TRUE))</f>
        <v/>
      </c>
      <c r="Q584" s="253" t="str">
        <f>IF($H584="","",VLOOKUP($H584,判定式!$T$3:$X$12,5,TRUE))</f>
        <v/>
      </c>
      <c r="R584" s="253" t="str">
        <f>IF($I584="","",VLOOKUP($I584,判定式!$AA$3:$AB$12,2,TRUE))</f>
        <v/>
      </c>
      <c r="S584" s="253" t="str">
        <f>IF($J584="","",VLOOKUP($J584,判定式!$W$3:$X$12,2,TRUE))</f>
        <v/>
      </c>
      <c r="T584" s="253" t="str">
        <f>IF($K584="","",VLOOKUP($K584,判定式!$Z$3:$AB$12,3,TRUE))</f>
        <v/>
      </c>
      <c r="U584" s="253" t="str">
        <f>IF($L584="","",VLOOKUP($L584,判定式!$U$3:$X$12,4,TRUE))</f>
        <v/>
      </c>
      <c r="V584" s="253" t="str">
        <f>IF($M584="","",VLOOKUP($M584,判定式!$V$3:$X$12,3,TRUE))</f>
        <v/>
      </c>
      <c r="W584" s="78" t="str">
        <f t="shared" si="23"/>
        <v/>
      </c>
      <c r="X584" s="171" t="b">
        <f>IF(ISNUMBER(D584),"判定外",IF(C584=12,VLOOKUP(W584,判定式!$C$15:I$19,7,TRUE),IF(C584=13,VLOOKUP(W584,判定式!$D$15:I$19,6,TRUE),IF(C584=14,VLOOKUP(W584,判定式!$E$15:I$19,5,TRUE),IF(C584=15,VLOOKUP(W584,判定式!$F$15:I$19,4,TRUE),IF(C584=16,VLOOKUP(W584,判定式!$G$15:I$19,3,TRUE),IF(C584=17,VLOOKUP(W584,判定式!$H$15:I$19,2,TRUE))))))))</f>
        <v>0</v>
      </c>
    </row>
    <row r="585" spans="1:24" ht="14.25">
      <c r="A585" s="73">
        <v>256</v>
      </c>
      <c r="B585" s="135"/>
      <c r="C585" s="203"/>
      <c r="D585" s="217" t="str">
        <f t="shared" si="22"/>
        <v>-</v>
      </c>
      <c r="E585" s="229"/>
      <c r="F585" s="229"/>
      <c r="G585" s="229"/>
      <c r="H585" s="229"/>
      <c r="I585" s="229"/>
      <c r="J585" s="229"/>
      <c r="K585" s="74"/>
      <c r="L585" s="229"/>
      <c r="M585" s="229"/>
      <c r="N585" s="254" t="str">
        <f>IF($E585="","",VLOOKUP($E585,判定式!$Q$3:$X$12,8,TRUE))</f>
        <v/>
      </c>
      <c r="O585" s="254" t="str">
        <f>IF($F585="","",VLOOKUP($F585,判定式!$R$3:$X$12,7,TRUE))</f>
        <v/>
      </c>
      <c r="P585" s="254" t="str">
        <f>IF($G585="","",VLOOKUP($G585,判定式!$S$3:$X$12,6,TRUE))</f>
        <v/>
      </c>
      <c r="Q585" s="254" t="str">
        <f>IF($H585="","",VLOOKUP($H585,判定式!$T$3:$X$12,5,TRUE))</f>
        <v/>
      </c>
      <c r="R585" s="254" t="str">
        <f>IF($I585="","",VLOOKUP($I585,判定式!$AA$3:$AB$12,2,TRUE))</f>
        <v/>
      </c>
      <c r="S585" s="254" t="str">
        <f>IF($J585="","",VLOOKUP($J585,判定式!$W$3:$X$12,2,TRUE))</f>
        <v/>
      </c>
      <c r="T585" s="254" t="str">
        <f>IF($K585="","",VLOOKUP($K585,判定式!$Z$3:$AB$12,3,TRUE))</f>
        <v/>
      </c>
      <c r="U585" s="254" t="str">
        <f>IF($L585="","",VLOOKUP($L585,判定式!$U$3:$X$12,4,TRUE))</f>
        <v/>
      </c>
      <c r="V585" s="254" t="str">
        <f>IF($M585="","",VLOOKUP($M585,判定式!$V$3:$X$12,3,TRUE))</f>
        <v/>
      </c>
      <c r="W585" s="75" t="str">
        <f t="shared" si="23"/>
        <v/>
      </c>
      <c r="X585" s="172" t="b">
        <f>IF(ISNUMBER(D585),"判定外",IF(C585=12,VLOOKUP(W585,判定式!$C$15:I$19,7,TRUE),IF(C585=13,VLOOKUP(W585,判定式!$D$15:I$19,6,TRUE),IF(C585=14,VLOOKUP(W585,判定式!$E$15:I$19,5,TRUE),IF(C585=15,VLOOKUP(W585,判定式!$F$15:I$19,4,TRUE),IF(C585=16,VLOOKUP(W585,判定式!$G$15:I$19,3,TRUE),IF(C585=17,VLOOKUP(W585,判定式!$H$15:I$19,2,TRUE))))))))</f>
        <v>0</v>
      </c>
    </row>
    <row r="586" spans="1:24" ht="14.25">
      <c r="A586" s="67">
        <v>257</v>
      </c>
      <c r="B586" s="133"/>
      <c r="C586" s="201"/>
      <c r="D586" s="215" t="str">
        <f t="shared" ref="D586:D629" si="24">IF((COUNTBLANK(E586:H586)+COUNTBLANK(K586:M586)+IF(AND(I586="",J586=""),1,0))=0,"",IF((COUNTBLANK(E586:H586)+COUNTBLANK(K586:M586)+IF(AND(I586="",J586=""),1,0))=8,"-",(COUNTBLANK(E586:H586)+COUNTBLANK(K586:M586)+IF(AND(I586="",J586=""),1,0))))</f>
        <v>-</v>
      </c>
      <c r="E586" s="225"/>
      <c r="F586" s="225"/>
      <c r="G586" s="225"/>
      <c r="H586" s="225"/>
      <c r="I586" s="225"/>
      <c r="J586" s="225"/>
      <c r="K586" s="68"/>
      <c r="L586" s="225"/>
      <c r="M586" s="225"/>
      <c r="N586" s="250" t="str">
        <f>IF($E586="","",VLOOKUP($E586,判定式!$Q$3:$X$12,8,TRUE))</f>
        <v/>
      </c>
      <c r="O586" s="250" t="str">
        <f>IF($F586="","",VLOOKUP($F586,判定式!$R$3:$X$12,7,TRUE))</f>
        <v/>
      </c>
      <c r="P586" s="250" t="str">
        <f>IF($G586="","",VLOOKUP($G586,判定式!$S$3:$X$12,6,TRUE))</f>
        <v/>
      </c>
      <c r="Q586" s="250" t="str">
        <f>IF($H586="","",VLOOKUP($H586,判定式!$T$3:$X$12,5,TRUE))</f>
        <v/>
      </c>
      <c r="R586" s="250" t="str">
        <f>IF($I586="","",VLOOKUP($I586,判定式!$AA$3:$AB$12,2,TRUE))</f>
        <v/>
      </c>
      <c r="S586" s="250" t="str">
        <f>IF($J586="","",VLOOKUP($J586,判定式!$W$3:$X$12,2,TRUE))</f>
        <v/>
      </c>
      <c r="T586" s="250" t="str">
        <f>IF($K586="","",VLOOKUP($K586,判定式!$Z$3:$AB$12,3,TRUE))</f>
        <v/>
      </c>
      <c r="U586" s="250" t="str">
        <f>IF($L586="","",VLOOKUP($L586,判定式!$U$3:$X$12,4,TRUE))</f>
        <v/>
      </c>
      <c r="V586" s="250" t="str">
        <f>IF($M586="","",VLOOKUP($M586,判定式!$V$3:$X$12,3,TRUE))</f>
        <v/>
      </c>
      <c r="W586" s="69" t="str">
        <f t="shared" si="23"/>
        <v/>
      </c>
      <c r="X586" s="170" t="b">
        <f>IF(ISNUMBER(D586),"判定外",IF(C586=12,VLOOKUP(W586,判定式!$C$15:I$19,7,TRUE),IF(C586=13,VLOOKUP(W586,判定式!$D$15:I$19,6,TRUE),IF(C586=14,VLOOKUP(W586,判定式!$E$15:I$19,5,TRUE),IF(C586=15,VLOOKUP(W586,判定式!$F$15:I$19,4,TRUE),IF(C586=16,VLOOKUP(W586,判定式!$G$15:I$19,3,TRUE),IF(C586=17,VLOOKUP(W586,判定式!$H$15:I$19,2,TRUE))))))))</f>
        <v>0</v>
      </c>
    </row>
    <row r="587" spans="1:24" ht="14.25">
      <c r="A587" s="67">
        <v>258</v>
      </c>
      <c r="B587" s="133"/>
      <c r="C587" s="201"/>
      <c r="D587" s="215" t="str">
        <f t="shared" si="24"/>
        <v>-</v>
      </c>
      <c r="E587" s="225"/>
      <c r="F587" s="225"/>
      <c r="G587" s="225"/>
      <c r="H587" s="225"/>
      <c r="I587" s="225"/>
      <c r="J587" s="225"/>
      <c r="K587" s="68"/>
      <c r="L587" s="225"/>
      <c r="M587" s="225"/>
      <c r="N587" s="250" t="str">
        <f>IF($E587="","",VLOOKUP($E587,判定式!$Q$3:$X$12,8,TRUE))</f>
        <v/>
      </c>
      <c r="O587" s="250" t="str">
        <f>IF($F587="","",VLOOKUP($F587,判定式!$R$3:$X$12,7,TRUE))</f>
        <v/>
      </c>
      <c r="P587" s="250" t="str">
        <f>IF($G587="","",VLOOKUP($G587,判定式!$S$3:$X$12,6,TRUE))</f>
        <v/>
      </c>
      <c r="Q587" s="250" t="str">
        <f>IF($H587="","",VLOOKUP($H587,判定式!$T$3:$X$12,5,TRUE))</f>
        <v/>
      </c>
      <c r="R587" s="250" t="str">
        <f>IF($I587="","",VLOOKUP($I587,判定式!$AA$3:$AB$12,2,TRUE))</f>
        <v/>
      </c>
      <c r="S587" s="250" t="str">
        <f>IF($J587="","",VLOOKUP($J587,判定式!$W$3:$X$12,2,TRUE))</f>
        <v/>
      </c>
      <c r="T587" s="250" t="str">
        <f>IF($K587="","",VLOOKUP($K587,判定式!$Z$3:$AB$12,3,TRUE))</f>
        <v/>
      </c>
      <c r="U587" s="250" t="str">
        <f>IF($L587="","",VLOOKUP($L587,判定式!$U$3:$X$12,4,TRUE))</f>
        <v/>
      </c>
      <c r="V587" s="250" t="str">
        <f>IF($M587="","",VLOOKUP($M587,判定式!$V$3:$X$12,3,TRUE))</f>
        <v/>
      </c>
      <c r="W587" s="69" t="str">
        <f t="shared" ref="W587:W629" si="25">IF(COUNTBLANK(N587:V587)=0,IF((SUM(N587:R587)+SUM(T587:V587))&gt;=(SUM(N587:Q587)+SUM(S587:V587)),SUM(N587:R587)+SUM(T587:V587),SUM(N587:Q587)+SUM(S587:V587)),IF(AND(R587="",S587=""),"",IF(AND(COUNTBLANK(N587:Q587)=0,COUNTBLANK(T587:V587)=0),IF((SUM(N587:R587)+SUM(T587:V587))&gt;=(SUM(N587:Q587)+SUM(S587:V587)),SUM(N587:R587)+SUM(T587:V587),SUM(N587:Q587)+SUM(S587:V587)),"")))</f>
        <v/>
      </c>
      <c r="X587" s="170" t="b">
        <f>IF(ISNUMBER(D587),"判定外",IF(C587=12,VLOOKUP(W587,判定式!$C$15:I$19,7,TRUE),IF(C587=13,VLOOKUP(W587,判定式!$D$15:I$19,6,TRUE),IF(C587=14,VLOOKUP(W587,判定式!$E$15:I$19,5,TRUE),IF(C587=15,VLOOKUP(W587,判定式!$F$15:I$19,4,TRUE),IF(C587=16,VLOOKUP(W587,判定式!$G$15:I$19,3,TRUE),IF(C587=17,VLOOKUP(W587,判定式!$H$15:I$19,2,TRUE))))))))</f>
        <v>0</v>
      </c>
    </row>
    <row r="588" spans="1:24" ht="14.25">
      <c r="A588" s="67">
        <v>259</v>
      </c>
      <c r="B588" s="133"/>
      <c r="C588" s="201"/>
      <c r="D588" s="215" t="str">
        <f t="shared" si="24"/>
        <v>-</v>
      </c>
      <c r="E588" s="225"/>
      <c r="F588" s="225"/>
      <c r="G588" s="225"/>
      <c r="H588" s="225"/>
      <c r="I588" s="225"/>
      <c r="J588" s="225"/>
      <c r="K588" s="68"/>
      <c r="L588" s="225"/>
      <c r="M588" s="225"/>
      <c r="N588" s="250" t="str">
        <f>IF($E588="","",VLOOKUP($E588,判定式!$Q$3:$X$12,8,TRUE))</f>
        <v/>
      </c>
      <c r="O588" s="250" t="str">
        <f>IF($F588="","",VLOOKUP($F588,判定式!$R$3:$X$12,7,TRUE))</f>
        <v/>
      </c>
      <c r="P588" s="250" t="str">
        <f>IF($G588="","",VLOOKUP($G588,判定式!$S$3:$X$12,6,TRUE))</f>
        <v/>
      </c>
      <c r="Q588" s="250" t="str">
        <f>IF($H588="","",VLOOKUP($H588,判定式!$T$3:$X$12,5,TRUE))</f>
        <v/>
      </c>
      <c r="R588" s="250" t="str">
        <f>IF($I588="","",VLOOKUP($I588,判定式!$AA$3:$AB$12,2,TRUE))</f>
        <v/>
      </c>
      <c r="S588" s="250" t="str">
        <f>IF($J588="","",VLOOKUP($J588,判定式!$W$3:$X$12,2,TRUE))</f>
        <v/>
      </c>
      <c r="T588" s="250" t="str">
        <f>IF($K588="","",VLOOKUP($K588,判定式!$Z$3:$AB$12,3,TRUE))</f>
        <v/>
      </c>
      <c r="U588" s="250" t="str">
        <f>IF($L588="","",VLOOKUP($L588,判定式!$U$3:$X$12,4,TRUE))</f>
        <v/>
      </c>
      <c r="V588" s="250" t="str">
        <f>IF($M588="","",VLOOKUP($M588,判定式!$V$3:$X$12,3,TRUE))</f>
        <v/>
      </c>
      <c r="W588" s="69" t="str">
        <f t="shared" si="25"/>
        <v/>
      </c>
      <c r="X588" s="170" t="b">
        <f>IF(ISNUMBER(D588),"判定外",IF(C588=12,VLOOKUP(W588,判定式!$C$15:I$19,7,TRUE),IF(C588=13,VLOOKUP(W588,判定式!$D$15:I$19,6,TRUE),IF(C588=14,VLOOKUP(W588,判定式!$E$15:I$19,5,TRUE),IF(C588=15,VLOOKUP(W588,判定式!$F$15:I$19,4,TRUE),IF(C588=16,VLOOKUP(W588,判定式!$G$15:I$19,3,TRUE),IF(C588=17,VLOOKUP(W588,判定式!$H$15:I$19,2,TRUE))))))))</f>
        <v>0</v>
      </c>
    </row>
    <row r="589" spans="1:24" ht="14.25">
      <c r="A589" s="76">
        <v>260</v>
      </c>
      <c r="B589" s="136"/>
      <c r="C589" s="204"/>
      <c r="D589" s="218" t="str">
        <f t="shared" si="24"/>
        <v>-</v>
      </c>
      <c r="E589" s="230"/>
      <c r="F589" s="230"/>
      <c r="G589" s="230"/>
      <c r="H589" s="230"/>
      <c r="I589" s="230"/>
      <c r="J589" s="230"/>
      <c r="K589" s="77"/>
      <c r="L589" s="230"/>
      <c r="M589" s="230"/>
      <c r="N589" s="251" t="str">
        <f>IF($E589="","",VLOOKUP($E589,判定式!$Q$3:$X$12,8,TRUE))</f>
        <v/>
      </c>
      <c r="O589" s="251" t="str">
        <f>IF($F589="","",VLOOKUP($F589,判定式!$R$3:$X$12,7,TRUE))</f>
        <v/>
      </c>
      <c r="P589" s="251" t="str">
        <f>IF($G589="","",VLOOKUP($G589,判定式!$S$3:$X$12,6,TRUE))</f>
        <v/>
      </c>
      <c r="Q589" s="251" t="str">
        <f>IF($H589="","",VLOOKUP($H589,判定式!$T$3:$X$12,5,TRUE))</f>
        <v/>
      </c>
      <c r="R589" s="251" t="str">
        <f>IF($I589="","",VLOOKUP($I589,判定式!$AA$3:$AB$12,2,TRUE))</f>
        <v/>
      </c>
      <c r="S589" s="251" t="str">
        <f>IF($J589="","",VLOOKUP($J589,判定式!$W$3:$X$12,2,TRUE))</f>
        <v/>
      </c>
      <c r="T589" s="251" t="str">
        <f>IF($K589="","",VLOOKUP($K589,判定式!$Z$3:$AB$12,3,TRUE))</f>
        <v/>
      </c>
      <c r="U589" s="251" t="str">
        <f>IF($L589="","",VLOOKUP($L589,判定式!$U$3:$X$12,4,TRUE))</f>
        <v/>
      </c>
      <c r="V589" s="251" t="str">
        <f>IF($M589="","",VLOOKUP($M589,判定式!$V$3:$X$12,3,TRUE))</f>
        <v/>
      </c>
      <c r="W589" s="78" t="str">
        <f t="shared" si="25"/>
        <v/>
      </c>
      <c r="X589" s="173" t="b">
        <f>IF(ISNUMBER(D589),"判定外",IF(C589=12,VLOOKUP(W589,判定式!$C$15:I$19,7,TRUE),IF(C589=13,VLOOKUP(W589,判定式!$D$15:I$19,6,TRUE),IF(C589=14,VLOOKUP(W589,判定式!$E$15:I$19,5,TRUE),IF(C589=15,VLOOKUP(W589,判定式!$F$15:I$19,4,TRUE),IF(C589=16,VLOOKUP(W589,判定式!$G$15:I$19,3,TRUE),IF(C589=17,VLOOKUP(W589,判定式!$H$15:I$19,2,TRUE))))))))</f>
        <v>0</v>
      </c>
    </row>
    <row r="590" spans="1:24" ht="14.25">
      <c r="A590" s="73">
        <v>261</v>
      </c>
      <c r="B590" s="137"/>
      <c r="C590" s="205"/>
      <c r="D590" s="219" t="str">
        <f t="shared" si="24"/>
        <v>-</v>
      </c>
      <c r="E590" s="231"/>
      <c r="F590" s="231"/>
      <c r="G590" s="231"/>
      <c r="H590" s="231"/>
      <c r="I590" s="231"/>
      <c r="J590" s="231"/>
      <c r="K590" s="80"/>
      <c r="L590" s="231"/>
      <c r="M590" s="231"/>
      <c r="N590" s="252" t="str">
        <f>IF($E590="","",VLOOKUP($E590,判定式!$Q$3:$X$12,8,TRUE))</f>
        <v/>
      </c>
      <c r="O590" s="252" t="str">
        <f>IF($F590="","",VLOOKUP($F590,判定式!$R$3:$X$12,7,TRUE))</f>
        <v/>
      </c>
      <c r="P590" s="252" t="str">
        <f>IF($G590="","",VLOOKUP($G590,判定式!$S$3:$X$12,6,TRUE))</f>
        <v/>
      </c>
      <c r="Q590" s="252" t="str">
        <f>IF($H590="","",VLOOKUP($H590,判定式!$T$3:$X$12,5,TRUE))</f>
        <v/>
      </c>
      <c r="R590" s="252" t="str">
        <f>IF($I590="","",VLOOKUP($I590,判定式!$AA$3:$AB$12,2,TRUE))</f>
        <v/>
      </c>
      <c r="S590" s="252" t="str">
        <f>IF($J590="","",VLOOKUP($J590,判定式!$W$3:$X$12,2,TRUE))</f>
        <v/>
      </c>
      <c r="T590" s="252" t="str">
        <f>IF($K590="","",VLOOKUP($K590,判定式!$Z$3:$AB$12,3,TRUE))</f>
        <v/>
      </c>
      <c r="U590" s="252" t="str">
        <f>IF($L590="","",VLOOKUP($L590,判定式!$U$3:$X$12,4,TRUE))</f>
        <v/>
      </c>
      <c r="V590" s="252" t="str">
        <f>IF($M590="","",VLOOKUP($M590,判定式!$V$3:$X$12,3,TRUE))</f>
        <v/>
      </c>
      <c r="W590" s="75" t="str">
        <f t="shared" si="25"/>
        <v/>
      </c>
      <c r="X590" s="174" t="b">
        <f>IF(ISNUMBER(D590),"判定外",IF(C590=12,VLOOKUP(W590,判定式!$C$15:I$19,7,TRUE),IF(C590=13,VLOOKUP(W590,判定式!$D$15:I$19,6,TRUE),IF(C590=14,VLOOKUP(W590,判定式!$E$15:I$19,5,TRUE),IF(C590=15,VLOOKUP(W590,判定式!$F$15:I$19,4,TRUE),IF(C590=16,VLOOKUP(W590,判定式!$G$15:I$19,3,TRUE),IF(C590=17,VLOOKUP(W590,判定式!$H$15:I$19,2,TRUE))))))))</f>
        <v>0</v>
      </c>
    </row>
    <row r="591" spans="1:24" ht="14.25">
      <c r="A591" s="67">
        <v>262</v>
      </c>
      <c r="B591" s="133"/>
      <c r="C591" s="201"/>
      <c r="D591" s="215" t="str">
        <f t="shared" si="24"/>
        <v>-</v>
      </c>
      <c r="E591" s="225"/>
      <c r="F591" s="225"/>
      <c r="G591" s="225"/>
      <c r="H591" s="225"/>
      <c r="I591" s="225"/>
      <c r="J591" s="225"/>
      <c r="K591" s="68"/>
      <c r="L591" s="225"/>
      <c r="M591" s="225"/>
      <c r="N591" s="250" t="str">
        <f>IF($E591="","",VLOOKUP($E591,判定式!$Q$3:$X$12,8,TRUE))</f>
        <v/>
      </c>
      <c r="O591" s="250" t="str">
        <f>IF($F591="","",VLOOKUP($F591,判定式!$R$3:$X$12,7,TRUE))</f>
        <v/>
      </c>
      <c r="P591" s="250" t="str">
        <f>IF($G591="","",VLOOKUP($G591,判定式!$S$3:$X$12,6,TRUE))</f>
        <v/>
      </c>
      <c r="Q591" s="250" t="str">
        <f>IF($H591="","",VLOOKUP($H591,判定式!$T$3:$X$12,5,TRUE))</f>
        <v/>
      </c>
      <c r="R591" s="250" t="str">
        <f>IF($I591="","",VLOOKUP($I591,判定式!$AA$3:$AB$12,2,TRUE))</f>
        <v/>
      </c>
      <c r="S591" s="250" t="str">
        <f>IF($J591="","",VLOOKUP($J591,判定式!$W$3:$X$12,2,TRUE))</f>
        <v/>
      </c>
      <c r="T591" s="250" t="str">
        <f>IF($K591="","",VLOOKUP($K591,判定式!$Z$3:$AB$12,3,TRUE))</f>
        <v/>
      </c>
      <c r="U591" s="250" t="str">
        <f>IF($L591="","",VLOOKUP($L591,判定式!$U$3:$X$12,4,TRUE))</f>
        <v/>
      </c>
      <c r="V591" s="250" t="str">
        <f>IF($M591="","",VLOOKUP($M591,判定式!$V$3:$X$12,3,TRUE))</f>
        <v/>
      </c>
      <c r="W591" s="69" t="str">
        <f t="shared" si="25"/>
        <v/>
      </c>
      <c r="X591" s="170" t="b">
        <f>IF(ISNUMBER(D591),"判定外",IF(C591=12,VLOOKUP(W591,判定式!$C$15:I$19,7,TRUE),IF(C591=13,VLOOKUP(W591,判定式!$D$15:I$19,6,TRUE),IF(C591=14,VLOOKUP(W591,判定式!$E$15:I$19,5,TRUE),IF(C591=15,VLOOKUP(W591,判定式!$F$15:I$19,4,TRUE),IF(C591=16,VLOOKUP(W591,判定式!$G$15:I$19,3,TRUE),IF(C591=17,VLOOKUP(W591,判定式!$H$15:I$19,2,TRUE))))))))</f>
        <v>0</v>
      </c>
    </row>
    <row r="592" spans="1:24" ht="14.25">
      <c r="A592" s="67">
        <v>263</v>
      </c>
      <c r="B592" s="133"/>
      <c r="C592" s="201"/>
      <c r="D592" s="215" t="str">
        <f t="shared" si="24"/>
        <v>-</v>
      </c>
      <c r="E592" s="225"/>
      <c r="F592" s="225"/>
      <c r="G592" s="225"/>
      <c r="H592" s="225"/>
      <c r="I592" s="225"/>
      <c r="J592" s="225"/>
      <c r="K592" s="68"/>
      <c r="L592" s="225"/>
      <c r="M592" s="225"/>
      <c r="N592" s="250" t="str">
        <f>IF($E592="","",VLOOKUP($E592,判定式!$Q$3:$X$12,8,TRUE))</f>
        <v/>
      </c>
      <c r="O592" s="250" t="str">
        <f>IF($F592="","",VLOOKUP($F592,判定式!$R$3:$X$12,7,TRUE))</f>
        <v/>
      </c>
      <c r="P592" s="250" t="str">
        <f>IF($G592="","",VLOOKUP($G592,判定式!$S$3:$X$12,6,TRUE))</f>
        <v/>
      </c>
      <c r="Q592" s="250" t="str">
        <f>IF($H592="","",VLOOKUP($H592,判定式!$T$3:$X$12,5,TRUE))</f>
        <v/>
      </c>
      <c r="R592" s="250" t="str">
        <f>IF($I592="","",VLOOKUP($I592,判定式!$AA$3:$AB$12,2,TRUE))</f>
        <v/>
      </c>
      <c r="S592" s="250" t="str">
        <f>IF($J592="","",VLOOKUP($J592,判定式!$W$3:$X$12,2,TRUE))</f>
        <v/>
      </c>
      <c r="T592" s="250" t="str">
        <f>IF($K592="","",VLOOKUP($K592,判定式!$Z$3:$AB$12,3,TRUE))</f>
        <v/>
      </c>
      <c r="U592" s="250" t="str">
        <f>IF($L592="","",VLOOKUP($L592,判定式!$U$3:$X$12,4,TRUE))</f>
        <v/>
      </c>
      <c r="V592" s="250" t="str">
        <f>IF($M592="","",VLOOKUP($M592,判定式!$V$3:$X$12,3,TRUE))</f>
        <v/>
      </c>
      <c r="W592" s="69" t="str">
        <f t="shared" si="25"/>
        <v/>
      </c>
      <c r="X592" s="170" t="b">
        <f>IF(ISNUMBER(D592),"判定外",IF(C592=12,VLOOKUP(W592,判定式!$C$15:I$19,7,TRUE),IF(C592=13,VLOOKUP(W592,判定式!$D$15:I$19,6,TRUE),IF(C592=14,VLOOKUP(W592,判定式!$E$15:I$19,5,TRUE),IF(C592=15,VLOOKUP(W592,判定式!$F$15:I$19,4,TRUE),IF(C592=16,VLOOKUP(W592,判定式!$G$15:I$19,3,TRUE),IF(C592=17,VLOOKUP(W592,判定式!$H$15:I$19,2,TRUE))))))))</f>
        <v>0</v>
      </c>
    </row>
    <row r="593" spans="1:24" ht="14.25">
      <c r="A593" s="67">
        <v>264</v>
      </c>
      <c r="B593" s="133"/>
      <c r="C593" s="201"/>
      <c r="D593" s="215" t="str">
        <f t="shared" si="24"/>
        <v>-</v>
      </c>
      <c r="E593" s="225"/>
      <c r="F593" s="225"/>
      <c r="G593" s="225"/>
      <c r="H593" s="225"/>
      <c r="I593" s="225"/>
      <c r="J593" s="225"/>
      <c r="K593" s="68"/>
      <c r="L593" s="225"/>
      <c r="M593" s="225"/>
      <c r="N593" s="250" t="str">
        <f>IF($E593="","",VLOOKUP($E593,判定式!$Q$3:$X$12,8,TRUE))</f>
        <v/>
      </c>
      <c r="O593" s="250" t="str">
        <f>IF($F593="","",VLOOKUP($F593,判定式!$R$3:$X$12,7,TRUE))</f>
        <v/>
      </c>
      <c r="P593" s="250" t="str">
        <f>IF($G593="","",VLOOKUP($G593,判定式!$S$3:$X$12,6,TRUE))</f>
        <v/>
      </c>
      <c r="Q593" s="250" t="str">
        <f>IF($H593="","",VLOOKUP($H593,判定式!$T$3:$X$12,5,TRUE))</f>
        <v/>
      </c>
      <c r="R593" s="250" t="str">
        <f>IF($I593="","",VLOOKUP($I593,判定式!$AA$3:$AB$12,2,TRUE))</f>
        <v/>
      </c>
      <c r="S593" s="250" t="str">
        <f>IF($J593="","",VLOOKUP($J593,判定式!$W$3:$X$12,2,TRUE))</f>
        <v/>
      </c>
      <c r="T593" s="250" t="str">
        <f>IF($K593="","",VLOOKUP($K593,判定式!$Z$3:$AB$12,3,TRUE))</f>
        <v/>
      </c>
      <c r="U593" s="250" t="str">
        <f>IF($L593="","",VLOOKUP($L593,判定式!$U$3:$X$12,4,TRUE))</f>
        <v/>
      </c>
      <c r="V593" s="250" t="str">
        <f>IF($M593="","",VLOOKUP($M593,判定式!$V$3:$X$12,3,TRUE))</f>
        <v/>
      </c>
      <c r="W593" s="69" t="str">
        <f t="shared" si="25"/>
        <v/>
      </c>
      <c r="X593" s="170" t="b">
        <f>IF(ISNUMBER(D593),"判定外",IF(C593=12,VLOOKUP(W593,判定式!$C$15:I$19,7,TRUE),IF(C593=13,VLOOKUP(W593,判定式!$D$15:I$19,6,TRUE),IF(C593=14,VLOOKUP(W593,判定式!$E$15:I$19,5,TRUE),IF(C593=15,VLOOKUP(W593,判定式!$F$15:I$19,4,TRUE),IF(C593=16,VLOOKUP(W593,判定式!$G$15:I$19,3,TRUE),IF(C593=17,VLOOKUP(W593,判定式!$H$15:I$19,2,TRUE))))))))</f>
        <v>0</v>
      </c>
    </row>
    <row r="594" spans="1:24" ht="14.25">
      <c r="A594" s="76">
        <v>265</v>
      </c>
      <c r="B594" s="134"/>
      <c r="C594" s="202"/>
      <c r="D594" s="216" t="str">
        <f t="shared" si="24"/>
        <v>-</v>
      </c>
      <c r="E594" s="227"/>
      <c r="F594" s="227"/>
      <c r="G594" s="227"/>
      <c r="H594" s="227"/>
      <c r="I594" s="227"/>
      <c r="J594" s="227"/>
      <c r="K594" s="71"/>
      <c r="L594" s="227"/>
      <c r="M594" s="227"/>
      <c r="N594" s="253" t="str">
        <f>IF($E594="","",VLOOKUP($E594,判定式!$Q$3:$X$12,8,TRUE))</f>
        <v/>
      </c>
      <c r="O594" s="253" t="str">
        <f>IF($F594="","",VLOOKUP($F594,判定式!$R$3:$X$12,7,TRUE))</f>
        <v/>
      </c>
      <c r="P594" s="253" t="str">
        <f>IF($G594="","",VLOOKUP($G594,判定式!$S$3:$X$12,6,TRUE))</f>
        <v/>
      </c>
      <c r="Q594" s="253" t="str">
        <f>IF($H594="","",VLOOKUP($H594,判定式!$T$3:$X$12,5,TRUE))</f>
        <v/>
      </c>
      <c r="R594" s="253" t="str">
        <f>IF($I594="","",VLOOKUP($I594,判定式!$AA$3:$AB$12,2,TRUE))</f>
        <v/>
      </c>
      <c r="S594" s="253" t="str">
        <f>IF($J594="","",VLOOKUP($J594,判定式!$W$3:$X$12,2,TRUE))</f>
        <v/>
      </c>
      <c r="T594" s="253" t="str">
        <f>IF($K594="","",VLOOKUP($K594,判定式!$Z$3:$AB$12,3,TRUE))</f>
        <v/>
      </c>
      <c r="U594" s="253" t="str">
        <f>IF($L594="","",VLOOKUP($L594,判定式!$U$3:$X$12,4,TRUE))</f>
        <v/>
      </c>
      <c r="V594" s="253" t="str">
        <f>IF($M594="","",VLOOKUP($M594,判定式!$V$3:$X$12,3,TRUE))</f>
        <v/>
      </c>
      <c r="W594" s="78" t="str">
        <f t="shared" si="25"/>
        <v/>
      </c>
      <c r="X594" s="171" t="b">
        <f>IF(ISNUMBER(D594),"判定外",IF(C594=12,VLOOKUP(W594,判定式!$C$15:I$19,7,TRUE),IF(C594=13,VLOOKUP(W594,判定式!$D$15:I$19,6,TRUE),IF(C594=14,VLOOKUP(W594,判定式!$E$15:I$19,5,TRUE),IF(C594=15,VLOOKUP(W594,判定式!$F$15:I$19,4,TRUE),IF(C594=16,VLOOKUP(W594,判定式!$G$15:I$19,3,TRUE),IF(C594=17,VLOOKUP(W594,判定式!$H$15:I$19,2,TRUE))))))))</f>
        <v>0</v>
      </c>
    </row>
    <row r="595" spans="1:24" ht="14.25">
      <c r="A595" s="73">
        <v>266</v>
      </c>
      <c r="B595" s="135"/>
      <c r="C595" s="203"/>
      <c r="D595" s="217" t="str">
        <f t="shared" si="24"/>
        <v>-</v>
      </c>
      <c r="E595" s="229"/>
      <c r="F595" s="229"/>
      <c r="G595" s="229"/>
      <c r="H595" s="229"/>
      <c r="I595" s="229"/>
      <c r="J595" s="229"/>
      <c r="K595" s="74"/>
      <c r="L595" s="229"/>
      <c r="M595" s="229"/>
      <c r="N595" s="254" t="str">
        <f>IF($E595="","",VLOOKUP($E595,判定式!$Q$3:$X$12,8,TRUE))</f>
        <v/>
      </c>
      <c r="O595" s="254" t="str">
        <f>IF($F595="","",VLOOKUP($F595,判定式!$R$3:$X$12,7,TRUE))</f>
        <v/>
      </c>
      <c r="P595" s="254" t="str">
        <f>IF($G595="","",VLOOKUP($G595,判定式!$S$3:$X$12,6,TRUE))</f>
        <v/>
      </c>
      <c r="Q595" s="254" t="str">
        <f>IF($H595="","",VLOOKUP($H595,判定式!$T$3:$X$12,5,TRUE))</f>
        <v/>
      </c>
      <c r="R595" s="254" t="str">
        <f>IF($I595="","",VLOOKUP($I595,判定式!$AA$3:$AB$12,2,TRUE))</f>
        <v/>
      </c>
      <c r="S595" s="254" t="str">
        <f>IF($J595="","",VLOOKUP($J595,判定式!$W$3:$X$12,2,TRUE))</f>
        <v/>
      </c>
      <c r="T595" s="254" t="str">
        <f>IF($K595="","",VLOOKUP($K595,判定式!$Z$3:$AB$12,3,TRUE))</f>
        <v/>
      </c>
      <c r="U595" s="254" t="str">
        <f>IF($L595="","",VLOOKUP($L595,判定式!$U$3:$X$12,4,TRUE))</f>
        <v/>
      </c>
      <c r="V595" s="254" t="str">
        <f>IF($M595="","",VLOOKUP($M595,判定式!$V$3:$X$12,3,TRUE))</f>
        <v/>
      </c>
      <c r="W595" s="75" t="str">
        <f t="shared" si="25"/>
        <v/>
      </c>
      <c r="X595" s="172" t="b">
        <f>IF(ISNUMBER(D595),"判定外",IF(C595=12,VLOOKUP(W595,判定式!$C$15:I$19,7,TRUE),IF(C595=13,VLOOKUP(W595,判定式!$D$15:I$19,6,TRUE),IF(C595=14,VLOOKUP(W595,判定式!$E$15:I$19,5,TRUE),IF(C595=15,VLOOKUP(W595,判定式!$F$15:I$19,4,TRUE),IF(C595=16,VLOOKUP(W595,判定式!$G$15:I$19,3,TRUE),IF(C595=17,VLOOKUP(W595,判定式!$H$15:I$19,2,TRUE))))))))</f>
        <v>0</v>
      </c>
    </row>
    <row r="596" spans="1:24" ht="14.25">
      <c r="A596" s="67">
        <v>267</v>
      </c>
      <c r="B596" s="133"/>
      <c r="C596" s="201"/>
      <c r="D596" s="215" t="str">
        <f t="shared" si="24"/>
        <v>-</v>
      </c>
      <c r="E596" s="225"/>
      <c r="F596" s="225"/>
      <c r="G596" s="225"/>
      <c r="H596" s="225"/>
      <c r="I596" s="225"/>
      <c r="J596" s="225"/>
      <c r="K596" s="68"/>
      <c r="L596" s="225"/>
      <c r="M596" s="225"/>
      <c r="N596" s="250" t="str">
        <f>IF($E596="","",VLOOKUP($E596,判定式!$Q$3:$X$12,8,TRUE))</f>
        <v/>
      </c>
      <c r="O596" s="250" t="str">
        <f>IF($F596="","",VLOOKUP($F596,判定式!$R$3:$X$12,7,TRUE))</f>
        <v/>
      </c>
      <c r="P596" s="250" t="str">
        <f>IF($G596="","",VLOOKUP($G596,判定式!$S$3:$X$12,6,TRUE))</f>
        <v/>
      </c>
      <c r="Q596" s="250" t="str">
        <f>IF($H596="","",VLOOKUP($H596,判定式!$T$3:$X$12,5,TRUE))</f>
        <v/>
      </c>
      <c r="R596" s="250" t="str">
        <f>IF($I596="","",VLOOKUP($I596,判定式!$AA$3:$AB$12,2,TRUE))</f>
        <v/>
      </c>
      <c r="S596" s="250" t="str">
        <f>IF($J596="","",VLOOKUP($J596,判定式!$W$3:$X$12,2,TRUE))</f>
        <v/>
      </c>
      <c r="T596" s="250" t="str">
        <f>IF($K596="","",VLOOKUP($K596,判定式!$Z$3:$AB$12,3,TRUE))</f>
        <v/>
      </c>
      <c r="U596" s="250" t="str">
        <f>IF($L596="","",VLOOKUP($L596,判定式!$U$3:$X$12,4,TRUE))</f>
        <v/>
      </c>
      <c r="V596" s="250" t="str">
        <f>IF($M596="","",VLOOKUP($M596,判定式!$V$3:$X$12,3,TRUE))</f>
        <v/>
      </c>
      <c r="W596" s="69" t="str">
        <f t="shared" si="25"/>
        <v/>
      </c>
      <c r="X596" s="170" t="b">
        <f>IF(ISNUMBER(D596),"判定外",IF(C596=12,VLOOKUP(W596,判定式!$C$15:I$19,7,TRUE),IF(C596=13,VLOOKUP(W596,判定式!$D$15:I$19,6,TRUE),IF(C596=14,VLOOKUP(W596,判定式!$E$15:I$19,5,TRUE),IF(C596=15,VLOOKUP(W596,判定式!$F$15:I$19,4,TRUE),IF(C596=16,VLOOKUP(W596,判定式!$G$15:I$19,3,TRUE),IF(C596=17,VLOOKUP(W596,判定式!$H$15:I$19,2,TRUE))))))))</f>
        <v>0</v>
      </c>
    </row>
    <row r="597" spans="1:24" ht="14.25">
      <c r="A597" s="67">
        <v>268</v>
      </c>
      <c r="B597" s="133"/>
      <c r="C597" s="201"/>
      <c r="D597" s="215" t="str">
        <f t="shared" si="24"/>
        <v>-</v>
      </c>
      <c r="E597" s="225"/>
      <c r="F597" s="225"/>
      <c r="G597" s="225"/>
      <c r="H597" s="225"/>
      <c r="I597" s="225"/>
      <c r="J597" s="225"/>
      <c r="K597" s="68"/>
      <c r="L597" s="225"/>
      <c r="M597" s="225"/>
      <c r="N597" s="250" t="str">
        <f>IF($E597="","",VLOOKUP($E597,判定式!$Q$3:$X$12,8,TRUE))</f>
        <v/>
      </c>
      <c r="O597" s="250" t="str">
        <f>IF($F597="","",VLOOKUP($F597,判定式!$R$3:$X$12,7,TRUE))</f>
        <v/>
      </c>
      <c r="P597" s="250" t="str">
        <f>IF($G597="","",VLOOKUP($G597,判定式!$S$3:$X$12,6,TRUE))</f>
        <v/>
      </c>
      <c r="Q597" s="250" t="str">
        <f>IF($H597="","",VLOOKUP($H597,判定式!$T$3:$X$12,5,TRUE))</f>
        <v/>
      </c>
      <c r="R597" s="250" t="str">
        <f>IF($I597="","",VLOOKUP($I597,判定式!$AA$3:$AB$12,2,TRUE))</f>
        <v/>
      </c>
      <c r="S597" s="250" t="str">
        <f>IF($J597="","",VLOOKUP($J597,判定式!$W$3:$X$12,2,TRUE))</f>
        <v/>
      </c>
      <c r="T597" s="250" t="str">
        <f>IF($K597="","",VLOOKUP($K597,判定式!$Z$3:$AB$12,3,TRUE))</f>
        <v/>
      </c>
      <c r="U597" s="250" t="str">
        <f>IF($L597="","",VLOOKUP($L597,判定式!$U$3:$X$12,4,TRUE))</f>
        <v/>
      </c>
      <c r="V597" s="250" t="str">
        <f>IF($M597="","",VLOOKUP($M597,判定式!$V$3:$X$12,3,TRUE))</f>
        <v/>
      </c>
      <c r="W597" s="69" t="str">
        <f t="shared" si="25"/>
        <v/>
      </c>
      <c r="X597" s="170" t="b">
        <f>IF(ISNUMBER(D597),"判定外",IF(C597=12,VLOOKUP(W597,判定式!$C$15:I$19,7,TRUE),IF(C597=13,VLOOKUP(W597,判定式!$D$15:I$19,6,TRUE),IF(C597=14,VLOOKUP(W597,判定式!$E$15:I$19,5,TRUE),IF(C597=15,VLOOKUP(W597,判定式!$F$15:I$19,4,TRUE),IF(C597=16,VLOOKUP(W597,判定式!$G$15:I$19,3,TRUE),IF(C597=17,VLOOKUP(W597,判定式!$H$15:I$19,2,TRUE))))))))</f>
        <v>0</v>
      </c>
    </row>
    <row r="598" spans="1:24" ht="14.25">
      <c r="A598" s="67">
        <v>269</v>
      </c>
      <c r="B598" s="133"/>
      <c r="C598" s="201"/>
      <c r="D598" s="215" t="str">
        <f t="shared" si="24"/>
        <v>-</v>
      </c>
      <c r="E598" s="225"/>
      <c r="F598" s="225"/>
      <c r="G598" s="225"/>
      <c r="H598" s="225"/>
      <c r="I598" s="225"/>
      <c r="J598" s="225"/>
      <c r="K598" s="68"/>
      <c r="L598" s="225"/>
      <c r="M598" s="225"/>
      <c r="N598" s="250" t="str">
        <f>IF($E598="","",VLOOKUP($E598,判定式!$Q$3:$X$12,8,TRUE))</f>
        <v/>
      </c>
      <c r="O598" s="250" t="str">
        <f>IF($F598="","",VLOOKUP($F598,判定式!$R$3:$X$12,7,TRUE))</f>
        <v/>
      </c>
      <c r="P598" s="250" t="str">
        <f>IF($G598="","",VLOOKUP($G598,判定式!$S$3:$X$12,6,TRUE))</f>
        <v/>
      </c>
      <c r="Q598" s="250" t="str">
        <f>IF($H598="","",VLOOKUP($H598,判定式!$T$3:$X$12,5,TRUE))</f>
        <v/>
      </c>
      <c r="R598" s="250" t="str">
        <f>IF($I598="","",VLOOKUP($I598,判定式!$AA$3:$AB$12,2,TRUE))</f>
        <v/>
      </c>
      <c r="S598" s="250" t="str">
        <f>IF($J598="","",VLOOKUP($J598,判定式!$W$3:$X$12,2,TRUE))</f>
        <v/>
      </c>
      <c r="T598" s="250" t="str">
        <f>IF($K598="","",VLOOKUP($K598,判定式!$Z$3:$AB$12,3,TRUE))</f>
        <v/>
      </c>
      <c r="U598" s="250" t="str">
        <f>IF($L598="","",VLOOKUP($L598,判定式!$U$3:$X$12,4,TRUE))</f>
        <v/>
      </c>
      <c r="V598" s="250" t="str">
        <f>IF($M598="","",VLOOKUP($M598,判定式!$V$3:$X$12,3,TRUE))</f>
        <v/>
      </c>
      <c r="W598" s="69" t="str">
        <f t="shared" si="25"/>
        <v/>
      </c>
      <c r="X598" s="170" t="b">
        <f>IF(ISNUMBER(D598),"判定外",IF(C598=12,VLOOKUP(W598,判定式!$C$15:I$19,7,TRUE),IF(C598=13,VLOOKUP(W598,判定式!$D$15:I$19,6,TRUE),IF(C598=14,VLOOKUP(W598,判定式!$E$15:I$19,5,TRUE),IF(C598=15,VLOOKUP(W598,判定式!$F$15:I$19,4,TRUE),IF(C598=16,VLOOKUP(W598,判定式!$G$15:I$19,3,TRUE),IF(C598=17,VLOOKUP(W598,判定式!$H$15:I$19,2,TRUE))))))))</f>
        <v>0</v>
      </c>
    </row>
    <row r="599" spans="1:24" ht="14.25">
      <c r="A599" s="76">
        <v>270</v>
      </c>
      <c r="B599" s="136"/>
      <c r="C599" s="204"/>
      <c r="D599" s="218" t="str">
        <f t="shared" si="24"/>
        <v>-</v>
      </c>
      <c r="E599" s="230"/>
      <c r="F599" s="230"/>
      <c r="G599" s="230"/>
      <c r="H599" s="230"/>
      <c r="I599" s="230"/>
      <c r="J599" s="230"/>
      <c r="K599" s="77"/>
      <c r="L599" s="230"/>
      <c r="M599" s="230"/>
      <c r="N599" s="251" t="str">
        <f>IF($E599="","",VLOOKUP($E599,判定式!$Q$3:$X$12,8,TRUE))</f>
        <v/>
      </c>
      <c r="O599" s="251" t="str">
        <f>IF($F599="","",VLOOKUP($F599,判定式!$R$3:$X$12,7,TRUE))</f>
        <v/>
      </c>
      <c r="P599" s="251" t="str">
        <f>IF($G599="","",VLOOKUP($G599,判定式!$S$3:$X$12,6,TRUE))</f>
        <v/>
      </c>
      <c r="Q599" s="251" t="str">
        <f>IF($H599="","",VLOOKUP($H599,判定式!$T$3:$X$12,5,TRUE))</f>
        <v/>
      </c>
      <c r="R599" s="251" t="str">
        <f>IF($I599="","",VLOOKUP($I599,判定式!$AA$3:$AB$12,2,TRUE))</f>
        <v/>
      </c>
      <c r="S599" s="251" t="str">
        <f>IF($J599="","",VLOOKUP($J599,判定式!$W$3:$X$12,2,TRUE))</f>
        <v/>
      </c>
      <c r="T599" s="251" t="str">
        <f>IF($K599="","",VLOOKUP($K599,判定式!$Z$3:$AB$12,3,TRUE))</f>
        <v/>
      </c>
      <c r="U599" s="251" t="str">
        <f>IF($L599="","",VLOOKUP($L599,判定式!$U$3:$X$12,4,TRUE))</f>
        <v/>
      </c>
      <c r="V599" s="251" t="str">
        <f>IF($M599="","",VLOOKUP($M599,判定式!$V$3:$X$12,3,TRUE))</f>
        <v/>
      </c>
      <c r="W599" s="78" t="str">
        <f t="shared" si="25"/>
        <v/>
      </c>
      <c r="X599" s="173" t="b">
        <f>IF(ISNUMBER(D599),"判定外",IF(C599=12,VLOOKUP(W599,判定式!$C$15:I$19,7,TRUE),IF(C599=13,VLOOKUP(W599,判定式!$D$15:I$19,6,TRUE),IF(C599=14,VLOOKUP(W599,判定式!$E$15:I$19,5,TRUE),IF(C599=15,VLOOKUP(W599,判定式!$F$15:I$19,4,TRUE),IF(C599=16,VLOOKUP(W599,判定式!$G$15:I$19,3,TRUE),IF(C599=17,VLOOKUP(W599,判定式!$H$15:I$19,2,TRUE))))))))</f>
        <v>0</v>
      </c>
    </row>
    <row r="600" spans="1:24" ht="14.25">
      <c r="A600" s="73">
        <v>271</v>
      </c>
      <c r="B600" s="137"/>
      <c r="C600" s="205"/>
      <c r="D600" s="219" t="str">
        <f t="shared" si="24"/>
        <v>-</v>
      </c>
      <c r="E600" s="231"/>
      <c r="F600" s="231"/>
      <c r="G600" s="231"/>
      <c r="H600" s="231"/>
      <c r="I600" s="231"/>
      <c r="J600" s="231"/>
      <c r="K600" s="80"/>
      <c r="L600" s="231"/>
      <c r="M600" s="231"/>
      <c r="N600" s="252" t="str">
        <f>IF($E600="","",VLOOKUP($E600,判定式!$Q$3:$X$12,8,TRUE))</f>
        <v/>
      </c>
      <c r="O600" s="252" t="str">
        <f>IF($F600="","",VLOOKUP($F600,判定式!$R$3:$X$12,7,TRUE))</f>
        <v/>
      </c>
      <c r="P600" s="252" t="str">
        <f>IF($G600="","",VLOOKUP($G600,判定式!$S$3:$X$12,6,TRUE))</f>
        <v/>
      </c>
      <c r="Q600" s="252" t="str">
        <f>IF($H600="","",VLOOKUP($H600,判定式!$T$3:$X$12,5,TRUE))</f>
        <v/>
      </c>
      <c r="R600" s="252" t="str">
        <f>IF($I600="","",VLOOKUP($I600,判定式!$AA$3:$AB$12,2,TRUE))</f>
        <v/>
      </c>
      <c r="S600" s="252" t="str">
        <f>IF($J600="","",VLOOKUP($J600,判定式!$W$3:$X$12,2,TRUE))</f>
        <v/>
      </c>
      <c r="T600" s="252" t="str">
        <f>IF($K600="","",VLOOKUP($K600,判定式!$Z$3:$AB$12,3,TRUE))</f>
        <v/>
      </c>
      <c r="U600" s="252" t="str">
        <f>IF($L600="","",VLOOKUP($L600,判定式!$U$3:$X$12,4,TRUE))</f>
        <v/>
      </c>
      <c r="V600" s="252" t="str">
        <f>IF($M600="","",VLOOKUP($M600,判定式!$V$3:$X$12,3,TRUE))</f>
        <v/>
      </c>
      <c r="W600" s="75" t="str">
        <f t="shared" si="25"/>
        <v/>
      </c>
      <c r="X600" s="174" t="b">
        <f>IF(ISNUMBER(D600),"判定外",IF(C600=12,VLOOKUP(W600,判定式!$C$15:I$19,7,TRUE),IF(C600=13,VLOOKUP(W600,判定式!$D$15:I$19,6,TRUE),IF(C600=14,VLOOKUP(W600,判定式!$E$15:I$19,5,TRUE),IF(C600=15,VLOOKUP(W600,判定式!$F$15:I$19,4,TRUE),IF(C600=16,VLOOKUP(W600,判定式!$G$15:I$19,3,TRUE),IF(C600=17,VLOOKUP(W600,判定式!$H$15:I$19,2,TRUE))))))))</f>
        <v>0</v>
      </c>
    </row>
    <row r="601" spans="1:24" ht="14.25">
      <c r="A601" s="67">
        <v>272</v>
      </c>
      <c r="B601" s="133"/>
      <c r="C601" s="201"/>
      <c r="D601" s="215" t="str">
        <f t="shared" si="24"/>
        <v>-</v>
      </c>
      <c r="E601" s="225"/>
      <c r="F601" s="225"/>
      <c r="G601" s="225"/>
      <c r="H601" s="225"/>
      <c r="I601" s="225"/>
      <c r="J601" s="225"/>
      <c r="K601" s="68"/>
      <c r="L601" s="225"/>
      <c r="M601" s="225"/>
      <c r="N601" s="250" t="str">
        <f>IF($E601="","",VLOOKUP($E601,判定式!$Q$3:$X$12,8,TRUE))</f>
        <v/>
      </c>
      <c r="O601" s="250" t="str">
        <f>IF($F601="","",VLOOKUP($F601,判定式!$R$3:$X$12,7,TRUE))</f>
        <v/>
      </c>
      <c r="P601" s="250" t="str">
        <f>IF($G601="","",VLOOKUP($G601,判定式!$S$3:$X$12,6,TRUE))</f>
        <v/>
      </c>
      <c r="Q601" s="250" t="str">
        <f>IF($H601="","",VLOOKUP($H601,判定式!$T$3:$X$12,5,TRUE))</f>
        <v/>
      </c>
      <c r="R601" s="250" t="str">
        <f>IF($I601="","",VLOOKUP($I601,判定式!$AA$3:$AB$12,2,TRUE))</f>
        <v/>
      </c>
      <c r="S601" s="250" t="str">
        <f>IF($J601="","",VLOOKUP($J601,判定式!$W$3:$X$12,2,TRUE))</f>
        <v/>
      </c>
      <c r="T601" s="250" t="str">
        <f>IF($K601="","",VLOOKUP($K601,判定式!$Z$3:$AB$12,3,TRUE))</f>
        <v/>
      </c>
      <c r="U601" s="250" t="str">
        <f>IF($L601="","",VLOOKUP($L601,判定式!$U$3:$X$12,4,TRUE))</f>
        <v/>
      </c>
      <c r="V601" s="250" t="str">
        <f>IF($M601="","",VLOOKUP($M601,判定式!$V$3:$X$12,3,TRUE))</f>
        <v/>
      </c>
      <c r="W601" s="69" t="str">
        <f t="shared" si="25"/>
        <v/>
      </c>
      <c r="X601" s="170" t="b">
        <f>IF(ISNUMBER(D601),"判定外",IF(C601=12,VLOOKUP(W601,判定式!$C$15:I$19,7,TRUE),IF(C601=13,VLOOKUP(W601,判定式!$D$15:I$19,6,TRUE),IF(C601=14,VLOOKUP(W601,判定式!$E$15:I$19,5,TRUE),IF(C601=15,VLOOKUP(W601,判定式!$F$15:I$19,4,TRUE),IF(C601=16,VLOOKUP(W601,判定式!$G$15:I$19,3,TRUE),IF(C601=17,VLOOKUP(W601,判定式!$H$15:I$19,2,TRUE))))))))</f>
        <v>0</v>
      </c>
    </row>
    <row r="602" spans="1:24" ht="14.25">
      <c r="A602" s="67">
        <v>273</v>
      </c>
      <c r="B602" s="133"/>
      <c r="C602" s="201"/>
      <c r="D602" s="215" t="str">
        <f t="shared" si="24"/>
        <v>-</v>
      </c>
      <c r="E602" s="225"/>
      <c r="F602" s="225"/>
      <c r="G602" s="225"/>
      <c r="H602" s="225"/>
      <c r="I602" s="225"/>
      <c r="J602" s="225"/>
      <c r="K602" s="68"/>
      <c r="L602" s="225"/>
      <c r="M602" s="225"/>
      <c r="N602" s="250" t="str">
        <f>IF($E602="","",VLOOKUP($E602,判定式!$Q$3:$X$12,8,TRUE))</f>
        <v/>
      </c>
      <c r="O602" s="250" t="str">
        <f>IF($F602="","",VLOOKUP($F602,判定式!$R$3:$X$12,7,TRUE))</f>
        <v/>
      </c>
      <c r="P602" s="250" t="str">
        <f>IF($G602="","",VLOOKUP($G602,判定式!$S$3:$X$12,6,TRUE))</f>
        <v/>
      </c>
      <c r="Q602" s="250" t="str">
        <f>IF($H602="","",VLOOKUP($H602,判定式!$T$3:$X$12,5,TRUE))</f>
        <v/>
      </c>
      <c r="R602" s="250" t="str">
        <f>IF($I602="","",VLOOKUP($I602,判定式!$AA$3:$AB$12,2,TRUE))</f>
        <v/>
      </c>
      <c r="S602" s="250" t="str">
        <f>IF($J602="","",VLOOKUP($J602,判定式!$W$3:$X$12,2,TRUE))</f>
        <v/>
      </c>
      <c r="T602" s="250" t="str">
        <f>IF($K602="","",VLOOKUP($K602,判定式!$Z$3:$AB$12,3,TRUE))</f>
        <v/>
      </c>
      <c r="U602" s="250" t="str">
        <f>IF($L602="","",VLOOKUP($L602,判定式!$U$3:$X$12,4,TRUE))</f>
        <v/>
      </c>
      <c r="V602" s="250" t="str">
        <f>IF($M602="","",VLOOKUP($M602,判定式!$V$3:$X$12,3,TRUE))</f>
        <v/>
      </c>
      <c r="W602" s="69" t="str">
        <f t="shared" si="25"/>
        <v/>
      </c>
      <c r="X602" s="170" t="b">
        <f>IF(ISNUMBER(D602),"判定外",IF(C602=12,VLOOKUP(W602,判定式!$C$15:I$19,7,TRUE),IF(C602=13,VLOOKUP(W602,判定式!$D$15:I$19,6,TRUE),IF(C602=14,VLOOKUP(W602,判定式!$E$15:I$19,5,TRUE),IF(C602=15,VLOOKUP(W602,判定式!$F$15:I$19,4,TRUE),IF(C602=16,VLOOKUP(W602,判定式!$G$15:I$19,3,TRUE),IF(C602=17,VLOOKUP(W602,判定式!$H$15:I$19,2,TRUE))))))))</f>
        <v>0</v>
      </c>
    </row>
    <row r="603" spans="1:24" ht="14.25">
      <c r="A603" s="67">
        <v>274</v>
      </c>
      <c r="B603" s="133"/>
      <c r="C603" s="201"/>
      <c r="D603" s="215" t="str">
        <f t="shared" si="24"/>
        <v>-</v>
      </c>
      <c r="E603" s="225"/>
      <c r="F603" s="225"/>
      <c r="G603" s="225"/>
      <c r="H603" s="225"/>
      <c r="I603" s="225"/>
      <c r="J603" s="225"/>
      <c r="K603" s="68"/>
      <c r="L603" s="225"/>
      <c r="M603" s="225"/>
      <c r="N603" s="250" t="str">
        <f>IF($E603="","",VLOOKUP($E603,判定式!$Q$3:$X$12,8,TRUE))</f>
        <v/>
      </c>
      <c r="O603" s="250" t="str">
        <f>IF($F603="","",VLOOKUP($F603,判定式!$R$3:$X$12,7,TRUE))</f>
        <v/>
      </c>
      <c r="P603" s="250" t="str">
        <f>IF($G603="","",VLOOKUP($G603,判定式!$S$3:$X$12,6,TRUE))</f>
        <v/>
      </c>
      <c r="Q603" s="250" t="str">
        <f>IF($H603="","",VLOOKUP($H603,判定式!$T$3:$X$12,5,TRUE))</f>
        <v/>
      </c>
      <c r="R603" s="250" t="str">
        <f>IF($I603="","",VLOOKUP($I603,判定式!$AA$3:$AB$12,2,TRUE))</f>
        <v/>
      </c>
      <c r="S603" s="250" t="str">
        <f>IF($J603="","",VLOOKUP($J603,判定式!$W$3:$X$12,2,TRUE))</f>
        <v/>
      </c>
      <c r="T603" s="250" t="str">
        <f>IF($K603="","",VLOOKUP($K603,判定式!$Z$3:$AB$12,3,TRUE))</f>
        <v/>
      </c>
      <c r="U603" s="250" t="str">
        <f>IF($L603="","",VLOOKUP($L603,判定式!$U$3:$X$12,4,TRUE))</f>
        <v/>
      </c>
      <c r="V603" s="250" t="str">
        <f>IF($M603="","",VLOOKUP($M603,判定式!$V$3:$X$12,3,TRUE))</f>
        <v/>
      </c>
      <c r="W603" s="69" t="str">
        <f t="shared" si="25"/>
        <v/>
      </c>
      <c r="X603" s="170" t="b">
        <f>IF(ISNUMBER(D603),"判定外",IF(C603=12,VLOOKUP(W603,判定式!$C$15:I$19,7,TRUE),IF(C603=13,VLOOKUP(W603,判定式!$D$15:I$19,6,TRUE),IF(C603=14,VLOOKUP(W603,判定式!$E$15:I$19,5,TRUE),IF(C603=15,VLOOKUP(W603,判定式!$F$15:I$19,4,TRUE),IF(C603=16,VLOOKUP(W603,判定式!$G$15:I$19,3,TRUE),IF(C603=17,VLOOKUP(W603,判定式!$H$15:I$19,2,TRUE))))))))</f>
        <v>0</v>
      </c>
    </row>
    <row r="604" spans="1:24" ht="14.25">
      <c r="A604" s="76">
        <v>275</v>
      </c>
      <c r="B604" s="134"/>
      <c r="C604" s="202"/>
      <c r="D604" s="218" t="str">
        <f t="shared" si="24"/>
        <v>-</v>
      </c>
      <c r="E604" s="227"/>
      <c r="F604" s="227"/>
      <c r="G604" s="227"/>
      <c r="H604" s="227"/>
      <c r="I604" s="227"/>
      <c r="J604" s="227"/>
      <c r="K604" s="71"/>
      <c r="L604" s="227"/>
      <c r="M604" s="227"/>
      <c r="N604" s="253" t="str">
        <f>IF($E604="","",VLOOKUP($E604,判定式!$Q$3:$X$12,8,TRUE))</f>
        <v/>
      </c>
      <c r="O604" s="253" t="str">
        <f>IF($F604="","",VLOOKUP($F604,判定式!$R$3:$X$12,7,TRUE))</f>
        <v/>
      </c>
      <c r="P604" s="253" t="str">
        <f>IF($G604="","",VLOOKUP($G604,判定式!$S$3:$X$12,6,TRUE))</f>
        <v/>
      </c>
      <c r="Q604" s="253" t="str">
        <f>IF($H604="","",VLOOKUP($H604,判定式!$T$3:$X$12,5,TRUE))</f>
        <v/>
      </c>
      <c r="R604" s="253" t="str">
        <f>IF($I604="","",VLOOKUP($I604,判定式!$AA$3:$AB$12,2,TRUE))</f>
        <v/>
      </c>
      <c r="S604" s="253" t="str">
        <f>IF($J604="","",VLOOKUP($J604,判定式!$W$3:$X$12,2,TRUE))</f>
        <v/>
      </c>
      <c r="T604" s="253" t="str">
        <f>IF($K604="","",VLOOKUP($K604,判定式!$Z$3:$AB$12,3,TRUE))</f>
        <v/>
      </c>
      <c r="U604" s="253" t="str">
        <f>IF($L604="","",VLOOKUP($L604,判定式!$U$3:$X$12,4,TRUE))</f>
        <v/>
      </c>
      <c r="V604" s="253" t="str">
        <f>IF($M604="","",VLOOKUP($M604,判定式!$V$3:$X$12,3,TRUE))</f>
        <v/>
      </c>
      <c r="W604" s="78" t="str">
        <f t="shared" si="25"/>
        <v/>
      </c>
      <c r="X604" s="171" t="b">
        <f>IF(ISNUMBER(D604),"判定外",IF(C604=12,VLOOKUP(W604,判定式!$C$15:I$19,7,TRUE),IF(C604=13,VLOOKUP(W604,判定式!$D$15:I$19,6,TRUE),IF(C604=14,VLOOKUP(W604,判定式!$E$15:I$19,5,TRUE),IF(C604=15,VLOOKUP(W604,判定式!$F$15:I$19,4,TRUE),IF(C604=16,VLOOKUP(W604,判定式!$G$15:I$19,3,TRUE),IF(C604=17,VLOOKUP(W604,判定式!$H$15:I$19,2,TRUE))))))))</f>
        <v>0</v>
      </c>
    </row>
    <row r="605" spans="1:24" ht="14.25">
      <c r="A605" s="73">
        <v>276</v>
      </c>
      <c r="B605" s="135"/>
      <c r="C605" s="203"/>
      <c r="D605" s="219" t="str">
        <f t="shared" si="24"/>
        <v>-</v>
      </c>
      <c r="E605" s="229"/>
      <c r="F605" s="229"/>
      <c r="G605" s="229"/>
      <c r="H605" s="229"/>
      <c r="I605" s="229"/>
      <c r="J605" s="229"/>
      <c r="K605" s="74"/>
      <c r="L605" s="229"/>
      <c r="M605" s="229"/>
      <c r="N605" s="254" t="str">
        <f>IF($E605="","",VLOOKUP($E605,判定式!$Q$3:$X$12,8,TRUE))</f>
        <v/>
      </c>
      <c r="O605" s="254" t="str">
        <f>IF($F605="","",VLOOKUP($F605,判定式!$R$3:$X$12,7,TRUE))</f>
        <v/>
      </c>
      <c r="P605" s="254" t="str">
        <f>IF($G605="","",VLOOKUP($G605,判定式!$S$3:$X$12,6,TRUE))</f>
        <v/>
      </c>
      <c r="Q605" s="254" t="str">
        <f>IF($H605="","",VLOOKUP($H605,判定式!$T$3:$X$12,5,TRUE))</f>
        <v/>
      </c>
      <c r="R605" s="254" t="str">
        <f>IF($I605="","",VLOOKUP($I605,判定式!$AA$3:$AB$12,2,TRUE))</f>
        <v/>
      </c>
      <c r="S605" s="254" t="str">
        <f>IF($J605="","",VLOOKUP($J605,判定式!$W$3:$X$12,2,TRUE))</f>
        <v/>
      </c>
      <c r="T605" s="254" t="str">
        <f>IF($K605="","",VLOOKUP($K605,判定式!$Z$3:$AB$12,3,TRUE))</f>
        <v/>
      </c>
      <c r="U605" s="254" t="str">
        <f>IF($L605="","",VLOOKUP($L605,判定式!$U$3:$X$12,4,TRUE))</f>
        <v/>
      </c>
      <c r="V605" s="254" t="str">
        <f>IF($M605="","",VLOOKUP($M605,判定式!$V$3:$X$12,3,TRUE))</f>
        <v/>
      </c>
      <c r="W605" s="75" t="str">
        <f t="shared" si="25"/>
        <v/>
      </c>
      <c r="X605" s="172" t="b">
        <f>IF(ISNUMBER(D605),"判定外",IF(C605=12,VLOOKUP(W605,判定式!$C$15:I$19,7,TRUE),IF(C605=13,VLOOKUP(W605,判定式!$D$15:I$19,6,TRUE),IF(C605=14,VLOOKUP(W605,判定式!$E$15:I$19,5,TRUE),IF(C605=15,VLOOKUP(W605,判定式!$F$15:I$19,4,TRUE),IF(C605=16,VLOOKUP(W605,判定式!$G$15:I$19,3,TRUE),IF(C605=17,VLOOKUP(W605,判定式!$H$15:I$19,2,TRUE))))))))</f>
        <v>0</v>
      </c>
    </row>
    <row r="606" spans="1:24" ht="14.25">
      <c r="A606" s="67">
        <v>277</v>
      </c>
      <c r="B606" s="133"/>
      <c r="C606" s="201"/>
      <c r="D606" s="215" t="str">
        <f t="shared" si="24"/>
        <v>-</v>
      </c>
      <c r="E606" s="225"/>
      <c r="F606" s="225"/>
      <c r="G606" s="225"/>
      <c r="H606" s="225"/>
      <c r="I606" s="225"/>
      <c r="J606" s="225"/>
      <c r="K606" s="68"/>
      <c r="L606" s="225"/>
      <c r="M606" s="225"/>
      <c r="N606" s="250" t="str">
        <f>IF($E606="","",VLOOKUP($E606,判定式!$Q$3:$X$12,8,TRUE))</f>
        <v/>
      </c>
      <c r="O606" s="250" t="str">
        <f>IF($F606="","",VLOOKUP($F606,判定式!$R$3:$X$12,7,TRUE))</f>
        <v/>
      </c>
      <c r="P606" s="250" t="str">
        <f>IF($G606="","",VLOOKUP($G606,判定式!$S$3:$X$12,6,TRUE))</f>
        <v/>
      </c>
      <c r="Q606" s="250" t="str">
        <f>IF($H606="","",VLOOKUP($H606,判定式!$T$3:$X$12,5,TRUE))</f>
        <v/>
      </c>
      <c r="R606" s="250" t="str">
        <f>IF($I606="","",VLOOKUP($I606,判定式!$AA$3:$AB$12,2,TRUE))</f>
        <v/>
      </c>
      <c r="S606" s="250" t="str">
        <f>IF($J606="","",VLOOKUP($J606,判定式!$W$3:$X$12,2,TRUE))</f>
        <v/>
      </c>
      <c r="T606" s="250" t="str">
        <f>IF($K606="","",VLOOKUP($K606,判定式!$Z$3:$AB$12,3,TRUE))</f>
        <v/>
      </c>
      <c r="U606" s="250" t="str">
        <f>IF($L606="","",VLOOKUP($L606,判定式!$U$3:$X$12,4,TRUE))</f>
        <v/>
      </c>
      <c r="V606" s="250" t="str">
        <f>IF($M606="","",VLOOKUP($M606,判定式!$V$3:$X$12,3,TRUE))</f>
        <v/>
      </c>
      <c r="W606" s="69" t="str">
        <f t="shared" si="25"/>
        <v/>
      </c>
      <c r="X606" s="170" t="b">
        <f>IF(ISNUMBER(D606),"判定外",IF(C606=12,VLOOKUP(W606,判定式!$C$15:I$19,7,TRUE),IF(C606=13,VLOOKUP(W606,判定式!$D$15:I$19,6,TRUE),IF(C606=14,VLOOKUP(W606,判定式!$E$15:I$19,5,TRUE),IF(C606=15,VLOOKUP(W606,判定式!$F$15:I$19,4,TRUE),IF(C606=16,VLOOKUP(W606,判定式!$G$15:I$19,3,TRUE),IF(C606=17,VLOOKUP(W606,判定式!$H$15:I$19,2,TRUE))))))))</f>
        <v>0</v>
      </c>
    </row>
    <row r="607" spans="1:24" ht="14.25">
      <c r="A607" s="67">
        <v>278</v>
      </c>
      <c r="B607" s="133"/>
      <c r="C607" s="201"/>
      <c r="D607" s="215" t="str">
        <f t="shared" si="24"/>
        <v>-</v>
      </c>
      <c r="E607" s="225"/>
      <c r="F607" s="225"/>
      <c r="G607" s="225"/>
      <c r="H607" s="225"/>
      <c r="I607" s="225"/>
      <c r="J607" s="225"/>
      <c r="K607" s="68"/>
      <c r="L607" s="225"/>
      <c r="M607" s="225"/>
      <c r="N607" s="250" t="str">
        <f>IF($E607="","",VLOOKUP($E607,判定式!$Q$3:$X$12,8,TRUE))</f>
        <v/>
      </c>
      <c r="O607" s="250" t="str">
        <f>IF($F607="","",VLOOKUP($F607,判定式!$R$3:$X$12,7,TRUE))</f>
        <v/>
      </c>
      <c r="P607" s="250" t="str">
        <f>IF($G607="","",VLOOKUP($G607,判定式!$S$3:$X$12,6,TRUE))</f>
        <v/>
      </c>
      <c r="Q607" s="250" t="str">
        <f>IF($H607="","",VLOOKUP($H607,判定式!$T$3:$X$12,5,TRUE))</f>
        <v/>
      </c>
      <c r="R607" s="250" t="str">
        <f>IF($I607="","",VLOOKUP($I607,判定式!$AA$3:$AB$12,2,TRUE))</f>
        <v/>
      </c>
      <c r="S607" s="250" t="str">
        <f>IF($J607="","",VLOOKUP($J607,判定式!$W$3:$X$12,2,TRUE))</f>
        <v/>
      </c>
      <c r="T607" s="250" t="str">
        <f>IF($K607="","",VLOOKUP($K607,判定式!$Z$3:$AB$12,3,TRUE))</f>
        <v/>
      </c>
      <c r="U607" s="250" t="str">
        <f>IF($L607="","",VLOOKUP($L607,判定式!$U$3:$X$12,4,TRUE))</f>
        <v/>
      </c>
      <c r="V607" s="250" t="str">
        <f>IF($M607="","",VLOOKUP($M607,判定式!$V$3:$X$12,3,TRUE))</f>
        <v/>
      </c>
      <c r="W607" s="69" t="str">
        <f t="shared" si="25"/>
        <v/>
      </c>
      <c r="X607" s="170" t="b">
        <f>IF(ISNUMBER(D607),"判定外",IF(C607=12,VLOOKUP(W607,判定式!$C$15:I$19,7,TRUE),IF(C607=13,VLOOKUP(W607,判定式!$D$15:I$19,6,TRUE),IF(C607=14,VLOOKUP(W607,判定式!$E$15:I$19,5,TRUE),IF(C607=15,VLOOKUP(W607,判定式!$F$15:I$19,4,TRUE),IF(C607=16,VLOOKUP(W607,判定式!$G$15:I$19,3,TRUE),IF(C607=17,VLOOKUP(W607,判定式!$H$15:I$19,2,TRUE))))))))</f>
        <v>0</v>
      </c>
    </row>
    <row r="608" spans="1:24" ht="14.25">
      <c r="A608" s="67">
        <v>279</v>
      </c>
      <c r="B608" s="133"/>
      <c r="C608" s="201"/>
      <c r="D608" s="215" t="str">
        <f t="shared" si="24"/>
        <v>-</v>
      </c>
      <c r="E608" s="225"/>
      <c r="F608" s="225"/>
      <c r="G608" s="225"/>
      <c r="H608" s="225"/>
      <c r="I608" s="225"/>
      <c r="J608" s="225"/>
      <c r="K608" s="68"/>
      <c r="L608" s="225"/>
      <c r="M608" s="225"/>
      <c r="N608" s="250" t="str">
        <f>IF($E608="","",VLOOKUP($E608,判定式!$Q$3:$X$12,8,TRUE))</f>
        <v/>
      </c>
      <c r="O608" s="250" t="str">
        <f>IF($F608="","",VLOOKUP($F608,判定式!$R$3:$X$12,7,TRUE))</f>
        <v/>
      </c>
      <c r="P608" s="250" t="str">
        <f>IF($G608="","",VLOOKUP($G608,判定式!$S$3:$X$12,6,TRUE))</f>
        <v/>
      </c>
      <c r="Q608" s="250" t="str">
        <f>IF($H608="","",VLOOKUP($H608,判定式!$T$3:$X$12,5,TRUE))</f>
        <v/>
      </c>
      <c r="R608" s="250" t="str">
        <f>IF($I608="","",VLOOKUP($I608,判定式!$AA$3:$AB$12,2,TRUE))</f>
        <v/>
      </c>
      <c r="S608" s="250" t="str">
        <f>IF($J608="","",VLOOKUP($J608,判定式!$W$3:$X$12,2,TRUE))</f>
        <v/>
      </c>
      <c r="T608" s="250" t="str">
        <f>IF($K608="","",VLOOKUP($K608,判定式!$Z$3:$AB$12,3,TRUE))</f>
        <v/>
      </c>
      <c r="U608" s="250" t="str">
        <f>IF($L608="","",VLOOKUP($L608,判定式!$U$3:$X$12,4,TRUE))</f>
        <v/>
      </c>
      <c r="V608" s="250" t="str">
        <f>IF($M608="","",VLOOKUP($M608,判定式!$V$3:$X$12,3,TRUE))</f>
        <v/>
      </c>
      <c r="W608" s="69" t="str">
        <f t="shared" si="25"/>
        <v/>
      </c>
      <c r="X608" s="170" t="b">
        <f>IF(ISNUMBER(D608),"判定外",IF(C608=12,VLOOKUP(W608,判定式!$C$15:I$19,7,TRUE),IF(C608=13,VLOOKUP(W608,判定式!$D$15:I$19,6,TRUE),IF(C608=14,VLOOKUP(W608,判定式!$E$15:I$19,5,TRUE),IF(C608=15,VLOOKUP(W608,判定式!$F$15:I$19,4,TRUE),IF(C608=16,VLOOKUP(W608,判定式!$G$15:I$19,3,TRUE),IF(C608=17,VLOOKUP(W608,判定式!$H$15:I$19,2,TRUE))))))))</f>
        <v>0</v>
      </c>
    </row>
    <row r="609" spans="1:24" ht="14.25">
      <c r="A609" s="76">
        <v>280</v>
      </c>
      <c r="B609" s="136"/>
      <c r="C609" s="204"/>
      <c r="D609" s="218" t="str">
        <f t="shared" si="24"/>
        <v>-</v>
      </c>
      <c r="E609" s="230"/>
      <c r="F609" s="230"/>
      <c r="G609" s="230"/>
      <c r="H609" s="230"/>
      <c r="I609" s="230"/>
      <c r="J609" s="230"/>
      <c r="K609" s="77"/>
      <c r="L609" s="230"/>
      <c r="M609" s="230"/>
      <c r="N609" s="251" t="str">
        <f>IF($E609="","",VLOOKUP($E609,判定式!$Q$3:$X$12,8,TRUE))</f>
        <v/>
      </c>
      <c r="O609" s="251" t="str">
        <f>IF($F609="","",VLOOKUP($F609,判定式!$R$3:$X$12,7,TRUE))</f>
        <v/>
      </c>
      <c r="P609" s="251" t="str">
        <f>IF($G609="","",VLOOKUP($G609,判定式!$S$3:$X$12,6,TRUE))</f>
        <v/>
      </c>
      <c r="Q609" s="251" t="str">
        <f>IF($H609="","",VLOOKUP($H609,判定式!$T$3:$X$12,5,TRUE))</f>
        <v/>
      </c>
      <c r="R609" s="251" t="str">
        <f>IF($I609="","",VLOOKUP($I609,判定式!$AA$3:$AB$12,2,TRUE))</f>
        <v/>
      </c>
      <c r="S609" s="251" t="str">
        <f>IF($J609="","",VLOOKUP($J609,判定式!$W$3:$X$12,2,TRUE))</f>
        <v/>
      </c>
      <c r="T609" s="251" t="str">
        <f>IF($K609="","",VLOOKUP($K609,判定式!$Z$3:$AB$12,3,TRUE))</f>
        <v/>
      </c>
      <c r="U609" s="251" t="str">
        <f>IF($L609="","",VLOOKUP($L609,判定式!$U$3:$X$12,4,TRUE))</f>
        <v/>
      </c>
      <c r="V609" s="251" t="str">
        <f>IF($M609="","",VLOOKUP($M609,判定式!$V$3:$X$12,3,TRUE))</f>
        <v/>
      </c>
      <c r="W609" s="78" t="str">
        <f t="shared" si="25"/>
        <v/>
      </c>
      <c r="X609" s="173" t="b">
        <f>IF(ISNUMBER(D609),"判定外",IF(C609=12,VLOOKUP(W609,判定式!$C$15:I$19,7,TRUE),IF(C609=13,VLOOKUP(W609,判定式!$D$15:I$19,6,TRUE),IF(C609=14,VLOOKUP(W609,判定式!$E$15:I$19,5,TRUE),IF(C609=15,VLOOKUP(W609,判定式!$F$15:I$19,4,TRUE),IF(C609=16,VLOOKUP(W609,判定式!$G$15:I$19,3,TRUE),IF(C609=17,VLOOKUP(W609,判定式!$H$15:I$19,2,TRUE))))))))</f>
        <v>0</v>
      </c>
    </row>
    <row r="610" spans="1:24" ht="14.25">
      <c r="A610" s="73">
        <v>281</v>
      </c>
      <c r="B610" s="137"/>
      <c r="C610" s="205"/>
      <c r="D610" s="219" t="str">
        <f t="shared" si="24"/>
        <v>-</v>
      </c>
      <c r="E610" s="231"/>
      <c r="F610" s="231"/>
      <c r="G610" s="231"/>
      <c r="H610" s="231"/>
      <c r="I610" s="231"/>
      <c r="J610" s="231"/>
      <c r="K610" s="80"/>
      <c r="L610" s="231"/>
      <c r="M610" s="231"/>
      <c r="N610" s="252" t="str">
        <f>IF($E610="","",VLOOKUP($E610,判定式!$Q$3:$X$12,8,TRUE))</f>
        <v/>
      </c>
      <c r="O610" s="252" t="str">
        <f>IF($F610="","",VLOOKUP($F610,判定式!$R$3:$X$12,7,TRUE))</f>
        <v/>
      </c>
      <c r="P610" s="252" t="str">
        <f>IF($G610="","",VLOOKUP($G610,判定式!$S$3:$X$12,6,TRUE))</f>
        <v/>
      </c>
      <c r="Q610" s="252" t="str">
        <f>IF($H610="","",VLOOKUP($H610,判定式!$T$3:$X$12,5,TRUE))</f>
        <v/>
      </c>
      <c r="R610" s="252" t="str">
        <f>IF($I610="","",VLOOKUP($I610,判定式!$AA$3:$AB$12,2,TRUE))</f>
        <v/>
      </c>
      <c r="S610" s="252" t="str">
        <f>IF($J610="","",VLOOKUP($J610,判定式!$W$3:$X$12,2,TRUE))</f>
        <v/>
      </c>
      <c r="T610" s="252" t="str">
        <f>IF($K610="","",VLOOKUP($K610,判定式!$Z$3:$AB$12,3,TRUE))</f>
        <v/>
      </c>
      <c r="U610" s="252" t="str">
        <f>IF($L610="","",VLOOKUP($L610,判定式!$U$3:$X$12,4,TRUE))</f>
        <v/>
      </c>
      <c r="V610" s="252" t="str">
        <f>IF($M610="","",VLOOKUP($M610,判定式!$V$3:$X$12,3,TRUE))</f>
        <v/>
      </c>
      <c r="W610" s="75" t="str">
        <f t="shared" si="25"/>
        <v/>
      </c>
      <c r="X610" s="174" t="b">
        <f>IF(ISNUMBER(D610),"判定外",IF(C610=12,VLOOKUP(W610,判定式!$C$15:I$19,7,TRUE),IF(C610=13,VLOOKUP(W610,判定式!$D$15:I$19,6,TRUE),IF(C610=14,VLOOKUP(W610,判定式!$E$15:I$19,5,TRUE),IF(C610=15,VLOOKUP(W610,判定式!$F$15:I$19,4,TRUE),IF(C610=16,VLOOKUP(W610,判定式!$G$15:I$19,3,TRUE),IF(C610=17,VLOOKUP(W610,判定式!$H$15:I$19,2,TRUE))))))))</f>
        <v>0</v>
      </c>
    </row>
    <row r="611" spans="1:24" ht="14.25">
      <c r="A611" s="67">
        <v>282</v>
      </c>
      <c r="B611" s="133"/>
      <c r="C611" s="201"/>
      <c r="D611" s="215" t="str">
        <f t="shared" si="24"/>
        <v>-</v>
      </c>
      <c r="E611" s="225"/>
      <c r="F611" s="225"/>
      <c r="G611" s="225"/>
      <c r="H611" s="225"/>
      <c r="I611" s="225"/>
      <c r="J611" s="225"/>
      <c r="K611" s="68"/>
      <c r="L611" s="225"/>
      <c r="M611" s="225"/>
      <c r="N611" s="250" t="str">
        <f>IF($E611="","",VLOOKUP($E611,判定式!$Q$3:$X$12,8,TRUE))</f>
        <v/>
      </c>
      <c r="O611" s="250" t="str">
        <f>IF($F611="","",VLOOKUP($F611,判定式!$R$3:$X$12,7,TRUE))</f>
        <v/>
      </c>
      <c r="P611" s="250" t="str">
        <f>IF($G611="","",VLOOKUP($G611,判定式!$S$3:$X$12,6,TRUE))</f>
        <v/>
      </c>
      <c r="Q611" s="250" t="str">
        <f>IF($H611="","",VLOOKUP($H611,判定式!$T$3:$X$12,5,TRUE))</f>
        <v/>
      </c>
      <c r="R611" s="250" t="str">
        <f>IF($I611="","",VLOOKUP($I611,判定式!$AA$3:$AB$12,2,TRUE))</f>
        <v/>
      </c>
      <c r="S611" s="250" t="str">
        <f>IF($J611="","",VLOOKUP($J611,判定式!$W$3:$X$12,2,TRUE))</f>
        <v/>
      </c>
      <c r="T611" s="250" t="str">
        <f>IF($K611="","",VLOOKUP($K611,判定式!$Z$3:$AB$12,3,TRUE))</f>
        <v/>
      </c>
      <c r="U611" s="250" t="str">
        <f>IF($L611="","",VLOOKUP($L611,判定式!$U$3:$X$12,4,TRUE))</f>
        <v/>
      </c>
      <c r="V611" s="250" t="str">
        <f>IF($M611="","",VLOOKUP($M611,判定式!$V$3:$X$12,3,TRUE))</f>
        <v/>
      </c>
      <c r="W611" s="69" t="str">
        <f t="shared" si="25"/>
        <v/>
      </c>
      <c r="X611" s="170" t="b">
        <f>IF(ISNUMBER(D611),"判定外",IF(C611=12,VLOOKUP(W611,判定式!$C$15:I$19,7,TRUE),IF(C611=13,VLOOKUP(W611,判定式!$D$15:I$19,6,TRUE),IF(C611=14,VLOOKUP(W611,判定式!$E$15:I$19,5,TRUE),IF(C611=15,VLOOKUP(W611,判定式!$F$15:I$19,4,TRUE),IF(C611=16,VLOOKUP(W611,判定式!$G$15:I$19,3,TRUE),IF(C611=17,VLOOKUP(W611,判定式!$H$15:I$19,2,TRUE))))))))</f>
        <v>0</v>
      </c>
    </row>
    <row r="612" spans="1:24" ht="14.25">
      <c r="A612" s="67">
        <v>283</v>
      </c>
      <c r="B612" s="133"/>
      <c r="C612" s="201"/>
      <c r="D612" s="215" t="str">
        <f t="shared" si="24"/>
        <v>-</v>
      </c>
      <c r="E612" s="225"/>
      <c r="F612" s="225"/>
      <c r="G612" s="225"/>
      <c r="H612" s="225"/>
      <c r="I612" s="225"/>
      <c r="J612" s="225"/>
      <c r="K612" s="68"/>
      <c r="L612" s="225"/>
      <c r="M612" s="225"/>
      <c r="N612" s="250" t="str">
        <f>IF($E612="","",VLOOKUP($E612,判定式!$Q$3:$X$12,8,TRUE))</f>
        <v/>
      </c>
      <c r="O612" s="250" t="str">
        <f>IF($F612="","",VLOOKUP($F612,判定式!$R$3:$X$12,7,TRUE))</f>
        <v/>
      </c>
      <c r="P612" s="250" t="str">
        <f>IF($G612="","",VLOOKUP($G612,判定式!$S$3:$X$12,6,TRUE))</f>
        <v/>
      </c>
      <c r="Q612" s="250" t="str">
        <f>IF($H612="","",VLOOKUP($H612,判定式!$T$3:$X$12,5,TRUE))</f>
        <v/>
      </c>
      <c r="R612" s="250" t="str">
        <f>IF($I612="","",VLOOKUP($I612,判定式!$AA$3:$AB$12,2,TRUE))</f>
        <v/>
      </c>
      <c r="S612" s="250" t="str">
        <f>IF($J612="","",VLOOKUP($J612,判定式!$W$3:$X$12,2,TRUE))</f>
        <v/>
      </c>
      <c r="T612" s="250" t="str">
        <f>IF($K612="","",VLOOKUP($K612,判定式!$Z$3:$AB$12,3,TRUE))</f>
        <v/>
      </c>
      <c r="U612" s="250" t="str">
        <f>IF($L612="","",VLOOKUP($L612,判定式!$U$3:$X$12,4,TRUE))</f>
        <v/>
      </c>
      <c r="V612" s="250" t="str">
        <f>IF($M612="","",VLOOKUP($M612,判定式!$V$3:$X$12,3,TRUE))</f>
        <v/>
      </c>
      <c r="W612" s="69" t="str">
        <f t="shared" si="25"/>
        <v/>
      </c>
      <c r="X612" s="170" t="b">
        <f>IF(ISNUMBER(D612),"判定外",IF(C612=12,VLOOKUP(W612,判定式!$C$15:I$19,7,TRUE),IF(C612=13,VLOOKUP(W612,判定式!$D$15:I$19,6,TRUE),IF(C612=14,VLOOKUP(W612,判定式!$E$15:I$19,5,TRUE),IF(C612=15,VLOOKUP(W612,判定式!$F$15:I$19,4,TRUE),IF(C612=16,VLOOKUP(W612,判定式!$G$15:I$19,3,TRUE),IF(C612=17,VLOOKUP(W612,判定式!$H$15:I$19,2,TRUE))))))))</f>
        <v>0</v>
      </c>
    </row>
    <row r="613" spans="1:24" ht="14.25">
      <c r="A613" s="67">
        <v>284</v>
      </c>
      <c r="B613" s="133"/>
      <c r="C613" s="201"/>
      <c r="D613" s="215" t="str">
        <f t="shared" si="24"/>
        <v>-</v>
      </c>
      <c r="E613" s="225"/>
      <c r="F613" s="225"/>
      <c r="G613" s="225"/>
      <c r="H613" s="225"/>
      <c r="I613" s="225"/>
      <c r="J613" s="225"/>
      <c r="K613" s="68"/>
      <c r="L613" s="225"/>
      <c r="M613" s="225"/>
      <c r="N613" s="250" t="str">
        <f>IF($E613="","",VLOOKUP($E613,判定式!$Q$3:$X$12,8,TRUE))</f>
        <v/>
      </c>
      <c r="O613" s="250" t="str">
        <f>IF($F613="","",VLOOKUP($F613,判定式!$R$3:$X$12,7,TRUE))</f>
        <v/>
      </c>
      <c r="P613" s="250" t="str">
        <f>IF($G613="","",VLOOKUP($G613,判定式!$S$3:$X$12,6,TRUE))</f>
        <v/>
      </c>
      <c r="Q613" s="250" t="str">
        <f>IF($H613="","",VLOOKUP($H613,判定式!$T$3:$X$12,5,TRUE))</f>
        <v/>
      </c>
      <c r="R613" s="250" t="str">
        <f>IF($I613="","",VLOOKUP($I613,判定式!$AA$3:$AB$12,2,TRUE))</f>
        <v/>
      </c>
      <c r="S613" s="250" t="str">
        <f>IF($J613="","",VLOOKUP($J613,判定式!$W$3:$X$12,2,TRUE))</f>
        <v/>
      </c>
      <c r="T613" s="250" t="str">
        <f>IF($K613="","",VLOOKUP($K613,判定式!$Z$3:$AB$12,3,TRUE))</f>
        <v/>
      </c>
      <c r="U613" s="250" t="str">
        <f>IF($L613="","",VLOOKUP($L613,判定式!$U$3:$X$12,4,TRUE))</f>
        <v/>
      </c>
      <c r="V613" s="250" t="str">
        <f>IF($M613="","",VLOOKUP($M613,判定式!$V$3:$X$12,3,TRUE))</f>
        <v/>
      </c>
      <c r="W613" s="69" t="str">
        <f t="shared" si="25"/>
        <v/>
      </c>
      <c r="X613" s="170" t="b">
        <f>IF(ISNUMBER(D613),"判定外",IF(C613=12,VLOOKUP(W613,判定式!$C$15:I$19,7,TRUE),IF(C613=13,VLOOKUP(W613,判定式!$D$15:I$19,6,TRUE),IF(C613=14,VLOOKUP(W613,判定式!$E$15:I$19,5,TRUE),IF(C613=15,VLOOKUP(W613,判定式!$F$15:I$19,4,TRUE),IF(C613=16,VLOOKUP(W613,判定式!$G$15:I$19,3,TRUE),IF(C613=17,VLOOKUP(W613,判定式!$H$15:I$19,2,TRUE))))))))</f>
        <v>0</v>
      </c>
    </row>
    <row r="614" spans="1:24" ht="14.25">
      <c r="A614" s="76">
        <v>285</v>
      </c>
      <c r="B614" s="134"/>
      <c r="C614" s="202"/>
      <c r="D614" s="218" t="str">
        <f t="shared" si="24"/>
        <v>-</v>
      </c>
      <c r="E614" s="227"/>
      <c r="F614" s="227"/>
      <c r="G614" s="227"/>
      <c r="H614" s="227"/>
      <c r="I614" s="227"/>
      <c r="J614" s="227"/>
      <c r="K614" s="71"/>
      <c r="L614" s="227"/>
      <c r="M614" s="227"/>
      <c r="N614" s="253" t="str">
        <f>IF($E614="","",VLOOKUP($E614,判定式!$Q$3:$X$12,8,TRUE))</f>
        <v/>
      </c>
      <c r="O614" s="253" t="str">
        <f>IF($F614="","",VLOOKUP($F614,判定式!$R$3:$X$12,7,TRUE))</f>
        <v/>
      </c>
      <c r="P614" s="253" t="str">
        <f>IF($G614="","",VLOOKUP($G614,判定式!$S$3:$X$12,6,TRUE))</f>
        <v/>
      </c>
      <c r="Q614" s="253" t="str">
        <f>IF($H614="","",VLOOKUP($H614,判定式!$T$3:$X$12,5,TRUE))</f>
        <v/>
      </c>
      <c r="R614" s="253" t="str">
        <f>IF($I614="","",VLOOKUP($I614,判定式!$AA$3:$AB$12,2,TRUE))</f>
        <v/>
      </c>
      <c r="S614" s="253" t="str">
        <f>IF($J614="","",VLOOKUP($J614,判定式!$W$3:$X$12,2,TRUE))</f>
        <v/>
      </c>
      <c r="T614" s="253" t="str">
        <f>IF($K614="","",VLOOKUP($K614,判定式!$Z$3:$AB$12,3,TRUE))</f>
        <v/>
      </c>
      <c r="U614" s="253" t="str">
        <f>IF($L614="","",VLOOKUP($L614,判定式!$U$3:$X$12,4,TRUE))</f>
        <v/>
      </c>
      <c r="V614" s="253" t="str">
        <f>IF($M614="","",VLOOKUP($M614,判定式!$V$3:$X$12,3,TRUE))</f>
        <v/>
      </c>
      <c r="W614" s="78" t="str">
        <f t="shared" si="25"/>
        <v/>
      </c>
      <c r="X614" s="171" t="b">
        <f>IF(ISNUMBER(D614),"判定外",IF(C614=12,VLOOKUP(W614,判定式!$C$15:I$19,7,TRUE),IF(C614=13,VLOOKUP(W614,判定式!$D$15:I$19,6,TRUE),IF(C614=14,VLOOKUP(W614,判定式!$E$15:I$19,5,TRUE),IF(C614=15,VLOOKUP(W614,判定式!$F$15:I$19,4,TRUE),IF(C614=16,VLOOKUP(W614,判定式!$G$15:I$19,3,TRUE),IF(C614=17,VLOOKUP(W614,判定式!$H$15:I$19,2,TRUE))))))))</f>
        <v>0</v>
      </c>
    </row>
    <row r="615" spans="1:24" ht="14.25">
      <c r="A615" s="73">
        <v>286</v>
      </c>
      <c r="B615" s="135"/>
      <c r="C615" s="203"/>
      <c r="D615" s="219" t="str">
        <f t="shared" si="24"/>
        <v>-</v>
      </c>
      <c r="E615" s="229"/>
      <c r="F615" s="229"/>
      <c r="G615" s="229"/>
      <c r="H615" s="229"/>
      <c r="I615" s="229"/>
      <c r="J615" s="229"/>
      <c r="K615" s="74"/>
      <c r="L615" s="229"/>
      <c r="M615" s="229"/>
      <c r="N615" s="254" t="str">
        <f>IF($E615="","",VLOOKUP($E615,判定式!$Q$3:$X$12,8,TRUE))</f>
        <v/>
      </c>
      <c r="O615" s="254" t="str">
        <f>IF($F615="","",VLOOKUP($F615,判定式!$R$3:$X$12,7,TRUE))</f>
        <v/>
      </c>
      <c r="P615" s="254" t="str">
        <f>IF($G615="","",VLOOKUP($G615,判定式!$S$3:$X$12,6,TRUE))</f>
        <v/>
      </c>
      <c r="Q615" s="254" t="str">
        <f>IF($H615="","",VLOOKUP($H615,判定式!$T$3:$X$12,5,TRUE))</f>
        <v/>
      </c>
      <c r="R615" s="254" t="str">
        <f>IF($I615="","",VLOOKUP($I615,判定式!$AA$3:$AB$12,2,TRUE))</f>
        <v/>
      </c>
      <c r="S615" s="254" t="str">
        <f>IF($J615="","",VLOOKUP($J615,判定式!$W$3:$X$12,2,TRUE))</f>
        <v/>
      </c>
      <c r="T615" s="254" t="str">
        <f>IF($K615="","",VLOOKUP($K615,判定式!$Z$3:$AB$12,3,TRUE))</f>
        <v/>
      </c>
      <c r="U615" s="254" t="str">
        <f>IF($L615="","",VLOOKUP($L615,判定式!$U$3:$X$12,4,TRUE))</f>
        <v/>
      </c>
      <c r="V615" s="254" t="str">
        <f>IF($M615="","",VLOOKUP($M615,判定式!$V$3:$X$12,3,TRUE))</f>
        <v/>
      </c>
      <c r="W615" s="75" t="str">
        <f t="shared" si="25"/>
        <v/>
      </c>
      <c r="X615" s="172" t="b">
        <f>IF(ISNUMBER(D615),"判定外",IF(C615=12,VLOOKUP(W615,判定式!$C$15:I$19,7,TRUE),IF(C615=13,VLOOKUP(W615,判定式!$D$15:I$19,6,TRUE),IF(C615=14,VLOOKUP(W615,判定式!$E$15:I$19,5,TRUE),IF(C615=15,VLOOKUP(W615,判定式!$F$15:I$19,4,TRUE),IF(C615=16,VLOOKUP(W615,判定式!$G$15:I$19,3,TRUE),IF(C615=17,VLOOKUP(W615,判定式!$H$15:I$19,2,TRUE))))))))</f>
        <v>0</v>
      </c>
    </row>
    <row r="616" spans="1:24" ht="14.25">
      <c r="A616" s="67">
        <v>287</v>
      </c>
      <c r="B616" s="133"/>
      <c r="C616" s="201"/>
      <c r="D616" s="215" t="str">
        <f t="shared" si="24"/>
        <v>-</v>
      </c>
      <c r="E616" s="225"/>
      <c r="F616" s="225"/>
      <c r="G616" s="225"/>
      <c r="H616" s="225"/>
      <c r="I616" s="225"/>
      <c r="J616" s="225"/>
      <c r="K616" s="68"/>
      <c r="L616" s="225"/>
      <c r="M616" s="225"/>
      <c r="N616" s="250" t="str">
        <f>IF($E616="","",VLOOKUP($E616,判定式!$Q$3:$X$12,8,TRUE))</f>
        <v/>
      </c>
      <c r="O616" s="250" t="str">
        <f>IF($F616="","",VLOOKUP($F616,判定式!$R$3:$X$12,7,TRUE))</f>
        <v/>
      </c>
      <c r="P616" s="250" t="str">
        <f>IF($G616="","",VLOOKUP($G616,判定式!$S$3:$X$12,6,TRUE))</f>
        <v/>
      </c>
      <c r="Q616" s="250" t="str">
        <f>IF($H616="","",VLOOKUP($H616,判定式!$T$3:$X$12,5,TRUE))</f>
        <v/>
      </c>
      <c r="R616" s="250" t="str">
        <f>IF($I616="","",VLOOKUP($I616,判定式!$AA$3:$AB$12,2,TRUE))</f>
        <v/>
      </c>
      <c r="S616" s="250" t="str">
        <f>IF($J616="","",VLOOKUP($J616,判定式!$W$3:$X$12,2,TRUE))</f>
        <v/>
      </c>
      <c r="T616" s="250" t="str">
        <f>IF($K616="","",VLOOKUP($K616,判定式!$Z$3:$AB$12,3,TRUE))</f>
        <v/>
      </c>
      <c r="U616" s="250" t="str">
        <f>IF($L616="","",VLOOKUP($L616,判定式!$U$3:$X$12,4,TRUE))</f>
        <v/>
      </c>
      <c r="V616" s="250" t="str">
        <f>IF($M616="","",VLOOKUP($M616,判定式!$V$3:$X$12,3,TRUE))</f>
        <v/>
      </c>
      <c r="W616" s="69" t="str">
        <f t="shared" si="25"/>
        <v/>
      </c>
      <c r="X616" s="170" t="b">
        <f>IF(ISNUMBER(D616),"判定外",IF(C616=12,VLOOKUP(W616,判定式!$C$15:I$19,7,TRUE),IF(C616=13,VLOOKUP(W616,判定式!$D$15:I$19,6,TRUE),IF(C616=14,VLOOKUP(W616,判定式!$E$15:I$19,5,TRUE),IF(C616=15,VLOOKUP(W616,判定式!$F$15:I$19,4,TRUE),IF(C616=16,VLOOKUP(W616,判定式!$G$15:I$19,3,TRUE),IF(C616=17,VLOOKUP(W616,判定式!$H$15:I$19,2,TRUE))))))))</f>
        <v>0</v>
      </c>
    </row>
    <row r="617" spans="1:24" ht="14.25">
      <c r="A617" s="67">
        <v>288</v>
      </c>
      <c r="B617" s="133"/>
      <c r="C617" s="201"/>
      <c r="D617" s="215" t="str">
        <f t="shared" si="24"/>
        <v>-</v>
      </c>
      <c r="E617" s="225"/>
      <c r="F617" s="225"/>
      <c r="G617" s="225"/>
      <c r="H617" s="225"/>
      <c r="I617" s="225"/>
      <c r="J617" s="225"/>
      <c r="K617" s="68"/>
      <c r="L617" s="225"/>
      <c r="M617" s="225"/>
      <c r="N617" s="250" t="str">
        <f>IF($E617="","",VLOOKUP($E617,判定式!$Q$3:$X$12,8,TRUE))</f>
        <v/>
      </c>
      <c r="O617" s="250" t="str">
        <f>IF($F617="","",VLOOKUP($F617,判定式!$R$3:$X$12,7,TRUE))</f>
        <v/>
      </c>
      <c r="P617" s="250" t="str">
        <f>IF($G617="","",VLOOKUP($G617,判定式!$S$3:$X$12,6,TRUE))</f>
        <v/>
      </c>
      <c r="Q617" s="250" t="str">
        <f>IF($H617="","",VLOOKUP($H617,判定式!$T$3:$X$12,5,TRUE))</f>
        <v/>
      </c>
      <c r="R617" s="250" t="str">
        <f>IF($I617="","",VLOOKUP($I617,判定式!$AA$3:$AB$12,2,TRUE))</f>
        <v/>
      </c>
      <c r="S617" s="250" t="str">
        <f>IF($J617="","",VLOOKUP($J617,判定式!$W$3:$X$12,2,TRUE))</f>
        <v/>
      </c>
      <c r="T617" s="250" t="str">
        <f>IF($K617="","",VLOOKUP($K617,判定式!$Z$3:$AB$12,3,TRUE))</f>
        <v/>
      </c>
      <c r="U617" s="250" t="str">
        <f>IF($L617="","",VLOOKUP($L617,判定式!$U$3:$X$12,4,TRUE))</f>
        <v/>
      </c>
      <c r="V617" s="250" t="str">
        <f>IF($M617="","",VLOOKUP($M617,判定式!$V$3:$X$12,3,TRUE))</f>
        <v/>
      </c>
      <c r="W617" s="69" t="str">
        <f t="shared" si="25"/>
        <v/>
      </c>
      <c r="X617" s="170" t="b">
        <f>IF(ISNUMBER(D617),"判定外",IF(C617=12,VLOOKUP(W617,判定式!$C$15:I$19,7,TRUE),IF(C617=13,VLOOKUP(W617,判定式!$D$15:I$19,6,TRUE),IF(C617=14,VLOOKUP(W617,判定式!$E$15:I$19,5,TRUE),IF(C617=15,VLOOKUP(W617,判定式!$F$15:I$19,4,TRUE),IF(C617=16,VLOOKUP(W617,判定式!$G$15:I$19,3,TRUE),IF(C617=17,VLOOKUP(W617,判定式!$H$15:I$19,2,TRUE))))))))</f>
        <v>0</v>
      </c>
    </row>
    <row r="618" spans="1:24" ht="14.25">
      <c r="A618" s="67">
        <v>289</v>
      </c>
      <c r="B618" s="133"/>
      <c r="C618" s="201"/>
      <c r="D618" s="215" t="str">
        <f t="shared" si="24"/>
        <v>-</v>
      </c>
      <c r="E618" s="225"/>
      <c r="F618" s="225"/>
      <c r="G618" s="225"/>
      <c r="H618" s="225"/>
      <c r="I618" s="225"/>
      <c r="J618" s="225"/>
      <c r="K618" s="68"/>
      <c r="L618" s="225"/>
      <c r="M618" s="225"/>
      <c r="N618" s="250" t="str">
        <f>IF($E618="","",VLOOKUP($E618,判定式!$Q$3:$X$12,8,TRUE))</f>
        <v/>
      </c>
      <c r="O618" s="250" t="str">
        <f>IF($F618="","",VLOOKUP($F618,判定式!$R$3:$X$12,7,TRUE))</f>
        <v/>
      </c>
      <c r="P618" s="250" t="str">
        <f>IF($G618="","",VLOOKUP($G618,判定式!$S$3:$X$12,6,TRUE))</f>
        <v/>
      </c>
      <c r="Q618" s="250" t="str">
        <f>IF($H618="","",VLOOKUP($H618,判定式!$T$3:$X$12,5,TRUE))</f>
        <v/>
      </c>
      <c r="R618" s="250" t="str">
        <f>IF($I618="","",VLOOKUP($I618,判定式!$AA$3:$AB$12,2,TRUE))</f>
        <v/>
      </c>
      <c r="S618" s="250" t="str">
        <f>IF($J618="","",VLOOKUP($J618,判定式!$W$3:$X$12,2,TRUE))</f>
        <v/>
      </c>
      <c r="T618" s="250" t="str">
        <f>IF($K618="","",VLOOKUP($K618,判定式!$Z$3:$AB$12,3,TRUE))</f>
        <v/>
      </c>
      <c r="U618" s="250" t="str">
        <f>IF($L618="","",VLOOKUP($L618,判定式!$U$3:$X$12,4,TRUE))</f>
        <v/>
      </c>
      <c r="V618" s="250" t="str">
        <f>IF($M618="","",VLOOKUP($M618,判定式!$V$3:$X$12,3,TRUE))</f>
        <v/>
      </c>
      <c r="W618" s="69" t="str">
        <f t="shared" si="25"/>
        <v/>
      </c>
      <c r="X618" s="170" t="b">
        <f>IF(ISNUMBER(D618),"判定外",IF(C618=12,VLOOKUP(W618,判定式!$C$15:I$19,7,TRUE),IF(C618=13,VLOOKUP(W618,判定式!$D$15:I$19,6,TRUE),IF(C618=14,VLOOKUP(W618,判定式!$E$15:I$19,5,TRUE),IF(C618=15,VLOOKUP(W618,判定式!$F$15:I$19,4,TRUE),IF(C618=16,VLOOKUP(W618,判定式!$G$15:I$19,3,TRUE),IF(C618=17,VLOOKUP(W618,判定式!$H$15:I$19,2,TRUE))))))))</f>
        <v>0</v>
      </c>
    </row>
    <row r="619" spans="1:24" ht="14.25">
      <c r="A619" s="76">
        <v>290</v>
      </c>
      <c r="B619" s="136"/>
      <c r="C619" s="204"/>
      <c r="D619" s="218" t="str">
        <f t="shared" si="24"/>
        <v>-</v>
      </c>
      <c r="E619" s="230"/>
      <c r="F619" s="230"/>
      <c r="G619" s="230"/>
      <c r="H619" s="230"/>
      <c r="I619" s="230"/>
      <c r="J619" s="230"/>
      <c r="K619" s="77"/>
      <c r="L619" s="230"/>
      <c r="M619" s="230"/>
      <c r="N619" s="251" t="str">
        <f>IF($E619="","",VLOOKUP($E619,判定式!$Q$3:$X$12,8,TRUE))</f>
        <v/>
      </c>
      <c r="O619" s="251" t="str">
        <f>IF($F619="","",VLOOKUP($F619,判定式!$R$3:$X$12,7,TRUE))</f>
        <v/>
      </c>
      <c r="P619" s="251" t="str">
        <f>IF($G619="","",VLOOKUP($G619,判定式!$S$3:$X$12,6,TRUE))</f>
        <v/>
      </c>
      <c r="Q619" s="251" t="str">
        <f>IF($H619="","",VLOOKUP($H619,判定式!$T$3:$X$12,5,TRUE))</f>
        <v/>
      </c>
      <c r="R619" s="251" t="str">
        <f>IF($I619="","",VLOOKUP($I619,判定式!$AA$3:$AB$12,2,TRUE))</f>
        <v/>
      </c>
      <c r="S619" s="251" t="str">
        <f>IF($J619="","",VLOOKUP($J619,判定式!$W$3:$X$12,2,TRUE))</f>
        <v/>
      </c>
      <c r="T619" s="251" t="str">
        <f>IF($K619="","",VLOOKUP($K619,判定式!$Z$3:$AB$12,3,TRUE))</f>
        <v/>
      </c>
      <c r="U619" s="251" t="str">
        <f>IF($L619="","",VLOOKUP($L619,判定式!$U$3:$X$12,4,TRUE))</f>
        <v/>
      </c>
      <c r="V619" s="251" t="str">
        <f>IF($M619="","",VLOOKUP($M619,判定式!$V$3:$X$12,3,TRUE))</f>
        <v/>
      </c>
      <c r="W619" s="78" t="str">
        <f t="shared" si="25"/>
        <v/>
      </c>
      <c r="X619" s="173" t="b">
        <f>IF(ISNUMBER(D619),"判定外",IF(C619=12,VLOOKUP(W619,判定式!$C$15:I$19,7,TRUE),IF(C619=13,VLOOKUP(W619,判定式!$D$15:I$19,6,TRUE),IF(C619=14,VLOOKUP(W619,判定式!$E$15:I$19,5,TRUE),IF(C619=15,VLOOKUP(W619,判定式!$F$15:I$19,4,TRUE),IF(C619=16,VLOOKUP(W619,判定式!$G$15:I$19,3,TRUE),IF(C619=17,VLOOKUP(W619,判定式!$H$15:I$19,2,TRUE))))))))</f>
        <v>0</v>
      </c>
    </row>
    <row r="620" spans="1:24" ht="14.25">
      <c r="A620" s="73">
        <v>291</v>
      </c>
      <c r="B620" s="137"/>
      <c r="C620" s="205"/>
      <c r="D620" s="219" t="str">
        <f t="shared" si="24"/>
        <v>-</v>
      </c>
      <c r="E620" s="231"/>
      <c r="F620" s="231"/>
      <c r="G620" s="231"/>
      <c r="H620" s="231"/>
      <c r="I620" s="231"/>
      <c r="J620" s="231"/>
      <c r="K620" s="80"/>
      <c r="L620" s="231"/>
      <c r="M620" s="231"/>
      <c r="N620" s="252" t="str">
        <f>IF($E620="","",VLOOKUP($E620,判定式!$Q$3:$X$12,8,TRUE))</f>
        <v/>
      </c>
      <c r="O620" s="252" t="str">
        <f>IF($F620="","",VLOOKUP($F620,判定式!$R$3:$X$12,7,TRUE))</f>
        <v/>
      </c>
      <c r="P620" s="252" t="str">
        <f>IF($G620="","",VLOOKUP($G620,判定式!$S$3:$X$12,6,TRUE))</f>
        <v/>
      </c>
      <c r="Q620" s="252" t="str">
        <f>IF($H620="","",VLOOKUP($H620,判定式!$T$3:$X$12,5,TRUE))</f>
        <v/>
      </c>
      <c r="R620" s="252" t="str">
        <f>IF($I620="","",VLOOKUP($I620,判定式!$AA$3:$AB$12,2,TRUE))</f>
        <v/>
      </c>
      <c r="S620" s="252" t="str">
        <f>IF($J620="","",VLOOKUP($J620,判定式!$W$3:$X$12,2,TRUE))</f>
        <v/>
      </c>
      <c r="T620" s="252" t="str">
        <f>IF($K620="","",VLOOKUP($K620,判定式!$Z$3:$AB$12,3,TRUE))</f>
        <v/>
      </c>
      <c r="U620" s="252" t="str">
        <f>IF($L620="","",VLOOKUP($L620,判定式!$U$3:$X$12,4,TRUE))</f>
        <v/>
      </c>
      <c r="V620" s="252" t="str">
        <f>IF($M620="","",VLOOKUP($M620,判定式!$V$3:$X$12,3,TRUE))</f>
        <v/>
      </c>
      <c r="W620" s="75" t="str">
        <f t="shared" si="25"/>
        <v/>
      </c>
      <c r="X620" s="174" t="b">
        <f>IF(ISNUMBER(D620),"判定外",IF(C620=12,VLOOKUP(W620,判定式!$C$15:I$19,7,TRUE),IF(C620=13,VLOOKUP(W620,判定式!$D$15:I$19,6,TRUE),IF(C620=14,VLOOKUP(W620,判定式!$E$15:I$19,5,TRUE),IF(C620=15,VLOOKUP(W620,判定式!$F$15:I$19,4,TRUE),IF(C620=16,VLOOKUP(W620,判定式!$G$15:I$19,3,TRUE),IF(C620=17,VLOOKUP(W620,判定式!$H$15:I$19,2,TRUE))))))))</f>
        <v>0</v>
      </c>
    </row>
    <row r="621" spans="1:24" ht="14.25">
      <c r="A621" s="67">
        <v>292</v>
      </c>
      <c r="B621" s="133"/>
      <c r="C621" s="201"/>
      <c r="D621" s="215" t="str">
        <f t="shared" si="24"/>
        <v>-</v>
      </c>
      <c r="E621" s="225"/>
      <c r="F621" s="225"/>
      <c r="G621" s="225"/>
      <c r="H621" s="225"/>
      <c r="I621" s="225"/>
      <c r="J621" s="225"/>
      <c r="K621" s="68"/>
      <c r="L621" s="225"/>
      <c r="M621" s="225"/>
      <c r="N621" s="250" t="str">
        <f>IF($E621="","",VLOOKUP($E621,判定式!$Q$3:$X$12,8,TRUE))</f>
        <v/>
      </c>
      <c r="O621" s="250" t="str">
        <f>IF($F621="","",VLOOKUP($F621,判定式!$R$3:$X$12,7,TRUE))</f>
        <v/>
      </c>
      <c r="P621" s="250" t="str">
        <f>IF($G621="","",VLOOKUP($G621,判定式!$S$3:$X$12,6,TRUE))</f>
        <v/>
      </c>
      <c r="Q621" s="250" t="str">
        <f>IF($H621="","",VLOOKUP($H621,判定式!$T$3:$X$12,5,TRUE))</f>
        <v/>
      </c>
      <c r="R621" s="250" t="str">
        <f>IF($I621="","",VLOOKUP($I621,判定式!$AA$3:$AB$12,2,TRUE))</f>
        <v/>
      </c>
      <c r="S621" s="250" t="str">
        <f>IF($J621="","",VLOOKUP($J621,判定式!$W$3:$X$12,2,TRUE))</f>
        <v/>
      </c>
      <c r="T621" s="250" t="str">
        <f>IF($K621="","",VLOOKUP($K621,判定式!$Z$3:$AB$12,3,TRUE))</f>
        <v/>
      </c>
      <c r="U621" s="250" t="str">
        <f>IF($L621="","",VLOOKUP($L621,判定式!$U$3:$X$12,4,TRUE))</f>
        <v/>
      </c>
      <c r="V621" s="250" t="str">
        <f>IF($M621="","",VLOOKUP($M621,判定式!$V$3:$X$12,3,TRUE))</f>
        <v/>
      </c>
      <c r="W621" s="69" t="str">
        <f t="shared" si="25"/>
        <v/>
      </c>
      <c r="X621" s="170" t="b">
        <f>IF(ISNUMBER(D621),"判定外",IF(C621=12,VLOOKUP(W621,判定式!$C$15:I$19,7,TRUE),IF(C621=13,VLOOKUP(W621,判定式!$D$15:I$19,6,TRUE),IF(C621=14,VLOOKUP(W621,判定式!$E$15:I$19,5,TRUE),IF(C621=15,VLOOKUP(W621,判定式!$F$15:I$19,4,TRUE),IF(C621=16,VLOOKUP(W621,判定式!$G$15:I$19,3,TRUE),IF(C621=17,VLOOKUP(W621,判定式!$H$15:I$19,2,TRUE))))))))</f>
        <v>0</v>
      </c>
    </row>
    <row r="622" spans="1:24" ht="14.25">
      <c r="A622" s="67">
        <v>293</v>
      </c>
      <c r="B622" s="133"/>
      <c r="C622" s="201"/>
      <c r="D622" s="215" t="str">
        <f t="shared" si="24"/>
        <v>-</v>
      </c>
      <c r="E622" s="225"/>
      <c r="F622" s="225"/>
      <c r="G622" s="225"/>
      <c r="H622" s="225"/>
      <c r="I622" s="225"/>
      <c r="J622" s="225"/>
      <c r="K622" s="68"/>
      <c r="L622" s="225"/>
      <c r="M622" s="225"/>
      <c r="N622" s="250" t="str">
        <f>IF($E622="","",VLOOKUP($E622,判定式!$Q$3:$X$12,8,TRUE))</f>
        <v/>
      </c>
      <c r="O622" s="250" t="str">
        <f>IF($F622="","",VLOOKUP($F622,判定式!$R$3:$X$12,7,TRUE))</f>
        <v/>
      </c>
      <c r="P622" s="250" t="str">
        <f>IF($G622="","",VLOOKUP($G622,判定式!$S$3:$X$12,6,TRUE))</f>
        <v/>
      </c>
      <c r="Q622" s="250" t="str">
        <f>IF($H622="","",VLOOKUP($H622,判定式!$T$3:$X$12,5,TRUE))</f>
        <v/>
      </c>
      <c r="R622" s="250" t="str">
        <f>IF($I622="","",VLOOKUP($I622,判定式!$AA$3:$AB$12,2,TRUE))</f>
        <v/>
      </c>
      <c r="S622" s="250" t="str">
        <f>IF($J622="","",VLOOKUP($J622,判定式!$W$3:$X$12,2,TRUE))</f>
        <v/>
      </c>
      <c r="T622" s="250" t="str">
        <f>IF($K622="","",VLOOKUP($K622,判定式!$Z$3:$AB$12,3,TRUE))</f>
        <v/>
      </c>
      <c r="U622" s="250" t="str">
        <f>IF($L622="","",VLOOKUP($L622,判定式!$U$3:$X$12,4,TRUE))</f>
        <v/>
      </c>
      <c r="V622" s="250" t="str">
        <f>IF($M622="","",VLOOKUP($M622,判定式!$V$3:$X$12,3,TRUE))</f>
        <v/>
      </c>
      <c r="W622" s="69" t="str">
        <f t="shared" si="25"/>
        <v/>
      </c>
      <c r="X622" s="170" t="b">
        <f>IF(ISNUMBER(D622),"判定外",IF(C622=12,VLOOKUP(W622,判定式!$C$15:I$19,7,TRUE),IF(C622=13,VLOOKUP(W622,判定式!$D$15:I$19,6,TRUE),IF(C622=14,VLOOKUP(W622,判定式!$E$15:I$19,5,TRUE),IF(C622=15,VLOOKUP(W622,判定式!$F$15:I$19,4,TRUE),IF(C622=16,VLOOKUP(W622,判定式!$G$15:I$19,3,TRUE),IF(C622=17,VLOOKUP(W622,判定式!$H$15:I$19,2,TRUE))))))))</f>
        <v>0</v>
      </c>
    </row>
    <row r="623" spans="1:24" ht="14.25">
      <c r="A623" s="67">
        <v>294</v>
      </c>
      <c r="B623" s="133"/>
      <c r="C623" s="201"/>
      <c r="D623" s="215" t="str">
        <f t="shared" si="24"/>
        <v>-</v>
      </c>
      <c r="E623" s="225"/>
      <c r="F623" s="225"/>
      <c r="G623" s="225"/>
      <c r="H623" s="225"/>
      <c r="I623" s="225"/>
      <c r="J623" s="225"/>
      <c r="K623" s="68"/>
      <c r="L623" s="225"/>
      <c r="M623" s="225"/>
      <c r="N623" s="250" t="str">
        <f>IF($E623="","",VLOOKUP($E623,判定式!$Q$3:$X$12,8,TRUE))</f>
        <v/>
      </c>
      <c r="O623" s="250" t="str">
        <f>IF($F623="","",VLOOKUP($F623,判定式!$R$3:$X$12,7,TRUE))</f>
        <v/>
      </c>
      <c r="P623" s="250" t="str">
        <f>IF($G623="","",VLOOKUP($G623,判定式!$S$3:$X$12,6,TRUE))</f>
        <v/>
      </c>
      <c r="Q623" s="250" t="str">
        <f>IF($H623="","",VLOOKUP($H623,判定式!$T$3:$X$12,5,TRUE))</f>
        <v/>
      </c>
      <c r="R623" s="250" t="str">
        <f>IF($I623="","",VLOOKUP($I623,判定式!$AA$3:$AB$12,2,TRUE))</f>
        <v/>
      </c>
      <c r="S623" s="250" t="str">
        <f>IF($J623="","",VLOOKUP($J623,判定式!$W$3:$X$12,2,TRUE))</f>
        <v/>
      </c>
      <c r="T623" s="250" t="str">
        <f>IF($K623="","",VLOOKUP($K623,判定式!$Z$3:$AB$12,3,TRUE))</f>
        <v/>
      </c>
      <c r="U623" s="250" t="str">
        <f>IF($L623="","",VLOOKUP($L623,判定式!$U$3:$X$12,4,TRUE))</f>
        <v/>
      </c>
      <c r="V623" s="250" t="str">
        <f>IF($M623="","",VLOOKUP($M623,判定式!$V$3:$X$12,3,TRUE))</f>
        <v/>
      </c>
      <c r="W623" s="69" t="str">
        <f t="shared" si="25"/>
        <v/>
      </c>
      <c r="X623" s="170" t="b">
        <f>IF(ISNUMBER(D623),"判定外",IF(C623=12,VLOOKUP(W623,判定式!$C$15:I$19,7,TRUE),IF(C623=13,VLOOKUP(W623,判定式!$D$15:I$19,6,TRUE),IF(C623=14,VLOOKUP(W623,判定式!$E$15:I$19,5,TRUE),IF(C623=15,VLOOKUP(W623,判定式!$F$15:I$19,4,TRUE),IF(C623=16,VLOOKUP(W623,判定式!$G$15:I$19,3,TRUE),IF(C623=17,VLOOKUP(W623,判定式!$H$15:I$19,2,TRUE))))))))</f>
        <v>0</v>
      </c>
    </row>
    <row r="624" spans="1:24" ht="14.25">
      <c r="A624" s="76">
        <v>295</v>
      </c>
      <c r="B624" s="134"/>
      <c r="C624" s="202"/>
      <c r="D624" s="218" t="str">
        <f t="shared" si="24"/>
        <v>-</v>
      </c>
      <c r="E624" s="227"/>
      <c r="F624" s="227"/>
      <c r="G624" s="227"/>
      <c r="H624" s="227"/>
      <c r="I624" s="227"/>
      <c r="J624" s="227"/>
      <c r="K624" s="71"/>
      <c r="L624" s="227"/>
      <c r="M624" s="227"/>
      <c r="N624" s="253" t="str">
        <f>IF($E624="","",VLOOKUP($E624,判定式!$Q$3:$X$12,8,TRUE))</f>
        <v/>
      </c>
      <c r="O624" s="253" t="str">
        <f>IF($F624="","",VLOOKUP($F624,判定式!$R$3:$X$12,7,TRUE))</f>
        <v/>
      </c>
      <c r="P624" s="253" t="str">
        <f>IF($G624="","",VLOOKUP($G624,判定式!$S$3:$X$12,6,TRUE))</f>
        <v/>
      </c>
      <c r="Q624" s="253" t="str">
        <f>IF($H624="","",VLOOKUP($H624,判定式!$T$3:$X$12,5,TRUE))</f>
        <v/>
      </c>
      <c r="R624" s="253" t="str">
        <f>IF($I624="","",VLOOKUP($I624,判定式!$AA$3:$AB$12,2,TRUE))</f>
        <v/>
      </c>
      <c r="S624" s="253" t="str">
        <f>IF($J624="","",VLOOKUP($J624,判定式!$W$3:$X$12,2,TRUE))</f>
        <v/>
      </c>
      <c r="T624" s="253" t="str">
        <f>IF($K624="","",VLOOKUP($K624,判定式!$Z$3:$AB$12,3,TRUE))</f>
        <v/>
      </c>
      <c r="U624" s="253" t="str">
        <f>IF($L624="","",VLOOKUP($L624,判定式!$U$3:$X$12,4,TRUE))</f>
        <v/>
      </c>
      <c r="V624" s="253" t="str">
        <f>IF($M624="","",VLOOKUP($M624,判定式!$V$3:$X$12,3,TRUE))</f>
        <v/>
      </c>
      <c r="W624" s="78" t="str">
        <f t="shared" si="25"/>
        <v/>
      </c>
      <c r="X624" s="171" t="b">
        <f>IF(ISNUMBER(D624),"判定外",IF(C624=12,VLOOKUP(W624,判定式!$C$15:I$19,7,TRUE),IF(C624=13,VLOOKUP(W624,判定式!$D$15:I$19,6,TRUE),IF(C624=14,VLOOKUP(W624,判定式!$E$15:I$19,5,TRUE),IF(C624=15,VLOOKUP(W624,判定式!$F$15:I$19,4,TRUE),IF(C624=16,VLOOKUP(W624,判定式!$G$15:I$19,3,TRUE),IF(C624=17,VLOOKUP(W624,判定式!$H$15:I$19,2,TRUE))))))))</f>
        <v>0</v>
      </c>
    </row>
    <row r="625" spans="1:31" ht="14.25">
      <c r="A625" s="73">
        <v>296</v>
      </c>
      <c r="B625" s="135"/>
      <c r="C625" s="203"/>
      <c r="D625" s="219" t="str">
        <f t="shared" si="24"/>
        <v>-</v>
      </c>
      <c r="E625" s="229"/>
      <c r="F625" s="229"/>
      <c r="G625" s="229"/>
      <c r="H625" s="229"/>
      <c r="I625" s="229"/>
      <c r="J625" s="229"/>
      <c r="K625" s="74"/>
      <c r="L625" s="229"/>
      <c r="M625" s="229"/>
      <c r="N625" s="254" t="str">
        <f>IF($E625="","",VLOOKUP($E625,判定式!$Q$3:$X$12,8,TRUE))</f>
        <v/>
      </c>
      <c r="O625" s="254" t="str">
        <f>IF($F625="","",VLOOKUP($F625,判定式!$R$3:$X$12,7,TRUE))</f>
        <v/>
      </c>
      <c r="P625" s="254" t="str">
        <f>IF($G625="","",VLOOKUP($G625,判定式!$S$3:$X$12,6,TRUE))</f>
        <v/>
      </c>
      <c r="Q625" s="254" t="str">
        <f>IF($H625="","",VLOOKUP($H625,判定式!$T$3:$X$12,5,TRUE))</f>
        <v/>
      </c>
      <c r="R625" s="254" t="str">
        <f>IF($I625="","",VLOOKUP($I625,判定式!$AA$3:$AB$12,2,TRUE))</f>
        <v/>
      </c>
      <c r="S625" s="254" t="str">
        <f>IF($J625="","",VLOOKUP($J625,判定式!$W$3:$X$12,2,TRUE))</f>
        <v/>
      </c>
      <c r="T625" s="254" t="str">
        <f>IF($K625="","",VLOOKUP($K625,判定式!$Z$3:$AB$12,3,TRUE))</f>
        <v/>
      </c>
      <c r="U625" s="254" t="str">
        <f>IF($L625="","",VLOOKUP($L625,判定式!$U$3:$X$12,4,TRUE))</f>
        <v/>
      </c>
      <c r="V625" s="254" t="str">
        <f>IF($M625="","",VLOOKUP($M625,判定式!$V$3:$X$12,3,TRUE))</f>
        <v/>
      </c>
      <c r="W625" s="75" t="str">
        <f t="shared" si="25"/>
        <v/>
      </c>
      <c r="X625" s="172" t="b">
        <f>IF(ISNUMBER(D625),"判定外",IF(C625=12,VLOOKUP(W625,判定式!$C$15:I$19,7,TRUE),IF(C625=13,VLOOKUP(W625,判定式!$D$15:I$19,6,TRUE),IF(C625=14,VLOOKUP(W625,判定式!$E$15:I$19,5,TRUE),IF(C625=15,VLOOKUP(W625,判定式!$F$15:I$19,4,TRUE),IF(C625=16,VLOOKUP(W625,判定式!$G$15:I$19,3,TRUE),IF(C625=17,VLOOKUP(W625,判定式!$H$15:I$19,2,TRUE))))))))</f>
        <v>0</v>
      </c>
    </row>
    <row r="626" spans="1:31" ht="14.25">
      <c r="A626" s="67">
        <v>297</v>
      </c>
      <c r="B626" s="133"/>
      <c r="C626" s="201"/>
      <c r="D626" s="215" t="str">
        <f t="shared" si="24"/>
        <v>-</v>
      </c>
      <c r="E626" s="225"/>
      <c r="F626" s="225"/>
      <c r="G626" s="225"/>
      <c r="H626" s="225"/>
      <c r="I626" s="225"/>
      <c r="J626" s="225"/>
      <c r="K626" s="68"/>
      <c r="L626" s="225"/>
      <c r="M626" s="225"/>
      <c r="N626" s="250" t="str">
        <f>IF($E626="","",VLOOKUP($E626,判定式!$Q$3:$X$12,8,TRUE))</f>
        <v/>
      </c>
      <c r="O626" s="250" t="str">
        <f>IF($F626="","",VLOOKUP($F626,判定式!$R$3:$X$12,7,TRUE))</f>
        <v/>
      </c>
      <c r="P626" s="250" t="str">
        <f>IF($G626="","",VLOOKUP($G626,判定式!$S$3:$X$12,6,TRUE))</f>
        <v/>
      </c>
      <c r="Q626" s="250" t="str">
        <f>IF($H626="","",VLOOKUP($H626,判定式!$T$3:$X$12,5,TRUE))</f>
        <v/>
      </c>
      <c r="R626" s="250" t="str">
        <f>IF($I626="","",VLOOKUP($I626,判定式!$AA$3:$AB$12,2,TRUE))</f>
        <v/>
      </c>
      <c r="S626" s="250" t="str">
        <f>IF($J626="","",VLOOKUP($J626,判定式!$W$3:$X$12,2,TRUE))</f>
        <v/>
      </c>
      <c r="T626" s="250" t="str">
        <f>IF($K626="","",VLOOKUP($K626,判定式!$Z$3:$AB$12,3,TRUE))</f>
        <v/>
      </c>
      <c r="U626" s="250" t="str">
        <f>IF($L626="","",VLOOKUP($L626,判定式!$U$3:$X$12,4,TRUE))</f>
        <v/>
      </c>
      <c r="V626" s="250" t="str">
        <f>IF($M626="","",VLOOKUP($M626,判定式!$V$3:$X$12,3,TRUE))</f>
        <v/>
      </c>
      <c r="W626" s="69" t="str">
        <f t="shared" si="25"/>
        <v/>
      </c>
      <c r="X626" s="170" t="b">
        <f>IF(ISNUMBER(D626),"判定外",IF(C626=12,VLOOKUP(W626,判定式!$C$15:I$19,7,TRUE),IF(C626=13,VLOOKUP(W626,判定式!$D$15:I$19,6,TRUE),IF(C626=14,VLOOKUP(W626,判定式!$E$15:I$19,5,TRUE),IF(C626=15,VLOOKUP(W626,判定式!$F$15:I$19,4,TRUE),IF(C626=16,VLOOKUP(W626,判定式!$G$15:I$19,3,TRUE),IF(C626=17,VLOOKUP(W626,判定式!$H$15:I$19,2,TRUE))))))))</f>
        <v>0</v>
      </c>
    </row>
    <row r="627" spans="1:31" ht="14.25">
      <c r="A627" s="67">
        <v>298</v>
      </c>
      <c r="B627" s="133"/>
      <c r="C627" s="201"/>
      <c r="D627" s="215" t="str">
        <f t="shared" si="24"/>
        <v>-</v>
      </c>
      <c r="E627" s="225"/>
      <c r="F627" s="225"/>
      <c r="G627" s="225"/>
      <c r="H627" s="225"/>
      <c r="I627" s="225"/>
      <c r="J627" s="225"/>
      <c r="K627" s="68"/>
      <c r="L627" s="225"/>
      <c r="M627" s="225"/>
      <c r="N627" s="250" t="str">
        <f>IF($E627="","",VLOOKUP($E627,判定式!$Q$3:$X$12,8,TRUE))</f>
        <v/>
      </c>
      <c r="O627" s="250" t="str">
        <f>IF($F627="","",VLOOKUP($F627,判定式!$R$3:$X$12,7,TRUE))</f>
        <v/>
      </c>
      <c r="P627" s="250" t="str">
        <f>IF($G627="","",VLOOKUP($G627,判定式!$S$3:$X$12,6,TRUE))</f>
        <v/>
      </c>
      <c r="Q627" s="250" t="str">
        <f>IF($H627="","",VLOOKUP($H627,判定式!$T$3:$X$12,5,TRUE))</f>
        <v/>
      </c>
      <c r="R627" s="250" t="str">
        <f>IF($I627="","",VLOOKUP($I627,判定式!$AA$3:$AB$12,2,TRUE))</f>
        <v/>
      </c>
      <c r="S627" s="250" t="str">
        <f>IF($J627="","",VLOOKUP($J627,判定式!$W$3:$X$12,2,TRUE))</f>
        <v/>
      </c>
      <c r="T627" s="250" t="str">
        <f>IF($K627="","",VLOOKUP($K627,判定式!$Z$3:$AB$12,3,TRUE))</f>
        <v/>
      </c>
      <c r="U627" s="250" t="str">
        <f>IF($L627="","",VLOOKUP($L627,判定式!$U$3:$X$12,4,TRUE))</f>
        <v/>
      </c>
      <c r="V627" s="250" t="str">
        <f>IF($M627="","",VLOOKUP($M627,判定式!$V$3:$X$12,3,TRUE))</f>
        <v/>
      </c>
      <c r="W627" s="69" t="str">
        <f t="shared" si="25"/>
        <v/>
      </c>
      <c r="X627" s="170" t="b">
        <f>IF(ISNUMBER(D627),"判定外",IF(C627=12,VLOOKUP(W627,判定式!$C$15:I$19,7,TRUE),IF(C627=13,VLOOKUP(W627,判定式!$D$15:I$19,6,TRUE),IF(C627=14,VLOOKUP(W627,判定式!$E$15:I$19,5,TRUE),IF(C627=15,VLOOKUP(W627,判定式!$F$15:I$19,4,TRUE),IF(C627=16,VLOOKUP(W627,判定式!$G$15:I$19,3,TRUE),IF(C627=17,VLOOKUP(W627,判定式!$H$15:I$19,2,TRUE))))))))</f>
        <v>0</v>
      </c>
    </row>
    <row r="628" spans="1:31" ht="14.25">
      <c r="A628" s="67">
        <v>299</v>
      </c>
      <c r="B628" s="133"/>
      <c r="C628" s="201"/>
      <c r="D628" s="215" t="str">
        <f t="shared" si="24"/>
        <v>-</v>
      </c>
      <c r="E628" s="225"/>
      <c r="F628" s="225"/>
      <c r="G628" s="225"/>
      <c r="H628" s="225"/>
      <c r="I628" s="225"/>
      <c r="J628" s="225"/>
      <c r="K628" s="68"/>
      <c r="L628" s="225"/>
      <c r="M628" s="225"/>
      <c r="N628" s="250" t="str">
        <f>IF($E628="","",VLOOKUP($E628,判定式!$Q$3:$X$12,8,TRUE))</f>
        <v/>
      </c>
      <c r="O628" s="250" t="str">
        <f>IF($F628="","",VLOOKUP($F628,判定式!$R$3:$X$12,7,TRUE))</f>
        <v/>
      </c>
      <c r="P628" s="250" t="str">
        <f>IF($G628="","",VLOOKUP($G628,判定式!$S$3:$X$12,6,TRUE))</f>
        <v/>
      </c>
      <c r="Q628" s="250" t="str">
        <f>IF($H628="","",VLOOKUP($H628,判定式!$T$3:$X$12,5,TRUE))</f>
        <v/>
      </c>
      <c r="R628" s="250" t="str">
        <f>IF($I628="","",VLOOKUP($I628,判定式!$AA$3:$AB$12,2,TRUE))</f>
        <v/>
      </c>
      <c r="S628" s="250" t="str">
        <f>IF($J628="","",VLOOKUP($J628,判定式!$W$3:$X$12,2,TRUE))</f>
        <v/>
      </c>
      <c r="T628" s="250" t="str">
        <f>IF($K628="","",VLOOKUP($K628,判定式!$Z$3:$AB$12,3,TRUE))</f>
        <v/>
      </c>
      <c r="U628" s="250" t="str">
        <f>IF($L628="","",VLOOKUP($L628,判定式!$U$3:$X$12,4,TRUE))</f>
        <v/>
      </c>
      <c r="V628" s="250" t="str">
        <f>IF($M628="","",VLOOKUP($M628,判定式!$V$3:$X$12,3,TRUE))</f>
        <v/>
      </c>
      <c r="W628" s="69" t="str">
        <f t="shared" si="25"/>
        <v/>
      </c>
      <c r="X628" s="170" t="b">
        <f>IF(ISNUMBER(D628),"判定外",IF(C628=12,VLOOKUP(W628,判定式!$C$15:I$19,7,TRUE),IF(C628=13,VLOOKUP(W628,判定式!$D$15:I$19,6,TRUE),IF(C628=14,VLOOKUP(W628,判定式!$E$15:I$19,5,TRUE),IF(C628=15,VLOOKUP(W628,判定式!$F$15:I$19,4,TRUE),IF(C628=16,VLOOKUP(W628,判定式!$G$15:I$19,3,TRUE),IF(C628=17,VLOOKUP(W628,判定式!$H$15:I$19,2,TRUE))))))))</f>
        <v>0</v>
      </c>
    </row>
    <row r="629" spans="1:31" ht="15" thickBot="1">
      <c r="A629" s="81">
        <v>300</v>
      </c>
      <c r="B629" s="81"/>
      <c r="C629" s="206"/>
      <c r="D629" s="220" t="str">
        <f t="shared" si="24"/>
        <v>-</v>
      </c>
      <c r="E629" s="232"/>
      <c r="F629" s="232"/>
      <c r="G629" s="232"/>
      <c r="H629" s="232"/>
      <c r="I629" s="232"/>
      <c r="J629" s="232"/>
      <c r="K629" s="82"/>
      <c r="L629" s="232"/>
      <c r="M629" s="232"/>
      <c r="N629" s="255" t="str">
        <f>IF($E629="","",VLOOKUP($E629,判定式!$Q$3:$X$12,8,TRUE))</f>
        <v/>
      </c>
      <c r="O629" s="255" t="str">
        <f>IF($F629="","",VLOOKUP($F629,判定式!$R$3:$X$12,7,TRUE))</f>
        <v/>
      </c>
      <c r="P629" s="255" t="str">
        <f>IF($G629="","",VLOOKUP($G629,判定式!$S$3:$X$12,6,TRUE))</f>
        <v/>
      </c>
      <c r="Q629" s="255" t="str">
        <f>IF($H629="","",VLOOKUP($H629,判定式!$T$3:$X$12,5,TRUE))</f>
        <v/>
      </c>
      <c r="R629" s="255" t="str">
        <f>IF($I629="","",VLOOKUP($I629,判定式!$AA$3:$AB$12,2,TRUE))</f>
        <v/>
      </c>
      <c r="S629" s="255" t="str">
        <f>IF($J629="","",VLOOKUP($J629,判定式!$W$3:$X$12,2,TRUE))</f>
        <v/>
      </c>
      <c r="T629" s="255" t="str">
        <f>IF($K629="","",VLOOKUP($K629,判定式!$Z$3:$AB$12,3,TRUE))</f>
        <v/>
      </c>
      <c r="U629" s="255" t="str">
        <f>IF($L629="","",VLOOKUP($L629,判定式!$U$3:$X$12,4,TRUE))</f>
        <v/>
      </c>
      <c r="V629" s="255" t="str">
        <f>IF($M629="","",VLOOKUP($M629,判定式!$V$3:$X$12,3,TRUE))</f>
        <v/>
      </c>
      <c r="W629" s="83" t="str">
        <f t="shared" si="25"/>
        <v/>
      </c>
      <c r="X629" s="175" t="b">
        <f>IF(ISNUMBER(D629),"判定外",IF(C629=12,VLOOKUP(W629,判定式!$C$15:I$19,7,TRUE),IF(C629=13,VLOOKUP(W629,判定式!$D$15:I$19,6,TRUE),IF(C629=14,VLOOKUP(W629,判定式!$E$15:I$19,5,TRUE),IF(C629=15,VLOOKUP(W629,判定式!$F$15:I$19,4,TRUE),IF(C629=16,VLOOKUP(W629,判定式!$G$15:I$19,3,TRUE),IF(C629=17,VLOOKUP(W629,判定式!$H$15:I$19,2,TRUE))))))))</f>
        <v>0</v>
      </c>
    </row>
    <row r="630" spans="1:31">
      <c r="Q630" s="84"/>
      <c r="R630" s="84"/>
      <c r="S630" s="84"/>
      <c r="T630" s="84"/>
      <c r="U630" s="84"/>
      <c r="V630" s="84"/>
      <c r="W630" s="84"/>
      <c r="AC630" s="54"/>
      <c r="AD630" s="54"/>
      <c r="AE630" s="54"/>
    </row>
    <row r="631" spans="1:31">
      <c r="AC631" s="54"/>
      <c r="AD631" s="54"/>
      <c r="AE631" s="54"/>
    </row>
    <row r="632" spans="1:31">
      <c r="AC632" s="54"/>
      <c r="AD632" s="54"/>
      <c r="AE632" s="54"/>
    </row>
    <row r="633" spans="1:3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</row>
    <row r="634" spans="1:3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</row>
  </sheetData>
  <sheetProtection password="CC1E" sheet="1" objects="1" scenarios="1"/>
  <mergeCells count="30">
    <mergeCell ref="D327:D329"/>
    <mergeCell ref="E327:M327"/>
    <mergeCell ref="N327:V327"/>
    <mergeCell ref="N328:N329"/>
    <mergeCell ref="O328:O329"/>
    <mergeCell ref="P328:P329"/>
    <mergeCell ref="Q328:Q329"/>
    <mergeCell ref="R328:R329"/>
    <mergeCell ref="S328:S329"/>
    <mergeCell ref="T328:T329"/>
    <mergeCell ref="U328:U329"/>
    <mergeCell ref="V328:V329"/>
    <mergeCell ref="D18:D20"/>
    <mergeCell ref="E18:M18"/>
    <mergeCell ref="N18:V18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C2:F2"/>
    <mergeCell ref="O4:U4"/>
    <mergeCell ref="C5:C8"/>
    <mergeCell ref="P8:R8"/>
    <mergeCell ref="C9:C12"/>
    <mergeCell ref="P12:R12"/>
  </mergeCells>
  <phoneticPr fontId="3"/>
  <conditionalFormatting sqref="B21:C320 E21:M320 B330:C629 E330:M629">
    <cfRule type="cellIs" dxfId="2" priority="18" stopIfTrue="1" operator="equal">
      <formula>""</formula>
    </cfRule>
  </conditionalFormatting>
  <dataValidations count="3">
    <dataValidation type="custom" allowBlank="1" showInputMessage="1" showErrorMessage="1" sqref="K21:K320 K330:K629">
      <formula1>ROUND(K21,1)=K21</formula1>
    </dataValidation>
    <dataValidation type="whole" operator="greaterThanOrEqual" allowBlank="1" showInputMessage="1" showErrorMessage="1" sqref="L21:M320 L330:M629 E330:J629 E21:J320">
      <formula1>0</formula1>
    </dataValidation>
    <dataValidation type="whole" operator="equal" allowBlank="1" showInputMessage="1" showErrorMessage="1" sqref="C21:C320 C330:C629">
      <formula1>15</formula1>
    </dataValidation>
  </dataValidations>
  <pageMargins left="0.75" right="0.75" top="1" bottom="1" header="0.51200000000000001" footer="0.51200000000000001"/>
  <pageSetup paperSize="8" scale="99" orientation="landscape" r:id="rId1"/>
  <headerFooter alignWithMargins="0"/>
  <rowBreaks count="1" manualBreakCount="1">
    <brk id="324" max="16383" man="1"/>
  </rowBreaks>
  <colBreaks count="1" manualBreakCount="1">
    <brk id="15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E634"/>
  <sheetViews>
    <sheetView workbookViewId="0"/>
  </sheetViews>
  <sheetFormatPr defaultRowHeight="13.5"/>
  <cols>
    <col min="1" max="1" width="4.125" style="2" customWidth="1"/>
    <col min="2" max="2" width="16.625" style="2" customWidth="1"/>
    <col min="3" max="4" width="6" style="2" customWidth="1"/>
    <col min="5" max="13" width="7.5" style="2" customWidth="1"/>
    <col min="14" max="28" width="5.25" style="2" customWidth="1"/>
    <col min="29" max="29" width="6.25" style="2" customWidth="1"/>
    <col min="30" max="30" width="5.625" style="2" customWidth="1"/>
    <col min="31" max="31" width="3.875" style="2" customWidth="1"/>
    <col min="32" max="32" width="4.875" style="2" customWidth="1"/>
    <col min="33" max="16384" width="9" style="2"/>
  </cols>
  <sheetData>
    <row r="1" spans="1:31" ht="24" customHeight="1" thickBot="1">
      <c r="A1" s="54"/>
      <c r="B1" s="160" t="str">
        <f>IF(入力要領・学校名入力!D2=0,"",入力要領・学校名入力!D2)</f>
        <v/>
      </c>
      <c r="C1" s="161" t="s">
        <v>210</v>
      </c>
      <c r="D1" s="91" t="s">
        <v>96</v>
      </c>
      <c r="E1" s="91"/>
      <c r="F1" s="91"/>
      <c r="G1" s="91"/>
      <c r="H1" s="91"/>
      <c r="I1" s="91"/>
      <c r="J1" s="91"/>
      <c r="K1" s="91"/>
      <c r="L1" s="91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AC1" s="54"/>
      <c r="AD1" s="54"/>
      <c r="AE1" s="54"/>
    </row>
    <row r="2" spans="1:31" ht="13.5" customHeight="1" thickBot="1">
      <c r="A2" s="54"/>
      <c r="B2" s="162" t="s">
        <v>78</v>
      </c>
      <c r="C2" s="346" t="str">
        <f>IF(入力要領・学校名入力!H2=0,"",入力要領・学校名入力!H2)</f>
        <v/>
      </c>
      <c r="D2" s="347"/>
      <c r="E2" s="347"/>
      <c r="F2" s="348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AC2" s="54"/>
      <c r="AD2" s="54"/>
      <c r="AE2" s="54"/>
    </row>
    <row r="3" spans="1:31" ht="13.5" customHeight="1" thickBot="1">
      <c r="A3" s="54"/>
      <c r="B3" s="92"/>
      <c r="C3" s="93"/>
      <c r="O3" s="54"/>
      <c r="P3" s="54"/>
      <c r="Q3" s="54"/>
      <c r="R3" s="54"/>
      <c r="S3" s="54"/>
      <c r="T3" s="54"/>
      <c r="U3" s="54"/>
      <c r="V3" s="54"/>
      <c r="W3" s="54"/>
      <c r="AC3" s="54"/>
      <c r="AD3" s="54"/>
      <c r="AE3" s="54"/>
    </row>
    <row r="4" spans="1:31" ht="13.5" customHeight="1" thickBot="1">
      <c r="A4" s="54"/>
      <c r="B4" s="92" t="s">
        <v>130</v>
      </c>
      <c r="C4" s="94"/>
      <c r="D4" s="95" t="s">
        <v>131</v>
      </c>
      <c r="E4" s="96" t="s">
        <v>103</v>
      </c>
      <c r="F4" s="96" t="s">
        <v>104</v>
      </c>
      <c r="G4" s="96" t="s">
        <v>105</v>
      </c>
      <c r="H4" s="96" t="s">
        <v>106</v>
      </c>
      <c r="I4" s="96" t="s">
        <v>55</v>
      </c>
      <c r="J4" s="96" t="s">
        <v>107</v>
      </c>
      <c r="K4" s="97" t="s">
        <v>59</v>
      </c>
      <c r="L4" s="96" t="s">
        <v>108</v>
      </c>
      <c r="M4" s="96" t="s">
        <v>221</v>
      </c>
      <c r="N4" s="96" t="s">
        <v>133</v>
      </c>
      <c r="O4" s="349" t="s">
        <v>120</v>
      </c>
      <c r="P4" s="350"/>
      <c r="Q4" s="350"/>
      <c r="R4" s="350"/>
      <c r="S4" s="350"/>
      <c r="T4" s="350"/>
      <c r="U4" s="351"/>
      <c r="V4" s="54"/>
      <c r="W4" s="54"/>
      <c r="AC4" s="54"/>
      <c r="AD4" s="54"/>
      <c r="AE4" s="54"/>
    </row>
    <row r="5" spans="1:31" ht="13.5" customHeight="1">
      <c r="A5" s="54"/>
      <c r="B5" s="92"/>
      <c r="C5" s="352" t="s">
        <v>234</v>
      </c>
      <c r="D5" s="98" t="s">
        <v>134</v>
      </c>
      <c r="E5" s="176">
        <f t="shared" ref="E5:M5" si="0">COUNT(E21:E320)</f>
        <v>0</v>
      </c>
      <c r="F5" s="176">
        <f t="shared" si="0"/>
        <v>0</v>
      </c>
      <c r="G5" s="176">
        <f t="shared" si="0"/>
        <v>0</v>
      </c>
      <c r="H5" s="176">
        <f t="shared" si="0"/>
        <v>0</v>
      </c>
      <c r="I5" s="176">
        <f t="shared" si="0"/>
        <v>0</v>
      </c>
      <c r="J5" s="176">
        <f t="shared" si="0"/>
        <v>0</v>
      </c>
      <c r="K5" s="182">
        <f t="shared" si="0"/>
        <v>0</v>
      </c>
      <c r="L5" s="176">
        <f t="shared" si="0"/>
        <v>0</v>
      </c>
      <c r="M5" s="176">
        <f t="shared" si="0"/>
        <v>0</v>
      </c>
      <c r="N5" s="176">
        <f>COUNT(W21:W320)</f>
        <v>0</v>
      </c>
      <c r="O5" s="99" t="s">
        <v>116</v>
      </c>
      <c r="P5" s="183" t="s">
        <v>25</v>
      </c>
      <c r="Q5" s="184" t="s">
        <v>24</v>
      </c>
      <c r="R5" s="184" t="s">
        <v>23</v>
      </c>
      <c r="S5" s="184" t="s">
        <v>22</v>
      </c>
      <c r="T5" s="108" t="s">
        <v>21</v>
      </c>
      <c r="U5" s="99" t="s">
        <v>117</v>
      </c>
      <c r="V5" s="54"/>
      <c r="W5" s="54"/>
      <c r="AC5" s="54"/>
      <c r="AD5" s="54"/>
      <c r="AE5" s="54"/>
    </row>
    <row r="6" spans="1:31" ht="13.5" customHeight="1" thickBot="1">
      <c r="A6" s="54"/>
      <c r="B6" s="92"/>
      <c r="C6" s="353"/>
      <c r="D6" s="147" t="s">
        <v>118</v>
      </c>
      <c r="E6" s="148" t="str">
        <f t="shared" ref="E6:M6" si="1">IF(ISERROR(AVERAGE(E21:E320)),"",AVERAGE(E21:E320))</f>
        <v/>
      </c>
      <c r="F6" s="148" t="str">
        <f t="shared" si="1"/>
        <v/>
      </c>
      <c r="G6" s="148" t="str">
        <f t="shared" si="1"/>
        <v/>
      </c>
      <c r="H6" s="148" t="str">
        <f t="shared" si="1"/>
        <v/>
      </c>
      <c r="I6" s="148" t="str">
        <f t="shared" si="1"/>
        <v/>
      </c>
      <c r="J6" s="148" t="str">
        <f t="shared" si="1"/>
        <v/>
      </c>
      <c r="K6" s="148" t="str">
        <f t="shared" si="1"/>
        <v/>
      </c>
      <c r="L6" s="148" t="str">
        <f t="shared" si="1"/>
        <v/>
      </c>
      <c r="M6" s="148" t="str">
        <f t="shared" si="1"/>
        <v/>
      </c>
      <c r="N6" s="148" t="str">
        <f>IF(ISERROR(AVERAGE(W21:W320)),"",AVERAGE(W21:W320))</f>
        <v/>
      </c>
      <c r="O6" s="185" t="s">
        <v>140</v>
      </c>
      <c r="P6" s="186">
        <f>COUNTIF($X21:$X320,"A")</f>
        <v>0</v>
      </c>
      <c r="Q6" s="187">
        <f>COUNTIF($X21:$X320,"B")</f>
        <v>0</v>
      </c>
      <c r="R6" s="187">
        <f>COUNTIF($X21:$X320,"C")</f>
        <v>0</v>
      </c>
      <c r="S6" s="187">
        <f>COUNTIF($X21:$X320,"d")</f>
        <v>0</v>
      </c>
      <c r="T6" s="188">
        <f>COUNTIF($X21:$X320,"e")</f>
        <v>0</v>
      </c>
      <c r="U6" s="100">
        <f>COUNTIF($X21:$X320,"判定外")</f>
        <v>0</v>
      </c>
      <c r="V6" s="54"/>
      <c r="W6" s="54"/>
      <c r="AC6" s="54"/>
      <c r="AD6" s="54"/>
      <c r="AE6" s="54"/>
    </row>
    <row r="7" spans="1:31" ht="13.5" customHeight="1" thickBot="1">
      <c r="A7" s="54"/>
      <c r="B7" s="92"/>
      <c r="C7" s="353"/>
      <c r="D7" s="157" t="s">
        <v>119</v>
      </c>
      <c r="E7" s="177" t="str">
        <f t="shared" ref="E7:M7" si="2">IF(ISERROR(STDEV(E21:E320)),"",STDEV(E21:E320))</f>
        <v/>
      </c>
      <c r="F7" s="177" t="str">
        <f t="shared" si="2"/>
        <v/>
      </c>
      <c r="G7" s="177" t="str">
        <f t="shared" si="2"/>
        <v/>
      </c>
      <c r="H7" s="177" t="str">
        <f t="shared" si="2"/>
        <v/>
      </c>
      <c r="I7" s="177" t="str">
        <f t="shared" si="2"/>
        <v/>
      </c>
      <c r="J7" s="177" t="str">
        <f t="shared" si="2"/>
        <v/>
      </c>
      <c r="K7" s="177" t="str">
        <f t="shared" si="2"/>
        <v/>
      </c>
      <c r="L7" s="177" t="str">
        <f t="shared" si="2"/>
        <v/>
      </c>
      <c r="M7" s="177" t="str">
        <f t="shared" si="2"/>
        <v/>
      </c>
      <c r="N7" s="177" t="str">
        <f>IF(ISERROR(STDEV(W21:W320)),"",STDEV(W21:W320))</f>
        <v/>
      </c>
      <c r="O7" s="185" t="s">
        <v>141</v>
      </c>
      <c r="P7" s="101">
        <f>IFERROR(P6/SUM($P$6:$T$6),0)</f>
        <v>0</v>
      </c>
      <c r="Q7" s="102">
        <f>IFERROR(Q6/SUM($P$6:$T$6),0)</f>
        <v>0</v>
      </c>
      <c r="R7" s="102">
        <f>IFERROR(R6/SUM($P$6:$T$6),0)</f>
        <v>0</v>
      </c>
      <c r="S7" s="102">
        <f>IFERROR(S6/SUM($P$6:$T$6),0)</f>
        <v>0</v>
      </c>
      <c r="T7" s="103">
        <f>IFERROR(T6/SUM($P$6:$T$6),0)</f>
        <v>0</v>
      </c>
      <c r="U7" s="104"/>
      <c r="V7" s="54"/>
      <c r="W7" s="54"/>
      <c r="AC7" s="54"/>
      <c r="AD7" s="54"/>
      <c r="AE7" s="54"/>
    </row>
    <row r="8" spans="1:31" ht="13.5" customHeight="1" thickBot="1">
      <c r="A8" s="54"/>
      <c r="B8" s="92"/>
      <c r="C8" s="354"/>
      <c r="D8" s="105" t="s">
        <v>142</v>
      </c>
      <c r="E8" s="178">
        <v>29</v>
      </c>
      <c r="F8" s="178">
        <v>27</v>
      </c>
      <c r="G8" s="178">
        <v>43</v>
      </c>
      <c r="H8" s="178">
        <v>53</v>
      </c>
      <c r="I8" s="178">
        <v>392</v>
      </c>
      <c r="J8" s="178">
        <v>87</v>
      </c>
      <c r="K8" s="189">
        <v>8</v>
      </c>
      <c r="L8" s="178">
        <v>194</v>
      </c>
      <c r="M8" s="178">
        <v>21</v>
      </c>
      <c r="N8" s="178">
        <v>43</v>
      </c>
      <c r="O8" s="190" t="s">
        <v>143</v>
      </c>
      <c r="P8" s="355">
        <f>SUM(P7:R7)</f>
        <v>0</v>
      </c>
      <c r="Q8" s="356"/>
      <c r="R8" s="357"/>
      <c r="S8" s="106" t="s">
        <v>226</v>
      </c>
      <c r="T8" s="115">
        <f>(+P7+Q7)-(S7+T7)</f>
        <v>0</v>
      </c>
      <c r="U8" s="107"/>
      <c r="V8" s="54"/>
      <c r="W8" s="54"/>
      <c r="AC8" s="54"/>
      <c r="AD8" s="54"/>
      <c r="AE8" s="54"/>
    </row>
    <row r="9" spans="1:31" ht="13.5" customHeight="1">
      <c r="A9" s="54"/>
      <c r="B9" s="92"/>
      <c r="C9" s="352" t="s">
        <v>235</v>
      </c>
      <c r="D9" s="98" t="s">
        <v>134</v>
      </c>
      <c r="E9" s="176">
        <f>COUNT(E330:E629)</f>
        <v>0</v>
      </c>
      <c r="F9" s="176">
        <f t="shared" ref="F9:M9" si="3">COUNT(F330:F629)</f>
        <v>0</v>
      </c>
      <c r="G9" s="176">
        <f t="shared" si="3"/>
        <v>0</v>
      </c>
      <c r="H9" s="176">
        <f t="shared" si="3"/>
        <v>0</v>
      </c>
      <c r="I9" s="176">
        <f t="shared" si="3"/>
        <v>0</v>
      </c>
      <c r="J9" s="176">
        <f t="shared" si="3"/>
        <v>0</v>
      </c>
      <c r="K9" s="176">
        <f t="shared" si="3"/>
        <v>0</v>
      </c>
      <c r="L9" s="176">
        <f t="shared" si="3"/>
        <v>0</v>
      </c>
      <c r="M9" s="176">
        <f t="shared" si="3"/>
        <v>0</v>
      </c>
      <c r="N9" s="176">
        <f>COUNT(W330:W629)</f>
        <v>0</v>
      </c>
      <c r="O9" s="99" t="s">
        <v>116</v>
      </c>
      <c r="P9" s="191" t="s">
        <v>25</v>
      </c>
      <c r="Q9" s="184" t="s">
        <v>24</v>
      </c>
      <c r="R9" s="184" t="s">
        <v>23</v>
      </c>
      <c r="S9" s="184" t="s">
        <v>22</v>
      </c>
      <c r="T9" s="184" t="s">
        <v>21</v>
      </c>
      <c r="U9" s="108" t="s">
        <v>117</v>
      </c>
      <c r="V9" s="54"/>
      <c r="W9" s="54"/>
      <c r="AC9" s="54"/>
      <c r="AD9" s="54"/>
      <c r="AE9" s="54"/>
    </row>
    <row r="10" spans="1:31" ht="13.5" customHeight="1" thickBot="1">
      <c r="A10" s="54"/>
      <c r="B10" s="92"/>
      <c r="C10" s="353"/>
      <c r="D10" s="147" t="s">
        <v>118</v>
      </c>
      <c r="E10" s="148" t="str">
        <f>IF(ISERROR(AVERAGE(E330:E629)),"",AVERAGE(E330:E629))</f>
        <v/>
      </c>
      <c r="F10" s="148" t="str">
        <f t="shared" ref="F10:M10" si="4">IF(ISERROR(AVERAGE(F330:F629)),"",AVERAGE(F330:F629))</f>
        <v/>
      </c>
      <c r="G10" s="148" t="str">
        <f t="shared" si="4"/>
        <v/>
      </c>
      <c r="H10" s="148" t="str">
        <f t="shared" si="4"/>
        <v/>
      </c>
      <c r="I10" s="148" t="str">
        <f t="shared" si="4"/>
        <v/>
      </c>
      <c r="J10" s="148" t="str">
        <f t="shared" si="4"/>
        <v/>
      </c>
      <c r="K10" s="148" t="str">
        <f t="shared" si="4"/>
        <v/>
      </c>
      <c r="L10" s="148" t="str">
        <f t="shared" si="4"/>
        <v/>
      </c>
      <c r="M10" s="148" t="str">
        <f t="shared" si="4"/>
        <v/>
      </c>
      <c r="N10" s="148" t="str">
        <f>IF(ISERROR(AVERAGE(W330:W629)),"",AVERAGE(W330:W629))</f>
        <v/>
      </c>
      <c r="O10" s="192" t="s">
        <v>140</v>
      </c>
      <c r="P10" s="193">
        <f>COUNTIF($X330:$X629,"A")</f>
        <v>0</v>
      </c>
      <c r="Q10" s="194">
        <f>COUNTIF($X330:$X629,"B")</f>
        <v>0</v>
      </c>
      <c r="R10" s="194">
        <f>COUNTIF($X330:$X629,"C")</f>
        <v>0</v>
      </c>
      <c r="S10" s="194">
        <f>COUNTIF($X330:$X629,"d")</f>
        <v>0</v>
      </c>
      <c r="T10" s="194">
        <f>COUNTIF($X330:$X629,"e")</f>
        <v>0</v>
      </c>
      <c r="U10" s="109">
        <f>COUNTIF($X330:$X629,"判定外")</f>
        <v>0</v>
      </c>
      <c r="V10" s="54"/>
      <c r="W10" s="54"/>
      <c r="AC10" s="54"/>
      <c r="AD10" s="54"/>
      <c r="AE10" s="54"/>
    </row>
    <row r="11" spans="1:31" ht="13.5" customHeight="1" thickBot="1">
      <c r="A11" s="54"/>
      <c r="B11" s="92"/>
      <c r="C11" s="353"/>
      <c r="D11" s="158" t="s">
        <v>119</v>
      </c>
      <c r="E11" s="179" t="str">
        <f>IF(ISERROR(STDEV(E330:E629)),"",STDEV(E330:E629))</f>
        <v/>
      </c>
      <c r="F11" s="179" t="str">
        <f t="shared" ref="F11:M11" si="5">IF(ISERROR(STDEV(F330:F629)),"",STDEV(F330:F629))</f>
        <v/>
      </c>
      <c r="G11" s="179" t="str">
        <f t="shared" si="5"/>
        <v/>
      </c>
      <c r="H11" s="179" t="str">
        <f t="shared" si="5"/>
        <v/>
      </c>
      <c r="I11" s="179" t="str">
        <f t="shared" si="5"/>
        <v/>
      </c>
      <c r="J11" s="179" t="str">
        <f t="shared" si="5"/>
        <v/>
      </c>
      <c r="K11" s="179" t="str">
        <f t="shared" si="5"/>
        <v/>
      </c>
      <c r="L11" s="179" t="str">
        <f t="shared" si="5"/>
        <v/>
      </c>
      <c r="M11" s="179" t="str">
        <f t="shared" si="5"/>
        <v/>
      </c>
      <c r="N11" s="179" t="str">
        <f>IF(ISERROR(STDEV(W330:W629)),"",STDEV(W330:W629))</f>
        <v/>
      </c>
      <c r="O11" s="195" t="s">
        <v>141</v>
      </c>
      <c r="P11" s="110">
        <f>IFERROR(P10/SUM($P$10:$T$10),0)</f>
        <v>0</v>
      </c>
      <c r="Q11" s="111">
        <f>IFERROR(Q10/SUM($P$10:$T$10),0)</f>
        <v>0</v>
      </c>
      <c r="R11" s="111">
        <f>IFERROR(R10/SUM($P$10:$T$10),0)</f>
        <v>0</v>
      </c>
      <c r="S11" s="111">
        <f>IFERROR(S10/SUM($P$10:$T$10),0)</f>
        <v>0</v>
      </c>
      <c r="T11" s="112">
        <f>IFERROR(T10/SUM($P$10:$T$10),0)</f>
        <v>0</v>
      </c>
      <c r="U11" s="107"/>
      <c r="V11" s="54"/>
      <c r="W11" s="54"/>
      <c r="AC11" s="54"/>
      <c r="AD11" s="54"/>
      <c r="AE11" s="54"/>
    </row>
    <row r="12" spans="1:31" ht="13.5" customHeight="1" thickBot="1">
      <c r="A12" s="54"/>
      <c r="B12" s="92"/>
      <c r="C12" s="354"/>
      <c r="D12" s="113" t="s">
        <v>142</v>
      </c>
      <c r="E12" s="180">
        <v>24</v>
      </c>
      <c r="F12" s="180">
        <v>23</v>
      </c>
      <c r="G12" s="180">
        <v>45</v>
      </c>
      <c r="H12" s="180">
        <v>47</v>
      </c>
      <c r="I12" s="180">
        <v>287</v>
      </c>
      <c r="J12" s="180">
        <v>59</v>
      </c>
      <c r="K12" s="196">
        <v>8.9</v>
      </c>
      <c r="L12" s="180">
        <v>168</v>
      </c>
      <c r="M12" s="180">
        <v>13</v>
      </c>
      <c r="N12" s="180">
        <v>50</v>
      </c>
      <c r="O12" s="190" t="s">
        <v>143</v>
      </c>
      <c r="P12" s="355">
        <f>SUM(P11:R11)</f>
        <v>0</v>
      </c>
      <c r="Q12" s="356"/>
      <c r="R12" s="356"/>
      <c r="S12" s="114" t="s">
        <v>226</v>
      </c>
      <c r="T12" s="115">
        <f>(+P11+Q11)-(S11+T11)</f>
        <v>0</v>
      </c>
      <c r="U12" s="107"/>
      <c r="V12" s="54"/>
      <c r="W12" s="54"/>
      <c r="AC12" s="54"/>
      <c r="AD12" s="54"/>
      <c r="AE12" s="54"/>
    </row>
    <row r="13" spans="1:31" ht="13.5" customHeight="1">
      <c r="A13" s="54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54"/>
      <c r="P13" s="54"/>
      <c r="Q13" s="54"/>
      <c r="R13" s="54"/>
      <c r="S13" s="54"/>
      <c r="T13" s="54"/>
      <c r="U13" s="54"/>
      <c r="V13" s="54"/>
      <c r="W13" s="54"/>
      <c r="AC13" s="54"/>
      <c r="AD13" s="54"/>
      <c r="AE13" s="54"/>
    </row>
    <row r="14" spans="1:31" ht="13.5" customHeight="1">
      <c r="A14" s="54"/>
      <c r="B14" s="116" t="s">
        <v>231</v>
      </c>
      <c r="C14" s="93"/>
      <c r="D14" s="93"/>
      <c r="E14" s="93"/>
      <c r="F14" s="93"/>
      <c r="G14" s="54"/>
      <c r="H14" s="54"/>
      <c r="I14" s="54"/>
      <c r="J14" s="54"/>
      <c r="K14" s="5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AC14" s="54"/>
      <c r="AD14" s="54"/>
      <c r="AE14" s="54"/>
    </row>
    <row r="15" spans="1:31" ht="13.5" customHeight="1">
      <c r="A15" s="54"/>
      <c r="B15" s="92"/>
      <c r="C15" s="93"/>
      <c r="D15" s="93"/>
      <c r="E15" s="93"/>
      <c r="F15" s="93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AC15" s="54"/>
      <c r="AD15" s="54"/>
      <c r="AE15" s="54"/>
    </row>
    <row r="16" spans="1:31">
      <c r="A16" s="54"/>
      <c r="B16" s="117" t="s">
        <v>146</v>
      </c>
      <c r="C16" s="118" t="s">
        <v>236</v>
      </c>
      <c r="D16" s="119"/>
      <c r="E16" s="119"/>
      <c r="F16" s="120"/>
      <c r="G16" s="54"/>
      <c r="H16" s="56" t="s">
        <v>167</v>
      </c>
      <c r="I16" s="9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AC16" s="54"/>
      <c r="AD16" s="54"/>
      <c r="AE16" s="54"/>
    </row>
    <row r="17" spans="1:25" ht="18" thickBot="1">
      <c r="A17" s="54"/>
      <c r="B17" s="57" t="s">
        <v>237</v>
      </c>
      <c r="C17" s="58">
        <v>16</v>
      </c>
      <c r="D17" s="59" t="s">
        <v>209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60" t="s">
        <v>97</v>
      </c>
      <c r="K17" s="121" t="s">
        <v>98</v>
      </c>
      <c r="L17" s="60" t="s">
        <v>97</v>
      </c>
      <c r="M17" s="60" t="s">
        <v>97</v>
      </c>
      <c r="N17" s="54"/>
      <c r="O17" s="54"/>
      <c r="P17" s="54"/>
      <c r="Q17" s="54"/>
      <c r="X17" s="54"/>
      <c r="Y17" s="54"/>
    </row>
    <row r="18" spans="1:25" ht="14.25" customHeight="1" thickBot="1">
      <c r="A18" s="122"/>
      <c r="B18" s="122"/>
      <c r="C18" s="123" t="s">
        <v>99</v>
      </c>
      <c r="D18" s="358" t="s">
        <v>100</v>
      </c>
      <c r="E18" s="361" t="s">
        <v>101</v>
      </c>
      <c r="F18" s="362"/>
      <c r="G18" s="362"/>
      <c r="H18" s="362"/>
      <c r="I18" s="362"/>
      <c r="J18" s="362"/>
      <c r="K18" s="362"/>
      <c r="L18" s="362"/>
      <c r="M18" s="363"/>
      <c r="N18" s="364" t="s">
        <v>207</v>
      </c>
      <c r="O18" s="365"/>
      <c r="P18" s="365"/>
      <c r="Q18" s="365"/>
      <c r="R18" s="365"/>
      <c r="S18" s="365"/>
      <c r="T18" s="365"/>
      <c r="U18" s="365"/>
      <c r="V18" s="366"/>
      <c r="W18" s="54"/>
      <c r="X18" s="54"/>
    </row>
    <row r="19" spans="1:25" ht="13.5" customHeight="1">
      <c r="A19" s="124" t="s">
        <v>102</v>
      </c>
      <c r="B19" s="125" t="s">
        <v>30</v>
      </c>
      <c r="C19" s="126" t="s">
        <v>205</v>
      </c>
      <c r="D19" s="359"/>
      <c r="E19" s="127" t="s">
        <v>103</v>
      </c>
      <c r="F19" s="128" t="s">
        <v>104</v>
      </c>
      <c r="G19" s="128" t="s">
        <v>105</v>
      </c>
      <c r="H19" s="128" t="s">
        <v>106</v>
      </c>
      <c r="I19" s="128" t="s">
        <v>55</v>
      </c>
      <c r="J19" s="128" t="s">
        <v>147</v>
      </c>
      <c r="K19" s="129" t="s">
        <v>59</v>
      </c>
      <c r="L19" s="128" t="s">
        <v>108</v>
      </c>
      <c r="M19" s="128" t="s">
        <v>148</v>
      </c>
      <c r="N19" s="367" t="s">
        <v>103</v>
      </c>
      <c r="O19" s="369" t="s">
        <v>155</v>
      </c>
      <c r="P19" s="369" t="s">
        <v>156</v>
      </c>
      <c r="Q19" s="369" t="s">
        <v>157</v>
      </c>
      <c r="R19" s="369" t="s">
        <v>55</v>
      </c>
      <c r="S19" s="369" t="s">
        <v>223</v>
      </c>
      <c r="T19" s="369" t="s">
        <v>159</v>
      </c>
      <c r="U19" s="369" t="s">
        <v>160</v>
      </c>
      <c r="V19" s="369" t="s">
        <v>161</v>
      </c>
      <c r="W19" s="166" t="s">
        <v>206</v>
      </c>
      <c r="X19" s="159" t="s">
        <v>109</v>
      </c>
    </row>
    <row r="20" spans="1:25" ht="14.25" thickBot="1">
      <c r="A20" s="130"/>
      <c r="B20" s="130"/>
      <c r="C20" s="131">
        <v>16</v>
      </c>
      <c r="D20" s="360"/>
      <c r="E20" s="61" t="s">
        <v>110</v>
      </c>
      <c r="F20" s="62" t="s">
        <v>111</v>
      </c>
      <c r="G20" s="62" t="s">
        <v>112</v>
      </c>
      <c r="H20" s="62" t="s">
        <v>111</v>
      </c>
      <c r="I20" s="62" t="s">
        <v>113</v>
      </c>
      <c r="J20" s="62" t="s">
        <v>111</v>
      </c>
      <c r="K20" s="63" t="s">
        <v>113</v>
      </c>
      <c r="L20" s="62" t="s">
        <v>112</v>
      </c>
      <c r="M20" s="62" t="s">
        <v>114</v>
      </c>
      <c r="N20" s="368"/>
      <c r="O20" s="368"/>
      <c r="P20" s="368"/>
      <c r="Q20" s="368"/>
      <c r="R20" s="370"/>
      <c r="S20" s="368"/>
      <c r="T20" s="368"/>
      <c r="U20" s="368"/>
      <c r="V20" s="368"/>
      <c r="W20" s="167" t="s">
        <v>222</v>
      </c>
      <c r="X20" s="168" t="s">
        <v>115</v>
      </c>
    </row>
    <row r="21" spans="1:25" ht="13.5" customHeight="1">
      <c r="A21" s="64">
        <v>1</v>
      </c>
      <c r="B21" s="132"/>
      <c r="C21" s="200"/>
      <c r="D21" s="207" t="str">
        <f>IF((COUNTBLANK(E21:H21)+COUNTBLANK(K21:M21)+IF(AND(I21="",J21=""),1,0))=0,"",IF((COUNTBLANK(E21:H21)+COUNTBLANK(K21:M21)+IF(AND(I21="",J21=""),1,0))=8,"-",(COUNTBLANK(E21:H21)+COUNTBLANK(K21:M21)+IF(AND(I21="",J21=""),1,0))))</f>
        <v>-</v>
      </c>
      <c r="E21" s="222"/>
      <c r="F21" s="223"/>
      <c r="G21" s="223"/>
      <c r="H21" s="223"/>
      <c r="I21" s="223"/>
      <c r="J21" s="223"/>
      <c r="K21" s="65"/>
      <c r="L21" s="223"/>
      <c r="M21" s="223"/>
      <c r="N21" s="234" t="str">
        <f>IF(E21="","",VLOOKUP(E21,判定式!C$3:$J$12,8,TRUE))</f>
        <v/>
      </c>
      <c r="O21" s="234" t="str">
        <f>IF(F21="","",VLOOKUP(F21,判定式!D$3:$J$12,7,TRUE))</f>
        <v/>
      </c>
      <c r="P21" s="234" t="str">
        <f>IF(G21="","",VLOOKUP(G21,判定式!E$3:$J$12,6,TRUE))</f>
        <v/>
      </c>
      <c r="Q21" s="234" t="str">
        <f>IF(H21="","",VLOOKUP(H21,判定式!F$3:$J$12,5,TRUE))</f>
        <v/>
      </c>
      <c r="R21" s="234" t="str">
        <f>IF(I21="","",VLOOKUP(I21,判定式!M$3:$N$12,2,TRUE))</f>
        <v/>
      </c>
      <c r="S21" s="234" t="str">
        <f>IF(J21="","",VLOOKUP(J21,判定式!I$3:$J$12,2,TRUE))</f>
        <v/>
      </c>
      <c r="T21" s="234" t="str">
        <f>IF(K21="","",VLOOKUP(K21,判定式!L$3:$N$12,3,TRUE))</f>
        <v/>
      </c>
      <c r="U21" s="234" t="str">
        <f>IF(L21="","",VLOOKUP(L21,判定式!G$3:$J$12,4,TRUE))</f>
        <v/>
      </c>
      <c r="V21" s="234" t="str">
        <f>IF(M21="","",VLOOKUP(M21,判定式!$H$3:J$12,3,TRUE))</f>
        <v/>
      </c>
      <c r="W21" s="66" t="str">
        <f>IF(COUNTBLANK(N21:V21)=0,IF((SUM(N21:R21)+SUM(T21:V21))&gt;=(SUM(N21:Q21)+SUM(S21:V21)),SUM(N21:R21)+SUM(T21:V21),SUM(N21:Q21)+SUM(S21:V21)),IF(AND(R21="",S21=""),"",IF(AND(COUNTBLANK(N21:Q21)=0,COUNTBLANK(T21:V21)=0),IF((SUM(N21:R21)+SUM(T21:V21))&gt;=(SUM(N21:Q21)+SUM(S21:V21)),SUM(N21:R21)+SUM(T21:V21),SUM(N21:Q21)+SUM(S21:V21)),"")))</f>
        <v/>
      </c>
      <c r="X21" s="169" t="b">
        <f>IF(ISNUMBER(D21),"判定外",IF(C21=12,VLOOKUP(W21,判定式!$C$15:I$19,7,TRUE),IF(C21=13,VLOOKUP(W21,判定式!$D$15:I$19,6,TRUE),IF(C21=14,VLOOKUP(W21,判定式!$E$15:I$19,5,TRUE),IF(C21=15,VLOOKUP(W21,判定式!$F$15:I$19,4,TRUE),IF(C21=16,VLOOKUP(W21,判定式!$G$15:I$19,3,TRUE),IF(C21=17,VLOOKUP(W21,判定式!$H$15:I$19,2,TRUE))))))))</f>
        <v>0</v>
      </c>
    </row>
    <row r="22" spans="1:25" ht="14.25">
      <c r="A22" s="67">
        <v>2</v>
      </c>
      <c r="B22" s="133"/>
      <c r="C22" s="201"/>
      <c r="D22" s="208" t="str">
        <f t="shared" ref="D22:D85" si="6">IF((COUNTBLANK(E22:H22)+COUNTBLANK(K22:M22)+IF(AND(I22="",J22=""),1,0))=0,"",IF((COUNTBLANK(E22:H22)+COUNTBLANK(K22:M22)+IF(AND(I22="",J22=""),1,0))=8,"-",(COUNTBLANK(E22:H22)+COUNTBLANK(K22:M22)+IF(AND(I22="",J22=""),1,0))))</f>
        <v>-</v>
      </c>
      <c r="E22" s="224"/>
      <c r="F22" s="225"/>
      <c r="G22" s="225"/>
      <c r="H22" s="225"/>
      <c r="I22" s="225"/>
      <c r="J22" s="225"/>
      <c r="K22" s="68"/>
      <c r="L22" s="225"/>
      <c r="M22" s="225"/>
      <c r="N22" s="234" t="str">
        <f>IF(E22="","",VLOOKUP(E22,判定式!C$3:$J$12,8,TRUE))</f>
        <v/>
      </c>
      <c r="O22" s="234" t="str">
        <f>IF(F22="","",VLOOKUP(F22,判定式!D$3:$J$12,7,TRUE))</f>
        <v/>
      </c>
      <c r="P22" s="234" t="str">
        <f>IF(G22="","",VLOOKUP(G22,判定式!E$3:$J$12,6,TRUE))</f>
        <v/>
      </c>
      <c r="Q22" s="234" t="str">
        <f>IF(H22="","",VLOOKUP(H22,判定式!F$3:$J$12,5,TRUE))</f>
        <v/>
      </c>
      <c r="R22" s="234" t="str">
        <f>IF(I22="","",VLOOKUP(I22,判定式!M$3:$N$12,2,TRUE))</f>
        <v/>
      </c>
      <c r="S22" s="234" t="str">
        <f>IF(J22="","",VLOOKUP(J22,判定式!I$3:$J$12,2,TRUE))</f>
        <v/>
      </c>
      <c r="T22" s="234" t="str">
        <f>IF(K22="","",VLOOKUP(K22,判定式!L$3:$N$12,3,TRUE))</f>
        <v/>
      </c>
      <c r="U22" s="234" t="str">
        <f>IF(L22="","",VLOOKUP(L22,判定式!G$3:$J$12,4,TRUE))</f>
        <v/>
      </c>
      <c r="V22" s="234" t="str">
        <f>IF(M22="","",VLOOKUP(M22,判定式!$H$3:J$12,3,TRUE))</f>
        <v/>
      </c>
      <c r="W22" s="69" t="str">
        <f t="shared" ref="W22:W85" si="7">IF(COUNTBLANK(N22:V22)=0,IF((SUM(N22:R22)+SUM(T22:V22))&gt;=(SUM(N22:Q22)+SUM(S22:V22)),SUM(N22:R22)+SUM(T22:V22),SUM(N22:Q22)+SUM(S22:V22)),IF(AND(R22="",S22=""),"",IF(AND(COUNTBLANK(N22:Q22)=0,COUNTBLANK(T22:V22)=0),IF((SUM(N22:R22)+SUM(T22:V22))&gt;=(SUM(N22:Q22)+SUM(S22:V22)),SUM(N22:R22)+SUM(T22:V22),SUM(N22:Q22)+SUM(S22:V22)),"")))</f>
        <v/>
      </c>
      <c r="X22" s="170" t="b">
        <f>IF(ISNUMBER(D22),"判定外",IF(C22=12,VLOOKUP(W22,判定式!$C$15:I$19,7,TRUE),IF(C22=13,VLOOKUP(W22,判定式!$D$15:I$19,6,TRUE),IF(C22=14,VLOOKUP(W22,判定式!$E$15:I$19,5,TRUE),IF(C22=15,VLOOKUP(W22,判定式!$F$15:I$19,4,TRUE),IF(C22=16,VLOOKUP(W22,判定式!$G$15:I$19,3,TRUE),IF(C22=17,VLOOKUP(W22,判定式!$H$15:I$19,2,TRUE))))))))</f>
        <v>0</v>
      </c>
    </row>
    <row r="23" spans="1:25" ht="14.25">
      <c r="A23" s="67">
        <v>3</v>
      </c>
      <c r="B23" s="133"/>
      <c r="C23" s="201"/>
      <c r="D23" s="208" t="str">
        <f t="shared" si="6"/>
        <v>-</v>
      </c>
      <c r="E23" s="224"/>
      <c r="F23" s="225"/>
      <c r="G23" s="225"/>
      <c r="H23" s="225"/>
      <c r="I23" s="225"/>
      <c r="J23" s="225"/>
      <c r="K23" s="68"/>
      <c r="L23" s="225"/>
      <c r="M23" s="225"/>
      <c r="N23" s="234" t="str">
        <f>IF(E23="","",VLOOKUP(E23,判定式!C$3:$J$12,8,TRUE))</f>
        <v/>
      </c>
      <c r="O23" s="234" t="str">
        <f>IF(F23="","",VLOOKUP(F23,判定式!D$3:$J$12,7,TRUE))</f>
        <v/>
      </c>
      <c r="P23" s="234" t="str">
        <f>IF(G23="","",VLOOKUP(G23,判定式!E$3:$J$12,6,TRUE))</f>
        <v/>
      </c>
      <c r="Q23" s="234" t="str">
        <f>IF(H23="","",VLOOKUP(H23,判定式!F$3:$J$12,5,TRUE))</f>
        <v/>
      </c>
      <c r="R23" s="234" t="str">
        <f>IF(I23="","",VLOOKUP(I23,判定式!M$3:$N$12,2,TRUE))</f>
        <v/>
      </c>
      <c r="S23" s="234" t="str">
        <f>IF(J23="","",VLOOKUP(J23,判定式!I$3:$J$12,2,TRUE))</f>
        <v/>
      </c>
      <c r="T23" s="234" t="str">
        <f>IF(K23="","",VLOOKUP(K23,判定式!L$3:$N$12,3,TRUE))</f>
        <v/>
      </c>
      <c r="U23" s="234" t="str">
        <f>IF(L23="","",VLOOKUP(L23,判定式!G$3:$J$12,4,TRUE))</f>
        <v/>
      </c>
      <c r="V23" s="234" t="str">
        <f>IF(M23="","",VLOOKUP(M23,判定式!$H$3:J$12,3,TRUE))</f>
        <v/>
      </c>
      <c r="W23" s="69" t="str">
        <f t="shared" si="7"/>
        <v/>
      </c>
      <c r="X23" s="170" t="b">
        <f>IF(ISNUMBER(D23),"判定外",IF(C23=12,VLOOKUP(W23,判定式!$C$15:I$19,7,TRUE),IF(C23=13,VLOOKUP(W23,判定式!$D$15:I$19,6,TRUE),IF(C23=14,VLOOKUP(W23,判定式!$E$15:I$19,5,TRUE),IF(C23=15,VLOOKUP(W23,判定式!$F$15:I$19,4,TRUE),IF(C23=16,VLOOKUP(W23,判定式!$G$15:I$19,3,TRUE),IF(C23=17,VLOOKUP(W23,判定式!$H$15:I$19,2,TRUE))))))))</f>
        <v>0</v>
      </c>
    </row>
    <row r="24" spans="1:25" ht="14.25">
      <c r="A24" s="67">
        <v>4</v>
      </c>
      <c r="B24" s="133"/>
      <c r="C24" s="201"/>
      <c r="D24" s="208" t="str">
        <f t="shared" si="6"/>
        <v>-</v>
      </c>
      <c r="E24" s="224"/>
      <c r="F24" s="225"/>
      <c r="G24" s="225"/>
      <c r="H24" s="225"/>
      <c r="I24" s="225"/>
      <c r="J24" s="225"/>
      <c r="K24" s="68"/>
      <c r="L24" s="225"/>
      <c r="M24" s="225"/>
      <c r="N24" s="234" t="str">
        <f>IF(E24="","",VLOOKUP(E24,判定式!C$3:$J$12,8,TRUE))</f>
        <v/>
      </c>
      <c r="O24" s="234" t="str">
        <f>IF(F24="","",VLOOKUP(F24,判定式!D$3:$J$12,7,TRUE))</f>
        <v/>
      </c>
      <c r="P24" s="234" t="str">
        <f>IF(G24="","",VLOOKUP(G24,判定式!E$3:$J$12,6,TRUE))</f>
        <v/>
      </c>
      <c r="Q24" s="234" t="str">
        <f>IF(H24="","",VLOOKUP(H24,判定式!F$3:$J$12,5,TRUE))</f>
        <v/>
      </c>
      <c r="R24" s="234" t="str">
        <f>IF(I24="","",VLOOKUP(I24,判定式!M$3:$N$12,2,TRUE))</f>
        <v/>
      </c>
      <c r="S24" s="234" t="str">
        <f>IF(J24="","",VLOOKUP(J24,判定式!I$3:$J$12,2,TRUE))</f>
        <v/>
      </c>
      <c r="T24" s="234" t="str">
        <f>IF(K24="","",VLOOKUP(K24,判定式!L$3:$N$12,3,TRUE))</f>
        <v/>
      </c>
      <c r="U24" s="234" t="str">
        <f>IF(L24="","",VLOOKUP(L24,判定式!G$3:$J$12,4,TRUE))</f>
        <v/>
      </c>
      <c r="V24" s="234" t="str">
        <f>IF(M24="","",VLOOKUP(M24,判定式!$H$3:J$12,3,TRUE))</f>
        <v/>
      </c>
      <c r="W24" s="69" t="str">
        <f t="shared" si="7"/>
        <v/>
      </c>
      <c r="X24" s="170" t="b">
        <f>IF(ISNUMBER(D24),"判定外",IF(C24=12,VLOOKUP(W24,判定式!$C$15:I$19,7,TRUE),IF(C24=13,VLOOKUP(W24,判定式!$D$15:I$19,6,TRUE),IF(C24=14,VLOOKUP(W24,判定式!$E$15:I$19,5,TRUE),IF(C24=15,VLOOKUP(W24,判定式!$F$15:I$19,4,TRUE),IF(C24=16,VLOOKUP(W24,判定式!$G$15:I$19,3,TRUE),IF(C24=17,VLOOKUP(W24,判定式!$H$15:I$19,2,TRUE))))))))</f>
        <v>0</v>
      </c>
    </row>
    <row r="25" spans="1:25" ht="14.25">
      <c r="A25" s="70">
        <v>5</v>
      </c>
      <c r="B25" s="134"/>
      <c r="C25" s="202"/>
      <c r="D25" s="209" t="str">
        <f t="shared" si="6"/>
        <v>-</v>
      </c>
      <c r="E25" s="226"/>
      <c r="F25" s="227"/>
      <c r="G25" s="227"/>
      <c r="H25" s="227"/>
      <c r="I25" s="227"/>
      <c r="J25" s="227"/>
      <c r="K25" s="71"/>
      <c r="L25" s="227"/>
      <c r="M25" s="227"/>
      <c r="N25" s="237" t="str">
        <f>IF(E25="","",VLOOKUP(E25,判定式!C$3:$J$12,8,TRUE))</f>
        <v/>
      </c>
      <c r="O25" s="237" t="str">
        <f>IF(F25="","",VLOOKUP(F25,判定式!D$3:$J$12,7,TRUE))</f>
        <v/>
      </c>
      <c r="P25" s="237" t="str">
        <f>IF(G25="","",VLOOKUP(G25,判定式!E$3:$J$12,6,TRUE))</f>
        <v/>
      </c>
      <c r="Q25" s="237" t="str">
        <f>IF(H25="","",VLOOKUP(H25,判定式!F$3:$J$12,5,TRUE))</f>
        <v/>
      </c>
      <c r="R25" s="237" t="str">
        <f>IF(I25="","",VLOOKUP(I25,判定式!M$3:$N$12,2,TRUE))</f>
        <v/>
      </c>
      <c r="S25" s="237" t="str">
        <f>IF(J25="","",VLOOKUP(J25,判定式!I$3:$J$12,2,TRUE))</f>
        <v/>
      </c>
      <c r="T25" s="237" t="str">
        <f>IF(K25="","",VLOOKUP(K25,判定式!L$3:$N$12,3,TRUE))</f>
        <v/>
      </c>
      <c r="U25" s="237" t="str">
        <f>IF(L25="","",VLOOKUP(L25,判定式!G$3:$J$12,4,TRUE))</f>
        <v/>
      </c>
      <c r="V25" s="237" t="str">
        <f>IF(M25="","",VLOOKUP(M25,判定式!$H$3:J$12,3,TRUE))</f>
        <v/>
      </c>
      <c r="W25" s="72" t="str">
        <f t="shared" si="7"/>
        <v/>
      </c>
      <c r="X25" s="171" t="b">
        <f>IF(ISNUMBER(D25),"判定外",IF(C25=12,VLOOKUP(W25,判定式!$C$15:I$19,7,TRUE),IF(C25=13,VLOOKUP(W25,判定式!$D$15:I$19,6,TRUE),IF(C25=14,VLOOKUP(W25,判定式!$E$15:I$19,5,TRUE),IF(C25=15,VLOOKUP(W25,判定式!$F$15:I$19,4,TRUE),IF(C25=16,VLOOKUP(W25,判定式!$G$15:I$19,3,TRUE),IF(C25=17,VLOOKUP(W25,判定式!$H$15:I$19,2,TRUE))))))))</f>
        <v>0</v>
      </c>
    </row>
    <row r="26" spans="1:25" ht="14.25">
      <c r="A26" s="73">
        <v>6</v>
      </c>
      <c r="B26" s="135"/>
      <c r="C26" s="203"/>
      <c r="D26" s="210" t="str">
        <f t="shared" si="6"/>
        <v>-</v>
      </c>
      <c r="E26" s="228"/>
      <c r="F26" s="229"/>
      <c r="G26" s="229"/>
      <c r="H26" s="229"/>
      <c r="I26" s="229"/>
      <c r="J26" s="229"/>
      <c r="K26" s="74"/>
      <c r="L26" s="229"/>
      <c r="M26" s="229"/>
      <c r="N26" s="234" t="str">
        <f>IF(E26="","",VLOOKUP(E26,判定式!C$3:$J$12,8,TRUE))</f>
        <v/>
      </c>
      <c r="O26" s="234" t="str">
        <f>IF(F26="","",VLOOKUP(F26,判定式!D$3:$J$12,7,TRUE))</f>
        <v/>
      </c>
      <c r="P26" s="234" t="str">
        <f>IF(G26="","",VLOOKUP(G26,判定式!E$3:$J$12,6,TRUE))</f>
        <v/>
      </c>
      <c r="Q26" s="234" t="str">
        <f>IF(H26="","",VLOOKUP(H26,判定式!F$3:$J$12,5,TRUE))</f>
        <v/>
      </c>
      <c r="R26" s="234" t="str">
        <f>IF(I26="","",VLOOKUP(I26,判定式!M$3:$N$12,2,TRUE))</f>
        <v/>
      </c>
      <c r="S26" s="234" t="str">
        <f>IF(J26="","",VLOOKUP(J26,判定式!I$3:$J$12,2,TRUE))</f>
        <v/>
      </c>
      <c r="T26" s="234" t="str">
        <f>IF(K26="","",VLOOKUP(K26,判定式!L$3:$N$12,3,TRUE))</f>
        <v/>
      </c>
      <c r="U26" s="234" t="str">
        <f>IF(L26="","",VLOOKUP(L26,判定式!G$3:$J$12,4,TRUE))</f>
        <v/>
      </c>
      <c r="V26" s="234" t="str">
        <f>IF(M26="","",VLOOKUP(M26,判定式!$H$3:J$12,3,TRUE))</f>
        <v/>
      </c>
      <c r="W26" s="75" t="str">
        <f t="shared" si="7"/>
        <v/>
      </c>
      <c r="X26" s="172" t="b">
        <f>IF(ISNUMBER(D26),"判定外",IF(C26=12,VLOOKUP(W26,判定式!$C$15:I$19,7,TRUE),IF(C26=13,VLOOKUP(W26,判定式!$D$15:I$19,6,TRUE),IF(C26=14,VLOOKUP(W26,判定式!$E$15:I$19,5,TRUE),IF(C26=15,VLOOKUP(W26,判定式!$F$15:I$19,4,TRUE),IF(C26=16,VLOOKUP(W26,判定式!$G$15:I$19,3,TRUE),IF(C26=17,VLOOKUP(W26,判定式!$H$15:I$19,2,TRUE))))))))</f>
        <v>0</v>
      </c>
    </row>
    <row r="27" spans="1:25" ht="14.25">
      <c r="A27" s="67">
        <v>7</v>
      </c>
      <c r="B27" s="133"/>
      <c r="C27" s="201"/>
      <c r="D27" s="208" t="str">
        <f t="shared" si="6"/>
        <v>-</v>
      </c>
      <c r="E27" s="224"/>
      <c r="F27" s="225"/>
      <c r="G27" s="225"/>
      <c r="H27" s="225"/>
      <c r="I27" s="225"/>
      <c r="J27" s="225"/>
      <c r="K27" s="68"/>
      <c r="L27" s="225"/>
      <c r="M27" s="225"/>
      <c r="N27" s="234" t="str">
        <f>IF(E27="","",VLOOKUP(E27,判定式!C$3:$J$12,8,TRUE))</f>
        <v/>
      </c>
      <c r="O27" s="234" t="str">
        <f>IF(F27="","",VLOOKUP(F27,判定式!D$3:$J$12,7,TRUE))</f>
        <v/>
      </c>
      <c r="P27" s="234" t="str">
        <f>IF(G27="","",VLOOKUP(G27,判定式!E$3:$J$12,6,TRUE))</f>
        <v/>
      </c>
      <c r="Q27" s="234" t="str">
        <f>IF(H27="","",VLOOKUP(H27,判定式!F$3:$J$12,5,TRUE))</f>
        <v/>
      </c>
      <c r="R27" s="234" t="str">
        <f>IF(I27="","",VLOOKUP(I27,判定式!M$3:$N$12,2,TRUE))</f>
        <v/>
      </c>
      <c r="S27" s="234" t="str">
        <f>IF(J27="","",VLOOKUP(J27,判定式!I$3:$J$12,2,TRUE))</f>
        <v/>
      </c>
      <c r="T27" s="234" t="str">
        <f>IF(K27="","",VLOOKUP(K27,判定式!L$3:$N$12,3,TRUE))</f>
        <v/>
      </c>
      <c r="U27" s="234" t="str">
        <f>IF(L27="","",VLOOKUP(L27,判定式!G$3:$J$12,4,TRUE))</f>
        <v/>
      </c>
      <c r="V27" s="234" t="str">
        <f>IF(M27="","",VLOOKUP(M27,判定式!$H$3:J$12,3,TRUE))</f>
        <v/>
      </c>
      <c r="W27" s="69" t="str">
        <f t="shared" si="7"/>
        <v/>
      </c>
      <c r="X27" s="170" t="b">
        <f>IF(ISNUMBER(D27),"判定外",IF(C27=12,VLOOKUP(W27,判定式!$C$15:I$19,7,TRUE),IF(C27=13,VLOOKUP(W27,判定式!$D$15:I$19,6,TRUE),IF(C27=14,VLOOKUP(W27,判定式!$E$15:I$19,5,TRUE),IF(C27=15,VLOOKUP(W27,判定式!$F$15:I$19,4,TRUE),IF(C27=16,VLOOKUP(W27,判定式!$G$15:I$19,3,TRUE),IF(C27=17,VLOOKUP(W27,判定式!$H$15:I$19,2,TRUE))))))))</f>
        <v>0</v>
      </c>
    </row>
    <row r="28" spans="1:25" ht="14.25">
      <c r="A28" s="67">
        <v>8</v>
      </c>
      <c r="B28" s="133"/>
      <c r="C28" s="201"/>
      <c r="D28" s="208" t="str">
        <f t="shared" si="6"/>
        <v>-</v>
      </c>
      <c r="E28" s="225"/>
      <c r="F28" s="225"/>
      <c r="G28" s="225"/>
      <c r="H28" s="225"/>
      <c r="I28" s="225"/>
      <c r="J28" s="225"/>
      <c r="K28" s="68"/>
      <c r="L28" s="225"/>
      <c r="M28" s="225"/>
      <c r="N28" s="234" t="str">
        <f>IF(E28="","",VLOOKUP(E28,判定式!C$3:$J$12,8,TRUE))</f>
        <v/>
      </c>
      <c r="O28" s="234" t="str">
        <f>IF(F28="","",VLOOKUP(F28,判定式!D$3:$J$12,7,TRUE))</f>
        <v/>
      </c>
      <c r="P28" s="234" t="str">
        <f>IF(G28="","",VLOOKUP(G28,判定式!E$3:$J$12,6,TRUE))</f>
        <v/>
      </c>
      <c r="Q28" s="234" t="str">
        <f>IF(H28="","",VLOOKUP(H28,判定式!F$3:$J$12,5,TRUE))</f>
        <v/>
      </c>
      <c r="R28" s="234" t="str">
        <f>IF(I28="","",VLOOKUP(I28,判定式!M$3:$N$12,2,TRUE))</f>
        <v/>
      </c>
      <c r="S28" s="234" t="str">
        <f>IF(J28="","",VLOOKUP(J28,判定式!I$3:$J$12,2,TRUE))</f>
        <v/>
      </c>
      <c r="T28" s="234" t="str">
        <f>IF(K28="","",VLOOKUP(K28,判定式!L$3:$N$12,3,TRUE))</f>
        <v/>
      </c>
      <c r="U28" s="234" t="str">
        <f>IF(L28="","",VLOOKUP(L28,判定式!G$3:$J$12,4,TRUE))</f>
        <v/>
      </c>
      <c r="V28" s="234" t="str">
        <f>IF(M28="","",VLOOKUP(M28,判定式!$H$3:J$12,3,TRUE))</f>
        <v/>
      </c>
      <c r="W28" s="69" t="str">
        <f t="shared" si="7"/>
        <v/>
      </c>
      <c r="X28" s="170" t="b">
        <f>IF(ISNUMBER(D28),"判定外",IF(C28=12,VLOOKUP(W28,判定式!$C$15:I$19,7,TRUE),IF(C28=13,VLOOKUP(W28,判定式!$D$15:I$19,6,TRUE),IF(C28=14,VLOOKUP(W28,判定式!$E$15:I$19,5,TRUE),IF(C28=15,VLOOKUP(W28,判定式!$F$15:I$19,4,TRUE),IF(C28=16,VLOOKUP(W28,判定式!$G$15:I$19,3,TRUE),IF(C28=17,VLOOKUP(W28,判定式!$H$15:I$19,2,TRUE))))))))</f>
        <v>0</v>
      </c>
    </row>
    <row r="29" spans="1:25" ht="14.25">
      <c r="A29" s="67">
        <v>9</v>
      </c>
      <c r="B29" s="133"/>
      <c r="C29" s="201"/>
      <c r="D29" s="208" t="str">
        <f t="shared" si="6"/>
        <v>-</v>
      </c>
      <c r="E29" s="225"/>
      <c r="F29" s="225"/>
      <c r="G29" s="225"/>
      <c r="H29" s="225"/>
      <c r="I29" s="225"/>
      <c r="J29" s="225"/>
      <c r="K29" s="68"/>
      <c r="L29" s="225"/>
      <c r="M29" s="225"/>
      <c r="N29" s="234" t="str">
        <f>IF(E29="","",VLOOKUP(E29,判定式!C$3:$J$12,8,TRUE))</f>
        <v/>
      </c>
      <c r="O29" s="234" t="str">
        <f>IF(F29="","",VLOOKUP(F29,判定式!D$3:$J$12,7,TRUE))</f>
        <v/>
      </c>
      <c r="P29" s="234" t="str">
        <f>IF(G29="","",VLOOKUP(G29,判定式!E$3:$J$12,6,TRUE))</f>
        <v/>
      </c>
      <c r="Q29" s="234" t="str">
        <f>IF(H29="","",VLOOKUP(H29,判定式!F$3:$J$12,5,TRUE))</f>
        <v/>
      </c>
      <c r="R29" s="234" t="str">
        <f>IF(I29="","",VLOOKUP(I29,判定式!M$3:$N$12,2,TRUE))</f>
        <v/>
      </c>
      <c r="S29" s="234" t="str">
        <f>IF(J29="","",VLOOKUP(J29,判定式!I$3:$J$12,2,TRUE))</f>
        <v/>
      </c>
      <c r="T29" s="234" t="str">
        <f>IF(K29="","",VLOOKUP(K29,判定式!L$3:$N$12,3,TRUE))</f>
        <v/>
      </c>
      <c r="U29" s="234" t="str">
        <f>IF(L29="","",VLOOKUP(L29,判定式!G$3:$J$12,4,TRUE))</f>
        <v/>
      </c>
      <c r="V29" s="234" t="str">
        <f>IF(M29="","",VLOOKUP(M29,判定式!$H$3:J$12,3,TRUE))</f>
        <v/>
      </c>
      <c r="W29" s="69" t="str">
        <f t="shared" si="7"/>
        <v/>
      </c>
      <c r="X29" s="170" t="b">
        <f>IF(ISNUMBER(D29),"判定外",IF(C29=12,VLOOKUP(W29,判定式!$C$15:I$19,7,TRUE),IF(C29=13,VLOOKUP(W29,判定式!$D$15:I$19,6,TRUE),IF(C29=14,VLOOKUP(W29,判定式!$E$15:I$19,5,TRUE),IF(C29=15,VLOOKUP(W29,判定式!$F$15:I$19,4,TRUE),IF(C29=16,VLOOKUP(W29,判定式!$G$15:I$19,3,TRUE),IF(C29=17,VLOOKUP(W29,判定式!$H$15:I$19,2,TRUE))))))))</f>
        <v>0</v>
      </c>
    </row>
    <row r="30" spans="1:25" ht="14.25">
      <c r="A30" s="76">
        <v>10</v>
      </c>
      <c r="B30" s="136"/>
      <c r="C30" s="204"/>
      <c r="D30" s="211" t="str">
        <f t="shared" si="6"/>
        <v>-</v>
      </c>
      <c r="E30" s="230"/>
      <c r="F30" s="230"/>
      <c r="G30" s="230"/>
      <c r="H30" s="230"/>
      <c r="I30" s="230"/>
      <c r="J30" s="230"/>
      <c r="K30" s="77"/>
      <c r="L30" s="230"/>
      <c r="M30" s="230"/>
      <c r="N30" s="237" t="str">
        <f>IF(E30="","",VLOOKUP(E30,判定式!C$3:$J$12,8,TRUE))</f>
        <v/>
      </c>
      <c r="O30" s="237" t="str">
        <f>IF(F30="","",VLOOKUP(F30,判定式!D$3:$J$12,7,TRUE))</f>
        <v/>
      </c>
      <c r="P30" s="237" t="str">
        <f>IF(G30="","",VLOOKUP(G30,判定式!E$3:$J$12,6,TRUE))</f>
        <v/>
      </c>
      <c r="Q30" s="237" t="str">
        <f>IF(H30="","",VLOOKUP(H30,判定式!F$3:$J$12,5,TRUE))</f>
        <v/>
      </c>
      <c r="R30" s="237" t="str">
        <f>IF(I30="","",VLOOKUP(I30,判定式!M$3:$N$12,2,TRUE))</f>
        <v/>
      </c>
      <c r="S30" s="237" t="str">
        <f>IF(J30="","",VLOOKUP(J30,判定式!I$3:$J$12,2,TRUE))</f>
        <v/>
      </c>
      <c r="T30" s="237" t="str">
        <f>IF(K30="","",VLOOKUP(K30,判定式!L$3:$N$12,3,TRUE))</f>
        <v/>
      </c>
      <c r="U30" s="237" t="str">
        <f>IF(L30="","",VLOOKUP(L30,判定式!G$3:$J$12,4,TRUE))</f>
        <v/>
      </c>
      <c r="V30" s="237" t="str">
        <f>IF(M30="","",VLOOKUP(M30,判定式!$H$3:J$12,3,TRUE))</f>
        <v/>
      </c>
      <c r="W30" s="78" t="str">
        <f t="shared" si="7"/>
        <v/>
      </c>
      <c r="X30" s="173" t="b">
        <f>IF(ISNUMBER(D30),"判定外",IF(C30=12,VLOOKUP(W30,判定式!$C$15:I$19,7,TRUE),IF(C30=13,VLOOKUP(W30,判定式!$D$15:I$19,6,TRUE),IF(C30=14,VLOOKUP(W30,判定式!$E$15:I$19,5,TRUE),IF(C30=15,VLOOKUP(W30,判定式!$F$15:I$19,4,TRUE),IF(C30=16,VLOOKUP(W30,判定式!$G$15:I$19,3,TRUE),IF(C30=17,VLOOKUP(W30,判定式!$H$15:I$19,2,TRUE))))))))</f>
        <v>0</v>
      </c>
    </row>
    <row r="31" spans="1:25" ht="14.25">
      <c r="A31" s="79">
        <v>11</v>
      </c>
      <c r="B31" s="137"/>
      <c r="C31" s="205"/>
      <c r="D31" s="212" t="str">
        <f t="shared" si="6"/>
        <v>-</v>
      </c>
      <c r="E31" s="231"/>
      <c r="F31" s="231"/>
      <c r="G31" s="231"/>
      <c r="H31" s="231"/>
      <c r="I31" s="231"/>
      <c r="J31" s="231"/>
      <c r="K31" s="80"/>
      <c r="L31" s="231"/>
      <c r="M31" s="231"/>
      <c r="N31" s="234" t="str">
        <f>IF(E31="","",VLOOKUP(E31,判定式!C$3:$J$12,8,TRUE))</f>
        <v/>
      </c>
      <c r="O31" s="234" t="str">
        <f>IF(F31="","",VLOOKUP(F31,判定式!D$3:$J$12,7,TRUE))</f>
        <v/>
      </c>
      <c r="P31" s="234" t="str">
        <f>IF(G31="","",VLOOKUP(G31,判定式!E$3:$J$12,6,TRUE))</f>
        <v/>
      </c>
      <c r="Q31" s="234" t="str">
        <f>IF(H31="","",VLOOKUP(H31,判定式!F$3:$J$12,5,TRUE))</f>
        <v/>
      </c>
      <c r="R31" s="234" t="str">
        <f>IF(I31="","",VLOOKUP(I31,判定式!M$3:$N$12,2,TRUE))</f>
        <v/>
      </c>
      <c r="S31" s="234" t="str">
        <f>IF(J31="","",VLOOKUP(J31,判定式!I$3:$J$12,2,TRUE))</f>
        <v/>
      </c>
      <c r="T31" s="234" t="str">
        <f>IF(K31="","",VLOOKUP(K31,判定式!L$3:$N$12,3,TRUE))</f>
        <v/>
      </c>
      <c r="U31" s="234" t="str">
        <f>IF(L31="","",VLOOKUP(L31,判定式!G$3:$J$12,4,TRUE))</f>
        <v/>
      </c>
      <c r="V31" s="234" t="str">
        <f>IF(M31="","",VLOOKUP(M31,判定式!$H$3:J$12,3,TRUE))</f>
        <v/>
      </c>
      <c r="W31" s="75" t="str">
        <f t="shared" si="7"/>
        <v/>
      </c>
      <c r="X31" s="174" t="b">
        <f>IF(ISNUMBER(D31),"判定外",IF(C31=12,VLOOKUP(W31,判定式!$C$15:I$19,7,TRUE),IF(C31=13,VLOOKUP(W31,判定式!$D$15:I$19,6,TRUE),IF(C31=14,VLOOKUP(W31,判定式!$E$15:I$19,5,TRUE),IF(C31=15,VLOOKUP(W31,判定式!$F$15:I$19,4,TRUE),IF(C31=16,VLOOKUP(W31,判定式!$G$15:I$19,3,TRUE),IF(C31=17,VLOOKUP(W31,判定式!$H$15:I$19,2,TRUE))))))))</f>
        <v>0</v>
      </c>
    </row>
    <row r="32" spans="1:25" ht="14.25">
      <c r="A32" s="67">
        <v>12</v>
      </c>
      <c r="B32" s="133"/>
      <c r="C32" s="201"/>
      <c r="D32" s="208" t="str">
        <f t="shared" si="6"/>
        <v>-</v>
      </c>
      <c r="E32" s="225"/>
      <c r="F32" s="225"/>
      <c r="G32" s="225"/>
      <c r="H32" s="225"/>
      <c r="I32" s="225"/>
      <c r="J32" s="225"/>
      <c r="K32" s="68"/>
      <c r="L32" s="225"/>
      <c r="M32" s="225"/>
      <c r="N32" s="234" t="str">
        <f>IF(E32="","",VLOOKUP(E32,判定式!C$3:$J$12,8,TRUE))</f>
        <v/>
      </c>
      <c r="O32" s="234" t="str">
        <f>IF(F32="","",VLOOKUP(F32,判定式!D$3:$J$12,7,TRUE))</f>
        <v/>
      </c>
      <c r="P32" s="234" t="str">
        <f>IF(G32="","",VLOOKUP(G32,判定式!E$3:$J$12,6,TRUE))</f>
        <v/>
      </c>
      <c r="Q32" s="234" t="str">
        <f>IF(H32="","",VLOOKUP(H32,判定式!F$3:$J$12,5,TRUE))</f>
        <v/>
      </c>
      <c r="R32" s="234" t="str">
        <f>IF(I32="","",VLOOKUP(I32,判定式!M$3:$N$12,2,TRUE))</f>
        <v/>
      </c>
      <c r="S32" s="234" t="str">
        <f>IF(J32="","",VLOOKUP(J32,判定式!I$3:$J$12,2,TRUE))</f>
        <v/>
      </c>
      <c r="T32" s="234" t="str">
        <f>IF(K32="","",VLOOKUP(K32,判定式!L$3:$N$12,3,TRUE))</f>
        <v/>
      </c>
      <c r="U32" s="234" t="str">
        <f>IF(L32="","",VLOOKUP(L32,判定式!G$3:$J$12,4,TRUE))</f>
        <v/>
      </c>
      <c r="V32" s="234" t="str">
        <f>IF(M32="","",VLOOKUP(M32,判定式!$H$3:J$12,3,TRUE))</f>
        <v/>
      </c>
      <c r="W32" s="69" t="str">
        <f t="shared" si="7"/>
        <v/>
      </c>
      <c r="X32" s="170" t="b">
        <f>IF(ISNUMBER(D32),"判定外",IF(C32=12,VLOOKUP(W32,判定式!$C$15:I$19,7,TRUE),IF(C32=13,VLOOKUP(W32,判定式!$D$15:I$19,6,TRUE),IF(C32=14,VLOOKUP(W32,判定式!$E$15:I$19,5,TRUE),IF(C32=15,VLOOKUP(W32,判定式!$F$15:I$19,4,TRUE),IF(C32=16,VLOOKUP(W32,判定式!$G$15:I$19,3,TRUE),IF(C32=17,VLOOKUP(W32,判定式!$H$15:I$19,2,TRUE))))))))</f>
        <v>0</v>
      </c>
    </row>
    <row r="33" spans="1:24" ht="14.25">
      <c r="A33" s="67">
        <v>13</v>
      </c>
      <c r="B33" s="133"/>
      <c r="C33" s="201"/>
      <c r="D33" s="208" t="str">
        <f t="shared" si="6"/>
        <v>-</v>
      </c>
      <c r="E33" s="225"/>
      <c r="F33" s="225"/>
      <c r="G33" s="225"/>
      <c r="H33" s="225"/>
      <c r="I33" s="225"/>
      <c r="J33" s="225"/>
      <c r="K33" s="68"/>
      <c r="L33" s="225"/>
      <c r="M33" s="225"/>
      <c r="N33" s="234" t="str">
        <f>IF(E33="","",VLOOKUP(E33,判定式!C$3:$J$12,8,TRUE))</f>
        <v/>
      </c>
      <c r="O33" s="234" t="str">
        <f>IF(F33="","",VLOOKUP(F33,判定式!D$3:$J$12,7,TRUE))</f>
        <v/>
      </c>
      <c r="P33" s="234" t="str">
        <f>IF(G33="","",VLOOKUP(G33,判定式!E$3:$J$12,6,TRUE))</f>
        <v/>
      </c>
      <c r="Q33" s="234" t="str">
        <f>IF(H33="","",VLOOKUP(H33,判定式!F$3:$J$12,5,TRUE))</f>
        <v/>
      </c>
      <c r="R33" s="234" t="str">
        <f>IF(I33="","",VLOOKUP(I33,判定式!M$3:$N$12,2,TRUE))</f>
        <v/>
      </c>
      <c r="S33" s="234" t="str">
        <f>IF(J33="","",VLOOKUP(J33,判定式!I$3:$J$12,2,TRUE))</f>
        <v/>
      </c>
      <c r="T33" s="234" t="str">
        <f>IF(K33="","",VLOOKUP(K33,判定式!L$3:$N$12,3,TRUE))</f>
        <v/>
      </c>
      <c r="U33" s="234" t="str">
        <f>IF(L33="","",VLOOKUP(L33,判定式!G$3:$J$12,4,TRUE))</f>
        <v/>
      </c>
      <c r="V33" s="234" t="str">
        <f>IF(M33="","",VLOOKUP(M33,判定式!$H$3:J$12,3,TRUE))</f>
        <v/>
      </c>
      <c r="W33" s="69" t="str">
        <f t="shared" si="7"/>
        <v/>
      </c>
      <c r="X33" s="170" t="b">
        <f>IF(ISNUMBER(D33),"判定外",IF(C33=12,VLOOKUP(W33,判定式!$C$15:I$19,7,TRUE),IF(C33=13,VLOOKUP(W33,判定式!$D$15:I$19,6,TRUE),IF(C33=14,VLOOKUP(W33,判定式!$E$15:I$19,5,TRUE),IF(C33=15,VLOOKUP(W33,判定式!$F$15:I$19,4,TRUE),IF(C33=16,VLOOKUP(W33,判定式!$G$15:I$19,3,TRUE),IF(C33=17,VLOOKUP(W33,判定式!$H$15:I$19,2,TRUE))))))))</f>
        <v>0</v>
      </c>
    </row>
    <row r="34" spans="1:24" ht="14.25">
      <c r="A34" s="67">
        <v>14</v>
      </c>
      <c r="B34" s="133"/>
      <c r="C34" s="201"/>
      <c r="D34" s="208" t="str">
        <f t="shared" si="6"/>
        <v>-</v>
      </c>
      <c r="E34" s="225"/>
      <c r="F34" s="225"/>
      <c r="G34" s="225"/>
      <c r="H34" s="225"/>
      <c r="I34" s="225"/>
      <c r="J34" s="225"/>
      <c r="K34" s="68"/>
      <c r="L34" s="225"/>
      <c r="M34" s="225"/>
      <c r="N34" s="234" t="str">
        <f>IF(E34="","",VLOOKUP(E34,判定式!C$3:$J$12,8,TRUE))</f>
        <v/>
      </c>
      <c r="O34" s="234" t="str">
        <f>IF(F34="","",VLOOKUP(F34,判定式!D$3:$J$12,7,TRUE))</f>
        <v/>
      </c>
      <c r="P34" s="234" t="str">
        <f>IF(G34="","",VLOOKUP(G34,判定式!E$3:$J$12,6,TRUE))</f>
        <v/>
      </c>
      <c r="Q34" s="234" t="str">
        <f>IF(H34="","",VLOOKUP(H34,判定式!F$3:$J$12,5,TRUE))</f>
        <v/>
      </c>
      <c r="R34" s="234" t="str">
        <f>IF(I34="","",VLOOKUP(I34,判定式!M$3:$N$12,2,TRUE))</f>
        <v/>
      </c>
      <c r="S34" s="234" t="str">
        <f>IF(J34="","",VLOOKUP(J34,判定式!I$3:$J$12,2,TRUE))</f>
        <v/>
      </c>
      <c r="T34" s="234" t="str">
        <f>IF(K34="","",VLOOKUP(K34,判定式!L$3:$N$12,3,TRUE))</f>
        <v/>
      </c>
      <c r="U34" s="234" t="str">
        <f>IF(L34="","",VLOOKUP(L34,判定式!G$3:$J$12,4,TRUE))</f>
        <v/>
      </c>
      <c r="V34" s="234" t="str">
        <f>IF(M34="","",VLOOKUP(M34,判定式!$H$3:J$12,3,TRUE))</f>
        <v/>
      </c>
      <c r="W34" s="69" t="str">
        <f t="shared" si="7"/>
        <v/>
      </c>
      <c r="X34" s="170" t="b">
        <f>IF(ISNUMBER(D34),"判定外",IF(C34=12,VLOOKUP(W34,判定式!$C$15:I$19,7,TRUE),IF(C34=13,VLOOKUP(W34,判定式!$D$15:I$19,6,TRUE),IF(C34=14,VLOOKUP(W34,判定式!$E$15:I$19,5,TRUE),IF(C34=15,VLOOKUP(W34,判定式!$F$15:I$19,4,TRUE),IF(C34=16,VLOOKUP(W34,判定式!$G$15:I$19,3,TRUE),IF(C34=17,VLOOKUP(W34,判定式!$H$15:I$19,2,TRUE))))))))</f>
        <v>0</v>
      </c>
    </row>
    <row r="35" spans="1:24" ht="14.25">
      <c r="A35" s="70">
        <v>15</v>
      </c>
      <c r="B35" s="134"/>
      <c r="C35" s="202"/>
      <c r="D35" s="209" t="str">
        <f t="shared" si="6"/>
        <v>-</v>
      </c>
      <c r="E35" s="227"/>
      <c r="F35" s="227"/>
      <c r="G35" s="227"/>
      <c r="H35" s="227"/>
      <c r="I35" s="227"/>
      <c r="J35" s="227"/>
      <c r="K35" s="71"/>
      <c r="L35" s="227"/>
      <c r="M35" s="227"/>
      <c r="N35" s="237" t="str">
        <f>IF(E35="","",VLOOKUP(E35,判定式!C$3:$J$12,8,TRUE))</f>
        <v/>
      </c>
      <c r="O35" s="237" t="str">
        <f>IF(F35="","",VLOOKUP(F35,判定式!D$3:$J$12,7,TRUE))</f>
        <v/>
      </c>
      <c r="P35" s="237" t="str">
        <f>IF(G35="","",VLOOKUP(G35,判定式!E$3:$J$12,6,TRUE))</f>
        <v/>
      </c>
      <c r="Q35" s="237" t="str">
        <f>IF(H35="","",VLOOKUP(H35,判定式!F$3:$J$12,5,TRUE))</f>
        <v/>
      </c>
      <c r="R35" s="237" t="str">
        <f>IF(I35="","",VLOOKUP(I35,判定式!M$3:$N$12,2,TRUE))</f>
        <v/>
      </c>
      <c r="S35" s="237" t="str">
        <f>IF(J35="","",VLOOKUP(J35,判定式!I$3:$J$12,2,TRUE))</f>
        <v/>
      </c>
      <c r="T35" s="237" t="str">
        <f>IF(K35="","",VLOOKUP(K35,判定式!L$3:$N$12,3,TRUE))</f>
        <v/>
      </c>
      <c r="U35" s="237" t="str">
        <f>IF(L35="","",VLOOKUP(L35,判定式!G$3:$J$12,4,TRUE))</f>
        <v/>
      </c>
      <c r="V35" s="237" t="str">
        <f>IF(M35="","",VLOOKUP(M35,判定式!$H$3:J$12,3,TRUE))</f>
        <v/>
      </c>
      <c r="W35" s="78" t="str">
        <f t="shared" si="7"/>
        <v/>
      </c>
      <c r="X35" s="171" t="b">
        <f>IF(ISNUMBER(D35),"判定外",IF(C35=12,VLOOKUP(W35,判定式!$C$15:I$19,7,TRUE),IF(C35=13,VLOOKUP(W35,判定式!$D$15:I$19,6,TRUE),IF(C35=14,VLOOKUP(W35,判定式!$E$15:I$19,5,TRUE),IF(C35=15,VLOOKUP(W35,判定式!$F$15:I$19,4,TRUE),IF(C35=16,VLOOKUP(W35,判定式!$G$15:I$19,3,TRUE),IF(C35=17,VLOOKUP(W35,判定式!$H$15:I$19,2,TRUE))))))))</f>
        <v>0</v>
      </c>
    </row>
    <row r="36" spans="1:24" ht="14.25">
      <c r="A36" s="73">
        <v>16</v>
      </c>
      <c r="B36" s="135"/>
      <c r="C36" s="203"/>
      <c r="D36" s="210" t="str">
        <f t="shared" si="6"/>
        <v>-</v>
      </c>
      <c r="E36" s="229"/>
      <c r="F36" s="229"/>
      <c r="G36" s="229"/>
      <c r="H36" s="229"/>
      <c r="I36" s="229"/>
      <c r="J36" s="229"/>
      <c r="K36" s="74"/>
      <c r="L36" s="229"/>
      <c r="M36" s="229"/>
      <c r="N36" s="234" t="str">
        <f>IF(E36="","",VLOOKUP(E36,判定式!C$3:$J$12,8,TRUE))</f>
        <v/>
      </c>
      <c r="O36" s="234" t="str">
        <f>IF(F36="","",VLOOKUP(F36,判定式!D$3:$J$12,7,TRUE))</f>
        <v/>
      </c>
      <c r="P36" s="234" t="str">
        <f>IF(G36="","",VLOOKUP(G36,判定式!E$3:$J$12,6,TRUE))</f>
        <v/>
      </c>
      <c r="Q36" s="234" t="str">
        <f>IF(H36="","",VLOOKUP(H36,判定式!F$3:$J$12,5,TRUE))</f>
        <v/>
      </c>
      <c r="R36" s="234" t="str">
        <f>IF(I36="","",VLOOKUP(I36,判定式!M$3:$N$12,2,TRUE))</f>
        <v/>
      </c>
      <c r="S36" s="234" t="str">
        <f>IF(J36="","",VLOOKUP(J36,判定式!I$3:$J$12,2,TRUE))</f>
        <v/>
      </c>
      <c r="T36" s="234" t="str">
        <f>IF(K36="","",VLOOKUP(K36,判定式!L$3:$N$12,3,TRUE))</f>
        <v/>
      </c>
      <c r="U36" s="234" t="str">
        <f>IF(L36="","",VLOOKUP(L36,判定式!G$3:$J$12,4,TRUE))</f>
        <v/>
      </c>
      <c r="V36" s="234" t="str">
        <f>IF(M36="","",VLOOKUP(M36,判定式!$H$3:J$12,3,TRUE))</f>
        <v/>
      </c>
      <c r="W36" s="75" t="str">
        <f t="shared" si="7"/>
        <v/>
      </c>
      <c r="X36" s="172" t="b">
        <f>IF(ISNUMBER(D36),"判定外",IF(C36=12,VLOOKUP(W36,判定式!$C$15:I$19,7,TRUE),IF(C36=13,VLOOKUP(W36,判定式!$D$15:I$19,6,TRUE),IF(C36=14,VLOOKUP(W36,判定式!$E$15:I$19,5,TRUE),IF(C36=15,VLOOKUP(W36,判定式!$F$15:I$19,4,TRUE),IF(C36=16,VLOOKUP(W36,判定式!$G$15:I$19,3,TRUE),IF(C36=17,VLOOKUP(W36,判定式!$H$15:I$19,2,TRUE))))))))</f>
        <v>0</v>
      </c>
    </row>
    <row r="37" spans="1:24" ht="14.25">
      <c r="A37" s="67">
        <v>17</v>
      </c>
      <c r="B37" s="133"/>
      <c r="C37" s="201"/>
      <c r="D37" s="208" t="str">
        <f t="shared" si="6"/>
        <v>-</v>
      </c>
      <c r="E37" s="225"/>
      <c r="F37" s="225"/>
      <c r="G37" s="225"/>
      <c r="H37" s="225"/>
      <c r="I37" s="225"/>
      <c r="J37" s="225"/>
      <c r="K37" s="68"/>
      <c r="L37" s="225"/>
      <c r="M37" s="225"/>
      <c r="N37" s="234" t="str">
        <f>IF(E37="","",VLOOKUP(E37,判定式!C$3:$J$12,8,TRUE))</f>
        <v/>
      </c>
      <c r="O37" s="234" t="str">
        <f>IF(F37="","",VLOOKUP(F37,判定式!D$3:$J$12,7,TRUE))</f>
        <v/>
      </c>
      <c r="P37" s="234" t="str">
        <f>IF(G37="","",VLOOKUP(G37,判定式!E$3:$J$12,6,TRUE))</f>
        <v/>
      </c>
      <c r="Q37" s="234" t="str">
        <f>IF(H37="","",VLOOKUP(H37,判定式!F$3:$J$12,5,TRUE))</f>
        <v/>
      </c>
      <c r="R37" s="234" t="str">
        <f>IF(I37="","",VLOOKUP(I37,判定式!M$3:$N$12,2,TRUE))</f>
        <v/>
      </c>
      <c r="S37" s="234" t="str">
        <f>IF(J37="","",VLOOKUP(J37,判定式!I$3:$J$12,2,TRUE))</f>
        <v/>
      </c>
      <c r="T37" s="234" t="str">
        <f>IF(K37="","",VLOOKUP(K37,判定式!L$3:$N$12,3,TRUE))</f>
        <v/>
      </c>
      <c r="U37" s="234" t="str">
        <f>IF(L37="","",VLOOKUP(L37,判定式!G$3:$J$12,4,TRUE))</f>
        <v/>
      </c>
      <c r="V37" s="234" t="str">
        <f>IF(M37="","",VLOOKUP(M37,判定式!$H$3:J$12,3,TRUE))</f>
        <v/>
      </c>
      <c r="W37" s="69" t="str">
        <f t="shared" si="7"/>
        <v/>
      </c>
      <c r="X37" s="170" t="b">
        <f>IF(ISNUMBER(D37),"判定外",IF(C37=12,VLOOKUP(W37,判定式!$C$15:I$19,7,TRUE),IF(C37=13,VLOOKUP(W37,判定式!$D$15:I$19,6,TRUE),IF(C37=14,VLOOKUP(W37,判定式!$E$15:I$19,5,TRUE),IF(C37=15,VLOOKUP(W37,判定式!$F$15:I$19,4,TRUE),IF(C37=16,VLOOKUP(W37,判定式!$G$15:I$19,3,TRUE),IF(C37=17,VLOOKUP(W37,判定式!$H$15:I$19,2,TRUE))))))))</f>
        <v>0</v>
      </c>
    </row>
    <row r="38" spans="1:24" ht="14.25">
      <c r="A38" s="67">
        <v>18</v>
      </c>
      <c r="B38" s="133"/>
      <c r="C38" s="201"/>
      <c r="D38" s="208" t="str">
        <f t="shared" si="6"/>
        <v>-</v>
      </c>
      <c r="E38" s="225"/>
      <c r="F38" s="225"/>
      <c r="G38" s="225"/>
      <c r="H38" s="225"/>
      <c r="I38" s="225"/>
      <c r="J38" s="225"/>
      <c r="K38" s="68"/>
      <c r="L38" s="225"/>
      <c r="M38" s="225"/>
      <c r="N38" s="241" t="str">
        <f>IF(E38="","",VLOOKUP(E38,判定式!C$3:$J$12,8,TRUE))</f>
        <v/>
      </c>
      <c r="O38" s="241" t="str">
        <f>IF(F38="","",VLOOKUP(F38,判定式!D$3:$J$12,7,TRUE))</f>
        <v/>
      </c>
      <c r="P38" s="241" t="str">
        <f>IF(G38="","",VLOOKUP(G38,判定式!E$3:$J$12,6,TRUE))</f>
        <v/>
      </c>
      <c r="Q38" s="241" t="str">
        <f>IF(H38="","",VLOOKUP(H38,判定式!F$3:$J$12,5,TRUE))</f>
        <v/>
      </c>
      <c r="R38" s="241" t="str">
        <f>IF(I38="","",VLOOKUP(I38,判定式!M$3:$N$12,2,TRUE))</f>
        <v/>
      </c>
      <c r="S38" s="241" t="str">
        <f>IF(J38="","",VLOOKUP(J38,判定式!I$3:$J$12,2,TRUE))</f>
        <v/>
      </c>
      <c r="T38" s="241" t="str">
        <f>IF(K38="","",VLOOKUP(K38,判定式!L$3:$N$12,3,TRUE))</f>
        <v/>
      </c>
      <c r="U38" s="241" t="str">
        <f>IF(L38="","",VLOOKUP(L38,判定式!G$3:$J$12,4,TRUE))</f>
        <v/>
      </c>
      <c r="V38" s="241" t="str">
        <f>IF(M38="","",VLOOKUP(M38,判定式!$H$3:J$12,3,TRUE))</f>
        <v/>
      </c>
      <c r="W38" s="69" t="str">
        <f t="shared" si="7"/>
        <v/>
      </c>
      <c r="X38" s="170" t="b">
        <f>IF(ISNUMBER(D38),"判定外",IF(C38=12,VLOOKUP(W38,判定式!$C$15:I$19,7,TRUE),IF(C38=13,VLOOKUP(W38,判定式!$D$15:I$19,6,TRUE),IF(C38=14,VLOOKUP(W38,判定式!$E$15:I$19,5,TRUE),IF(C38=15,VLOOKUP(W38,判定式!$F$15:I$19,4,TRUE),IF(C38=16,VLOOKUP(W38,判定式!$G$15:I$19,3,TRUE),IF(C38=17,VLOOKUP(W38,判定式!$H$15:I$19,2,TRUE))))))))</f>
        <v>0</v>
      </c>
    </row>
    <row r="39" spans="1:24" ht="14.25">
      <c r="A39" s="67">
        <v>19</v>
      </c>
      <c r="B39" s="133"/>
      <c r="C39" s="201"/>
      <c r="D39" s="208" t="str">
        <f t="shared" si="6"/>
        <v>-</v>
      </c>
      <c r="E39" s="225"/>
      <c r="F39" s="225"/>
      <c r="G39" s="225"/>
      <c r="H39" s="225"/>
      <c r="I39" s="225"/>
      <c r="J39" s="225"/>
      <c r="K39" s="68"/>
      <c r="L39" s="225"/>
      <c r="M39" s="225"/>
      <c r="N39" s="241" t="str">
        <f>IF(E39="","",VLOOKUP(E39,判定式!C$3:$J$12,8,TRUE))</f>
        <v/>
      </c>
      <c r="O39" s="241" t="str">
        <f>IF(F39="","",VLOOKUP(F39,判定式!D$3:$J$12,7,TRUE))</f>
        <v/>
      </c>
      <c r="P39" s="241" t="str">
        <f>IF(G39="","",VLOOKUP(G39,判定式!E$3:$J$12,6,TRUE))</f>
        <v/>
      </c>
      <c r="Q39" s="241" t="str">
        <f>IF(H39="","",VLOOKUP(H39,判定式!F$3:$J$12,5,TRUE))</f>
        <v/>
      </c>
      <c r="R39" s="241" t="str">
        <f>IF(I39="","",VLOOKUP(I39,判定式!M$3:$N$12,2,TRUE))</f>
        <v/>
      </c>
      <c r="S39" s="241" t="str">
        <f>IF(J39="","",VLOOKUP(J39,判定式!I$3:$J$12,2,TRUE))</f>
        <v/>
      </c>
      <c r="T39" s="241" t="str">
        <f>IF(K39="","",VLOOKUP(K39,判定式!L$3:$N$12,3,TRUE))</f>
        <v/>
      </c>
      <c r="U39" s="241" t="str">
        <f>IF(L39="","",VLOOKUP(L39,判定式!G$3:$J$12,4,TRUE))</f>
        <v/>
      </c>
      <c r="V39" s="241" t="str">
        <f>IF(M39="","",VLOOKUP(M39,判定式!$H$3:J$12,3,TRUE))</f>
        <v/>
      </c>
      <c r="W39" s="69" t="str">
        <f t="shared" si="7"/>
        <v/>
      </c>
      <c r="X39" s="170" t="b">
        <f>IF(ISNUMBER(D39),"判定外",IF(C39=12,VLOOKUP(W39,判定式!$C$15:I$19,7,TRUE),IF(C39=13,VLOOKUP(W39,判定式!$D$15:I$19,6,TRUE),IF(C39=14,VLOOKUP(W39,判定式!$E$15:I$19,5,TRUE),IF(C39=15,VLOOKUP(W39,判定式!$F$15:I$19,4,TRUE),IF(C39=16,VLOOKUP(W39,判定式!$G$15:I$19,3,TRUE),IF(C39=17,VLOOKUP(W39,判定式!$H$15:I$19,2,TRUE))))))))</f>
        <v>0</v>
      </c>
    </row>
    <row r="40" spans="1:24" ht="14.25">
      <c r="A40" s="76">
        <v>20</v>
      </c>
      <c r="B40" s="136"/>
      <c r="C40" s="204"/>
      <c r="D40" s="211" t="str">
        <f t="shared" si="6"/>
        <v>-</v>
      </c>
      <c r="E40" s="230"/>
      <c r="F40" s="230"/>
      <c r="G40" s="230"/>
      <c r="H40" s="230"/>
      <c r="I40" s="230"/>
      <c r="J40" s="230"/>
      <c r="K40" s="77"/>
      <c r="L40" s="230"/>
      <c r="M40" s="230"/>
      <c r="N40" s="242" t="str">
        <f>IF(E40="","",VLOOKUP(E40,判定式!C$3:$J$12,8,TRUE))</f>
        <v/>
      </c>
      <c r="O40" s="242" t="str">
        <f>IF(F40="","",VLOOKUP(F40,判定式!D$3:$J$12,7,TRUE))</f>
        <v/>
      </c>
      <c r="P40" s="242" t="str">
        <f>IF(G40="","",VLOOKUP(G40,判定式!E$3:$J$12,6,TRUE))</f>
        <v/>
      </c>
      <c r="Q40" s="242" t="str">
        <f>IF(H40="","",VLOOKUP(H40,判定式!F$3:$J$12,5,TRUE))</f>
        <v/>
      </c>
      <c r="R40" s="242" t="str">
        <f>IF(I40="","",VLOOKUP(I40,判定式!M$3:$N$12,2,TRUE))</f>
        <v/>
      </c>
      <c r="S40" s="242" t="str">
        <f>IF(J40="","",VLOOKUP(J40,判定式!I$3:$J$12,2,TRUE))</f>
        <v/>
      </c>
      <c r="T40" s="242" t="str">
        <f>IF(K40="","",VLOOKUP(K40,判定式!L$3:$N$12,3,TRUE))</f>
        <v/>
      </c>
      <c r="U40" s="242" t="str">
        <f>IF(L40="","",VLOOKUP(L40,判定式!G$3:$J$12,4,TRUE))</f>
        <v/>
      </c>
      <c r="V40" s="242" t="str">
        <f>IF(M40="","",VLOOKUP(M40,判定式!$H$3:J$12,3,TRUE))</f>
        <v/>
      </c>
      <c r="W40" s="78" t="str">
        <f t="shared" si="7"/>
        <v/>
      </c>
      <c r="X40" s="173" t="b">
        <f>IF(ISNUMBER(D40),"判定外",IF(C40=12,VLOOKUP(W40,判定式!$C$15:I$19,7,TRUE),IF(C40=13,VLOOKUP(W40,判定式!$D$15:I$19,6,TRUE),IF(C40=14,VLOOKUP(W40,判定式!$E$15:I$19,5,TRUE),IF(C40=15,VLOOKUP(W40,判定式!$F$15:I$19,4,TRUE),IF(C40=16,VLOOKUP(W40,判定式!$G$15:I$19,3,TRUE),IF(C40=17,VLOOKUP(W40,判定式!$H$15:I$19,2,TRUE))))))))</f>
        <v>0</v>
      </c>
    </row>
    <row r="41" spans="1:24" ht="14.25">
      <c r="A41" s="79">
        <v>21</v>
      </c>
      <c r="B41" s="137"/>
      <c r="C41" s="205"/>
      <c r="D41" s="212" t="str">
        <f t="shared" si="6"/>
        <v>-</v>
      </c>
      <c r="E41" s="231"/>
      <c r="F41" s="231"/>
      <c r="G41" s="231"/>
      <c r="H41" s="231"/>
      <c r="I41" s="231"/>
      <c r="J41" s="231"/>
      <c r="K41" s="80"/>
      <c r="L41" s="231"/>
      <c r="M41" s="231"/>
      <c r="N41" s="243" t="str">
        <f>IF(E41="","",VLOOKUP(E41,判定式!C$3:$J$12,8,TRUE))</f>
        <v/>
      </c>
      <c r="O41" s="243" t="str">
        <f>IF(F41="","",VLOOKUP(F41,判定式!D$3:$J$12,7,TRUE))</f>
        <v/>
      </c>
      <c r="P41" s="243" t="str">
        <f>IF(G41="","",VLOOKUP(G41,判定式!E$3:$J$12,6,TRUE))</f>
        <v/>
      </c>
      <c r="Q41" s="243" t="str">
        <f>IF(H41="","",VLOOKUP(H41,判定式!F$3:$J$12,5,TRUE))</f>
        <v/>
      </c>
      <c r="R41" s="243" t="str">
        <f>IF(I41="","",VLOOKUP(I41,判定式!M$3:$N$12,2,TRUE))</f>
        <v/>
      </c>
      <c r="S41" s="243" t="str">
        <f>IF(J41="","",VLOOKUP(J41,判定式!I$3:$J$12,2,TRUE))</f>
        <v/>
      </c>
      <c r="T41" s="243" t="str">
        <f>IF(K41="","",VLOOKUP(K41,判定式!L$3:$N$12,3,TRUE))</f>
        <v/>
      </c>
      <c r="U41" s="243" t="str">
        <f>IF(L41="","",VLOOKUP(L41,判定式!G$3:$J$12,4,TRUE))</f>
        <v/>
      </c>
      <c r="V41" s="243" t="str">
        <f>IF(M41="","",VLOOKUP(M41,判定式!$H$3:J$12,3,TRUE))</f>
        <v/>
      </c>
      <c r="W41" s="75" t="str">
        <f t="shared" si="7"/>
        <v/>
      </c>
      <c r="X41" s="174" t="b">
        <f>IF(ISNUMBER(D41),"判定外",IF(C41=12,VLOOKUP(W41,判定式!$C$15:I$19,7,TRUE),IF(C41=13,VLOOKUP(W41,判定式!$D$15:I$19,6,TRUE),IF(C41=14,VLOOKUP(W41,判定式!$E$15:I$19,5,TRUE),IF(C41=15,VLOOKUP(W41,判定式!$F$15:I$19,4,TRUE),IF(C41=16,VLOOKUP(W41,判定式!$G$15:I$19,3,TRUE),IF(C41=17,VLOOKUP(W41,判定式!$H$15:I$19,2,TRUE))))))))</f>
        <v>0</v>
      </c>
    </row>
    <row r="42" spans="1:24" ht="14.25">
      <c r="A42" s="67">
        <v>22</v>
      </c>
      <c r="B42" s="133"/>
      <c r="C42" s="201"/>
      <c r="D42" s="208" t="str">
        <f t="shared" si="6"/>
        <v>-</v>
      </c>
      <c r="E42" s="225"/>
      <c r="F42" s="225"/>
      <c r="G42" s="225"/>
      <c r="H42" s="225"/>
      <c r="I42" s="225"/>
      <c r="J42" s="225"/>
      <c r="K42" s="68"/>
      <c r="L42" s="225"/>
      <c r="M42" s="225"/>
      <c r="N42" s="241" t="str">
        <f>IF(E42="","",VLOOKUP(E42,判定式!C$3:$J$12,8,TRUE))</f>
        <v/>
      </c>
      <c r="O42" s="241" t="str">
        <f>IF(F42="","",VLOOKUP(F42,判定式!D$3:$J$12,7,TRUE))</f>
        <v/>
      </c>
      <c r="P42" s="241" t="str">
        <f>IF(G42="","",VLOOKUP(G42,判定式!E$3:$J$12,6,TRUE))</f>
        <v/>
      </c>
      <c r="Q42" s="241" t="str">
        <f>IF(H42="","",VLOOKUP(H42,判定式!F$3:$J$12,5,TRUE))</f>
        <v/>
      </c>
      <c r="R42" s="241" t="str">
        <f>IF(I42="","",VLOOKUP(I42,判定式!M$3:$N$12,2,TRUE))</f>
        <v/>
      </c>
      <c r="S42" s="241" t="str">
        <f>IF(J42="","",VLOOKUP(J42,判定式!I$3:$J$12,2,TRUE))</f>
        <v/>
      </c>
      <c r="T42" s="241" t="str">
        <f>IF(K42="","",VLOOKUP(K42,判定式!L$3:$N$12,3,TRUE))</f>
        <v/>
      </c>
      <c r="U42" s="241" t="str">
        <f>IF(L42="","",VLOOKUP(L42,判定式!G$3:$J$12,4,TRUE))</f>
        <v/>
      </c>
      <c r="V42" s="241" t="str">
        <f>IF(M42="","",VLOOKUP(M42,判定式!$H$3:J$12,3,TRUE))</f>
        <v/>
      </c>
      <c r="W42" s="69" t="str">
        <f t="shared" si="7"/>
        <v/>
      </c>
      <c r="X42" s="170" t="b">
        <f>IF(ISNUMBER(D42),"判定外",IF(C42=12,VLOOKUP(W42,判定式!$C$15:I$19,7,TRUE),IF(C42=13,VLOOKUP(W42,判定式!$D$15:I$19,6,TRUE),IF(C42=14,VLOOKUP(W42,判定式!$E$15:I$19,5,TRUE),IF(C42=15,VLOOKUP(W42,判定式!$F$15:I$19,4,TRUE),IF(C42=16,VLOOKUP(W42,判定式!$G$15:I$19,3,TRUE),IF(C42=17,VLOOKUP(W42,判定式!$H$15:I$19,2,TRUE))))))))</f>
        <v>0</v>
      </c>
    </row>
    <row r="43" spans="1:24" ht="14.25">
      <c r="A43" s="67">
        <v>23</v>
      </c>
      <c r="B43" s="133"/>
      <c r="C43" s="201"/>
      <c r="D43" s="208" t="str">
        <f t="shared" si="6"/>
        <v>-</v>
      </c>
      <c r="E43" s="225"/>
      <c r="F43" s="225"/>
      <c r="G43" s="225"/>
      <c r="H43" s="225"/>
      <c r="I43" s="225"/>
      <c r="J43" s="225"/>
      <c r="K43" s="68"/>
      <c r="L43" s="225"/>
      <c r="M43" s="225"/>
      <c r="N43" s="241" t="str">
        <f>IF(E43="","",VLOOKUP(E43,判定式!C$3:$J$12,8,TRUE))</f>
        <v/>
      </c>
      <c r="O43" s="241" t="str">
        <f>IF(F43="","",VLOOKUP(F43,判定式!D$3:$J$12,7,TRUE))</f>
        <v/>
      </c>
      <c r="P43" s="241" t="str">
        <f>IF(G43="","",VLOOKUP(G43,判定式!E$3:$J$12,6,TRUE))</f>
        <v/>
      </c>
      <c r="Q43" s="241" t="str">
        <f>IF(H43="","",VLOOKUP(H43,判定式!F$3:$J$12,5,TRUE))</f>
        <v/>
      </c>
      <c r="R43" s="241" t="str">
        <f>IF(I43="","",VLOOKUP(I43,判定式!M$3:$N$12,2,TRUE))</f>
        <v/>
      </c>
      <c r="S43" s="241" t="str">
        <f>IF(J43="","",VLOOKUP(J43,判定式!I$3:$J$12,2,TRUE))</f>
        <v/>
      </c>
      <c r="T43" s="241" t="str">
        <f>IF(K43="","",VLOOKUP(K43,判定式!L$3:$N$12,3,TRUE))</f>
        <v/>
      </c>
      <c r="U43" s="241" t="str">
        <f>IF(L43="","",VLOOKUP(L43,判定式!G$3:$J$12,4,TRUE))</f>
        <v/>
      </c>
      <c r="V43" s="241" t="str">
        <f>IF(M43="","",VLOOKUP(M43,判定式!$H$3:J$12,3,TRUE))</f>
        <v/>
      </c>
      <c r="W43" s="69" t="str">
        <f t="shared" si="7"/>
        <v/>
      </c>
      <c r="X43" s="170" t="b">
        <f>IF(ISNUMBER(D43),"判定外",IF(C43=12,VLOOKUP(W43,判定式!$C$15:I$19,7,TRUE),IF(C43=13,VLOOKUP(W43,判定式!$D$15:I$19,6,TRUE),IF(C43=14,VLOOKUP(W43,判定式!$E$15:I$19,5,TRUE),IF(C43=15,VLOOKUP(W43,判定式!$F$15:I$19,4,TRUE),IF(C43=16,VLOOKUP(W43,判定式!$G$15:I$19,3,TRUE),IF(C43=17,VLOOKUP(W43,判定式!$H$15:I$19,2,TRUE))))))))</f>
        <v>0</v>
      </c>
    </row>
    <row r="44" spans="1:24" ht="14.25">
      <c r="A44" s="67">
        <v>24</v>
      </c>
      <c r="B44" s="133"/>
      <c r="C44" s="201"/>
      <c r="D44" s="208" t="str">
        <f t="shared" si="6"/>
        <v>-</v>
      </c>
      <c r="E44" s="225"/>
      <c r="F44" s="225"/>
      <c r="G44" s="225"/>
      <c r="H44" s="225"/>
      <c r="I44" s="225"/>
      <c r="J44" s="225"/>
      <c r="K44" s="68"/>
      <c r="L44" s="225"/>
      <c r="M44" s="225"/>
      <c r="N44" s="241" t="str">
        <f>IF(E44="","",VLOOKUP(E44,判定式!C$3:$J$12,8,TRUE))</f>
        <v/>
      </c>
      <c r="O44" s="241" t="str">
        <f>IF(F44="","",VLOOKUP(F44,判定式!D$3:$J$12,7,TRUE))</f>
        <v/>
      </c>
      <c r="P44" s="241" t="str">
        <f>IF(G44="","",VLOOKUP(G44,判定式!E$3:$J$12,6,TRUE))</f>
        <v/>
      </c>
      <c r="Q44" s="241" t="str">
        <f>IF(H44="","",VLOOKUP(H44,判定式!F$3:$J$12,5,TRUE))</f>
        <v/>
      </c>
      <c r="R44" s="241" t="str">
        <f>IF(I44="","",VLOOKUP(I44,判定式!M$3:$N$12,2,TRUE))</f>
        <v/>
      </c>
      <c r="S44" s="241" t="str">
        <f>IF(J44="","",VLOOKUP(J44,判定式!I$3:$J$12,2,TRUE))</f>
        <v/>
      </c>
      <c r="T44" s="241" t="str">
        <f>IF(K44="","",VLOOKUP(K44,判定式!L$3:$N$12,3,TRUE))</f>
        <v/>
      </c>
      <c r="U44" s="241" t="str">
        <f>IF(L44="","",VLOOKUP(L44,判定式!G$3:$J$12,4,TRUE))</f>
        <v/>
      </c>
      <c r="V44" s="241" t="str">
        <f>IF(M44="","",VLOOKUP(M44,判定式!$H$3:J$12,3,TRUE))</f>
        <v/>
      </c>
      <c r="W44" s="69" t="str">
        <f t="shared" si="7"/>
        <v/>
      </c>
      <c r="X44" s="170" t="b">
        <f>IF(ISNUMBER(D44),"判定外",IF(C44=12,VLOOKUP(W44,判定式!$C$15:I$19,7,TRUE),IF(C44=13,VLOOKUP(W44,判定式!$D$15:I$19,6,TRUE),IF(C44=14,VLOOKUP(W44,判定式!$E$15:I$19,5,TRUE),IF(C44=15,VLOOKUP(W44,判定式!$F$15:I$19,4,TRUE),IF(C44=16,VLOOKUP(W44,判定式!$G$15:I$19,3,TRUE),IF(C44=17,VLOOKUP(W44,判定式!$H$15:I$19,2,TRUE))))))))</f>
        <v>0</v>
      </c>
    </row>
    <row r="45" spans="1:24" ht="14.25">
      <c r="A45" s="70">
        <v>25</v>
      </c>
      <c r="B45" s="134"/>
      <c r="C45" s="202"/>
      <c r="D45" s="209" t="str">
        <f t="shared" si="6"/>
        <v>-</v>
      </c>
      <c r="E45" s="227"/>
      <c r="F45" s="227"/>
      <c r="G45" s="227"/>
      <c r="H45" s="227"/>
      <c r="I45" s="227"/>
      <c r="J45" s="227"/>
      <c r="K45" s="71"/>
      <c r="L45" s="227"/>
      <c r="M45" s="227"/>
      <c r="N45" s="244" t="str">
        <f>IF(E45="","",VLOOKUP(E45,判定式!C$3:$J$12,8,TRUE))</f>
        <v/>
      </c>
      <c r="O45" s="244" t="str">
        <f>IF(F45="","",VLOOKUP(F45,判定式!D$3:$J$12,7,TRUE))</f>
        <v/>
      </c>
      <c r="P45" s="244" t="str">
        <f>IF(G45="","",VLOOKUP(G45,判定式!E$3:$J$12,6,TRUE))</f>
        <v/>
      </c>
      <c r="Q45" s="244" t="str">
        <f>IF(H45="","",VLOOKUP(H45,判定式!F$3:$J$12,5,TRUE))</f>
        <v/>
      </c>
      <c r="R45" s="244" t="str">
        <f>IF(I45="","",VLOOKUP(I45,判定式!M$3:$N$12,2,TRUE))</f>
        <v/>
      </c>
      <c r="S45" s="244" t="str">
        <f>IF(J45="","",VLOOKUP(J45,判定式!I$3:$J$12,2,TRUE))</f>
        <v/>
      </c>
      <c r="T45" s="244" t="str">
        <f>IF(K45="","",VLOOKUP(K45,判定式!L$3:$N$12,3,TRUE))</f>
        <v/>
      </c>
      <c r="U45" s="244" t="str">
        <f>IF(L45="","",VLOOKUP(L45,判定式!G$3:$J$12,4,TRUE))</f>
        <v/>
      </c>
      <c r="V45" s="244" t="str">
        <f>IF(M45="","",VLOOKUP(M45,判定式!$H$3:J$12,3,TRUE))</f>
        <v/>
      </c>
      <c r="W45" s="78" t="str">
        <f t="shared" si="7"/>
        <v/>
      </c>
      <c r="X45" s="171" t="b">
        <f>IF(ISNUMBER(D45),"判定外",IF(C45=12,VLOOKUP(W45,判定式!$C$15:I$19,7,TRUE),IF(C45=13,VLOOKUP(W45,判定式!$D$15:I$19,6,TRUE),IF(C45=14,VLOOKUP(W45,判定式!$E$15:I$19,5,TRUE),IF(C45=15,VLOOKUP(W45,判定式!$F$15:I$19,4,TRUE),IF(C45=16,VLOOKUP(W45,判定式!$G$15:I$19,3,TRUE),IF(C45=17,VLOOKUP(W45,判定式!$H$15:I$19,2,TRUE))))))))</f>
        <v>0</v>
      </c>
    </row>
    <row r="46" spans="1:24" ht="14.25">
      <c r="A46" s="73">
        <v>26</v>
      </c>
      <c r="B46" s="135"/>
      <c r="C46" s="203"/>
      <c r="D46" s="210" t="str">
        <f t="shared" si="6"/>
        <v>-</v>
      </c>
      <c r="E46" s="229"/>
      <c r="F46" s="229"/>
      <c r="G46" s="229"/>
      <c r="H46" s="229"/>
      <c r="I46" s="229"/>
      <c r="J46" s="229"/>
      <c r="K46" s="74"/>
      <c r="L46" s="229"/>
      <c r="M46" s="229"/>
      <c r="N46" s="245" t="str">
        <f>IF(E46="","",VLOOKUP(E46,判定式!C$3:$J$12,8,TRUE))</f>
        <v/>
      </c>
      <c r="O46" s="245" t="str">
        <f>IF(F46="","",VLOOKUP(F46,判定式!D$3:$J$12,7,TRUE))</f>
        <v/>
      </c>
      <c r="P46" s="245" t="str">
        <f>IF(G46="","",VLOOKUP(G46,判定式!E$3:$J$12,6,TRUE))</f>
        <v/>
      </c>
      <c r="Q46" s="245" t="str">
        <f>IF(H46="","",VLOOKUP(H46,判定式!F$3:$J$12,5,TRUE))</f>
        <v/>
      </c>
      <c r="R46" s="245" t="str">
        <f>IF(I46="","",VLOOKUP(I46,判定式!M$3:$N$12,2,TRUE))</f>
        <v/>
      </c>
      <c r="S46" s="245" t="str">
        <f>IF(J46="","",VLOOKUP(J46,判定式!I$3:$J$12,2,TRUE))</f>
        <v/>
      </c>
      <c r="T46" s="245" t="str">
        <f>IF(K46="","",VLOOKUP(K46,判定式!L$3:$N$12,3,TRUE))</f>
        <v/>
      </c>
      <c r="U46" s="245" t="str">
        <f>IF(L46="","",VLOOKUP(L46,判定式!G$3:$J$12,4,TRUE))</f>
        <v/>
      </c>
      <c r="V46" s="245" t="str">
        <f>IF(M46="","",VLOOKUP(M46,判定式!$H$3:J$12,3,TRUE))</f>
        <v/>
      </c>
      <c r="W46" s="75" t="str">
        <f t="shared" si="7"/>
        <v/>
      </c>
      <c r="X46" s="172" t="b">
        <f>IF(ISNUMBER(D46),"判定外",IF(C46=12,VLOOKUP(W46,判定式!$C$15:I$19,7,TRUE),IF(C46=13,VLOOKUP(W46,判定式!$D$15:I$19,6,TRUE),IF(C46=14,VLOOKUP(W46,判定式!$E$15:I$19,5,TRUE),IF(C46=15,VLOOKUP(W46,判定式!$F$15:I$19,4,TRUE),IF(C46=16,VLOOKUP(W46,判定式!$G$15:I$19,3,TRUE),IF(C46=17,VLOOKUP(W46,判定式!$H$15:I$19,2,TRUE))))))))</f>
        <v>0</v>
      </c>
    </row>
    <row r="47" spans="1:24" ht="14.25">
      <c r="A47" s="67">
        <v>27</v>
      </c>
      <c r="B47" s="133"/>
      <c r="C47" s="201"/>
      <c r="D47" s="208" t="str">
        <f t="shared" si="6"/>
        <v>-</v>
      </c>
      <c r="E47" s="225"/>
      <c r="F47" s="225"/>
      <c r="G47" s="225"/>
      <c r="H47" s="225"/>
      <c r="I47" s="225"/>
      <c r="J47" s="225"/>
      <c r="K47" s="68"/>
      <c r="L47" s="225"/>
      <c r="M47" s="225"/>
      <c r="N47" s="241" t="str">
        <f>IF(E47="","",VLOOKUP(E47,判定式!C$3:$J$12,8,TRUE))</f>
        <v/>
      </c>
      <c r="O47" s="241" t="str">
        <f>IF(F47="","",VLOOKUP(F47,判定式!D$3:$J$12,7,TRUE))</f>
        <v/>
      </c>
      <c r="P47" s="241" t="str">
        <f>IF(G47="","",VLOOKUP(G47,判定式!E$3:$J$12,6,TRUE))</f>
        <v/>
      </c>
      <c r="Q47" s="241" t="str">
        <f>IF(H47="","",VLOOKUP(H47,判定式!F$3:$J$12,5,TRUE))</f>
        <v/>
      </c>
      <c r="R47" s="241" t="str">
        <f>IF(I47="","",VLOOKUP(I47,判定式!M$3:$N$12,2,TRUE))</f>
        <v/>
      </c>
      <c r="S47" s="241" t="str">
        <f>IF(J47="","",VLOOKUP(J47,判定式!I$3:$J$12,2,TRUE))</f>
        <v/>
      </c>
      <c r="T47" s="241" t="str">
        <f>IF(K47="","",VLOOKUP(K47,判定式!L$3:$N$12,3,TRUE))</f>
        <v/>
      </c>
      <c r="U47" s="241" t="str">
        <f>IF(L47="","",VLOOKUP(L47,判定式!G$3:$J$12,4,TRUE))</f>
        <v/>
      </c>
      <c r="V47" s="241" t="str">
        <f>IF(M47="","",VLOOKUP(M47,判定式!$H$3:J$12,3,TRUE))</f>
        <v/>
      </c>
      <c r="W47" s="69" t="str">
        <f t="shared" si="7"/>
        <v/>
      </c>
      <c r="X47" s="170" t="b">
        <f>IF(ISNUMBER(D47),"判定外",IF(C47=12,VLOOKUP(W47,判定式!$C$15:I$19,7,TRUE),IF(C47=13,VLOOKUP(W47,判定式!$D$15:I$19,6,TRUE),IF(C47=14,VLOOKUP(W47,判定式!$E$15:I$19,5,TRUE),IF(C47=15,VLOOKUP(W47,判定式!$F$15:I$19,4,TRUE),IF(C47=16,VLOOKUP(W47,判定式!$G$15:I$19,3,TRUE),IF(C47=17,VLOOKUP(W47,判定式!$H$15:I$19,2,TRUE))))))))</f>
        <v>0</v>
      </c>
    </row>
    <row r="48" spans="1:24" ht="14.25">
      <c r="A48" s="67">
        <v>28</v>
      </c>
      <c r="B48" s="133"/>
      <c r="C48" s="201"/>
      <c r="D48" s="208" t="str">
        <f t="shared" si="6"/>
        <v>-</v>
      </c>
      <c r="E48" s="225"/>
      <c r="F48" s="225"/>
      <c r="G48" s="225"/>
      <c r="H48" s="225"/>
      <c r="I48" s="225"/>
      <c r="J48" s="225"/>
      <c r="K48" s="68"/>
      <c r="L48" s="225"/>
      <c r="M48" s="225"/>
      <c r="N48" s="241" t="str">
        <f>IF(E48="","",VLOOKUP(E48,判定式!C$3:$J$12,8,TRUE))</f>
        <v/>
      </c>
      <c r="O48" s="241" t="str">
        <f>IF(F48="","",VLOOKUP(F48,判定式!D$3:$J$12,7,TRUE))</f>
        <v/>
      </c>
      <c r="P48" s="241" t="str">
        <f>IF(G48="","",VLOOKUP(G48,判定式!E$3:$J$12,6,TRUE))</f>
        <v/>
      </c>
      <c r="Q48" s="241" t="str">
        <f>IF(H48="","",VLOOKUP(H48,判定式!F$3:$J$12,5,TRUE))</f>
        <v/>
      </c>
      <c r="R48" s="241" t="str">
        <f>IF(I48="","",VLOOKUP(I48,判定式!M$3:$N$12,2,TRUE))</f>
        <v/>
      </c>
      <c r="S48" s="241" t="str">
        <f>IF(J48="","",VLOOKUP(J48,判定式!I$3:$J$12,2,TRUE))</f>
        <v/>
      </c>
      <c r="T48" s="241" t="str">
        <f>IF(K48="","",VLOOKUP(K48,判定式!L$3:$N$12,3,TRUE))</f>
        <v/>
      </c>
      <c r="U48" s="241" t="str">
        <f>IF(L48="","",VLOOKUP(L48,判定式!G$3:$J$12,4,TRUE))</f>
        <v/>
      </c>
      <c r="V48" s="241" t="str">
        <f>IF(M48="","",VLOOKUP(M48,判定式!$H$3:J$12,3,TRUE))</f>
        <v/>
      </c>
      <c r="W48" s="69" t="str">
        <f t="shared" si="7"/>
        <v/>
      </c>
      <c r="X48" s="170" t="b">
        <f>IF(ISNUMBER(D48),"判定外",IF(C48=12,VLOOKUP(W48,判定式!$C$15:I$19,7,TRUE),IF(C48=13,VLOOKUP(W48,判定式!$D$15:I$19,6,TRUE),IF(C48=14,VLOOKUP(W48,判定式!$E$15:I$19,5,TRUE),IF(C48=15,VLOOKUP(W48,判定式!$F$15:I$19,4,TRUE),IF(C48=16,VLOOKUP(W48,判定式!$G$15:I$19,3,TRUE),IF(C48=17,VLOOKUP(W48,判定式!$H$15:I$19,2,TRUE))))))))</f>
        <v>0</v>
      </c>
    </row>
    <row r="49" spans="1:24" ht="14.25">
      <c r="A49" s="67">
        <v>29</v>
      </c>
      <c r="B49" s="133"/>
      <c r="C49" s="201"/>
      <c r="D49" s="208" t="str">
        <f t="shared" si="6"/>
        <v>-</v>
      </c>
      <c r="E49" s="225"/>
      <c r="F49" s="225"/>
      <c r="G49" s="225"/>
      <c r="H49" s="225"/>
      <c r="I49" s="225"/>
      <c r="J49" s="225"/>
      <c r="K49" s="68"/>
      <c r="L49" s="225"/>
      <c r="M49" s="225"/>
      <c r="N49" s="241" t="str">
        <f>IF(E49="","",VLOOKUP(E49,判定式!C$3:$J$12,8,TRUE))</f>
        <v/>
      </c>
      <c r="O49" s="241" t="str">
        <f>IF(F49="","",VLOOKUP(F49,判定式!D$3:$J$12,7,TRUE))</f>
        <v/>
      </c>
      <c r="P49" s="241" t="str">
        <f>IF(G49="","",VLOOKUP(G49,判定式!E$3:$J$12,6,TRUE))</f>
        <v/>
      </c>
      <c r="Q49" s="241" t="str">
        <f>IF(H49="","",VLOOKUP(H49,判定式!F$3:$J$12,5,TRUE))</f>
        <v/>
      </c>
      <c r="R49" s="241" t="str">
        <f>IF(I49="","",VLOOKUP(I49,判定式!M$3:$N$12,2,TRUE))</f>
        <v/>
      </c>
      <c r="S49" s="241" t="str">
        <f>IF(J49="","",VLOOKUP(J49,判定式!I$3:$J$12,2,TRUE))</f>
        <v/>
      </c>
      <c r="T49" s="241" t="str">
        <f>IF(K49="","",VLOOKUP(K49,判定式!L$3:$N$12,3,TRUE))</f>
        <v/>
      </c>
      <c r="U49" s="241" t="str">
        <f>IF(L49="","",VLOOKUP(L49,判定式!G$3:$J$12,4,TRUE))</f>
        <v/>
      </c>
      <c r="V49" s="241" t="str">
        <f>IF(M49="","",VLOOKUP(M49,判定式!$H$3:J$12,3,TRUE))</f>
        <v/>
      </c>
      <c r="W49" s="69" t="str">
        <f t="shared" si="7"/>
        <v/>
      </c>
      <c r="X49" s="170" t="b">
        <f>IF(ISNUMBER(D49),"判定外",IF(C49=12,VLOOKUP(W49,判定式!$C$15:I$19,7,TRUE),IF(C49=13,VLOOKUP(W49,判定式!$D$15:I$19,6,TRUE),IF(C49=14,VLOOKUP(W49,判定式!$E$15:I$19,5,TRUE),IF(C49=15,VLOOKUP(W49,判定式!$F$15:I$19,4,TRUE),IF(C49=16,VLOOKUP(W49,判定式!$G$15:I$19,3,TRUE),IF(C49=17,VLOOKUP(W49,判定式!$H$15:I$19,2,TRUE))))))))</f>
        <v>0</v>
      </c>
    </row>
    <row r="50" spans="1:24" ht="14.25">
      <c r="A50" s="76">
        <v>30</v>
      </c>
      <c r="B50" s="136"/>
      <c r="C50" s="204"/>
      <c r="D50" s="211" t="str">
        <f t="shared" si="6"/>
        <v>-</v>
      </c>
      <c r="E50" s="230"/>
      <c r="F50" s="230"/>
      <c r="G50" s="230"/>
      <c r="H50" s="230"/>
      <c r="I50" s="230"/>
      <c r="J50" s="230"/>
      <c r="K50" s="77"/>
      <c r="L50" s="230"/>
      <c r="M50" s="230"/>
      <c r="N50" s="242" t="str">
        <f>IF(E50="","",VLOOKUP(E50,判定式!C$3:$J$12,8,TRUE))</f>
        <v/>
      </c>
      <c r="O50" s="242" t="str">
        <f>IF(F50="","",VLOOKUP(F50,判定式!D$3:$J$12,7,TRUE))</f>
        <v/>
      </c>
      <c r="P50" s="242" t="str">
        <f>IF(G50="","",VLOOKUP(G50,判定式!E$3:$J$12,6,TRUE))</f>
        <v/>
      </c>
      <c r="Q50" s="242" t="str">
        <f>IF(H50="","",VLOOKUP(H50,判定式!F$3:$J$12,5,TRUE))</f>
        <v/>
      </c>
      <c r="R50" s="242" t="str">
        <f>IF(I50="","",VLOOKUP(I50,判定式!M$3:$N$12,2,TRUE))</f>
        <v/>
      </c>
      <c r="S50" s="242" t="str">
        <f>IF(J50="","",VLOOKUP(J50,判定式!I$3:$J$12,2,TRUE))</f>
        <v/>
      </c>
      <c r="T50" s="242" t="str">
        <f>IF(K50="","",VLOOKUP(K50,判定式!L$3:$N$12,3,TRUE))</f>
        <v/>
      </c>
      <c r="U50" s="242" t="str">
        <f>IF(L50="","",VLOOKUP(L50,判定式!G$3:$J$12,4,TRUE))</f>
        <v/>
      </c>
      <c r="V50" s="242" t="str">
        <f>IF(M50="","",VLOOKUP(M50,判定式!$H$3:J$12,3,TRUE))</f>
        <v/>
      </c>
      <c r="W50" s="78" t="str">
        <f t="shared" si="7"/>
        <v/>
      </c>
      <c r="X50" s="173" t="b">
        <f>IF(ISNUMBER(D50),"判定外",IF(C50=12,VLOOKUP(W50,判定式!$C$15:I$19,7,TRUE),IF(C50=13,VLOOKUP(W50,判定式!$D$15:I$19,6,TRUE),IF(C50=14,VLOOKUP(W50,判定式!$E$15:I$19,5,TRUE),IF(C50=15,VLOOKUP(W50,判定式!$F$15:I$19,4,TRUE),IF(C50=16,VLOOKUP(W50,判定式!$G$15:I$19,3,TRUE),IF(C50=17,VLOOKUP(W50,判定式!$H$15:I$19,2,TRUE))))))))</f>
        <v>0</v>
      </c>
    </row>
    <row r="51" spans="1:24" ht="14.25">
      <c r="A51" s="79">
        <v>31</v>
      </c>
      <c r="B51" s="137"/>
      <c r="C51" s="205"/>
      <c r="D51" s="212" t="str">
        <f t="shared" si="6"/>
        <v>-</v>
      </c>
      <c r="E51" s="231"/>
      <c r="F51" s="231"/>
      <c r="G51" s="231"/>
      <c r="H51" s="231"/>
      <c r="I51" s="231"/>
      <c r="J51" s="231"/>
      <c r="K51" s="80"/>
      <c r="L51" s="231"/>
      <c r="M51" s="231"/>
      <c r="N51" s="243" t="str">
        <f>IF(E51="","",VLOOKUP(E51,判定式!C$3:$J$12,8,TRUE))</f>
        <v/>
      </c>
      <c r="O51" s="243" t="str">
        <f>IF(F51="","",VLOOKUP(F51,判定式!D$3:$J$12,7,TRUE))</f>
        <v/>
      </c>
      <c r="P51" s="243" t="str">
        <f>IF(G51="","",VLOOKUP(G51,判定式!E$3:$J$12,6,TRUE))</f>
        <v/>
      </c>
      <c r="Q51" s="243" t="str">
        <f>IF(H51="","",VLOOKUP(H51,判定式!F$3:$J$12,5,TRUE))</f>
        <v/>
      </c>
      <c r="R51" s="243" t="str">
        <f>IF(I51="","",VLOOKUP(I51,判定式!M$3:$N$12,2,TRUE))</f>
        <v/>
      </c>
      <c r="S51" s="243" t="str">
        <f>IF(J51="","",VLOOKUP(J51,判定式!I$3:$J$12,2,TRUE))</f>
        <v/>
      </c>
      <c r="T51" s="243" t="str">
        <f>IF(K51="","",VLOOKUP(K51,判定式!L$3:$N$12,3,TRUE))</f>
        <v/>
      </c>
      <c r="U51" s="243" t="str">
        <f>IF(L51="","",VLOOKUP(L51,判定式!G$3:$J$12,4,TRUE))</f>
        <v/>
      </c>
      <c r="V51" s="243" t="str">
        <f>IF(M51="","",VLOOKUP(M51,判定式!$H$3:J$12,3,TRUE))</f>
        <v/>
      </c>
      <c r="W51" s="75" t="str">
        <f t="shared" si="7"/>
        <v/>
      </c>
      <c r="X51" s="174" t="b">
        <f>IF(ISNUMBER(D51),"判定外",IF(C51=12,VLOOKUP(W51,判定式!$C$15:I$19,7,TRUE),IF(C51=13,VLOOKUP(W51,判定式!$D$15:I$19,6,TRUE),IF(C51=14,VLOOKUP(W51,判定式!$E$15:I$19,5,TRUE),IF(C51=15,VLOOKUP(W51,判定式!$F$15:I$19,4,TRUE),IF(C51=16,VLOOKUP(W51,判定式!$G$15:I$19,3,TRUE),IF(C51=17,VLOOKUP(W51,判定式!$H$15:I$19,2,TRUE))))))))</f>
        <v>0</v>
      </c>
    </row>
    <row r="52" spans="1:24" ht="14.25">
      <c r="A52" s="67">
        <v>32</v>
      </c>
      <c r="B52" s="133"/>
      <c r="C52" s="201"/>
      <c r="D52" s="208" t="str">
        <f t="shared" si="6"/>
        <v>-</v>
      </c>
      <c r="E52" s="225"/>
      <c r="F52" s="225"/>
      <c r="G52" s="225"/>
      <c r="H52" s="225"/>
      <c r="I52" s="225"/>
      <c r="J52" s="225"/>
      <c r="K52" s="68"/>
      <c r="L52" s="225"/>
      <c r="M52" s="225"/>
      <c r="N52" s="241" t="str">
        <f>IF(E52="","",VLOOKUP(E52,判定式!C$3:$J$12,8,TRUE))</f>
        <v/>
      </c>
      <c r="O52" s="241" t="str">
        <f>IF(F52="","",VLOOKUP(F52,判定式!D$3:$J$12,7,TRUE))</f>
        <v/>
      </c>
      <c r="P52" s="241" t="str">
        <f>IF(G52="","",VLOOKUP(G52,判定式!E$3:$J$12,6,TRUE))</f>
        <v/>
      </c>
      <c r="Q52" s="241" t="str">
        <f>IF(H52="","",VLOOKUP(H52,判定式!F$3:$J$12,5,TRUE))</f>
        <v/>
      </c>
      <c r="R52" s="241" t="str">
        <f>IF(I52="","",VLOOKUP(I52,判定式!M$3:$N$12,2,TRUE))</f>
        <v/>
      </c>
      <c r="S52" s="241" t="str">
        <f>IF(J52="","",VLOOKUP(J52,判定式!I$3:$J$12,2,TRUE))</f>
        <v/>
      </c>
      <c r="T52" s="241" t="str">
        <f>IF(K52="","",VLOOKUP(K52,判定式!L$3:$N$12,3,TRUE))</f>
        <v/>
      </c>
      <c r="U52" s="241" t="str">
        <f>IF(L52="","",VLOOKUP(L52,判定式!G$3:$J$12,4,TRUE))</f>
        <v/>
      </c>
      <c r="V52" s="241" t="str">
        <f>IF(M52="","",VLOOKUP(M52,判定式!$H$3:J$12,3,TRUE))</f>
        <v/>
      </c>
      <c r="W52" s="69" t="str">
        <f t="shared" si="7"/>
        <v/>
      </c>
      <c r="X52" s="170" t="b">
        <f>IF(ISNUMBER(D52),"判定外",IF(C52=12,VLOOKUP(W52,判定式!$C$15:I$19,7,TRUE),IF(C52=13,VLOOKUP(W52,判定式!$D$15:I$19,6,TRUE),IF(C52=14,VLOOKUP(W52,判定式!$E$15:I$19,5,TRUE),IF(C52=15,VLOOKUP(W52,判定式!$F$15:I$19,4,TRUE),IF(C52=16,VLOOKUP(W52,判定式!$G$15:I$19,3,TRUE),IF(C52=17,VLOOKUP(W52,判定式!$H$15:I$19,2,TRUE))))))))</f>
        <v>0</v>
      </c>
    </row>
    <row r="53" spans="1:24" ht="14.25">
      <c r="A53" s="67">
        <v>33</v>
      </c>
      <c r="B53" s="133"/>
      <c r="C53" s="201"/>
      <c r="D53" s="208" t="str">
        <f t="shared" si="6"/>
        <v>-</v>
      </c>
      <c r="E53" s="225"/>
      <c r="F53" s="225"/>
      <c r="G53" s="225"/>
      <c r="H53" s="225"/>
      <c r="I53" s="225"/>
      <c r="J53" s="225"/>
      <c r="K53" s="68"/>
      <c r="L53" s="225"/>
      <c r="M53" s="225"/>
      <c r="N53" s="241" t="str">
        <f>IF(E53="","",VLOOKUP(E53,判定式!C$3:$J$12,8,TRUE))</f>
        <v/>
      </c>
      <c r="O53" s="241" t="str">
        <f>IF(F53="","",VLOOKUP(F53,判定式!D$3:$J$12,7,TRUE))</f>
        <v/>
      </c>
      <c r="P53" s="241" t="str">
        <f>IF(G53="","",VLOOKUP(G53,判定式!E$3:$J$12,6,TRUE))</f>
        <v/>
      </c>
      <c r="Q53" s="241" t="str">
        <f>IF(H53="","",VLOOKUP(H53,判定式!F$3:$J$12,5,TRUE))</f>
        <v/>
      </c>
      <c r="R53" s="241" t="str">
        <f>IF(I53="","",VLOOKUP(I53,判定式!M$3:$N$12,2,TRUE))</f>
        <v/>
      </c>
      <c r="S53" s="241" t="str">
        <f>IF(J53="","",VLOOKUP(J53,判定式!I$3:$J$12,2,TRUE))</f>
        <v/>
      </c>
      <c r="T53" s="241" t="str">
        <f>IF(K53="","",VLOOKUP(K53,判定式!L$3:$N$12,3,TRUE))</f>
        <v/>
      </c>
      <c r="U53" s="241" t="str">
        <f>IF(L53="","",VLOOKUP(L53,判定式!G$3:$J$12,4,TRUE))</f>
        <v/>
      </c>
      <c r="V53" s="241" t="str">
        <f>IF(M53="","",VLOOKUP(M53,判定式!$H$3:J$12,3,TRUE))</f>
        <v/>
      </c>
      <c r="W53" s="69" t="str">
        <f t="shared" si="7"/>
        <v/>
      </c>
      <c r="X53" s="170" t="b">
        <f>IF(ISNUMBER(D53),"判定外",IF(C53=12,VLOOKUP(W53,判定式!$C$15:I$19,7,TRUE),IF(C53=13,VLOOKUP(W53,判定式!$D$15:I$19,6,TRUE),IF(C53=14,VLOOKUP(W53,判定式!$E$15:I$19,5,TRUE),IF(C53=15,VLOOKUP(W53,判定式!$F$15:I$19,4,TRUE),IF(C53=16,VLOOKUP(W53,判定式!$G$15:I$19,3,TRUE),IF(C53=17,VLOOKUP(W53,判定式!$H$15:I$19,2,TRUE))))))))</f>
        <v>0</v>
      </c>
    </row>
    <row r="54" spans="1:24" ht="14.25">
      <c r="A54" s="67">
        <v>34</v>
      </c>
      <c r="B54" s="133"/>
      <c r="C54" s="201"/>
      <c r="D54" s="208" t="str">
        <f t="shared" si="6"/>
        <v>-</v>
      </c>
      <c r="E54" s="225"/>
      <c r="F54" s="225"/>
      <c r="G54" s="225"/>
      <c r="H54" s="225"/>
      <c r="I54" s="225"/>
      <c r="J54" s="225"/>
      <c r="K54" s="68"/>
      <c r="L54" s="225"/>
      <c r="M54" s="225"/>
      <c r="N54" s="241" t="str">
        <f>IF(E54="","",VLOOKUP(E54,判定式!C$3:$J$12,8,TRUE))</f>
        <v/>
      </c>
      <c r="O54" s="241" t="str">
        <f>IF(F54="","",VLOOKUP(F54,判定式!D$3:$J$12,7,TRUE))</f>
        <v/>
      </c>
      <c r="P54" s="241" t="str">
        <f>IF(G54="","",VLOOKUP(G54,判定式!E$3:$J$12,6,TRUE))</f>
        <v/>
      </c>
      <c r="Q54" s="241" t="str">
        <f>IF(H54="","",VLOOKUP(H54,判定式!F$3:$J$12,5,TRUE))</f>
        <v/>
      </c>
      <c r="R54" s="241" t="str">
        <f>IF(I54="","",VLOOKUP(I54,判定式!M$3:$N$12,2,TRUE))</f>
        <v/>
      </c>
      <c r="S54" s="241" t="str">
        <f>IF(J54="","",VLOOKUP(J54,判定式!I$3:$J$12,2,TRUE))</f>
        <v/>
      </c>
      <c r="T54" s="241" t="str">
        <f>IF(K54="","",VLOOKUP(K54,判定式!L$3:$N$12,3,TRUE))</f>
        <v/>
      </c>
      <c r="U54" s="241" t="str">
        <f>IF(L54="","",VLOOKUP(L54,判定式!G$3:$J$12,4,TRUE))</f>
        <v/>
      </c>
      <c r="V54" s="241" t="str">
        <f>IF(M54="","",VLOOKUP(M54,判定式!$H$3:J$12,3,TRUE))</f>
        <v/>
      </c>
      <c r="W54" s="69" t="str">
        <f t="shared" si="7"/>
        <v/>
      </c>
      <c r="X54" s="170" t="b">
        <f>IF(ISNUMBER(D54),"判定外",IF(C54=12,VLOOKUP(W54,判定式!$C$15:I$19,7,TRUE),IF(C54=13,VLOOKUP(W54,判定式!$D$15:I$19,6,TRUE),IF(C54=14,VLOOKUP(W54,判定式!$E$15:I$19,5,TRUE),IF(C54=15,VLOOKUP(W54,判定式!$F$15:I$19,4,TRUE),IF(C54=16,VLOOKUP(W54,判定式!$G$15:I$19,3,TRUE),IF(C54=17,VLOOKUP(W54,判定式!$H$15:I$19,2,TRUE))))))))</f>
        <v>0</v>
      </c>
    </row>
    <row r="55" spans="1:24" ht="14.25">
      <c r="A55" s="70">
        <v>35</v>
      </c>
      <c r="B55" s="134"/>
      <c r="C55" s="202"/>
      <c r="D55" s="209" t="str">
        <f t="shared" si="6"/>
        <v>-</v>
      </c>
      <c r="E55" s="227"/>
      <c r="F55" s="227"/>
      <c r="G55" s="227"/>
      <c r="H55" s="227"/>
      <c r="I55" s="227"/>
      <c r="J55" s="227"/>
      <c r="K55" s="71"/>
      <c r="L55" s="227"/>
      <c r="M55" s="227"/>
      <c r="N55" s="244" t="str">
        <f>IF(E55="","",VLOOKUP(E55,判定式!C$3:$J$12,8,TRUE))</f>
        <v/>
      </c>
      <c r="O55" s="244" t="str">
        <f>IF(F55="","",VLOOKUP(F55,判定式!D$3:$J$12,7,TRUE))</f>
        <v/>
      </c>
      <c r="P55" s="244" t="str">
        <f>IF(G55="","",VLOOKUP(G55,判定式!E$3:$J$12,6,TRUE))</f>
        <v/>
      </c>
      <c r="Q55" s="244" t="str">
        <f>IF(H55="","",VLOOKUP(H55,判定式!F$3:$J$12,5,TRUE))</f>
        <v/>
      </c>
      <c r="R55" s="244" t="str">
        <f>IF(I55="","",VLOOKUP(I55,判定式!M$3:$N$12,2,TRUE))</f>
        <v/>
      </c>
      <c r="S55" s="244" t="str">
        <f>IF(J55="","",VLOOKUP(J55,判定式!I$3:$J$12,2,TRUE))</f>
        <v/>
      </c>
      <c r="T55" s="244" t="str">
        <f>IF(K55="","",VLOOKUP(K55,判定式!L$3:$N$12,3,TRUE))</f>
        <v/>
      </c>
      <c r="U55" s="244" t="str">
        <f>IF(L55="","",VLOOKUP(L55,判定式!G$3:$J$12,4,TRUE))</f>
        <v/>
      </c>
      <c r="V55" s="244" t="str">
        <f>IF(M55="","",VLOOKUP(M55,判定式!$H$3:J$12,3,TRUE))</f>
        <v/>
      </c>
      <c r="W55" s="78" t="str">
        <f t="shared" si="7"/>
        <v/>
      </c>
      <c r="X55" s="171" t="b">
        <f>IF(ISNUMBER(D55),"判定外",IF(C55=12,VLOOKUP(W55,判定式!$C$15:I$19,7,TRUE),IF(C55=13,VLOOKUP(W55,判定式!$D$15:I$19,6,TRUE),IF(C55=14,VLOOKUP(W55,判定式!$E$15:I$19,5,TRUE),IF(C55=15,VLOOKUP(W55,判定式!$F$15:I$19,4,TRUE),IF(C55=16,VLOOKUP(W55,判定式!$G$15:I$19,3,TRUE),IF(C55=17,VLOOKUP(W55,判定式!$H$15:I$19,2,TRUE))))))))</f>
        <v>0</v>
      </c>
    </row>
    <row r="56" spans="1:24" ht="14.25">
      <c r="A56" s="73">
        <v>36</v>
      </c>
      <c r="B56" s="135"/>
      <c r="C56" s="203"/>
      <c r="D56" s="210" t="str">
        <f t="shared" si="6"/>
        <v>-</v>
      </c>
      <c r="E56" s="229"/>
      <c r="F56" s="229"/>
      <c r="G56" s="229"/>
      <c r="H56" s="229"/>
      <c r="I56" s="229"/>
      <c r="J56" s="229"/>
      <c r="K56" s="74"/>
      <c r="L56" s="229"/>
      <c r="M56" s="229"/>
      <c r="N56" s="245" t="str">
        <f>IF(E56="","",VLOOKUP(E56,判定式!C$3:$J$12,8,TRUE))</f>
        <v/>
      </c>
      <c r="O56" s="245" t="str">
        <f>IF(F56="","",VLOOKUP(F56,判定式!D$3:$J$12,7,TRUE))</f>
        <v/>
      </c>
      <c r="P56" s="245" t="str">
        <f>IF(G56="","",VLOOKUP(G56,判定式!E$3:$J$12,6,TRUE))</f>
        <v/>
      </c>
      <c r="Q56" s="245" t="str">
        <f>IF(H56="","",VLOOKUP(H56,判定式!F$3:$J$12,5,TRUE))</f>
        <v/>
      </c>
      <c r="R56" s="245" t="str">
        <f>IF(I56="","",VLOOKUP(I56,判定式!M$3:$N$12,2,TRUE))</f>
        <v/>
      </c>
      <c r="S56" s="245" t="str">
        <f>IF(J56="","",VLOOKUP(J56,判定式!I$3:$J$12,2,TRUE))</f>
        <v/>
      </c>
      <c r="T56" s="245" t="str">
        <f>IF(K56="","",VLOOKUP(K56,判定式!L$3:$N$12,3,TRUE))</f>
        <v/>
      </c>
      <c r="U56" s="245" t="str">
        <f>IF(L56="","",VLOOKUP(L56,判定式!G$3:$J$12,4,TRUE))</f>
        <v/>
      </c>
      <c r="V56" s="245" t="str">
        <f>IF(M56="","",VLOOKUP(M56,判定式!$H$3:J$12,3,TRUE))</f>
        <v/>
      </c>
      <c r="W56" s="75" t="str">
        <f t="shared" si="7"/>
        <v/>
      </c>
      <c r="X56" s="172" t="b">
        <f>IF(ISNUMBER(D56),"判定外",IF(C56=12,VLOOKUP(W56,判定式!$C$15:I$19,7,TRUE),IF(C56=13,VLOOKUP(W56,判定式!$D$15:I$19,6,TRUE),IF(C56=14,VLOOKUP(W56,判定式!$E$15:I$19,5,TRUE),IF(C56=15,VLOOKUP(W56,判定式!$F$15:I$19,4,TRUE),IF(C56=16,VLOOKUP(W56,判定式!$G$15:I$19,3,TRUE),IF(C56=17,VLOOKUP(W56,判定式!$H$15:I$19,2,TRUE))))))))</f>
        <v>0</v>
      </c>
    </row>
    <row r="57" spans="1:24" ht="14.25">
      <c r="A57" s="67">
        <v>37</v>
      </c>
      <c r="B57" s="133"/>
      <c r="C57" s="201"/>
      <c r="D57" s="208" t="str">
        <f t="shared" si="6"/>
        <v>-</v>
      </c>
      <c r="E57" s="225"/>
      <c r="F57" s="225"/>
      <c r="G57" s="225"/>
      <c r="H57" s="225"/>
      <c r="I57" s="225"/>
      <c r="J57" s="225"/>
      <c r="K57" s="68"/>
      <c r="L57" s="225"/>
      <c r="M57" s="225"/>
      <c r="N57" s="241" t="str">
        <f>IF(E57="","",VLOOKUP(E57,判定式!C$3:$J$12,8,TRUE))</f>
        <v/>
      </c>
      <c r="O57" s="241" t="str">
        <f>IF(F57="","",VLOOKUP(F57,判定式!D$3:$J$12,7,TRUE))</f>
        <v/>
      </c>
      <c r="P57" s="241" t="str">
        <f>IF(G57="","",VLOOKUP(G57,判定式!E$3:$J$12,6,TRUE))</f>
        <v/>
      </c>
      <c r="Q57" s="241" t="str">
        <f>IF(H57="","",VLOOKUP(H57,判定式!F$3:$J$12,5,TRUE))</f>
        <v/>
      </c>
      <c r="R57" s="241" t="str">
        <f>IF(I57="","",VLOOKUP(I57,判定式!M$3:$N$12,2,TRUE))</f>
        <v/>
      </c>
      <c r="S57" s="241" t="str">
        <f>IF(J57="","",VLOOKUP(J57,判定式!I$3:$J$12,2,TRUE))</f>
        <v/>
      </c>
      <c r="T57" s="241" t="str">
        <f>IF(K57="","",VLOOKUP(K57,判定式!L$3:$N$12,3,TRUE))</f>
        <v/>
      </c>
      <c r="U57" s="241" t="str">
        <f>IF(L57="","",VLOOKUP(L57,判定式!G$3:$J$12,4,TRUE))</f>
        <v/>
      </c>
      <c r="V57" s="241" t="str">
        <f>IF(M57="","",VLOOKUP(M57,判定式!$H$3:J$12,3,TRUE))</f>
        <v/>
      </c>
      <c r="W57" s="69" t="str">
        <f t="shared" si="7"/>
        <v/>
      </c>
      <c r="X57" s="170" t="b">
        <f>IF(ISNUMBER(D57),"判定外",IF(C57=12,VLOOKUP(W57,判定式!$C$15:I$19,7,TRUE),IF(C57=13,VLOOKUP(W57,判定式!$D$15:I$19,6,TRUE),IF(C57=14,VLOOKUP(W57,判定式!$E$15:I$19,5,TRUE),IF(C57=15,VLOOKUP(W57,判定式!$F$15:I$19,4,TRUE),IF(C57=16,VLOOKUP(W57,判定式!$G$15:I$19,3,TRUE),IF(C57=17,VLOOKUP(W57,判定式!$H$15:I$19,2,TRUE))))))))</f>
        <v>0</v>
      </c>
    </row>
    <row r="58" spans="1:24" ht="14.25">
      <c r="A58" s="67">
        <v>38</v>
      </c>
      <c r="B58" s="133"/>
      <c r="C58" s="201"/>
      <c r="D58" s="208" t="str">
        <f t="shared" si="6"/>
        <v>-</v>
      </c>
      <c r="E58" s="225"/>
      <c r="F58" s="225"/>
      <c r="G58" s="225"/>
      <c r="H58" s="225"/>
      <c r="I58" s="225"/>
      <c r="J58" s="225"/>
      <c r="K58" s="68"/>
      <c r="L58" s="225"/>
      <c r="M58" s="225"/>
      <c r="N58" s="241" t="str">
        <f>IF(E58="","",VLOOKUP(E58,判定式!C$3:$J$12,8,TRUE))</f>
        <v/>
      </c>
      <c r="O58" s="241" t="str">
        <f>IF(F58="","",VLOOKUP(F58,判定式!D$3:$J$12,7,TRUE))</f>
        <v/>
      </c>
      <c r="P58" s="241" t="str">
        <f>IF(G58="","",VLOOKUP(G58,判定式!E$3:$J$12,6,TRUE))</f>
        <v/>
      </c>
      <c r="Q58" s="241" t="str">
        <f>IF(H58="","",VLOOKUP(H58,判定式!F$3:$J$12,5,TRUE))</f>
        <v/>
      </c>
      <c r="R58" s="241" t="str">
        <f>IF(I58="","",VLOOKUP(I58,判定式!M$3:$N$12,2,TRUE))</f>
        <v/>
      </c>
      <c r="S58" s="241" t="str">
        <f>IF(J58="","",VLOOKUP(J58,判定式!I$3:$J$12,2,TRUE))</f>
        <v/>
      </c>
      <c r="T58" s="241" t="str">
        <f>IF(K58="","",VLOOKUP(K58,判定式!L$3:$N$12,3,TRUE))</f>
        <v/>
      </c>
      <c r="U58" s="241" t="str">
        <f>IF(L58="","",VLOOKUP(L58,判定式!G$3:$J$12,4,TRUE))</f>
        <v/>
      </c>
      <c r="V58" s="241" t="str">
        <f>IF(M58="","",VLOOKUP(M58,判定式!$H$3:J$12,3,TRUE))</f>
        <v/>
      </c>
      <c r="W58" s="69" t="str">
        <f t="shared" si="7"/>
        <v/>
      </c>
      <c r="X58" s="170" t="b">
        <f>IF(ISNUMBER(D58),"判定外",IF(C58=12,VLOOKUP(W58,判定式!$C$15:I$19,7,TRUE),IF(C58=13,VLOOKUP(W58,判定式!$D$15:I$19,6,TRUE),IF(C58=14,VLOOKUP(W58,判定式!$E$15:I$19,5,TRUE),IF(C58=15,VLOOKUP(W58,判定式!$F$15:I$19,4,TRUE),IF(C58=16,VLOOKUP(W58,判定式!$G$15:I$19,3,TRUE),IF(C58=17,VLOOKUP(W58,判定式!$H$15:I$19,2,TRUE))))))))</f>
        <v>0</v>
      </c>
    </row>
    <row r="59" spans="1:24" ht="14.25">
      <c r="A59" s="67">
        <v>39</v>
      </c>
      <c r="B59" s="133"/>
      <c r="C59" s="201"/>
      <c r="D59" s="208" t="str">
        <f t="shared" si="6"/>
        <v>-</v>
      </c>
      <c r="E59" s="225"/>
      <c r="F59" s="225"/>
      <c r="G59" s="225"/>
      <c r="H59" s="225"/>
      <c r="I59" s="225"/>
      <c r="J59" s="225"/>
      <c r="K59" s="68"/>
      <c r="L59" s="225"/>
      <c r="M59" s="225"/>
      <c r="N59" s="241" t="str">
        <f>IF(E59="","",VLOOKUP(E59,判定式!C$3:$J$12,8,TRUE))</f>
        <v/>
      </c>
      <c r="O59" s="241" t="str">
        <f>IF(F59="","",VLOOKUP(F59,判定式!D$3:$J$12,7,TRUE))</f>
        <v/>
      </c>
      <c r="P59" s="241" t="str">
        <f>IF(G59="","",VLOOKUP(G59,判定式!E$3:$J$12,6,TRUE))</f>
        <v/>
      </c>
      <c r="Q59" s="241" t="str">
        <f>IF(H59="","",VLOOKUP(H59,判定式!F$3:$J$12,5,TRUE))</f>
        <v/>
      </c>
      <c r="R59" s="241" t="str">
        <f>IF(I59="","",VLOOKUP(I59,判定式!M$3:$N$12,2,TRUE))</f>
        <v/>
      </c>
      <c r="S59" s="241" t="str">
        <f>IF(J59="","",VLOOKUP(J59,判定式!I$3:$J$12,2,TRUE))</f>
        <v/>
      </c>
      <c r="T59" s="241" t="str">
        <f>IF(K59="","",VLOOKUP(K59,判定式!L$3:$N$12,3,TRUE))</f>
        <v/>
      </c>
      <c r="U59" s="241" t="str">
        <f>IF(L59="","",VLOOKUP(L59,判定式!G$3:$J$12,4,TRUE))</f>
        <v/>
      </c>
      <c r="V59" s="241" t="str">
        <f>IF(M59="","",VLOOKUP(M59,判定式!$H$3:J$12,3,TRUE))</f>
        <v/>
      </c>
      <c r="W59" s="69" t="str">
        <f t="shared" si="7"/>
        <v/>
      </c>
      <c r="X59" s="170" t="b">
        <f>IF(ISNUMBER(D59),"判定外",IF(C59=12,VLOOKUP(W59,判定式!$C$15:I$19,7,TRUE),IF(C59=13,VLOOKUP(W59,判定式!$D$15:I$19,6,TRUE),IF(C59=14,VLOOKUP(W59,判定式!$E$15:I$19,5,TRUE),IF(C59=15,VLOOKUP(W59,判定式!$F$15:I$19,4,TRUE),IF(C59=16,VLOOKUP(W59,判定式!$G$15:I$19,3,TRUE),IF(C59=17,VLOOKUP(W59,判定式!$H$15:I$19,2,TRUE))))))))</f>
        <v>0</v>
      </c>
    </row>
    <row r="60" spans="1:24" ht="14.25">
      <c r="A60" s="76">
        <v>40</v>
      </c>
      <c r="B60" s="136"/>
      <c r="C60" s="204"/>
      <c r="D60" s="211" t="str">
        <f t="shared" si="6"/>
        <v>-</v>
      </c>
      <c r="E60" s="230"/>
      <c r="F60" s="230"/>
      <c r="G60" s="230"/>
      <c r="H60" s="230"/>
      <c r="I60" s="230"/>
      <c r="J60" s="230"/>
      <c r="K60" s="77"/>
      <c r="L60" s="230"/>
      <c r="M60" s="230"/>
      <c r="N60" s="242" t="str">
        <f>IF(E60="","",VLOOKUP(E60,判定式!C$3:$J$12,8,TRUE))</f>
        <v/>
      </c>
      <c r="O60" s="242" t="str">
        <f>IF(F60="","",VLOOKUP(F60,判定式!D$3:$J$12,7,TRUE))</f>
        <v/>
      </c>
      <c r="P60" s="242" t="str">
        <f>IF(G60="","",VLOOKUP(G60,判定式!E$3:$J$12,6,TRUE))</f>
        <v/>
      </c>
      <c r="Q60" s="242" t="str">
        <f>IF(H60="","",VLOOKUP(H60,判定式!F$3:$J$12,5,TRUE))</f>
        <v/>
      </c>
      <c r="R60" s="242" t="str">
        <f>IF(I60="","",VLOOKUP(I60,判定式!M$3:$N$12,2,TRUE))</f>
        <v/>
      </c>
      <c r="S60" s="242" t="str">
        <f>IF(J60="","",VLOOKUP(J60,判定式!I$3:$J$12,2,TRUE))</f>
        <v/>
      </c>
      <c r="T60" s="242" t="str">
        <f>IF(K60="","",VLOOKUP(K60,判定式!L$3:$N$12,3,TRUE))</f>
        <v/>
      </c>
      <c r="U60" s="242" t="str">
        <f>IF(L60="","",VLOOKUP(L60,判定式!G$3:$J$12,4,TRUE))</f>
        <v/>
      </c>
      <c r="V60" s="242" t="str">
        <f>IF(M60="","",VLOOKUP(M60,判定式!$H$3:J$12,3,TRUE))</f>
        <v/>
      </c>
      <c r="W60" s="78" t="str">
        <f t="shared" si="7"/>
        <v/>
      </c>
      <c r="X60" s="173" t="b">
        <f>IF(ISNUMBER(D60),"判定外",IF(C60=12,VLOOKUP(W60,判定式!$C$15:I$19,7,TRUE),IF(C60=13,VLOOKUP(W60,判定式!$D$15:I$19,6,TRUE),IF(C60=14,VLOOKUP(W60,判定式!$E$15:I$19,5,TRUE),IF(C60=15,VLOOKUP(W60,判定式!$F$15:I$19,4,TRUE),IF(C60=16,VLOOKUP(W60,判定式!$G$15:I$19,3,TRUE),IF(C60=17,VLOOKUP(W60,判定式!$H$15:I$19,2,TRUE))))))))</f>
        <v>0</v>
      </c>
    </row>
    <row r="61" spans="1:24" ht="14.25">
      <c r="A61" s="79">
        <v>41</v>
      </c>
      <c r="B61" s="137"/>
      <c r="C61" s="205"/>
      <c r="D61" s="212" t="str">
        <f t="shared" si="6"/>
        <v>-</v>
      </c>
      <c r="E61" s="231"/>
      <c r="F61" s="231"/>
      <c r="G61" s="231"/>
      <c r="H61" s="231"/>
      <c r="I61" s="231"/>
      <c r="J61" s="231"/>
      <c r="K61" s="80"/>
      <c r="L61" s="231"/>
      <c r="M61" s="231"/>
      <c r="N61" s="243" t="str">
        <f>IF(E61="","",VLOOKUP(E61,判定式!C$3:$J$12,8,TRUE))</f>
        <v/>
      </c>
      <c r="O61" s="243" t="str">
        <f>IF(F61="","",VLOOKUP(F61,判定式!D$3:$J$12,7,TRUE))</f>
        <v/>
      </c>
      <c r="P61" s="243" t="str">
        <f>IF(G61="","",VLOOKUP(G61,判定式!E$3:$J$12,6,TRUE))</f>
        <v/>
      </c>
      <c r="Q61" s="243" t="str">
        <f>IF(H61="","",VLOOKUP(H61,判定式!F$3:$J$12,5,TRUE))</f>
        <v/>
      </c>
      <c r="R61" s="243" t="str">
        <f>IF(I61="","",VLOOKUP(I61,判定式!M$3:$N$12,2,TRUE))</f>
        <v/>
      </c>
      <c r="S61" s="243" t="str">
        <f>IF(J61="","",VLOOKUP(J61,判定式!I$3:$J$12,2,TRUE))</f>
        <v/>
      </c>
      <c r="T61" s="243" t="str">
        <f>IF(K61="","",VLOOKUP(K61,判定式!L$3:$N$12,3,TRUE))</f>
        <v/>
      </c>
      <c r="U61" s="243" t="str">
        <f>IF(L61="","",VLOOKUP(L61,判定式!G$3:$J$12,4,TRUE))</f>
        <v/>
      </c>
      <c r="V61" s="243" t="str">
        <f>IF(M61="","",VLOOKUP(M61,判定式!$H$3:J$12,3,TRUE))</f>
        <v/>
      </c>
      <c r="W61" s="75" t="str">
        <f t="shared" si="7"/>
        <v/>
      </c>
      <c r="X61" s="174" t="b">
        <f>IF(ISNUMBER(D61),"判定外",IF(C61=12,VLOOKUP(W61,判定式!$C$15:I$19,7,TRUE),IF(C61=13,VLOOKUP(W61,判定式!$D$15:I$19,6,TRUE),IF(C61=14,VLOOKUP(W61,判定式!$E$15:I$19,5,TRUE),IF(C61=15,VLOOKUP(W61,判定式!$F$15:I$19,4,TRUE),IF(C61=16,VLOOKUP(W61,判定式!$G$15:I$19,3,TRUE),IF(C61=17,VLOOKUP(W61,判定式!$H$15:I$19,2,TRUE))))))))</f>
        <v>0</v>
      </c>
    </row>
    <row r="62" spans="1:24" ht="14.25">
      <c r="A62" s="67">
        <v>42</v>
      </c>
      <c r="B62" s="133"/>
      <c r="C62" s="201"/>
      <c r="D62" s="208" t="str">
        <f t="shared" si="6"/>
        <v>-</v>
      </c>
      <c r="E62" s="225"/>
      <c r="F62" s="225"/>
      <c r="G62" s="225"/>
      <c r="H62" s="225"/>
      <c r="I62" s="225"/>
      <c r="J62" s="225"/>
      <c r="K62" s="68"/>
      <c r="L62" s="225"/>
      <c r="M62" s="225"/>
      <c r="N62" s="241" t="str">
        <f>IF(E62="","",VLOOKUP(E62,判定式!C$3:$J$12,8,TRUE))</f>
        <v/>
      </c>
      <c r="O62" s="241" t="str">
        <f>IF(F62="","",VLOOKUP(F62,判定式!D$3:$J$12,7,TRUE))</f>
        <v/>
      </c>
      <c r="P62" s="241" t="str">
        <f>IF(G62="","",VLOOKUP(G62,判定式!E$3:$J$12,6,TRUE))</f>
        <v/>
      </c>
      <c r="Q62" s="241" t="str">
        <f>IF(H62="","",VLOOKUP(H62,判定式!F$3:$J$12,5,TRUE))</f>
        <v/>
      </c>
      <c r="R62" s="241" t="str">
        <f>IF(I62="","",VLOOKUP(I62,判定式!M$3:$N$12,2,TRUE))</f>
        <v/>
      </c>
      <c r="S62" s="241" t="str">
        <f>IF(J62="","",VLOOKUP(J62,判定式!I$3:$J$12,2,TRUE))</f>
        <v/>
      </c>
      <c r="T62" s="241" t="str">
        <f>IF(K62="","",VLOOKUP(K62,判定式!L$3:$N$12,3,TRUE))</f>
        <v/>
      </c>
      <c r="U62" s="241" t="str">
        <f>IF(L62="","",VLOOKUP(L62,判定式!G$3:$J$12,4,TRUE))</f>
        <v/>
      </c>
      <c r="V62" s="241" t="str">
        <f>IF(M62="","",VLOOKUP(M62,判定式!$H$3:J$12,3,TRUE))</f>
        <v/>
      </c>
      <c r="W62" s="69" t="str">
        <f t="shared" si="7"/>
        <v/>
      </c>
      <c r="X62" s="170" t="b">
        <f>IF(ISNUMBER(D62),"判定外",IF(C62=12,VLOOKUP(W62,判定式!$C$15:I$19,7,TRUE),IF(C62=13,VLOOKUP(W62,判定式!$D$15:I$19,6,TRUE),IF(C62=14,VLOOKUP(W62,判定式!$E$15:I$19,5,TRUE),IF(C62=15,VLOOKUP(W62,判定式!$F$15:I$19,4,TRUE),IF(C62=16,VLOOKUP(W62,判定式!$G$15:I$19,3,TRUE),IF(C62=17,VLOOKUP(W62,判定式!$H$15:I$19,2,TRUE))))))))</f>
        <v>0</v>
      </c>
    </row>
    <row r="63" spans="1:24" ht="14.25">
      <c r="A63" s="67">
        <v>43</v>
      </c>
      <c r="B63" s="133"/>
      <c r="C63" s="201"/>
      <c r="D63" s="208" t="str">
        <f t="shared" si="6"/>
        <v>-</v>
      </c>
      <c r="E63" s="225"/>
      <c r="F63" s="225"/>
      <c r="G63" s="225"/>
      <c r="H63" s="225"/>
      <c r="I63" s="225"/>
      <c r="J63" s="225"/>
      <c r="K63" s="68"/>
      <c r="L63" s="225"/>
      <c r="M63" s="225"/>
      <c r="N63" s="241" t="str">
        <f>IF(E63="","",VLOOKUP(E63,判定式!C$3:$J$12,8,TRUE))</f>
        <v/>
      </c>
      <c r="O63" s="241" t="str">
        <f>IF(F63="","",VLOOKUP(F63,判定式!D$3:$J$12,7,TRUE))</f>
        <v/>
      </c>
      <c r="P63" s="241" t="str">
        <f>IF(G63="","",VLOOKUP(G63,判定式!E$3:$J$12,6,TRUE))</f>
        <v/>
      </c>
      <c r="Q63" s="241" t="str">
        <f>IF(H63="","",VLOOKUP(H63,判定式!F$3:$J$12,5,TRUE))</f>
        <v/>
      </c>
      <c r="R63" s="241" t="str">
        <f>IF(I63="","",VLOOKUP(I63,判定式!M$3:$N$12,2,TRUE))</f>
        <v/>
      </c>
      <c r="S63" s="241" t="str">
        <f>IF(J63="","",VLOOKUP(J63,判定式!I$3:$J$12,2,TRUE))</f>
        <v/>
      </c>
      <c r="T63" s="241" t="str">
        <f>IF(K63="","",VLOOKUP(K63,判定式!L$3:$N$12,3,TRUE))</f>
        <v/>
      </c>
      <c r="U63" s="241" t="str">
        <f>IF(L63="","",VLOOKUP(L63,判定式!G$3:$J$12,4,TRUE))</f>
        <v/>
      </c>
      <c r="V63" s="241" t="str">
        <f>IF(M63="","",VLOOKUP(M63,判定式!$H$3:J$12,3,TRUE))</f>
        <v/>
      </c>
      <c r="W63" s="69" t="str">
        <f t="shared" si="7"/>
        <v/>
      </c>
      <c r="X63" s="170" t="b">
        <f>IF(ISNUMBER(D63),"判定外",IF(C63=12,VLOOKUP(W63,判定式!$C$15:I$19,7,TRUE),IF(C63=13,VLOOKUP(W63,判定式!$D$15:I$19,6,TRUE),IF(C63=14,VLOOKUP(W63,判定式!$E$15:I$19,5,TRUE),IF(C63=15,VLOOKUP(W63,判定式!$F$15:I$19,4,TRUE),IF(C63=16,VLOOKUP(W63,判定式!$G$15:I$19,3,TRUE),IF(C63=17,VLOOKUP(W63,判定式!$H$15:I$19,2,TRUE))))))))</f>
        <v>0</v>
      </c>
    </row>
    <row r="64" spans="1:24" ht="14.25">
      <c r="A64" s="67">
        <v>44</v>
      </c>
      <c r="B64" s="133"/>
      <c r="C64" s="201"/>
      <c r="D64" s="208" t="str">
        <f t="shared" si="6"/>
        <v>-</v>
      </c>
      <c r="E64" s="225"/>
      <c r="F64" s="225"/>
      <c r="G64" s="225"/>
      <c r="H64" s="225"/>
      <c r="I64" s="225"/>
      <c r="J64" s="225"/>
      <c r="K64" s="68"/>
      <c r="L64" s="225"/>
      <c r="M64" s="225"/>
      <c r="N64" s="241" t="str">
        <f>IF(E64="","",VLOOKUP(E64,判定式!C$3:$J$12,8,TRUE))</f>
        <v/>
      </c>
      <c r="O64" s="241" t="str">
        <f>IF(F64="","",VLOOKUP(F64,判定式!D$3:$J$12,7,TRUE))</f>
        <v/>
      </c>
      <c r="P64" s="241" t="str">
        <f>IF(G64="","",VLOOKUP(G64,判定式!E$3:$J$12,6,TRUE))</f>
        <v/>
      </c>
      <c r="Q64" s="241" t="str">
        <f>IF(H64="","",VLOOKUP(H64,判定式!F$3:$J$12,5,TRUE))</f>
        <v/>
      </c>
      <c r="R64" s="241" t="str">
        <f>IF(I64="","",VLOOKUP(I64,判定式!M$3:$N$12,2,TRUE))</f>
        <v/>
      </c>
      <c r="S64" s="241" t="str">
        <f>IF(J64="","",VLOOKUP(J64,判定式!I$3:$J$12,2,TRUE))</f>
        <v/>
      </c>
      <c r="T64" s="241" t="str">
        <f>IF(K64="","",VLOOKUP(K64,判定式!L$3:$N$12,3,TRUE))</f>
        <v/>
      </c>
      <c r="U64" s="241" t="str">
        <f>IF(L64="","",VLOOKUP(L64,判定式!G$3:$J$12,4,TRUE))</f>
        <v/>
      </c>
      <c r="V64" s="241" t="str">
        <f>IF(M64="","",VLOOKUP(M64,判定式!$H$3:J$12,3,TRUE))</f>
        <v/>
      </c>
      <c r="W64" s="69" t="str">
        <f t="shared" si="7"/>
        <v/>
      </c>
      <c r="X64" s="170" t="b">
        <f>IF(ISNUMBER(D64),"判定外",IF(C64=12,VLOOKUP(W64,判定式!$C$15:I$19,7,TRUE),IF(C64=13,VLOOKUP(W64,判定式!$D$15:I$19,6,TRUE),IF(C64=14,VLOOKUP(W64,判定式!$E$15:I$19,5,TRUE),IF(C64=15,VLOOKUP(W64,判定式!$F$15:I$19,4,TRUE),IF(C64=16,VLOOKUP(W64,判定式!$G$15:I$19,3,TRUE),IF(C64=17,VLOOKUP(W64,判定式!$H$15:I$19,2,TRUE))))))))</f>
        <v>0</v>
      </c>
    </row>
    <row r="65" spans="1:24" ht="14.25">
      <c r="A65" s="70">
        <v>45</v>
      </c>
      <c r="B65" s="134"/>
      <c r="C65" s="202"/>
      <c r="D65" s="209" t="str">
        <f t="shared" si="6"/>
        <v>-</v>
      </c>
      <c r="E65" s="227"/>
      <c r="F65" s="227"/>
      <c r="G65" s="227"/>
      <c r="H65" s="227"/>
      <c r="I65" s="227"/>
      <c r="J65" s="227"/>
      <c r="K65" s="71"/>
      <c r="L65" s="227"/>
      <c r="M65" s="227"/>
      <c r="N65" s="244" t="str">
        <f>IF(E65="","",VLOOKUP(E65,判定式!C$3:$J$12,8,TRUE))</f>
        <v/>
      </c>
      <c r="O65" s="244" t="str">
        <f>IF(F65="","",VLOOKUP(F65,判定式!D$3:$J$12,7,TRUE))</f>
        <v/>
      </c>
      <c r="P65" s="244" t="str">
        <f>IF(G65="","",VLOOKUP(G65,判定式!E$3:$J$12,6,TRUE))</f>
        <v/>
      </c>
      <c r="Q65" s="244" t="str">
        <f>IF(H65="","",VLOOKUP(H65,判定式!F$3:$J$12,5,TRUE))</f>
        <v/>
      </c>
      <c r="R65" s="244" t="str">
        <f>IF(I65="","",VLOOKUP(I65,判定式!M$3:$N$12,2,TRUE))</f>
        <v/>
      </c>
      <c r="S65" s="244" t="str">
        <f>IF(J65="","",VLOOKUP(J65,判定式!I$3:$J$12,2,TRUE))</f>
        <v/>
      </c>
      <c r="T65" s="244" t="str">
        <f>IF(K65="","",VLOOKUP(K65,判定式!L$3:$N$12,3,TRUE))</f>
        <v/>
      </c>
      <c r="U65" s="244" t="str">
        <f>IF(L65="","",VLOOKUP(L65,判定式!G$3:$J$12,4,TRUE))</f>
        <v/>
      </c>
      <c r="V65" s="244" t="str">
        <f>IF(M65="","",VLOOKUP(M65,判定式!$H$3:J$12,3,TRUE))</f>
        <v/>
      </c>
      <c r="W65" s="78" t="str">
        <f t="shared" si="7"/>
        <v/>
      </c>
      <c r="X65" s="171" t="b">
        <f>IF(ISNUMBER(D65),"判定外",IF(C65=12,VLOOKUP(W65,判定式!$C$15:I$19,7,TRUE),IF(C65=13,VLOOKUP(W65,判定式!$D$15:I$19,6,TRUE),IF(C65=14,VLOOKUP(W65,判定式!$E$15:I$19,5,TRUE),IF(C65=15,VLOOKUP(W65,判定式!$F$15:I$19,4,TRUE),IF(C65=16,VLOOKUP(W65,判定式!$G$15:I$19,3,TRUE),IF(C65=17,VLOOKUP(W65,判定式!$H$15:I$19,2,TRUE))))))))</f>
        <v>0</v>
      </c>
    </row>
    <row r="66" spans="1:24" ht="14.25">
      <c r="A66" s="73">
        <v>46</v>
      </c>
      <c r="B66" s="135"/>
      <c r="C66" s="203"/>
      <c r="D66" s="210" t="str">
        <f t="shared" si="6"/>
        <v>-</v>
      </c>
      <c r="E66" s="229"/>
      <c r="F66" s="229"/>
      <c r="G66" s="229"/>
      <c r="H66" s="229"/>
      <c r="I66" s="229"/>
      <c r="J66" s="229"/>
      <c r="K66" s="74"/>
      <c r="L66" s="229"/>
      <c r="M66" s="229"/>
      <c r="N66" s="245" t="str">
        <f>IF(E66="","",VLOOKUP(E66,判定式!C$3:$J$12,8,TRUE))</f>
        <v/>
      </c>
      <c r="O66" s="245" t="str">
        <f>IF(F66="","",VLOOKUP(F66,判定式!D$3:$J$12,7,TRUE))</f>
        <v/>
      </c>
      <c r="P66" s="245" t="str">
        <f>IF(G66="","",VLOOKUP(G66,判定式!E$3:$J$12,6,TRUE))</f>
        <v/>
      </c>
      <c r="Q66" s="245" t="str">
        <f>IF(H66="","",VLOOKUP(H66,判定式!F$3:$J$12,5,TRUE))</f>
        <v/>
      </c>
      <c r="R66" s="245" t="str">
        <f>IF(I66="","",VLOOKUP(I66,判定式!M$3:$N$12,2,TRUE))</f>
        <v/>
      </c>
      <c r="S66" s="245" t="str">
        <f>IF(J66="","",VLOOKUP(J66,判定式!I$3:$J$12,2,TRUE))</f>
        <v/>
      </c>
      <c r="T66" s="245" t="str">
        <f>IF(K66="","",VLOOKUP(K66,判定式!L$3:$N$12,3,TRUE))</f>
        <v/>
      </c>
      <c r="U66" s="245" t="str">
        <f>IF(L66="","",VLOOKUP(L66,判定式!G$3:$J$12,4,TRUE))</f>
        <v/>
      </c>
      <c r="V66" s="245" t="str">
        <f>IF(M66="","",VLOOKUP(M66,判定式!$H$3:J$12,3,TRUE))</f>
        <v/>
      </c>
      <c r="W66" s="75" t="str">
        <f t="shared" si="7"/>
        <v/>
      </c>
      <c r="X66" s="172" t="b">
        <f>IF(ISNUMBER(D66),"判定外",IF(C66=12,VLOOKUP(W66,判定式!$C$15:I$19,7,TRUE),IF(C66=13,VLOOKUP(W66,判定式!$D$15:I$19,6,TRUE),IF(C66=14,VLOOKUP(W66,判定式!$E$15:I$19,5,TRUE),IF(C66=15,VLOOKUP(W66,判定式!$F$15:I$19,4,TRUE),IF(C66=16,VLOOKUP(W66,判定式!$G$15:I$19,3,TRUE),IF(C66=17,VLOOKUP(W66,判定式!$H$15:I$19,2,TRUE))))))))</f>
        <v>0</v>
      </c>
    </row>
    <row r="67" spans="1:24" ht="14.25">
      <c r="A67" s="67">
        <v>47</v>
      </c>
      <c r="B67" s="133"/>
      <c r="C67" s="201"/>
      <c r="D67" s="208" t="str">
        <f t="shared" si="6"/>
        <v>-</v>
      </c>
      <c r="E67" s="225"/>
      <c r="F67" s="225"/>
      <c r="G67" s="225"/>
      <c r="H67" s="225"/>
      <c r="I67" s="225"/>
      <c r="J67" s="225"/>
      <c r="K67" s="68"/>
      <c r="L67" s="225"/>
      <c r="M67" s="225"/>
      <c r="N67" s="241" t="str">
        <f>IF(E67="","",VLOOKUP(E67,判定式!C$3:$J$12,8,TRUE))</f>
        <v/>
      </c>
      <c r="O67" s="241" t="str">
        <f>IF(F67="","",VLOOKUP(F67,判定式!D$3:$J$12,7,TRUE))</f>
        <v/>
      </c>
      <c r="P67" s="241" t="str">
        <f>IF(G67="","",VLOOKUP(G67,判定式!E$3:$J$12,6,TRUE))</f>
        <v/>
      </c>
      <c r="Q67" s="241" t="str">
        <f>IF(H67="","",VLOOKUP(H67,判定式!F$3:$J$12,5,TRUE))</f>
        <v/>
      </c>
      <c r="R67" s="241" t="str">
        <f>IF(I67="","",VLOOKUP(I67,判定式!M$3:$N$12,2,TRUE))</f>
        <v/>
      </c>
      <c r="S67" s="241" t="str">
        <f>IF(J67="","",VLOOKUP(J67,判定式!I$3:$J$12,2,TRUE))</f>
        <v/>
      </c>
      <c r="T67" s="241" t="str">
        <f>IF(K67="","",VLOOKUP(K67,判定式!L$3:$N$12,3,TRUE))</f>
        <v/>
      </c>
      <c r="U67" s="241" t="str">
        <f>IF(L67="","",VLOOKUP(L67,判定式!G$3:$J$12,4,TRUE))</f>
        <v/>
      </c>
      <c r="V67" s="241" t="str">
        <f>IF(M67="","",VLOOKUP(M67,判定式!$H$3:J$12,3,TRUE))</f>
        <v/>
      </c>
      <c r="W67" s="69" t="str">
        <f t="shared" si="7"/>
        <v/>
      </c>
      <c r="X67" s="170" t="b">
        <f>IF(ISNUMBER(D67),"判定外",IF(C67=12,VLOOKUP(W67,判定式!$C$15:I$19,7,TRUE),IF(C67=13,VLOOKUP(W67,判定式!$D$15:I$19,6,TRUE),IF(C67=14,VLOOKUP(W67,判定式!$E$15:I$19,5,TRUE),IF(C67=15,VLOOKUP(W67,判定式!$F$15:I$19,4,TRUE),IF(C67=16,VLOOKUP(W67,判定式!$G$15:I$19,3,TRUE),IF(C67=17,VLOOKUP(W67,判定式!$H$15:I$19,2,TRUE))))))))</f>
        <v>0</v>
      </c>
    </row>
    <row r="68" spans="1:24" ht="14.25">
      <c r="A68" s="67">
        <v>48</v>
      </c>
      <c r="B68" s="133"/>
      <c r="C68" s="201"/>
      <c r="D68" s="208" t="str">
        <f t="shared" si="6"/>
        <v>-</v>
      </c>
      <c r="E68" s="225"/>
      <c r="F68" s="225"/>
      <c r="G68" s="225"/>
      <c r="H68" s="225"/>
      <c r="I68" s="225"/>
      <c r="J68" s="225"/>
      <c r="K68" s="68"/>
      <c r="L68" s="225"/>
      <c r="M68" s="225"/>
      <c r="N68" s="241" t="str">
        <f>IF(E68="","",VLOOKUP(E68,判定式!C$3:$J$12,8,TRUE))</f>
        <v/>
      </c>
      <c r="O68" s="241" t="str">
        <f>IF(F68="","",VLOOKUP(F68,判定式!D$3:$J$12,7,TRUE))</f>
        <v/>
      </c>
      <c r="P68" s="241" t="str">
        <f>IF(G68="","",VLOOKUP(G68,判定式!E$3:$J$12,6,TRUE))</f>
        <v/>
      </c>
      <c r="Q68" s="241" t="str">
        <f>IF(H68="","",VLOOKUP(H68,判定式!F$3:$J$12,5,TRUE))</f>
        <v/>
      </c>
      <c r="R68" s="241" t="str">
        <f>IF(I68="","",VLOOKUP(I68,判定式!M$3:$N$12,2,TRUE))</f>
        <v/>
      </c>
      <c r="S68" s="241" t="str">
        <f>IF(J68="","",VLOOKUP(J68,判定式!I$3:$J$12,2,TRUE))</f>
        <v/>
      </c>
      <c r="T68" s="241" t="str">
        <f>IF(K68="","",VLOOKUP(K68,判定式!L$3:$N$12,3,TRUE))</f>
        <v/>
      </c>
      <c r="U68" s="241" t="str">
        <f>IF(L68="","",VLOOKUP(L68,判定式!G$3:$J$12,4,TRUE))</f>
        <v/>
      </c>
      <c r="V68" s="241" t="str">
        <f>IF(M68="","",VLOOKUP(M68,判定式!$H$3:J$12,3,TRUE))</f>
        <v/>
      </c>
      <c r="W68" s="69" t="str">
        <f t="shared" si="7"/>
        <v/>
      </c>
      <c r="X68" s="170" t="b">
        <f>IF(ISNUMBER(D68),"判定外",IF(C68=12,VLOOKUP(W68,判定式!$C$15:I$19,7,TRUE),IF(C68=13,VLOOKUP(W68,判定式!$D$15:I$19,6,TRUE),IF(C68=14,VLOOKUP(W68,判定式!$E$15:I$19,5,TRUE),IF(C68=15,VLOOKUP(W68,判定式!$F$15:I$19,4,TRUE),IF(C68=16,VLOOKUP(W68,判定式!$G$15:I$19,3,TRUE),IF(C68=17,VLOOKUP(W68,判定式!$H$15:I$19,2,TRUE))))))))</f>
        <v>0</v>
      </c>
    </row>
    <row r="69" spans="1:24" ht="14.25">
      <c r="A69" s="67">
        <v>49</v>
      </c>
      <c r="B69" s="133"/>
      <c r="C69" s="201"/>
      <c r="D69" s="208" t="str">
        <f t="shared" si="6"/>
        <v>-</v>
      </c>
      <c r="E69" s="225"/>
      <c r="F69" s="225"/>
      <c r="G69" s="225"/>
      <c r="H69" s="225"/>
      <c r="I69" s="225"/>
      <c r="J69" s="225"/>
      <c r="K69" s="68"/>
      <c r="L69" s="225"/>
      <c r="M69" s="225"/>
      <c r="N69" s="241" t="str">
        <f>IF(E69="","",VLOOKUP(E69,判定式!C$3:$J$12,8,TRUE))</f>
        <v/>
      </c>
      <c r="O69" s="241" t="str">
        <f>IF(F69="","",VLOOKUP(F69,判定式!D$3:$J$12,7,TRUE))</f>
        <v/>
      </c>
      <c r="P69" s="241" t="str">
        <f>IF(G69="","",VLOOKUP(G69,判定式!E$3:$J$12,6,TRUE))</f>
        <v/>
      </c>
      <c r="Q69" s="241" t="str">
        <f>IF(H69="","",VLOOKUP(H69,判定式!F$3:$J$12,5,TRUE))</f>
        <v/>
      </c>
      <c r="R69" s="241" t="str">
        <f>IF(I69="","",VLOOKUP(I69,判定式!M$3:$N$12,2,TRUE))</f>
        <v/>
      </c>
      <c r="S69" s="241" t="str">
        <f>IF(J69="","",VLOOKUP(J69,判定式!I$3:$J$12,2,TRUE))</f>
        <v/>
      </c>
      <c r="T69" s="241" t="str">
        <f>IF(K69="","",VLOOKUP(K69,判定式!L$3:$N$12,3,TRUE))</f>
        <v/>
      </c>
      <c r="U69" s="241" t="str">
        <f>IF(L69="","",VLOOKUP(L69,判定式!G$3:$J$12,4,TRUE))</f>
        <v/>
      </c>
      <c r="V69" s="241" t="str">
        <f>IF(M69="","",VLOOKUP(M69,判定式!$H$3:J$12,3,TRUE))</f>
        <v/>
      </c>
      <c r="W69" s="69" t="str">
        <f t="shared" si="7"/>
        <v/>
      </c>
      <c r="X69" s="170" t="b">
        <f>IF(ISNUMBER(D69),"判定外",IF(C69=12,VLOOKUP(W69,判定式!$C$15:I$19,7,TRUE),IF(C69=13,VLOOKUP(W69,判定式!$D$15:I$19,6,TRUE),IF(C69=14,VLOOKUP(W69,判定式!$E$15:I$19,5,TRUE),IF(C69=15,VLOOKUP(W69,判定式!$F$15:I$19,4,TRUE),IF(C69=16,VLOOKUP(W69,判定式!$G$15:I$19,3,TRUE),IF(C69=17,VLOOKUP(W69,判定式!$H$15:I$19,2,TRUE))))))))</f>
        <v>0</v>
      </c>
    </row>
    <row r="70" spans="1:24" ht="14.25">
      <c r="A70" s="76">
        <v>50</v>
      </c>
      <c r="B70" s="136"/>
      <c r="C70" s="204"/>
      <c r="D70" s="211" t="str">
        <f t="shared" si="6"/>
        <v>-</v>
      </c>
      <c r="E70" s="230"/>
      <c r="F70" s="230"/>
      <c r="G70" s="230"/>
      <c r="H70" s="230"/>
      <c r="I70" s="230"/>
      <c r="J70" s="230"/>
      <c r="K70" s="77"/>
      <c r="L70" s="230"/>
      <c r="M70" s="230"/>
      <c r="N70" s="242" t="str">
        <f>IF(E70="","",VLOOKUP(E70,判定式!C$3:$J$12,8,TRUE))</f>
        <v/>
      </c>
      <c r="O70" s="242" t="str">
        <f>IF(F70="","",VLOOKUP(F70,判定式!D$3:$J$12,7,TRUE))</f>
        <v/>
      </c>
      <c r="P70" s="242" t="str">
        <f>IF(G70="","",VLOOKUP(G70,判定式!E$3:$J$12,6,TRUE))</f>
        <v/>
      </c>
      <c r="Q70" s="242" t="str">
        <f>IF(H70="","",VLOOKUP(H70,判定式!F$3:$J$12,5,TRUE))</f>
        <v/>
      </c>
      <c r="R70" s="242" t="str">
        <f>IF(I70="","",VLOOKUP(I70,判定式!M$3:$N$12,2,TRUE))</f>
        <v/>
      </c>
      <c r="S70" s="242" t="str">
        <f>IF(J70="","",VLOOKUP(J70,判定式!I$3:$J$12,2,TRUE))</f>
        <v/>
      </c>
      <c r="T70" s="242" t="str">
        <f>IF(K70="","",VLOOKUP(K70,判定式!L$3:$N$12,3,TRUE))</f>
        <v/>
      </c>
      <c r="U70" s="242" t="str">
        <f>IF(L70="","",VLOOKUP(L70,判定式!G$3:$J$12,4,TRUE))</f>
        <v/>
      </c>
      <c r="V70" s="242" t="str">
        <f>IF(M70="","",VLOOKUP(M70,判定式!$H$3:J$12,3,TRUE))</f>
        <v/>
      </c>
      <c r="W70" s="78" t="str">
        <f t="shared" si="7"/>
        <v/>
      </c>
      <c r="X70" s="173" t="b">
        <f>IF(ISNUMBER(D70),"判定外",IF(C70=12,VLOOKUP(W70,判定式!$C$15:I$19,7,TRUE),IF(C70=13,VLOOKUP(W70,判定式!$D$15:I$19,6,TRUE),IF(C70=14,VLOOKUP(W70,判定式!$E$15:I$19,5,TRUE),IF(C70=15,VLOOKUP(W70,判定式!$F$15:I$19,4,TRUE),IF(C70=16,VLOOKUP(W70,判定式!$G$15:I$19,3,TRUE),IF(C70=17,VLOOKUP(W70,判定式!$H$15:I$19,2,TRUE))))))))</f>
        <v>0</v>
      </c>
    </row>
    <row r="71" spans="1:24" ht="14.25">
      <c r="A71" s="79">
        <v>51</v>
      </c>
      <c r="B71" s="137"/>
      <c r="C71" s="205"/>
      <c r="D71" s="212" t="str">
        <f t="shared" si="6"/>
        <v>-</v>
      </c>
      <c r="E71" s="231"/>
      <c r="F71" s="231"/>
      <c r="G71" s="231"/>
      <c r="H71" s="231"/>
      <c r="I71" s="231"/>
      <c r="J71" s="231"/>
      <c r="K71" s="80"/>
      <c r="L71" s="231"/>
      <c r="M71" s="231"/>
      <c r="N71" s="243" t="str">
        <f>IF(E71="","",VLOOKUP(E71,判定式!C$3:$J$12,8,TRUE))</f>
        <v/>
      </c>
      <c r="O71" s="243" t="str">
        <f>IF(F71="","",VLOOKUP(F71,判定式!D$3:$J$12,7,TRUE))</f>
        <v/>
      </c>
      <c r="P71" s="243" t="str">
        <f>IF(G71="","",VLOOKUP(G71,判定式!E$3:$J$12,6,TRUE))</f>
        <v/>
      </c>
      <c r="Q71" s="243" t="str">
        <f>IF(H71="","",VLOOKUP(H71,判定式!F$3:$J$12,5,TRUE))</f>
        <v/>
      </c>
      <c r="R71" s="243" t="str">
        <f>IF(I71="","",VLOOKUP(I71,判定式!M$3:$N$12,2,TRUE))</f>
        <v/>
      </c>
      <c r="S71" s="243" t="str">
        <f>IF(J71="","",VLOOKUP(J71,判定式!I$3:$J$12,2,TRUE))</f>
        <v/>
      </c>
      <c r="T71" s="243" t="str">
        <f>IF(K71="","",VLOOKUP(K71,判定式!L$3:$N$12,3,TRUE))</f>
        <v/>
      </c>
      <c r="U71" s="243" t="str">
        <f>IF(L71="","",VLOOKUP(L71,判定式!G$3:$J$12,4,TRUE))</f>
        <v/>
      </c>
      <c r="V71" s="243" t="str">
        <f>IF(M71="","",VLOOKUP(M71,判定式!$H$3:J$12,3,TRUE))</f>
        <v/>
      </c>
      <c r="W71" s="75" t="str">
        <f t="shared" si="7"/>
        <v/>
      </c>
      <c r="X71" s="174" t="b">
        <f>IF(ISNUMBER(D71),"判定外",IF(C71=12,VLOOKUP(W71,判定式!$C$15:I$19,7,TRUE),IF(C71=13,VLOOKUP(W71,判定式!$D$15:I$19,6,TRUE),IF(C71=14,VLOOKUP(W71,判定式!$E$15:I$19,5,TRUE),IF(C71=15,VLOOKUP(W71,判定式!$F$15:I$19,4,TRUE),IF(C71=16,VLOOKUP(W71,判定式!$G$15:I$19,3,TRUE),IF(C71=17,VLOOKUP(W71,判定式!$H$15:I$19,2,TRUE))))))))</f>
        <v>0</v>
      </c>
    </row>
    <row r="72" spans="1:24" ht="14.25">
      <c r="A72" s="67">
        <v>52</v>
      </c>
      <c r="B72" s="133"/>
      <c r="C72" s="201"/>
      <c r="D72" s="208" t="str">
        <f t="shared" si="6"/>
        <v>-</v>
      </c>
      <c r="E72" s="225"/>
      <c r="F72" s="225"/>
      <c r="G72" s="225"/>
      <c r="H72" s="225"/>
      <c r="I72" s="225"/>
      <c r="J72" s="225"/>
      <c r="K72" s="68"/>
      <c r="L72" s="225"/>
      <c r="M72" s="225"/>
      <c r="N72" s="241" t="str">
        <f>IF(E72="","",VLOOKUP(E72,判定式!C$3:$J$12,8,TRUE))</f>
        <v/>
      </c>
      <c r="O72" s="241" t="str">
        <f>IF(F72="","",VLOOKUP(F72,判定式!D$3:$J$12,7,TRUE))</f>
        <v/>
      </c>
      <c r="P72" s="241" t="str">
        <f>IF(G72="","",VLOOKUP(G72,判定式!E$3:$J$12,6,TRUE))</f>
        <v/>
      </c>
      <c r="Q72" s="241" t="str">
        <f>IF(H72="","",VLOOKUP(H72,判定式!F$3:$J$12,5,TRUE))</f>
        <v/>
      </c>
      <c r="R72" s="241" t="str">
        <f>IF(I72="","",VLOOKUP(I72,判定式!M$3:$N$12,2,TRUE))</f>
        <v/>
      </c>
      <c r="S72" s="241" t="str">
        <f>IF(J72="","",VLOOKUP(J72,判定式!I$3:$J$12,2,TRUE))</f>
        <v/>
      </c>
      <c r="T72" s="241" t="str">
        <f>IF(K72="","",VLOOKUP(K72,判定式!L$3:$N$12,3,TRUE))</f>
        <v/>
      </c>
      <c r="U72" s="241" t="str">
        <f>IF(L72="","",VLOOKUP(L72,判定式!G$3:$J$12,4,TRUE))</f>
        <v/>
      </c>
      <c r="V72" s="241" t="str">
        <f>IF(M72="","",VLOOKUP(M72,判定式!$H$3:J$12,3,TRUE))</f>
        <v/>
      </c>
      <c r="W72" s="69" t="str">
        <f t="shared" si="7"/>
        <v/>
      </c>
      <c r="X72" s="170" t="b">
        <f>IF(ISNUMBER(D72),"判定外",IF(C72=12,VLOOKUP(W72,判定式!$C$15:I$19,7,TRUE),IF(C72=13,VLOOKUP(W72,判定式!$D$15:I$19,6,TRUE),IF(C72=14,VLOOKUP(W72,判定式!$E$15:I$19,5,TRUE),IF(C72=15,VLOOKUP(W72,判定式!$F$15:I$19,4,TRUE),IF(C72=16,VLOOKUP(W72,判定式!$G$15:I$19,3,TRUE),IF(C72=17,VLOOKUP(W72,判定式!$H$15:I$19,2,TRUE))))))))</f>
        <v>0</v>
      </c>
    </row>
    <row r="73" spans="1:24" ht="14.25">
      <c r="A73" s="67">
        <v>53</v>
      </c>
      <c r="B73" s="133"/>
      <c r="C73" s="201"/>
      <c r="D73" s="208" t="str">
        <f t="shared" si="6"/>
        <v>-</v>
      </c>
      <c r="E73" s="225"/>
      <c r="F73" s="225"/>
      <c r="G73" s="225"/>
      <c r="H73" s="225"/>
      <c r="I73" s="225"/>
      <c r="J73" s="225"/>
      <c r="K73" s="68"/>
      <c r="L73" s="225"/>
      <c r="M73" s="225"/>
      <c r="N73" s="241" t="str">
        <f>IF(E73="","",VLOOKUP(E73,判定式!C$3:$J$12,8,TRUE))</f>
        <v/>
      </c>
      <c r="O73" s="241" t="str">
        <f>IF(F73="","",VLOOKUP(F73,判定式!D$3:$J$12,7,TRUE))</f>
        <v/>
      </c>
      <c r="P73" s="241" t="str">
        <f>IF(G73="","",VLOOKUP(G73,判定式!E$3:$J$12,6,TRUE))</f>
        <v/>
      </c>
      <c r="Q73" s="241" t="str">
        <f>IF(H73="","",VLOOKUP(H73,判定式!F$3:$J$12,5,TRUE))</f>
        <v/>
      </c>
      <c r="R73" s="241" t="str">
        <f>IF(I73="","",VLOOKUP(I73,判定式!M$3:$N$12,2,TRUE))</f>
        <v/>
      </c>
      <c r="S73" s="241" t="str">
        <f>IF(J73="","",VLOOKUP(J73,判定式!I$3:$J$12,2,TRUE))</f>
        <v/>
      </c>
      <c r="T73" s="241" t="str">
        <f>IF(K73="","",VLOOKUP(K73,判定式!L$3:$N$12,3,TRUE))</f>
        <v/>
      </c>
      <c r="U73" s="241" t="str">
        <f>IF(L73="","",VLOOKUP(L73,判定式!G$3:$J$12,4,TRUE))</f>
        <v/>
      </c>
      <c r="V73" s="241" t="str">
        <f>IF(M73="","",VLOOKUP(M73,判定式!$H$3:J$12,3,TRUE))</f>
        <v/>
      </c>
      <c r="W73" s="69" t="str">
        <f t="shared" si="7"/>
        <v/>
      </c>
      <c r="X73" s="170" t="b">
        <f>IF(ISNUMBER(D73),"判定外",IF(C73=12,VLOOKUP(W73,判定式!$C$15:I$19,7,TRUE),IF(C73=13,VLOOKUP(W73,判定式!$D$15:I$19,6,TRUE),IF(C73=14,VLOOKUP(W73,判定式!$E$15:I$19,5,TRUE),IF(C73=15,VLOOKUP(W73,判定式!$F$15:I$19,4,TRUE),IF(C73=16,VLOOKUP(W73,判定式!$G$15:I$19,3,TRUE),IF(C73=17,VLOOKUP(W73,判定式!$H$15:I$19,2,TRUE))))))))</f>
        <v>0</v>
      </c>
    </row>
    <row r="74" spans="1:24" ht="14.25">
      <c r="A74" s="67">
        <v>54</v>
      </c>
      <c r="B74" s="133"/>
      <c r="C74" s="201"/>
      <c r="D74" s="208" t="str">
        <f t="shared" si="6"/>
        <v>-</v>
      </c>
      <c r="E74" s="225"/>
      <c r="F74" s="225"/>
      <c r="G74" s="225"/>
      <c r="H74" s="225"/>
      <c r="I74" s="225"/>
      <c r="J74" s="225"/>
      <c r="K74" s="68"/>
      <c r="L74" s="225"/>
      <c r="M74" s="225"/>
      <c r="N74" s="241" t="str">
        <f>IF(E74="","",VLOOKUP(E74,判定式!C$3:$J$12,8,TRUE))</f>
        <v/>
      </c>
      <c r="O74" s="241" t="str">
        <f>IF(F74="","",VLOOKUP(F74,判定式!D$3:$J$12,7,TRUE))</f>
        <v/>
      </c>
      <c r="P74" s="241" t="str">
        <f>IF(G74="","",VLOOKUP(G74,判定式!E$3:$J$12,6,TRUE))</f>
        <v/>
      </c>
      <c r="Q74" s="241" t="str">
        <f>IF(H74="","",VLOOKUP(H74,判定式!F$3:$J$12,5,TRUE))</f>
        <v/>
      </c>
      <c r="R74" s="241" t="str">
        <f>IF(I74="","",VLOOKUP(I74,判定式!M$3:$N$12,2,TRUE))</f>
        <v/>
      </c>
      <c r="S74" s="241" t="str">
        <f>IF(J74="","",VLOOKUP(J74,判定式!I$3:$J$12,2,TRUE))</f>
        <v/>
      </c>
      <c r="T74" s="241" t="str">
        <f>IF(K74="","",VLOOKUP(K74,判定式!L$3:$N$12,3,TRUE))</f>
        <v/>
      </c>
      <c r="U74" s="241" t="str">
        <f>IF(L74="","",VLOOKUP(L74,判定式!G$3:$J$12,4,TRUE))</f>
        <v/>
      </c>
      <c r="V74" s="241" t="str">
        <f>IF(M74="","",VLOOKUP(M74,判定式!$H$3:J$12,3,TRUE))</f>
        <v/>
      </c>
      <c r="W74" s="69" t="str">
        <f t="shared" si="7"/>
        <v/>
      </c>
      <c r="X74" s="170" t="b">
        <f>IF(ISNUMBER(D74),"判定外",IF(C74=12,VLOOKUP(W74,判定式!$C$15:I$19,7,TRUE),IF(C74=13,VLOOKUP(W74,判定式!$D$15:I$19,6,TRUE),IF(C74=14,VLOOKUP(W74,判定式!$E$15:I$19,5,TRUE),IF(C74=15,VLOOKUP(W74,判定式!$F$15:I$19,4,TRUE),IF(C74=16,VLOOKUP(W74,判定式!$G$15:I$19,3,TRUE),IF(C74=17,VLOOKUP(W74,判定式!$H$15:I$19,2,TRUE))))))))</f>
        <v>0</v>
      </c>
    </row>
    <row r="75" spans="1:24" ht="14.25">
      <c r="A75" s="70">
        <v>55</v>
      </c>
      <c r="B75" s="134"/>
      <c r="C75" s="202"/>
      <c r="D75" s="211" t="str">
        <f t="shared" si="6"/>
        <v>-</v>
      </c>
      <c r="E75" s="227"/>
      <c r="F75" s="227"/>
      <c r="G75" s="227"/>
      <c r="H75" s="227"/>
      <c r="I75" s="227"/>
      <c r="J75" s="227"/>
      <c r="K75" s="71"/>
      <c r="L75" s="227"/>
      <c r="M75" s="227"/>
      <c r="N75" s="244" t="str">
        <f>IF(E75="","",VLOOKUP(E75,判定式!C$3:$J$12,8,TRUE))</f>
        <v/>
      </c>
      <c r="O75" s="244" t="str">
        <f>IF(F75="","",VLOOKUP(F75,判定式!D$3:$J$12,7,TRUE))</f>
        <v/>
      </c>
      <c r="P75" s="244" t="str">
        <f>IF(G75="","",VLOOKUP(G75,判定式!E$3:$J$12,6,TRUE))</f>
        <v/>
      </c>
      <c r="Q75" s="244" t="str">
        <f>IF(H75="","",VLOOKUP(H75,判定式!F$3:$J$12,5,TRUE))</f>
        <v/>
      </c>
      <c r="R75" s="244" t="str">
        <f>IF(I75="","",VLOOKUP(I75,判定式!M$3:$N$12,2,TRUE))</f>
        <v/>
      </c>
      <c r="S75" s="244" t="str">
        <f>IF(J75="","",VLOOKUP(J75,判定式!I$3:$J$12,2,TRUE))</f>
        <v/>
      </c>
      <c r="T75" s="244" t="str">
        <f>IF(K75="","",VLOOKUP(K75,判定式!L$3:$N$12,3,TRUE))</f>
        <v/>
      </c>
      <c r="U75" s="244" t="str">
        <f>IF(L75="","",VLOOKUP(L75,判定式!G$3:$J$12,4,TRUE))</f>
        <v/>
      </c>
      <c r="V75" s="244" t="str">
        <f>IF(M75="","",VLOOKUP(M75,判定式!$H$3:J$12,3,TRUE))</f>
        <v/>
      </c>
      <c r="W75" s="78" t="str">
        <f t="shared" si="7"/>
        <v/>
      </c>
      <c r="X75" s="171" t="b">
        <f>IF(ISNUMBER(D75),"判定外",IF(C75=12,VLOOKUP(W75,判定式!$C$15:I$19,7,TRUE),IF(C75=13,VLOOKUP(W75,判定式!$D$15:I$19,6,TRUE),IF(C75=14,VLOOKUP(W75,判定式!$E$15:I$19,5,TRUE),IF(C75=15,VLOOKUP(W75,判定式!$F$15:I$19,4,TRUE),IF(C75=16,VLOOKUP(W75,判定式!$G$15:I$19,3,TRUE),IF(C75=17,VLOOKUP(W75,判定式!$H$15:I$19,2,TRUE))))))))</f>
        <v>0</v>
      </c>
    </row>
    <row r="76" spans="1:24" ht="14.25">
      <c r="A76" s="73">
        <v>56</v>
      </c>
      <c r="B76" s="135"/>
      <c r="C76" s="203"/>
      <c r="D76" s="212" t="str">
        <f t="shared" si="6"/>
        <v>-</v>
      </c>
      <c r="E76" s="229"/>
      <c r="F76" s="229"/>
      <c r="G76" s="229"/>
      <c r="H76" s="229"/>
      <c r="I76" s="229"/>
      <c r="J76" s="229"/>
      <c r="K76" s="74"/>
      <c r="L76" s="229"/>
      <c r="M76" s="229"/>
      <c r="N76" s="245" t="str">
        <f>IF(E76="","",VLOOKUP(E76,判定式!C$3:$J$12,8,TRUE))</f>
        <v/>
      </c>
      <c r="O76" s="245" t="str">
        <f>IF(F76="","",VLOOKUP(F76,判定式!D$3:$J$12,7,TRUE))</f>
        <v/>
      </c>
      <c r="P76" s="245" t="str">
        <f>IF(G76="","",VLOOKUP(G76,判定式!E$3:$J$12,6,TRUE))</f>
        <v/>
      </c>
      <c r="Q76" s="245" t="str">
        <f>IF(H76="","",VLOOKUP(H76,判定式!F$3:$J$12,5,TRUE))</f>
        <v/>
      </c>
      <c r="R76" s="245" t="str">
        <f>IF(I76="","",VLOOKUP(I76,判定式!M$3:$N$12,2,TRUE))</f>
        <v/>
      </c>
      <c r="S76" s="245" t="str">
        <f>IF(J76="","",VLOOKUP(J76,判定式!I$3:$J$12,2,TRUE))</f>
        <v/>
      </c>
      <c r="T76" s="245" t="str">
        <f>IF(K76="","",VLOOKUP(K76,判定式!L$3:$N$12,3,TRUE))</f>
        <v/>
      </c>
      <c r="U76" s="245" t="str">
        <f>IF(L76="","",VLOOKUP(L76,判定式!G$3:$J$12,4,TRUE))</f>
        <v/>
      </c>
      <c r="V76" s="245" t="str">
        <f>IF(M76="","",VLOOKUP(M76,判定式!$H$3:J$12,3,TRUE))</f>
        <v/>
      </c>
      <c r="W76" s="75" t="str">
        <f t="shared" si="7"/>
        <v/>
      </c>
      <c r="X76" s="172" t="b">
        <f>IF(ISNUMBER(D76),"判定外",IF(C76=12,VLOOKUP(W76,判定式!$C$15:I$19,7,TRUE),IF(C76=13,VLOOKUP(W76,判定式!$D$15:I$19,6,TRUE),IF(C76=14,VLOOKUP(W76,判定式!$E$15:I$19,5,TRUE),IF(C76=15,VLOOKUP(W76,判定式!$F$15:I$19,4,TRUE),IF(C76=16,VLOOKUP(W76,判定式!$G$15:I$19,3,TRUE),IF(C76=17,VLOOKUP(W76,判定式!$H$15:I$19,2,TRUE))))))))</f>
        <v>0</v>
      </c>
    </row>
    <row r="77" spans="1:24" ht="14.25">
      <c r="A77" s="67">
        <v>57</v>
      </c>
      <c r="B77" s="133"/>
      <c r="C77" s="201"/>
      <c r="D77" s="208" t="str">
        <f t="shared" si="6"/>
        <v>-</v>
      </c>
      <c r="E77" s="225"/>
      <c r="F77" s="225"/>
      <c r="G77" s="225"/>
      <c r="H77" s="225"/>
      <c r="I77" s="225"/>
      <c r="J77" s="225"/>
      <c r="K77" s="68"/>
      <c r="L77" s="225"/>
      <c r="M77" s="225"/>
      <c r="N77" s="241" t="str">
        <f>IF(E77="","",VLOOKUP(E77,判定式!C$3:$J$12,8,TRUE))</f>
        <v/>
      </c>
      <c r="O77" s="241" t="str">
        <f>IF(F77="","",VLOOKUP(F77,判定式!D$3:$J$12,7,TRUE))</f>
        <v/>
      </c>
      <c r="P77" s="241" t="str">
        <f>IF(G77="","",VLOOKUP(G77,判定式!E$3:$J$12,6,TRUE))</f>
        <v/>
      </c>
      <c r="Q77" s="241" t="str">
        <f>IF(H77="","",VLOOKUP(H77,判定式!F$3:$J$12,5,TRUE))</f>
        <v/>
      </c>
      <c r="R77" s="241" t="str">
        <f>IF(I77="","",VLOOKUP(I77,判定式!M$3:$N$12,2,TRUE))</f>
        <v/>
      </c>
      <c r="S77" s="241" t="str">
        <f>IF(J77="","",VLOOKUP(J77,判定式!I$3:$J$12,2,TRUE))</f>
        <v/>
      </c>
      <c r="T77" s="241" t="str">
        <f>IF(K77="","",VLOOKUP(K77,判定式!L$3:$N$12,3,TRUE))</f>
        <v/>
      </c>
      <c r="U77" s="241" t="str">
        <f>IF(L77="","",VLOOKUP(L77,判定式!G$3:$J$12,4,TRUE))</f>
        <v/>
      </c>
      <c r="V77" s="241" t="str">
        <f>IF(M77="","",VLOOKUP(M77,判定式!$H$3:J$12,3,TRUE))</f>
        <v/>
      </c>
      <c r="W77" s="69" t="str">
        <f t="shared" si="7"/>
        <v/>
      </c>
      <c r="X77" s="170" t="b">
        <f>IF(ISNUMBER(D77),"判定外",IF(C77=12,VLOOKUP(W77,判定式!$C$15:I$19,7,TRUE),IF(C77=13,VLOOKUP(W77,判定式!$D$15:I$19,6,TRUE),IF(C77=14,VLOOKUP(W77,判定式!$E$15:I$19,5,TRUE),IF(C77=15,VLOOKUP(W77,判定式!$F$15:I$19,4,TRUE),IF(C77=16,VLOOKUP(W77,判定式!$G$15:I$19,3,TRUE),IF(C77=17,VLOOKUP(W77,判定式!$H$15:I$19,2,TRUE))))))))</f>
        <v>0</v>
      </c>
    </row>
    <row r="78" spans="1:24" ht="14.25">
      <c r="A78" s="67">
        <v>58</v>
      </c>
      <c r="B78" s="133"/>
      <c r="C78" s="201"/>
      <c r="D78" s="208" t="str">
        <f t="shared" si="6"/>
        <v>-</v>
      </c>
      <c r="E78" s="225"/>
      <c r="F78" s="225"/>
      <c r="G78" s="225"/>
      <c r="H78" s="225"/>
      <c r="I78" s="225"/>
      <c r="J78" s="225"/>
      <c r="K78" s="68"/>
      <c r="L78" s="225"/>
      <c r="M78" s="225"/>
      <c r="N78" s="241" t="str">
        <f>IF(E78="","",VLOOKUP(E78,判定式!C$3:$J$12,8,TRUE))</f>
        <v/>
      </c>
      <c r="O78" s="241" t="str">
        <f>IF(F78="","",VLOOKUP(F78,判定式!D$3:$J$12,7,TRUE))</f>
        <v/>
      </c>
      <c r="P78" s="241" t="str">
        <f>IF(G78="","",VLOOKUP(G78,判定式!E$3:$J$12,6,TRUE))</f>
        <v/>
      </c>
      <c r="Q78" s="241" t="str">
        <f>IF(H78="","",VLOOKUP(H78,判定式!F$3:$J$12,5,TRUE))</f>
        <v/>
      </c>
      <c r="R78" s="241" t="str">
        <f>IF(I78="","",VLOOKUP(I78,判定式!M$3:$N$12,2,TRUE))</f>
        <v/>
      </c>
      <c r="S78" s="241" t="str">
        <f>IF(J78="","",VLOOKUP(J78,判定式!I$3:$J$12,2,TRUE))</f>
        <v/>
      </c>
      <c r="T78" s="241" t="str">
        <f>IF(K78="","",VLOOKUP(K78,判定式!L$3:$N$12,3,TRUE))</f>
        <v/>
      </c>
      <c r="U78" s="241" t="str">
        <f>IF(L78="","",VLOOKUP(L78,判定式!G$3:$J$12,4,TRUE))</f>
        <v/>
      </c>
      <c r="V78" s="241" t="str">
        <f>IF(M78="","",VLOOKUP(M78,判定式!$H$3:J$12,3,TRUE))</f>
        <v/>
      </c>
      <c r="W78" s="69" t="str">
        <f t="shared" si="7"/>
        <v/>
      </c>
      <c r="X78" s="170" t="b">
        <f>IF(ISNUMBER(D78),"判定外",IF(C78=12,VLOOKUP(W78,判定式!$C$15:I$19,7,TRUE),IF(C78=13,VLOOKUP(W78,判定式!$D$15:I$19,6,TRUE),IF(C78=14,VLOOKUP(W78,判定式!$E$15:I$19,5,TRUE),IF(C78=15,VLOOKUP(W78,判定式!$F$15:I$19,4,TRUE),IF(C78=16,VLOOKUP(W78,判定式!$G$15:I$19,3,TRUE),IF(C78=17,VLOOKUP(W78,判定式!$H$15:I$19,2,TRUE))))))))</f>
        <v>0</v>
      </c>
    </row>
    <row r="79" spans="1:24" ht="14.25">
      <c r="A79" s="67">
        <v>59</v>
      </c>
      <c r="B79" s="133"/>
      <c r="C79" s="201"/>
      <c r="D79" s="208" t="str">
        <f t="shared" si="6"/>
        <v>-</v>
      </c>
      <c r="E79" s="225"/>
      <c r="F79" s="225"/>
      <c r="G79" s="225"/>
      <c r="H79" s="225"/>
      <c r="I79" s="225"/>
      <c r="J79" s="225"/>
      <c r="K79" s="68"/>
      <c r="L79" s="225"/>
      <c r="M79" s="225"/>
      <c r="N79" s="241" t="str">
        <f>IF(E79="","",VLOOKUP(E79,判定式!C$3:$J$12,8,TRUE))</f>
        <v/>
      </c>
      <c r="O79" s="241" t="str">
        <f>IF(F79="","",VLOOKUP(F79,判定式!D$3:$J$12,7,TRUE))</f>
        <v/>
      </c>
      <c r="P79" s="241" t="str">
        <f>IF(G79="","",VLOOKUP(G79,判定式!E$3:$J$12,6,TRUE))</f>
        <v/>
      </c>
      <c r="Q79" s="241" t="str">
        <f>IF(H79="","",VLOOKUP(H79,判定式!F$3:$J$12,5,TRUE))</f>
        <v/>
      </c>
      <c r="R79" s="241" t="str">
        <f>IF(I79="","",VLOOKUP(I79,判定式!M$3:$N$12,2,TRUE))</f>
        <v/>
      </c>
      <c r="S79" s="241" t="str">
        <f>IF(J79="","",VLOOKUP(J79,判定式!I$3:$J$12,2,TRUE))</f>
        <v/>
      </c>
      <c r="T79" s="241" t="str">
        <f>IF(K79="","",VLOOKUP(K79,判定式!L$3:$N$12,3,TRUE))</f>
        <v/>
      </c>
      <c r="U79" s="241" t="str">
        <f>IF(L79="","",VLOOKUP(L79,判定式!G$3:$J$12,4,TRUE))</f>
        <v/>
      </c>
      <c r="V79" s="241" t="str">
        <f>IF(M79="","",VLOOKUP(M79,判定式!$H$3:J$12,3,TRUE))</f>
        <v/>
      </c>
      <c r="W79" s="69" t="str">
        <f t="shared" si="7"/>
        <v/>
      </c>
      <c r="X79" s="170" t="b">
        <f>IF(ISNUMBER(D79),"判定外",IF(C79=12,VLOOKUP(W79,判定式!$C$15:I$19,7,TRUE),IF(C79=13,VLOOKUP(W79,判定式!$D$15:I$19,6,TRUE),IF(C79=14,VLOOKUP(W79,判定式!$E$15:I$19,5,TRUE),IF(C79=15,VLOOKUP(W79,判定式!$F$15:I$19,4,TRUE),IF(C79=16,VLOOKUP(W79,判定式!$G$15:I$19,3,TRUE),IF(C79=17,VLOOKUP(W79,判定式!$H$15:I$19,2,TRUE))))))))</f>
        <v>0</v>
      </c>
    </row>
    <row r="80" spans="1:24" ht="14.25">
      <c r="A80" s="76">
        <v>60</v>
      </c>
      <c r="B80" s="136"/>
      <c r="C80" s="204"/>
      <c r="D80" s="211" t="str">
        <f t="shared" si="6"/>
        <v>-</v>
      </c>
      <c r="E80" s="230"/>
      <c r="F80" s="230"/>
      <c r="G80" s="230"/>
      <c r="H80" s="230"/>
      <c r="I80" s="230"/>
      <c r="J80" s="230"/>
      <c r="K80" s="77"/>
      <c r="L80" s="230"/>
      <c r="M80" s="230"/>
      <c r="N80" s="242" t="str">
        <f>IF(E80="","",VLOOKUP(E80,判定式!C$3:$J$12,8,TRUE))</f>
        <v/>
      </c>
      <c r="O80" s="242" t="str">
        <f>IF(F80="","",VLOOKUP(F80,判定式!D$3:$J$12,7,TRUE))</f>
        <v/>
      </c>
      <c r="P80" s="242" t="str">
        <f>IF(G80="","",VLOOKUP(G80,判定式!E$3:$J$12,6,TRUE))</f>
        <v/>
      </c>
      <c r="Q80" s="242" t="str">
        <f>IF(H80="","",VLOOKUP(H80,判定式!F$3:$J$12,5,TRUE))</f>
        <v/>
      </c>
      <c r="R80" s="242" t="str">
        <f>IF(I80="","",VLOOKUP(I80,判定式!M$3:$N$12,2,TRUE))</f>
        <v/>
      </c>
      <c r="S80" s="242" t="str">
        <f>IF(J80="","",VLOOKUP(J80,判定式!I$3:$J$12,2,TRUE))</f>
        <v/>
      </c>
      <c r="T80" s="242" t="str">
        <f>IF(K80="","",VLOOKUP(K80,判定式!L$3:$N$12,3,TRUE))</f>
        <v/>
      </c>
      <c r="U80" s="242" t="str">
        <f>IF(L80="","",VLOOKUP(L80,判定式!G$3:$J$12,4,TRUE))</f>
        <v/>
      </c>
      <c r="V80" s="242" t="str">
        <f>IF(M80="","",VLOOKUP(M80,判定式!$H$3:J$12,3,TRUE))</f>
        <v/>
      </c>
      <c r="W80" s="78" t="str">
        <f t="shared" si="7"/>
        <v/>
      </c>
      <c r="X80" s="173" t="b">
        <f>IF(ISNUMBER(D80),"判定外",IF(C80=12,VLOOKUP(W80,判定式!$C$15:I$19,7,TRUE),IF(C80=13,VLOOKUP(W80,判定式!$D$15:I$19,6,TRUE),IF(C80=14,VLOOKUP(W80,判定式!$E$15:I$19,5,TRUE),IF(C80=15,VLOOKUP(W80,判定式!$F$15:I$19,4,TRUE),IF(C80=16,VLOOKUP(W80,判定式!$G$15:I$19,3,TRUE),IF(C80=17,VLOOKUP(W80,判定式!$H$15:I$19,2,TRUE))))))))</f>
        <v>0</v>
      </c>
    </row>
    <row r="81" spans="1:24" ht="14.25">
      <c r="A81" s="79">
        <v>61</v>
      </c>
      <c r="B81" s="137"/>
      <c r="C81" s="205"/>
      <c r="D81" s="212" t="str">
        <f t="shared" si="6"/>
        <v>-</v>
      </c>
      <c r="E81" s="231"/>
      <c r="F81" s="231"/>
      <c r="G81" s="231"/>
      <c r="H81" s="231"/>
      <c r="I81" s="231"/>
      <c r="J81" s="231"/>
      <c r="K81" s="80"/>
      <c r="L81" s="231"/>
      <c r="M81" s="231"/>
      <c r="N81" s="243" t="str">
        <f>IF(E81="","",VLOOKUP(E81,判定式!C$3:$J$12,8,TRUE))</f>
        <v/>
      </c>
      <c r="O81" s="243" t="str">
        <f>IF(F81="","",VLOOKUP(F81,判定式!D$3:$J$12,7,TRUE))</f>
        <v/>
      </c>
      <c r="P81" s="243" t="str">
        <f>IF(G81="","",VLOOKUP(G81,判定式!E$3:$J$12,6,TRUE))</f>
        <v/>
      </c>
      <c r="Q81" s="243" t="str">
        <f>IF(H81="","",VLOOKUP(H81,判定式!F$3:$J$12,5,TRUE))</f>
        <v/>
      </c>
      <c r="R81" s="243" t="str">
        <f>IF(I81="","",VLOOKUP(I81,判定式!M$3:$N$12,2,TRUE))</f>
        <v/>
      </c>
      <c r="S81" s="243" t="str">
        <f>IF(J81="","",VLOOKUP(J81,判定式!I$3:$J$12,2,TRUE))</f>
        <v/>
      </c>
      <c r="T81" s="243" t="str">
        <f>IF(K81="","",VLOOKUP(K81,判定式!L$3:$N$12,3,TRUE))</f>
        <v/>
      </c>
      <c r="U81" s="243" t="str">
        <f>IF(L81="","",VLOOKUP(L81,判定式!G$3:$J$12,4,TRUE))</f>
        <v/>
      </c>
      <c r="V81" s="243" t="str">
        <f>IF(M81="","",VLOOKUP(M81,判定式!$H$3:J$12,3,TRUE))</f>
        <v/>
      </c>
      <c r="W81" s="75" t="str">
        <f t="shared" si="7"/>
        <v/>
      </c>
      <c r="X81" s="174" t="b">
        <f>IF(ISNUMBER(D81),"判定外",IF(C81=12,VLOOKUP(W81,判定式!$C$15:I$19,7,TRUE),IF(C81=13,VLOOKUP(W81,判定式!$D$15:I$19,6,TRUE),IF(C81=14,VLOOKUP(W81,判定式!$E$15:I$19,5,TRUE),IF(C81=15,VLOOKUP(W81,判定式!$F$15:I$19,4,TRUE),IF(C81=16,VLOOKUP(W81,判定式!$G$15:I$19,3,TRUE),IF(C81=17,VLOOKUP(W81,判定式!$H$15:I$19,2,TRUE))))))))</f>
        <v>0</v>
      </c>
    </row>
    <row r="82" spans="1:24" ht="14.25">
      <c r="A82" s="67">
        <v>62</v>
      </c>
      <c r="B82" s="133"/>
      <c r="C82" s="201"/>
      <c r="D82" s="208" t="str">
        <f t="shared" si="6"/>
        <v>-</v>
      </c>
      <c r="E82" s="225"/>
      <c r="F82" s="225"/>
      <c r="G82" s="225"/>
      <c r="H82" s="225"/>
      <c r="I82" s="225"/>
      <c r="J82" s="225"/>
      <c r="K82" s="68"/>
      <c r="L82" s="225"/>
      <c r="M82" s="225"/>
      <c r="N82" s="241" t="str">
        <f>IF(E82="","",VLOOKUP(E82,判定式!C$3:$J$12,8,TRUE))</f>
        <v/>
      </c>
      <c r="O82" s="241" t="str">
        <f>IF(F82="","",VLOOKUP(F82,判定式!D$3:$J$12,7,TRUE))</f>
        <v/>
      </c>
      <c r="P82" s="241" t="str">
        <f>IF(G82="","",VLOOKUP(G82,判定式!E$3:$J$12,6,TRUE))</f>
        <v/>
      </c>
      <c r="Q82" s="241" t="str">
        <f>IF(H82="","",VLOOKUP(H82,判定式!F$3:$J$12,5,TRUE))</f>
        <v/>
      </c>
      <c r="R82" s="241" t="str">
        <f>IF(I82="","",VLOOKUP(I82,判定式!M$3:$N$12,2,TRUE))</f>
        <v/>
      </c>
      <c r="S82" s="241" t="str">
        <f>IF(J82="","",VLOOKUP(J82,判定式!I$3:$J$12,2,TRUE))</f>
        <v/>
      </c>
      <c r="T82" s="241" t="str">
        <f>IF(K82="","",VLOOKUP(K82,判定式!L$3:$N$12,3,TRUE))</f>
        <v/>
      </c>
      <c r="U82" s="241" t="str">
        <f>IF(L82="","",VLOOKUP(L82,判定式!G$3:$J$12,4,TRUE))</f>
        <v/>
      </c>
      <c r="V82" s="241" t="str">
        <f>IF(M82="","",VLOOKUP(M82,判定式!$H$3:J$12,3,TRUE))</f>
        <v/>
      </c>
      <c r="W82" s="69" t="str">
        <f t="shared" si="7"/>
        <v/>
      </c>
      <c r="X82" s="170" t="b">
        <f>IF(ISNUMBER(D82),"判定外",IF(C82=12,VLOOKUP(W82,判定式!$C$15:I$19,7,TRUE),IF(C82=13,VLOOKUP(W82,判定式!$D$15:I$19,6,TRUE),IF(C82=14,VLOOKUP(W82,判定式!$E$15:I$19,5,TRUE),IF(C82=15,VLOOKUP(W82,判定式!$F$15:I$19,4,TRUE),IF(C82=16,VLOOKUP(W82,判定式!$G$15:I$19,3,TRUE),IF(C82=17,VLOOKUP(W82,判定式!$H$15:I$19,2,TRUE))))))))</f>
        <v>0</v>
      </c>
    </row>
    <row r="83" spans="1:24" ht="14.25">
      <c r="A83" s="67">
        <v>63</v>
      </c>
      <c r="B83" s="133"/>
      <c r="C83" s="201"/>
      <c r="D83" s="208" t="str">
        <f t="shared" si="6"/>
        <v>-</v>
      </c>
      <c r="E83" s="225"/>
      <c r="F83" s="225"/>
      <c r="G83" s="225"/>
      <c r="H83" s="225"/>
      <c r="I83" s="225"/>
      <c r="J83" s="225"/>
      <c r="K83" s="68"/>
      <c r="L83" s="225"/>
      <c r="M83" s="225"/>
      <c r="N83" s="241" t="str">
        <f>IF(E83="","",VLOOKUP(E83,判定式!C$3:$J$12,8,TRUE))</f>
        <v/>
      </c>
      <c r="O83" s="241" t="str">
        <f>IF(F83="","",VLOOKUP(F83,判定式!D$3:$J$12,7,TRUE))</f>
        <v/>
      </c>
      <c r="P83" s="241" t="str">
        <f>IF(G83="","",VLOOKUP(G83,判定式!E$3:$J$12,6,TRUE))</f>
        <v/>
      </c>
      <c r="Q83" s="241" t="str">
        <f>IF(H83="","",VLOOKUP(H83,判定式!F$3:$J$12,5,TRUE))</f>
        <v/>
      </c>
      <c r="R83" s="241" t="str">
        <f>IF(I83="","",VLOOKUP(I83,判定式!M$3:$N$12,2,TRUE))</f>
        <v/>
      </c>
      <c r="S83" s="241" t="str">
        <f>IF(J83="","",VLOOKUP(J83,判定式!I$3:$J$12,2,TRUE))</f>
        <v/>
      </c>
      <c r="T83" s="241" t="str">
        <f>IF(K83="","",VLOOKUP(K83,判定式!L$3:$N$12,3,TRUE))</f>
        <v/>
      </c>
      <c r="U83" s="241" t="str">
        <f>IF(L83="","",VLOOKUP(L83,判定式!G$3:$J$12,4,TRUE))</f>
        <v/>
      </c>
      <c r="V83" s="241" t="str">
        <f>IF(M83="","",VLOOKUP(M83,判定式!$H$3:J$12,3,TRUE))</f>
        <v/>
      </c>
      <c r="W83" s="69" t="str">
        <f t="shared" si="7"/>
        <v/>
      </c>
      <c r="X83" s="170" t="b">
        <f>IF(ISNUMBER(D83),"判定外",IF(C83=12,VLOOKUP(W83,判定式!$C$15:I$19,7,TRUE),IF(C83=13,VLOOKUP(W83,判定式!$D$15:I$19,6,TRUE),IF(C83=14,VLOOKUP(W83,判定式!$E$15:I$19,5,TRUE),IF(C83=15,VLOOKUP(W83,判定式!$F$15:I$19,4,TRUE),IF(C83=16,VLOOKUP(W83,判定式!$G$15:I$19,3,TRUE),IF(C83=17,VLOOKUP(W83,判定式!$H$15:I$19,2,TRUE))))))))</f>
        <v>0</v>
      </c>
    </row>
    <row r="84" spans="1:24" ht="14.25">
      <c r="A84" s="67">
        <v>64</v>
      </c>
      <c r="B84" s="133"/>
      <c r="C84" s="201"/>
      <c r="D84" s="208" t="str">
        <f t="shared" si="6"/>
        <v>-</v>
      </c>
      <c r="E84" s="225"/>
      <c r="F84" s="225"/>
      <c r="G84" s="225"/>
      <c r="H84" s="225"/>
      <c r="I84" s="225"/>
      <c r="J84" s="225"/>
      <c r="K84" s="68"/>
      <c r="L84" s="225"/>
      <c r="M84" s="225"/>
      <c r="N84" s="241" t="str">
        <f>IF(E84="","",VLOOKUP(E84,判定式!C$3:$J$12,8,TRUE))</f>
        <v/>
      </c>
      <c r="O84" s="241" t="str">
        <f>IF(F84="","",VLOOKUP(F84,判定式!D$3:$J$12,7,TRUE))</f>
        <v/>
      </c>
      <c r="P84" s="241" t="str">
        <f>IF(G84="","",VLOOKUP(G84,判定式!E$3:$J$12,6,TRUE))</f>
        <v/>
      </c>
      <c r="Q84" s="241" t="str">
        <f>IF(H84="","",VLOOKUP(H84,判定式!F$3:$J$12,5,TRUE))</f>
        <v/>
      </c>
      <c r="R84" s="241" t="str">
        <f>IF(I84="","",VLOOKUP(I84,判定式!M$3:$N$12,2,TRUE))</f>
        <v/>
      </c>
      <c r="S84" s="241" t="str">
        <f>IF(J84="","",VLOOKUP(J84,判定式!I$3:$J$12,2,TRUE))</f>
        <v/>
      </c>
      <c r="T84" s="241" t="str">
        <f>IF(K84="","",VLOOKUP(K84,判定式!L$3:$N$12,3,TRUE))</f>
        <v/>
      </c>
      <c r="U84" s="241" t="str">
        <f>IF(L84="","",VLOOKUP(L84,判定式!G$3:$J$12,4,TRUE))</f>
        <v/>
      </c>
      <c r="V84" s="241" t="str">
        <f>IF(M84="","",VLOOKUP(M84,判定式!$H$3:J$12,3,TRUE))</f>
        <v/>
      </c>
      <c r="W84" s="69" t="str">
        <f t="shared" si="7"/>
        <v/>
      </c>
      <c r="X84" s="170" t="b">
        <f>IF(ISNUMBER(D84),"判定外",IF(C84=12,VLOOKUP(W84,判定式!$C$15:I$19,7,TRUE),IF(C84=13,VLOOKUP(W84,判定式!$D$15:I$19,6,TRUE),IF(C84=14,VLOOKUP(W84,判定式!$E$15:I$19,5,TRUE),IF(C84=15,VLOOKUP(W84,判定式!$F$15:I$19,4,TRUE),IF(C84=16,VLOOKUP(W84,判定式!$G$15:I$19,3,TRUE),IF(C84=17,VLOOKUP(W84,判定式!$H$15:I$19,2,TRUE))))))))</f>
        <v>0</v>
      </c>
    </row>
    <row r="85" spans="1:24" ht="14.25">
      <c r="A85" s="70">
        <v>65</v>
      </c>
      <c r="B85" s="134"/>
      <c r="C85" s="202"/>
      <c r="D85" s="211" t="str">
        <f t="shared" si="6"/>
        <v>-</v>
      </c>
      <c r="E85" s="227"/>
      <c r="F85" s="227"/>
      <c r="G85" s="227"/>
      <c r="H85" s="227"/>
      <c r="I85" s="227"/>
      <c r="J85" s="227"/>
      <c r="K85" s="71"/>
      <c r="L85" s="227"/>
      <c r="M85" s="227"/>
      <c r="N85" s="244" t="str">
        <f>IF(E85="","",VLOOKUP(E85,判定式!C$3:$J$12,8,TRUE))</f>
        <v/>
      </c>
      <c r="O85" s="244" t="str">
        <f>IF(F85="","",VLOOKUP(F85,判定式!D$3:$J$12,7,TRUE))</f>
        <v/>
      </c>
      <c r="P85" s="244" t="str">
        <f>IF(G85="","",VLOOKUP(G85,判定式!E$3:$J$12,6,TRUE))</f>
        <v/>
      </c>
      <c r="Q85" s="244" t="str">
        <f>IF(H85="","",VLOOKUP(H85,判定式!F$3:$J$12,5,TRUE))</f>
        <v/>
      </c>
      <c r="R85" s="244" t="str">
        <f>IF(I85="","",VLOOKUP(I85,判定式!M$3:$N$12,2,TRUE))</f>
        <v/>
      </c>
      <c r="S85" s="244" t="str">
        <f>IF(J85="","",VLOOKUP(J85,判定式!I$3:$J$12,2,TRUE))</f>
        <v/>
      </c>
      <c r="T85" s="244" t="str">
        <f>IF(K85="","",VLOOKUP(K85,判定式!L$3:$N$12,3,TRUE))</f>
        <v/>
      </c>
      <c r="U85" s="244" t="str">
        <f>IF(L85="","",VLOOKUP(L85,判定式!G$3:$J$12,4,TRUE))</f>
        <v/>
      </c>
      <c r="V85" s="244" t="str">
        <f>IF(M85="","",VLOOKUP(M85,判定式!$H$3:J$12,3,TRUE))</f>
        <v/>
      </c>
      <c r="W85" s="78" t="str">
        <f t="shared" si="7"/>
        <v/>
      </c>
      <c r="X85" s="171" t="b">
        <f>IF(ISNUMBER(D85),"判定外",IF(C85=12,VLOOKUP(W85,判定式!$C$15:I$19,7,TRUE),IF(C85=13,VLOOKUP(W85,判定式!$D$15:I$19,6,TRUE),IF(C85=14,VLOOKUP(W85,判定式!$E$15:I$19,5,TRUE),IF(C85=15,VLOOKUP(W85,判定式!$F$15:I$19,4,TRUE),IF(C85=16,VLOOKUP(W85,判定式!$G$15:I$19,3,TRUE),IF(C85=17,VLOOKUP(W85,判定式!$H$15:I$19,2,TRUE))))))))</f>
        <v>0</v>
      </c>
    </row>
    <row r="86" spans="1:24" ht="14.25">
      <c r="A86" s="73">
        <v>66</v>
      </c>
      <c r="B86" s="135"/>
      <c r="C86" s="203"/>
      <c r="D86" s="212" t="str">
        <f t="shared" ref="D86:D149" si="8">IF((COUNTBLANK(E86:H86)+COUNTBLANK(K86:M86)+IF(AND(I86="",J86=""),1,0))=0,"",IF((COUNTBLANK(E86:H86)+COUNTBLANK(K86:M86)+IF(AND(I86="",J86=""),1,0))=8,"-",(COUNTBLANK(E86:H86)+COUNTBLANK(K86:M86)+IF(AND(I86="",J86=""),1,0))))</f>
        <v>-</v>
      </c>
      <c r="E86" s="229"/>
      <c r="F86" s="229"/>
      <c r="G86" s="229"/>
      <c r="H86" s="229"/>
      <c r="I86" s="229"/>
      <c r="J86" s="229"/>
      <c r="K86" s="74"/>
      <c r="L86" s="229"/>
      <c r="M86" s="229"/>
      <c r="N86" s="245" t="str">
        <f>IF(E86="","",VLOOKUP(E86,判定式!C$3:$J$12,8,TRUE))</f>
        <v/>
      </c>
      <c r="O86" s="245" t="str">
        <f>IF(F86="","",VLOOKUP(F86,判定式!D$3:$J$12,7,TRUE))</f>
        <v/>
      </c>
      <c r="P86" s="245" t="str">
        <f>IF(G86="","",VLOOKUP(G86,判定式!E$3:$J$12,6,TRUE))</f>
        <v/>
      </c>
      <c r="Q86" s="245" t="str">
        <f>IF(H86="","",VLOOKUP(H86,判定式!F$3:$J$12,5,TRUE))</f>
        <v/>
      </c>
      <c r="R86" s="245" t="str">
        <f>IF(I86="","",VLOOKUP(I86,判定式!M$3:$N$12,2,TRUE))</f>
        <v/>
      </c>
      <c r="S86" s="245" t="str">
        <f>IF(J86="","",VLOOKUP(J86,判定式!I$3:$J$12,2,TRUE))</f>
        <v/>
      </c>
      <c r="T86" s="245" t="str">
        <f>IF(K86="","",VLOOKUP(K86,判定式!L$3:$N$12,3,TRUE))</f>
        <v/>
      </c>
      <c r="U86" s="245" t="str">
        <f>IF(L86="","",VLOOKUP(L86,判定式!G$3:$J$12,4,TRUE))</f>
        <v/>
      </c>
      <c r="V86" s="245" t="str">
        <f>IF(M86="","",VLOOKUP(M86,判定式!$H$3:J$12,3,TRUE))</f>
        <v/>
      </c>
      <c r="W86" s="75" t="str">
        <f t="shared" ref="W86:W149" si="9">IF(COUNTBLANK(N86:V86)=0,IF((SUM(N86:R86)+SUM(T86:V86))&gt;=(SUM(N86:Q86)+SUM(S86:V86)),SUM(N86:R86)+SUM(T86:V86),SUM(N86:Q86)+SUM(S86:V86)),IF(AND(R86="",S86=""),"",IF(AND(COUNTBLANK(N86:Q86)=0,COUNTBLANK(T86:V86)=0),IF((SUM(N86:R86)+SUM(T86:V86))&gt;=(SUM(N86:Q86)+SUM(S86:V86)),SUM(N86:R86)+SUM(T86:V86),SUM(N86:Q86)+SUM(S86:V86)),"")))</f>
        <v/>
      </c>
      <c r="X86" s="172" t="b">
        <f>IF(ISNUMBER(D86),"判定外",IF(C86=12,VLOOKUP(W86,判定式!$C$15:I$19,7,TRUE),IF(C86=13,VLOOKUP(W86,判定式!$D$15:I$19,6,TRUE),IF(C86=14,VLOOKUP(W86,判定式!$E$15:I$19,5,TRUE),IF(C86=15,VLOOKUP(W86,判定式!$F$15:I$19,4,TRUE),IF(C86=16,VLOOKUP(W86,判定式!$G$15:I$19,3,TRUE),IF(C86=17,VLOOKUP(W86,判定式!$H$15:I$19,2,TRUE))))))))</f>
        <v>0</v>
      </c>
    </row>
    <row r="87" spans="1:24" ht="14.25">
      <c r="A87" s="67">
        <v>67</v>
      </c>
      <c r="B87" s="133"/>
      <c r="C87" s="201"/>
      <c r="D87" s="208" t="str">
        <f t="shared" si="8"/>
        <v>-</v>
      </c>
      <c r="E87" s="225"/>
      <c r="F87" s="225"/>
      <c r="G87" s="225"/>
      <c r="H87" s="225"/>
      <c r="I87" s="225"/>
      <c r="J87" s="225"/>
      <c r="K87" s="68"/>
      <c r="L87" s="225"/>
      <c r="M87" s="225"/>
      <c r="N87" s="241" t="str">
        <f>IF(E87="","",VLOOKUP(E87,判定式!C$3:$J$12,8,TRUE))</f>
        <v/>
      </c>
      <c r="O87" s="241" t="str">
        <f>IF(F87="","",VLOOKUP(F87,判定式!D$3:$J$12,7,TRUE))</f>
        <v/>
      </c>
      <c r="P87" s="241" t="str">
        <f>IF(G87="","",VLOOKUP(G87,判定式!E$3:$J$12,6,TRUE))</f>
        <v/>
      </c>
      <c r="Q87" s="241" t="str">
        <f>IF(H87="","",VLOOKUP(H87,判定式!F$3:$J$12,5,TRUE))</f>
        <v/>
      </c>
      <c r="R87" s="241" t="str">
        <f>IF(I87="","",VLOOKUP(I87,判定式!M$3:$N$12,2,TRUE))</f>
        <v/>
      </c>
      <c r="S87" s="241" t="str">
        <f>IF(J87="","",VLOOKUP(J87,判定式!I$3:$J$12,2,TRUE))</f>
        <v/>
      </c>
      <c r="T87" s="241" t="str">
        <f>IF(K87="","",VLOOKUP(K87,判定式!L$3:$N$12,3,TRUE))</f>
        <v/>
      </c>
      <c r="U87" s="241" t="str">
        <f>IF(L87="","",VLOOKUP(L87,判定式!G$3:$J$12,4,TRUE))</f>
        <v/>
      </c>
      <c r="V87" s="241" t="str">
        <f>IF(M87="","",VLOOKUP(M87,判定式!$H$3:J$12,3,TRUE))</f>
        <v/>
      </c>
      <c r="W87" s="69" t="str">
        <f t="shared" si="9"/>
        <v/>
      </c>
      <c r="X87" s="170" t="b">
        <f>IF(ISNUMBER(D87),"判定外",IF(C87=12,VLOOKUP(W87,判定式!$C$15:I$19,7,TRUE),IF(C87=13,VLOOKUP(W87,判定式!$D$15:I$19,6,TRUE),IF(C87=14,VLOOKUP(W87,判定式!$E$15:I$19,5,TRUE),IF(C87=15,VLOOKUP(W87,判定式!$F$15:I$19,4,TRUE),IF(C87=16,VLOOKUP(W87,判定式!$G$15:I$19,3,TRUE),IF(C87=17,VLOOKUP(W87,判定式!$H$15:I$19,2,TRUE))))))))</f>
        <v>0</v>
      </c>
    </row>
    <row r="88" spans="1:24" ht="14.25">
      <c r="A88" s="67">
        <v>68</v>
      </c>
      <c r="B88" s="133"/>
      <c r="C88" s="201"/>
      <c r="D88" s="208" t="str">
        <f t="shared" si="8"/>
        <v>-</v>
      </c>
      <c r="E88" s="225"/>
      <c r="F88" s="225"/>
      <c r="G88" s="225"/>
      <c r="H88" s="225"/>
      <c r="I88" s="225"/>
      <c r="J88" s="225"/>
      <c r="K88" s="68"/>
      <c r="L88" s="225"/>
      <c r="M88" s="225"/>
      <c r="N88" s="241" t="str">
        <f>IF(E88="","",VLOOKUP(E88,判定式!C$3:$J$12,8,TRUE))</f>
        <v/>
      </c>
      <c r="O88" s="241" t="str">
        <f>IF(F88="","",VLOOKUP(F88,判定式!D$3:$J$12,7,TRUE))</f>
        <v/>
      </c>
      <c r="P88" s="241" t="str">
        <f>IF(G88="","",VLOOKUP(G88,判定式!E$3:$J$12,6,TRUE))</f>
        <v/>
      </c>
      <c r="Q88" s="241" t="str">
        <f>IF(H88="","",VLOOKUP(H88,判定式!F$3:$J$12,5,TRUE))</f>
        <v/>
      </c>
      <c r="R88" s="241" t="str">
        <f>IF(I88="","",VLOOKUP(I88,判定式!M$3:$N$12,2,TRUE))</f>
        <v/>
      </c>
      <c r="S88" s="241" t="str">
        <f>IF(J88="","",VLOOKUP(J88,判定式!I$3:$J$12,2,TRUE))</f>
        <v/>
      </c>
      <c r="T88" s="241" t="str">
        <f>IF(K88="","",VLOOKUP(K88,判定式!L$3:$N$12,3,TRUE))</f>
        <v/>
      </c>
      <c r="U88" s="241" t="str">
        <f>IF(L88="","",VLOOKUP(L88,判定式!G$3:$J$12,4,TRUE))</f>
        <v/>
      </c>
      <c r="V88" s="241" t="str">
        <f>IF(M88="","",VLOOKUP(M88,判定式!$H$3:J$12,3,TRUE))</f>
        <v/>
      </c>
      <c r="W88" s="69" t="str">
        <f t="shared" si="9"/>
        <v/>
      </c>
      <c r="X88" s="170" t="b">
        <f>IF(ISNUMBER(D88),"判定外",IF(C88=12,VLOOKUP(W88,判定式!$C$15:I$19,7,TRUE),IF(C88=13,VLOOKUP(W88,判定式!$D$15:I$19,6,TRUE),IF(C88=14,VLOOKUP(W88,判定式!$E$15:I$19,5,TRUE),IF(C88=15,VLOOKUP(W88,判定式!$F$15:I$19,4,TRUE),IF(C88=16,VLOOKUP(W88,判定式!$G$15:I$19,3,TRUE),IF(C88=17,VLOOKUP(W88,判定式!$H$15:I$19,2,TRUE))))))))</f>
        <v>0</v>
      </c>
    </row>
    <row r="89" spans="1:24" ht="14.25">
      <c r="A89" s="67">
        <v>69</v>
      </c>
      <c r="B89" s="133"/>
      <c r="C89" s="201"/>
      <c r="D89" s="208" t="str">
        <f t="shared" si="8"/>
        <v>-</v>
      </c>
      <c r="E89" s="225"/>
      <c r="F89" s="225"/>
      <c r="G89" s="225"/>
      <c r="H89" s="225"/>
      <c r="I89" s="225"/>
      <c r="J89" s="225"/>
      <c r="K89" s="68"/>
      <c r="L89" s="225"/>
      <c r="M89" s="225"/>
      <c r="N89" s="241" t="str">
        <f>IF(E89="","",VLOOKUP(E89,判定式!C$3:$J$12,8,TRUE))</f>
        <v/>
      </c>
      <c r="O89" s="241" t="str">
        <f>IF(F89="","",VLOOKUP(F89,判定式!D$3:$J$12,7,TRUE))</f>
        <v/>
      </c>
      <c r="P89" s="241" t="str">
        <f>IF(G89="","",VLOOKUP(G89,判定式!E$3:$J$12,6,TRUE))</f>
        <v/>
      </c>
      <c r="Q89" s="241" t="str">
        <f>IF(H89="","",VLOOKUP(H89,判定式!F$3:$J$12,5,TRUE))</f>
        <v/>
      </c>
      <c r="R89" s="241" t="str">
        <f>IF(I89="","",VLOOKUP(I89,判定式!M$3:$N$12,2,TRUE))</f>
        <v/>
      </c>
      <c r="S89" s="241" t="str">
        <f>IF(J89="","",VLOOKUP(J89,判定式!I$3:$J$12,2,TRUE))</f>
        <v/>
      </c>
      <c r="T89" s="241" t="str">
        <f>IF(K89="","",VLOOKUP(K89,判定式!L$3:$N$12,3,TRUE))</f>
        <v/>
      </c>
      <c r="U89" s="241" t="str">
        <f>IF(L89="","",VLOOKUP(L89,判定式!G$3:$J$12,4,TRUE))</f>
        <v/>
      </c>
      <c r="V89" s="241" t="str">
        <f>IF(M89="","",VLOOKUP(M89,判定式!$H$3:J$12,3,TRUE))</f>
        <v/>
      </c>
      <c r="W89" s="69" t="str">
        <f t="shared" si="9"/>
        <v/>
      </c>
      <c r="X89" s="170" t="b">
        <f>IF(ISNUMBER(D89),"判定外",IF(C89=12,VLOOKUP(W89,判定式!$C$15:I$19,7,TRUE),IF(C89=13,VLOOKUP(W89,判定式!$D$15:I$19,6,TRUE),IF(C89=14,VLOOKUP(W89,判定式!$E$15:I$19,5,TRUE),IF(C89=15,VLOOKUP(W89,判定式!$F$15:I$19,4,TRUE),IF(C89=16,VLOOKUP(W89,判定式!$G$15:I$19,3,TRUE),IF(C89=17,VLOOKUP(W89,判定式!$H$15:I$19,2,TRUE))))))))</f>
        <v>0</v>
      </c>
    </row>
    <row r="90" spans="1:24" ht="14.25">
      <c r="A90" s="76">
        <v>70</v>
      </c>
      <c r="B90" s="136"/>
      <c r="C90" s="204"/>
      <c r="D90" s="211" t="str">
        <f t="shared" si="8"/>
        <v>-</v>
      </c>
      <c r="E90" s="230"/>
      <c r="F90" s="230"/>
      <c r="G90" s="230"/>
      <c r="H90" s="230"/>
      <c r="I90" s="230"/>
      <c r="J90" s="230"/>
      <c r="K90" s="77"/>
      <c r="L90" s="230"/>
      <c r="M90" s="230"/>
      <c r="N90" s="242" t="str">
        <f>IF(E90="","",VLOOKUP(E90,判定式!C$3:$J$12,8,TRUE))</f>
        <v/>
      </c>
      <c r="O90" s="242" t="str">
        <f>IF(F90="","",VLOOKUP(F90,判定式!D$3:$J$12,7,TRUE))</f>
        <v/>
      </c>
      <c r="P90" s="242" t="str">
        <f>IF(G90="","",VLOOKUP(G90,判定式!E$3:$J$12,6,TRUE))</f>
        <v/>
      </c>
      <c r="Q90" s="242" t="str">
        <f>IF(H90="","",VLOOKUP(H90,判定式!F$3:$J$12,5,TRUE))</f>
        <v/>
      </c>
      <c r="R90" s="242" t="str">
        <f>IF(I90="","",VLOOKUP(I90,判定式!M$3:$N$12,2,TRUE))</f>
        <v/>
      </c>
      <c r="S90" s="242" t="str">
        <f>IF(J90="","",VLOOKUP(J90,判定式!I$3:$J$12,2,TRUE))</f>
        <v/>
      </c>
      <c r="T90" s="242" t="str">
        <f>IF(K90="","",VLOOKUP(K90,判定式!L$3:$N$12,3,TRUE))</f>
        <v/>
      </c>
      <c r="U90" s="242" t="str">
        <f>IF(L90="","",VLOOKUP(L90,判定式!G$3:$J$12,4,TRUE))</f>
        <v/>
      </c>
      <c r="V90" s="242" t="str">
        <f>IF(M90="","",VLOOKUP(M90,判定式!$H$3:J$12,3,TRUE))</f>
        <v/>
      </c>
      <c r="W90" s="78" t="str">
        <f t="shared" si="9"/>
        <v/>
      </c>
      <c r="X90" s="173" t="b">
        <f>IF(ISNUMBER(D90),"判定外",IF(C90=12,VLOOKUP(W90,判定式!$C$15:I$19,7,TRUE),IF(C90=13,VLOOKUP(W90,判定式!$D$15:I$19,6,TRUE),IF(C90=14,VLOOKUP(W90,判定式!$E$15:I$19,5,TRUE),IF(C90=15,VLOOKUP(W90,判定式!$F$15:I$19,4,TRUE),IF(C90=16,VLOOKUP(W90,判定式!$G$15:I$19,3,TRUE),IF(C90=17,VLOOKUP(W90,判定式!$H$15:I$19,2,TRUE))))))))</f>
        <v>0</v>
      </c>
    </row>
    <row r="91" spans="1:24" ht="14.25">
      <c r="A91" s="79">
        <v>71</v>
      </c>
      <c r="B91" s="137"/>
      <c r="C91" s="205"/>
      <c r="D91" s="212" t="str">
        <f t="shared" si="8"/>
        <v>-</v>
      </c>
      <c r="E91" s="231"/>
      <c r="F91" s="231"/>
      <c r="G91" s="231"/>
      <c r="H91" s="231"/>
      <c r="I91" s="231"/>
      <c r="J91" s="231"/>
      <c r="K91" s="80"/>
      <c r="L91" s="231"/>
      <c r="M91" s="231"/>
      <c r="N91" s="243" t="str">
        <f>IF(E91="","",VLOOKUP(E91,判定式!C$3:$J$12,8,TRUE))</f>
        <v/>
      </c>
      <c r="O91" s="243" t="str">
        <f>IF(F91="","",VLOOKUP(F91,判定式!D$3:$J$12,7,TRUE))</f>
        <v/>
      </c>
      <c r="P91" s="243" t="str">
        <f>IF(G91="","",VLOOKUP(G91,判定式!E$3:$J$12,6,TRUE))</f>
        <v/>
      </c>
      <c r="Q91" s="243" t="str">
        <f>IF(H91="","",VLOOKUP(H91,判定式!F$3:$J$12,5,TRUE))</f>
        <v/>
      </c>
      <c r="R91" s="243" t="str">
        <f>IF(I91="","",VLOOKUP(I91,判定式!M$3:$N$12,2,TRUE))</f>
        <v/>
      </c>
      <c r="S91" s="243" t="str">
        <f>IF(J91="","",VLOOKUP(J91,判定式!I$3:$J$12,2,TRUE))</f>
        <v/>
      </c>
      <c r="T91" s="243" t="str">
        <f>IF(K91="","",VLOOKUP(K91,判定式!L$3:$N$12,3,TRUE))</f>
        <v/>
      </c>
      <c r="U91" s="243" t="str">
        <f>IF(L91="","",VLOOKUP(L91,判定式!G$3:$J$12,4,TRUE))</f>
        <v/>
      </c>
      <c r="V91" s="243" t="str">
        <f>IF(M91="","",VLOOKUP(M91,判定式!$H$3:J$12,3,TRUE))</f>
        <v/>
      </c>
      <c r="W91" s="75" t="str">
        <f t="shared" si="9"/>
        <v/>
      </c>
      <c r="X91" s="174" t="b">
        <f>IF(ISNUMBER(D91),"判定外",IF(C91=12,VLOOKUP(W91,判定式!$C$15:I$19,7,TRUE),IF(C91=13,VLOOKUP(W91,判定式!$D$15:I$19,6,TRUE),IF(C91=14,VLOOKUP(W91,判定式!$E$15:I$19,5,TRUE),IF(C91=15,VLOOKUP(W91,判定式!$F$15:I$19,4,TRUE),IF(C91=16,VLOOKUP(W91,判定式!$G$15:I$19,3,TRUE),IF(C91=17,VLOOKUP(W91,判定式!$H$15:I$19,2,TRUE))))))))</f>
        <v>0</v>
      </c>
    </row>
    <row r="92" spans="1:24" ht="14.25">
      <c r="A92" s="67">
        <v>72</v>
      </c>
      <c r="B92" s="133"/>
      <c r="C92" s="201"/>
      <c r="D92" s="208" t="str">
        <f t="shared" si="8"/>
        <v>-</v>
      </c>
      <c r="E92" s="225"/>
      <c r="F92" s="225"/>
      <c r="G92" s="225"/>
      <c r="H92" s="225"/>
      <c r="I92" s="225"/>
      <c r="J92" s="225"/>
      <c r="K92" s="68"/>
      <c r="L92" s="225"/>
      <c r="M92" s="225"/>
      <c r="N92" s="241" t="str">
        <f>IF(E92="","",VLOOKUP(E92,判定式!C$3:$J$12,8,TRUE))</f>
        <v/>
      </c>
      <c r="O92" s="241" t="str">
        <f>IF(F92="","",VLOOKUP(F92,判定式!D$3:$J$12,7,TRUE))</f>
        <v/>
      </c>
      <c r="P92" s="241" t="str">
        <f>IF(G92="","",VLOOKUP(G92,判定式!E$3:$J$12,6,TRUE))</f>
        <v/>
      </c>
      <c r="Q92" s="241" t="str">
        <f>IF(H92="","",VLOOKUP(H92,判定式!F$3:$J$12,5,TRUE))</f>
        <v/>
      </c>
      <c r="R92" s="241" t="str">
        <f>IF(I92="","",VLOOKUP(I92,判定式!M$3:$N$12,2,TRUE))</f>
        <v/>
      </c>
      <c r="S92" s="241" t="str">
        <f>IF(J92="","",VLOOKUP(J92,判定式!I$3:$J$12,2,TRUE))</f>
        <v/>
      </c>
      <c r="T92" s="241" t="str">
        <f>IF(K92="","",VLOOKUP(K92,判定式!L$3:$N$12,3,TRUE))</f>
        <v/>
      </c>
      <c r="U92" s="241" t="str">
        <f>IF(L92="","",VLOOKUP(L92,判定式!G$3:$J$12,4,TRUE))</f>
        <v/>
      </c>
      <c r="V92" s="241" t="str">
        <f>IF(M92="","",VLOOKUP(M92,判定式!$H$3:J$12,3,TRUE))</f>
        <v/>
      </c>
      <c r="W92" s="69" t="str">
        <f t="shared" si="9"/>
        <v/>
      </c>
      <c r="X92" s="170" t="b">
        <f>IF(ISNUMBER(D92),"判定外",IF(C92=12,VLOOKUP(W92,判定式!$C$15:I$19,7,TRUE),IF(C92=13,VLOOKUP(W92,判定式!$D$15:I$19,6,TRUE),IF(C92=14,VLOOKUP(W92,判定式!$E$15:I$19,5,TRUE),IF(C92=15,VLOOKUP(W92,判定式!$F$15:I$19,4,TRUE),IF(C92=16,VLOOKUP(W92,判定式!$G$15:I$19,3,TRUE),IF(C92=17,VLOOKUP(W92,判定式!$H$15:I$19,2,TRUE))))))))</f>
        <v>0</v>
      </c>
    </row>
    <row r="93" spans="1:24" ht="14.25">
      <c r="A93" s="67">
        <v>73</v>
      </c>
      <c r="B93" s="133"/>
      <c r="C93" s="201"/>
      <c r="D93" s="208" t="str">
        <f t="shared" si="8"/>
        <v>-</v>
      </c>
      <c r="E93" s="225"/>
      <c r="F93" s="225"/>
      <c r="G93" s="225"/>
      <c r="H93" s="225"/>
      <c r="I93" s="225"/>
      <c r="J93" s="225"/>
      <c r="K93" s="68"/>
      <c r="L93" s="225"/>
      <c r="M93" s="225"/>
      <c r="N93" s="241" t="str">
        <f>IF(E93="","",VLOOKUP(E93,判定式!C$3:$J$12,8,TRUE))</f>
        <v/>
      </c>
      <c r="O93" s="241" t="str">
        <f>IF(F93="","",VLOOKUP(F93,判定式!D$3:$J$12,7,TRUE))</f>
        <v/>
      </c>
      <c r="P93" s="241" t="str">
        <f>IF(G93="","",VLOOKUP(G93,判定式!E$3:$J$12,6,TRUE))</f>
        <v/>
      </c>
      <c r="Q93" s="241" t="str">
        <f>IF(H93="","",VLOOKUP(H93,判定式!F$3:$J$12,5,TRUE))</f>
        <v/>
      </c>
      <c r="R93" s="241" t="str">
        <f>IF(I93="","",VLOOKUP(I93,判定式!M$3:$N$12,2,TRUE))</f>
        <v/>
      </c>
      <c r="S93" s="241" t="str">
        <f>IF(J93="","",VLOOKUP(J93,判定式!I$3:$J$12,2,TRUE))</f>
        <v/>
      </c>
      <c r="T93" s="241" t="str">
        <f>IF(K93="","",VLOOKUP(K93,判定式!L$3:$N$12,3,TRUE))</f>
        <v/>
      </c>
      <c r="U93" s="241" t="str">
        <f>IF(L93="","",VLOOKUP(L93,判定式!G$3:$J$12,4,TRUE))</f>
        <v/>
      </c>
      <c r="V93" s="241" t="str">
        <f>IF(M93="","",VLOOKUP(M93,判定式!$H$3:J$12,3,TRUE))</f>
        <v/>
      </c>
      <c r="W93" s="69" t="str">
        <f t="shared" si="9"/>
        <v/>
      </c>
      <c r="X93" s="170" t="b">
        <f>IF(ISNUMBER(D93),"判定外",IF(C93=12,VLOOKUP(W93,判定式!$C$15:I$19,7,TRUE),IF(C93=13,VLOOKUP(W93,判定式!$D$15:I$19,6,TRUE),IF(C93=14,VLOOKUP(W93,判定式!$E$15:I$19,5,TRUE),IF(C93=15,VLOOKUP(W93,判定式!$F$15:I$19,4,TRUE),IF(C93=16,VLOOKUP(W93,判定式!$G$15:I$19,3,TRUE),IF(C93=17,VLOOKUP(W93,判定式!$H$15:I$19,2,TRUE))))))))</f>
        <v>0</v>
      </c>
    </row>
    <row r="94" spans="1:24" ht="14.25">
      <c r="A94" s="67">
        <v>74</v>
      </c>
      <c r="B94" s="133"/>
      <c r="C94" s="201"/>
      <c r="D94" s="208" t="str">
        <f t="shared" si="8"/>
        <v>-</v>
      </c>
      <c r="E94" s="225"/>
      <c r="F94" s="225"/>
      <c r="G94" s="225"/>
      <c r="H94" s="225"/>
      <c r="I94" s="225"/>
      <c r="J94" s="225"/>
      <c r="K94" s="68"/>
      <c r="L94" s="225"/>
      <c r="M94" s="225"/>
      <c r="N94" s="241" t="str">
        <f>IF(E94="","",VLOOKUP(E94,判定式!C$3:$J$12,8,TRUE))</f>
        <v/>
      </c>
      <c r="O94" s="241" t="str">
        <f>IF(F94="","",VLOOKUP(F94,判定式!D$3:$J$12,7,TRUE))</f>
        <v/>
      </c>
      <c r="P94" s="241" t="str">
        <f>IF(G94="","",VLOOKUP(G94,判定式!E$3:$J$12,6,TRUE))</f>
        <v/>
      </c>
      <c r="Q94" s="241" t="str">
        <f>IF(H94="","",VLOOKUP(H94,判定式!F$3:$J$12,5,TRUE))</f>
        <v/>
      </c>
      <c r="R94" s="241" t="str">
        <f>IF(I94="","",VLOOKUP(I94,判定式!M$3:$N$12,2,TRUE))</f>
        <v/>
      </c>
      <c r="S94" s="241" t="str">
        <f>IF(J94="","",VLOOKUP(J94,判定式!I$3:$J$12,2,TRUE))</f>
        <v/>
      </c>
      <c r="T94" s="241" t="str">
        <f>IF(K94="","",VLOOKUP(K94,判定式!L$3:$N$12,3,TRUE))</f>
        <v/>
      </c>
      <c r="U94" s="241" t="str">
        <f>IF(L94="","",VLOOKUP(L94,判定式!G$3:$J$12,4,TRUE))</f>
        <v/>
      </c>
      <c r="V94" s="241" t="str">
        <f>IF(M94="","",VLOOKUP(M94,判定式!$H$3:J$12,3,TRUE))</f>
        <v/>
      </c>
      <c r="W94" s="69" t="str">
        <f t="shared" si="9"/>
        <v/>
      </c>
      <c r="X94" s="170" t="b">
        <f>IF(ISNUMBER(D94),"判定外",IF(C94=12,VLOOKUP(W94,判定式!$C$15:I$19,7,TRUE),IF(C94=13,VLOOKUP(W94,判定式!$D$15:I$19,6,TRUE),IF(C94=14,VLOOKUP(W94,判定式!$E$15:I$19,5,TRUE),IF(C94=15,VLOOKUP(W94,判定式!$F$15:I$19,4,TRUE),IF(C94=16,VLOOKUP(W94,判定式!$G$15:I$19,3,TRUE),IF(C94=17,VLOOKUP(W94,判定式!$H$15:I$19,2,TRUE))))))))</f>
        <v>0</v>
      </c>
    </row>
    <row r="95" spans="1:24" ht="14.25">
      <c r="A95" s="70">
        <v>75</v>
      </c>
      <c r="B95" s="134"/>
      <c r="C95" s="202"/>
      <c r="D95" s="211" t="str">
        <f t="shared" si="8"/>
        <v>-</v>
      </c>
      <c r="E95" s="227"/>
      <c r="F95" s="227"/>
      <c r="G95" s="227"/>
      <c r="H95" s="227"/>
      <c r="I95" s="227"/>
      <c r="J95" s="227"/>
      <c r="K95" s="71"/>
      <c r="L95" s="227"/>
      <c r="M95" s="227"/>
      <c r="N95" s="244" t="str">
        <f>IF(E95="","",VLOOKUP(E95,判定式!C$3:$J$12,8,TRUE))</f>
        <v/>
      </c>
      <c r="O95" s="244" t="str">
        <f>IF(F95="","",VLOOKUP(F95,判定式!D$3:$J$12,7,TRUE))</f>
        <v/>
      </c>
      <c r="P95" s="244" t="str">
        <f>IF(G95="","",VLOOKUP(G95,判定式!E$3:$J$12,6,TRUE))</f>
        <v/>
      </c>
      <c r="Q95" s="244" t="str">
        <f>IF(H95="","",VLOOKUP(H95,判定式!F$3:$J$12,5,TRUE))</f>
        <v/>
      </c>
      <c r="R95" s="244" t="str">
        <f>IF(I95="","",VLOOKUP(I95,判定式!M$3:$N$12,2,TRUE))</f>
        <v/>
      </c>
      <c r="S95" s="244" t="str">
        <f>IF(J95="","",VLOOKUP(J95,判定式!I$3:$J$12,2,TRUE))</f>
        <v/>
      </c>
      <c r="T95" s="244" t="str">
        <f>IF(K95="","",VLOOKUP(K95,判定式!L$3:$N$12,3,TRUE))</f>
        <v/>
      </c>
      <c r="U95" s="244" t="str">
        <f>IF(L95="","",VLOOKUP(L95,判定式!G$3:$J$12,4,TRUE))</f>
        <v/>
      </c>
      <c r="V95" s="244" t="str">
        <f>IF(M95="","",VLOOKUP(M95,判定式!$H$3:J$12,3,TRUE))</f>
        <v/>
      </c>
      <c r="W95" s="78" t="str">
        <f t="shared" si="9"/>
        <v/>
      </c>
      <c r="X95" s="171" t="b">
        <f>IF(ISNUMBER(D95),"判定外",IF(C95=12,VLOOKUP(W95,判定式!$C$15:I$19,7,TRUE),IF(C95=13,VLOOKUP(W95,判定式!$D$15:I$19,6,TRUE),IF(C95=14,VLOOKUP(W95,判定式!$E$15:I$19,5,TRUE),IF(C95=15,VLOOKUP(W95,判定式!$F$15:I$19,4,TRUE),IF(C95=16,VLOOKUP(W95,判定式!$G$15:I$19,3,TRUE),IF(C95=17,VLOOKUP(W95,判定式!$H$15:I$19,2,TRUE))))))))</f>
        <v>0</v>
      </c>
    </row>
    <row r="96" spans="1:24" ht="14.25">
      <c r="A96" s="73">
        <v>76</v>
      </c>
      <c r="B96" s="135"/>
      <c r="C96" s="203"/>
      <c r="D96" s="212" t="str">
        <f t="shared" si="8"/>
        <v>-</v>
      </c>
      <c r="E96" s="229"/>
      <c r="F96" s="229"/>
      <c r="G96" s="229"/>
      <c r="H96" s="229"/>
      <c r="I96" s="229"/>
      <c r="J96" s="229"/>
      <c r="K96" s="74"/>
      <c r="L96" s="229"/>
      <c r="M96" s="229"/>
      <c r="N96" s="245" t="str">
        <f>IF(E96="","",VLOOKUP(E96,判定式!C$3:$J$12,8,TRUE))</f>
        <v/>
      </c>
      <c r="O96" s="245" t="str">
        <f>IF(F96="","",VLOOKUP(F96,判定式!D$3:$J$12,7,TRUE))</f>
        <v/>
      </c>
      <c r="P96" s="245" t="str">
        <f>IF(G96="","",VLOOKUP(G96,判定式!E$3:$J$12,6,TRUE))</f>
        <v/>
      </c>
      <c r="Q96" s="245" t="str">
        <f>IF(H96="","",VLOOKUP(H96,判定式!F$3:$J$12,5,TRUE))</f>
        <v/>
      </c>
      <c r="R96" s="245" t="str">
        <f>IF(I96="","",VLOOKUP(I96,判定式!M$3:$N$12,2,TRUE))</f>
        <v/>
      </c>
      <c r="S96" s="245" t="str">
        <f>IF(J96="","",VLOOKUP(J96,判定式!I$3:$J$12,2,TRUE))</f>
        <v/>
      </c>
      <c r="T96" s="245" t="str">
        <f>IF(K96="","",VLOOKUP(K96,判定式!L$3:$N$12,3,TRUE))</f>
        <v/>
      </c>
      <c r="U96" s="245" t="str">
        <f>IF(L96="","",VLOOKUP(L96,判定式!G$3:$J$12,4,TRUE))</f>
        <v/>
      </c>
      <c r="V96" s="245" t="str">
        <f>IF(M96="","",VLOOKUP(M96,判定式!$H$3:J$12,3,TRUE))</f>
        <v/>
      </c>
      <c r="W96" s="75" t="str">
        <f t="shared" si="9"/>
        <v/>
      </c>
      <c r="X96" s="172" t="b">
        <f>IF(ISNUMBER(D96),"判定外",IF(C96=12,VLOOKUP(W96,判定式!$C$15:I$19,7,TRUE),IF(C96=13,VLOOKUP(W96,判定式!$D$15:I$19,6,TRUE),IF(C96=14,VLOOKUP(W96,判定式!$E$15:I$19,5,TRUE),IF(C96=15,VLOOKUP(W96,判定式!$F$15:I$19,4,TRUE),IF(C96=16,VLOOKUP(W96,判定式!$G$15:I$19,3,TRUE),IF(C96=17,VLOOKUP(W96,判定式!$H$15:I$19,2,TRUE))))))))</f>
        <v>0</v>
      </c>
    </row>
    <row r="97" spans="1:24" ht="14.25">
      <c r="A97" s="67">
        <v>77</v>
      </c>
      <c r="B97" s="133"/>
      <c r="C97" s="201"/>
      <c r="D97" s="208" t="str">
        <f t="shared" si="8"/>
        <v>-</v>
      </c>
      <c r="E97" s="225"/>
      <c r="F97" s="225"/>
      <c r="G97" s="225"/>
      <c r="H97" s="225"/>
      <c r="I97" s="225"/>
      <c r="J97" s="225"/>
      <c r="K97" s="68"/>
      <c r="L97" s="225"/>
      <c r="M97" s="225"/>
      <c r="N97" s="241" t="str">
        <f>IF(E97="","",VLOOKUP(E97,判定式!C$3:$J$12,8,TRUE))</f>
        <v/>
      </c>
      <c r="O97" s="241" t="str">
        <f>IF(F97="","",VLOOKUP(F97,判定式!D$3:$J$12,7,TRUE))</f>
        <v/>
      </c>
      <c r="P97" s="241" t="str">
        <f>IF(G97="","",VLOOKUP(G97,判定式!E$3:$J$12,6,TRUE))</f>
        <v/>
      </c>
      <c r="Q97" s="241" t="str">
        <f>IF(H97="","",VLOOKUP(H97,判定式!F$3:$J$12,5,TRUE))</f>
        <v/>
      </c>
      <c r="R97" s="241" t="str">
        <f>IF(I97="","",VLOOKUP(I97,判定式!M$3:$N$12,2,TRUE))</f>
        <v/>
      </c>
      <c r="S97" s="241" t="str">
        <f>IF(J97="","",VLOOKUP(J97,判定式!I$3:$J$12,2,TRUE))</f>
        <v/>
      </c>
      <c r="T97" s="241" t="str">
        <f>IF(K97="","",VLOOKUP(K97,判定式!L$3:$N$12,3,TRUE))</f>
        <v/>
      </c>
      <c r="U97" s="241" t="str">
        <f>IF(L97="","",VLOOKUP(L97,判定式!G$3:$J$12,4,TRUE))</f>
        <v/>
      </c>
      <c r="V97" s="241" t="str">
        <f>IF(M97="","",VLOOKUP(M97,判定式!$H$3:J$12,3,TRUE))</f>
        <v/>
      </c>
      <c r="W97" s="69" t="str">
        <f t="shared" si="9"/>
        <v/>
      </c>
      <c r="X97" s="170" t="b">
        <f>IF(ISNUMBER(D97),"判定外",IF(C97=12,VLOOKUP(W97,判定式!$C$15:I$19,7,TRUE),IF(C97=13,VLOOKUP(W97,判定式!$D$15:I$19,6,TRUE),IF(C97=14,VLOOKUP(W97,判定式!$E$15:I$19,5,TRUE),IF(C97=15,VLOOKUP(W97,判定式!$F$15:I$19,4,TRUE),IF(C97=16,VLOOKUP(W97,判定式!$G$15:I$19,3,TRUE),IF(C97=17,VLOOKUP(W97,判定式!$H$15:I$19,2,TRUE))))))))</f>
        <v>0</v>
      </c>
    </row>
    <row r="98" spans="1:24" ht="14.25">
      <c r="A98" s="67">
        <v>78</v>
      </c>
      <c r="B98" s="133"/>
      <c r="C98" s="201"/>
      <c r="D98" s="208" t="str">
        <f t="shared" si="8"/>
        <v>-</v>
      </c>
      <c r="E98" s="225"/>
      <c r="F98" s="225"/>
      <c r="G98" s="225"/>
      <c r="H98" s="225"/>
      <c r="I98" s="225"/>
      <c r="J98" s="225"/>
      <c r="K98" s="68"/>
      <c r="L98" s="225"/>
      <c r="M98" s="225"/>
      <c r="N98" s="241" t="str">
        <f>IF(E98="","",VLOOKUP(E98,判定式!C$3:$J$12,8,TRUE))</f>
        <v/>
      </c>
      <c r="O98" s="241" t="str">
        <f>IF(F98="","",VLOOKUP(F98,判定式!D$3:$J$12,7,TRUE))</f>
        <v/>
      </c>
      <c r="P98" s="241" t="str">
        <f>IF(G98="","",VLOOKUP(G98,判定式!E$3:$J$12,6,TRUE))</f>
        <v/>
      </c>
      <c r="Q98" s="241" t="str">
        <f>IF(H98="","",VLOOKUP(H98,判定式!F$3:$J$12,5,TRUE))</f>
        <v/>
      </c>
      <c r="R98" s="241" t="str">
        <f>IF(I98="","",VLOOKUP(I98,判定式!M$3:$N$12,2,TRUE))</f>
        <v/>
      </c>
      <c r="S98" s="241" t="str">
        <f>IF(J98="","",VLOOKUP(J98,判定式!I$3:$J$12,2,TRUE))</f>
        <v/>
      </c>
      <c r="T98" s="241" t="str">
        <f>IF(K98="","",VLOOKUP(K98,判定式!L$3:$N$12,3,TRUE))</f>
        <v/>
      </c>
      <c r="U98" s="241" t="str">
        <f>IF(L98="","",VLOOKUP(L98,判定式!G$3:$J$12,4,TRUE))</f>
        <v/>
      </c>
      <c r="V98" s="241" t="str">
        <f>IF(M98="","",VLOOKUP(M98,判定式!$H$3:J$12,3,TRUE))</f>
        <v/>
      </c>
      <c r="W98" s="69" t="str">
        <f t="shared" si="9"/>
        <v/>
      </c>
      <c r="X98" s="170" t="b">
        <f>IF(ISNUMBER(D98),"判定外",IF(C98=12,VLOOKUP(W98,判定式!$C$15:I$19,7,TRUE),IF(C98=13,VLOOKUP(W98,判定式!$D$15:I$19,6,TRUE),IF(C98=14,VLOOKUP(W98,判定式!$E$15:I$19,5,TRUE),IF(C98=15,VLOOKUP(W98,判定式!$F$15:I$19,4,TRUE),IF(C98=16,VLOOKUP(W98,判定式!$G$15:I$19,3,TRUE),IF(C98=17,VLOOKUP(W98,判定式!$H$15:I$19,2,TRUE))))))))</f>
        <v>0</v>
      </c>
    </row>
    <row r="99" spans="1:24" ht="14.25">
      <c r="A99" s="67">
        <v>79</v>
      </c>
      <c r="B99" s="133"/>
      <c r="C99" s="201"/>
      <c r="D99" s="208" t="str">
        <f t="shared" si="8"/>
        <v>-</v>
      </c>
      <c r="E99" s="225"/>
      <c r="F99" s="225"/>
      <c r="G99" s="225"/>
      <c r="H99" s="225"/>
      <c r="I99" s="225"/>
      <c r="J99" s="225"/>
      <c r="K99" s="68"/>
      <c r="L99" s="225"/>
      <c r="M99" s="225"/>
      <c r="N99" s="241" t="str">
        <f>IF(E99="","",VLOOKUP(E99,判定式!C$3:$J$12,8,TRUE))</f>
        <v/>
      </c>
      <c r="O99" s="241" t="str">
        <f>IF(F99="","",VLOOKUP(F99,判定式!D$3:$J$12,7,TRUE))</f>
        <v/>
      </c>
      <c r="P99" s="241" t="str">
        <f>IF(G99="","",VLOOKUP(G99,判定式!E$3:$J$12,6,TRUE))</f>
        <v/>
      </c>
      <c r="Q99" s="241" t="str">
        <f>IF(H99="","",VLOOKUP(H99,判定式!F$3:$J$12,5,TRUE))</f>
        <v/>
      </c>
      <c r="R99" s="241" t="str">
        <f>IF(I99="","",VLOOKUP(I99,判定式!M$3:$N$12,2,TRUE))</f>
        <v/>
      </c>
      <c r="S99" s="241" t="str">
        <f>IF(J99="","",VLOOKUP(J99,判定式!I$3:$J$12,2,TRUE))</f>
        <v/>
      </c>
      <c r="T99" s="241" t="str">
        <f>IF(K99="","",VLOOKUP(K99,判定式!L$3:$N$12,3,TRUE))</f>
        <v/>
      </c>
      <c r="U99" s="241" t="str">
        <f>IF(L99="","",VLOOKUP(L99,判定式!G$3:$J$12,4,TRUE))</f>
        <v/>
      </c>
      <c r="V99" s="241" t="str">
        <f>IF(M99="","",VLOOKUP(M99,判定式!$H$3:J$12,3,TRUE))</f>
        <v/>
      </c>
      <c r="W99" s="69" t="str">
        <f t="shared" si="9"/>
        <v/>
      </c>
      <c r="X99" s="170" t="b">
        <f>IF(ISNUMBER(D99),"判定外",IF(C99=12,VLOOKUP(W99,判定式!$C$15:I$19,7,TRUE),IF(C99=13,VLOOKUP(W99,判定式!$D$15:I$19,6,TRUE),IF(C99=14,VLOOKUP(W99,判定式!$E$15:I$19,5,TRUE),IF(C99=15,VLOOKUP(W99,判定式!$F$15:I$19,4,TRUE),IF(C99=16,VLOOKUP(W99,判定式!$G$15:I$19,3,TRUE),IF(C99=17,VLOOKUP(W99,判定式!$H$15:I$19,2,TRUE))))))))</f>
        <v>0</v>
      </c>
    </row>
    <row r="100" spans="1:24" ht="14.25">
      <c r="A100" s="76">
        <v>80</v>
      </c>
      <c r="B100" s="136"/>
      <c r="C100" s="204"/>
      <c r="D100" s="211" t="str">
        <f t="shared" si="8"/>
        <v>-</v>
      </c>
      <c r="E100" s="230"/>
      <c r="F100" s="230"/>
      <c r="G100" s="230"/>
      <c r="H100" s="230"/>
      <c r="I100" s="230"/>
      <c r="J100" s="230"/>
      <c r="K100" s="77"/>
      <c r="L100" s="230"/>
      <c r="M100" s="230"/>
      <c r="N100" s="242" t="str">
        <f>IF(E100="","",VLOOKUP(E100,判定式!C$3:$J$12,8,TRUE))</f>
        <v/>
      </c>
      <c r="O100" s="242" t="str">
        <f>IF(F100="","",VLOOKUP(F100,判定式!D$3:$J$12,7,TRUE))</f>
        <v/>
      </c>
      <c r="P100" s="242" t="str">
        <f>IF(G100="","",VLOOKUP(G100,判定式!E$3:$J$12,6,TRUE))</f>
        <v/>
      </c>
      <c r="Q100" s="242" t="str">
        <f>IF(H100="","",VLOOKUP(H100,判定式!F$3:$J$12,5,TRUE))</f>
        <v/>
      </c>
      <c r="R100" s="242" t="str">
        <f>IF(I100="","",VLOOKUP(I100,判定式!M$3:$N$12,2,TRUE))</f>
        <v/>
      </c>
      <c r="S100" s="242" t="str">
        <f>IF(J100="","",VLOOKUP(J100,判定式!I$3:$J$12,2,TRUE))</f>
        <v/>
      </c>
      <c r="T100" s="242" t="str">
        <f>IF(K100="","",VLOOKUP(K100,判定式!L$3:$N$12,3,TRUE))</f>
        <v/>
      </c>
      <c r="U100" s="242" t="str">
        <f>IF(L100="","",VLOOKUP(L100,判定式!G$3:$J$12,4,TRUE))</f>
        <v/>
      </c>
      <c r="V100" s="242" t="str">
        <f>IF(M100="","",VLOOKUP(M100,判定式!$H$3:J$12,3,TRUE))</f>
        <v/>
      </c>
      <c r="W100" s="78" t="str">
        <f t="shared" si="9"/>
        <v/>
      </c>
      <c r="X100" s="173" t="b">
        <f>IF(ISNUMBER(D100),"判定外",IF(C100=12,VLOOKUP(W100,判定式!$C$15:I$19,7,TRUE),IF(C100=13,VLOOKUP(W100,判定式!$D$15:I$19,6,TRUE),IF(C100=14,VLOOKUP(W100,判定式!$E$15:I$19,5,TRUE),IF(C100=15,VLOOKUP(W100,判定式!$F$15:I$19,4,TRUE),IF(C100=16,VLOOKUP(W100,判定式!$G$15:I$19,3,TRUE),IF(C100=17,VLOOKUP(W100,判定式!$H$15:I$19,2,TRUE))))))))</f>
        <v>0</v>
      </c>
    </row>
    <row r="101" spans="1:24" ht="14.25">
      <c r="A101" s="79">
        <v>81</v>
      </c>
      <c r="B101" s="137"/>
      <c r="C101" s="205"/>
      <c r="D101" s="212" t="str">
        <f t="shared" si="8"/>
        <v>-</v>
      </c>
      <c r="E101" s="231"/>
      <c r="F101" s="231"/>
      <c r="G101" s="231"/>
      <c r="H101" s="231"/>
      <c r="I101" s="231"/>
      <c r="J101" s="231"/>
      <c r="K101" s="80"/>
      <c r="L101" s="231"/>
      <c r="M101" s="231"/>
      <c r="N101" s="243" t="str">
        <f>IF(E101="","",VLOOKUP(E101,判定式!C$3:$J$12,8,TRUE))</f>
        <v/>
      </c>
      <c r="O101" s="243" t="str">
        <f>IF(F101="","",VLOOKUP(F101,判定式!D$3:$J$12,7,TRUE))</f>
        <v/>
      </c>
      <c r="P101" s="243" t="str">
        <f>IF(G101="","",VLOOKUP(G101,判定式!E$3:$J$12,6,TRUE))</f>
        <v/>
      </c>
      <c r="Q101" s="243" t="str">
        <f>IF(H101="","",VLOOKUP(H101,判定式!F$3:$J$12,5,TRUE))</f>
        <v/>
      </c>
      <c r="R101" s="243" t="str">
        <f>IF(I101="","",VLOOKUP(I101,判定式!M$3:$N$12,2,TRUE))</f>
        <v/>
      </c>
      <c r="S101" s="243" t="str">
        <f>IF(J101="","",VLOOKUP(J101,判定式!I$3:$J$12,2,TRUE))</f>
        <v/>
      </c>
      <c r="T101" s="243" t="str">
        <f>IF(K101="","",VLOOKUP(K101,判定式!L$3:$N$12,3,TRUE))</f>
        <v/>
      </c>
      <c r="U101" s="243" t="str">
        <f>IF(L101="","",VLOOKUP(L101,判定式!G$3:$J$12,4,TRUE))</f>
        <v/>
      </c>
      <c r="V101" s="243" t="str">
        <f>IF(M101="","",VLOOKUP(M101,判定式!$H$3:J$12,3,TRUE))</f>
        <v/>
      </c>
      <c r="W101" s="75" t="str">
        <f t="shared" si="9"/>
        <v/>
      </c>
      <c r="X101" s="174" t="b">
        <f>IF(ISNUMBER(D101),"判定外",IF(C101=12,VLOOKUP(W101,判定式!$C$15:I$19,7,TRUE),IF(C101=13,VLOOKUP(W101,判定式!$D$15:I$19,6,TRUE),IF(C101=14,VLOOKUP(W101,判定式!$E$15:I$19,5,TRUE),IF(C101=15,VLOOKUP(W101,判定式!$F$15:I$19,4,TRUE),IF(C101=16,VLOOKUP(W101,判定式!$G$15:I$19,3,TRUE),IF(C101=17,VLOOKUP(W101,判定式!$H$15:I$19,2,TRUE))))))))</f>
        <v>0</v>
      </c>
    </row>
    <row r="102" spans="1:24" ht="14.25">
      <c r="A102" s="67">
        <v>82</v>
      </c>
      <c r="B102" s="133"/>
      <c r="C102" s="201"/>
      <c r="D102" s="208" t="str">
        <f t="shared" si="8"/>
        <v>-</v>
      </c>
      <c r="E102" s="225"/>
      <c r="F102" s="225"/>
      <c r="G102" s="225"/>
      <c r="H102" s="225"/>
      <c r="I102" s="225"/>
      <c r="J102" s="225"/>
      <c r="K102" s="68"/>
      <c r="L102" s="225"/>
      <c r="M102" s="225"/>
      <c r="N102" s="241" t="str">
        <f>IF(E102="","",VLOOKUP(E102,判定式!C$3:$J$12,8,TRUE))</f>
        <v/>
      </c>
      <c r="O102" s="241" t="str">
        <f>IF(F102="","",VLOOKUP(F102,判定式!D$3:$J$12,7,TRUE))</f>
        <v/>
      </c>
      <c r="P102" s="241" t="str">
        <f>IF(G102="","",VLOOKUP(G102,判定式!E$3:$J$12,6,TRUE))</f>
        <v/>
      </c>
      <c r="Q102" s="241" t="str">
        <f>IF(H102="","",VLOOKUP(H102,判定式!F$3:$J$12,5,TRUE))</f>
        <v/>
      </c>
      <c r="R102" s="241" t="str">
        <f>IF(I102="","",VLOOKUP(I102,判定式!M$3:$N$12,2,TRUE))</f>
        <v/>
      </c>
      <c r="S102" s="241" t="str">
        <f>IF(J102="","",VLOOKUP(J102,判定式!I$3:$J$12,2,TRUE))</f>
        <v/>
      </c>
      <c r="T102" s="241" t="str">
        <f>IF(K102="","",VLOOKUP(K102,判定式!L$3:$N$12,3,TRUE))</f>
        <v/>
      </c>
      <c r="U102" s="241" t="str">
        <f>IF(L102="","",VLOOKUP(L102,判定式!G$3:$J$12,4,TRUE))</f>
        <v/>
      </c>
      <c r="V102" s="241" t="str">
        <f>IF(M102="","",VLOOKUP(M102,判定式!$H$3:J$12,3,TRUE))</f>
        <v/>
      </c>
      <c r="W102" s="69" t="str">
        <f t="shared" si="9"/>
        <v/>
      </c>
      <c r="X102" s="170" t="b">
        <f>IF(ISNUMBER(D102),"判定外",IF(C102=12,VLOOKUP(W102,判定式!$C$15:I$19,7,TRUE),IF(C102=13,VLOOKUP(W102,判定式!$D$15:I$19,6,TRUE),IF(C102=14,VLOOKUP(W102,判定式!$E$15:I$19,5,TRUE),IF(C102=15,VLOOKUP(W102,判定式!$F$15:I$19,4,TRUE),IF(C102=16,VLOOKUP(W102,判定式!$G$15:I$19,3,TRUE),IF(C102=17,VLOOKUP(W102,判定式!$H$15:I$19,2,TRUE))))))))</f>
        <v>0</v>
      </c>
    </row>
    <row r="103" spans="1:24" ht="14.25">
      <c r="A103" s="67">
        <v>83</v>
      </c>
      <c r="B103" s="133"/>
      <c r="C103" s="201"/>
      <c r="D103" s="208" t="str">
        <f t="shared" si="8"/>
        <v>-</v>
      </c>
      <c r="E103" s="225"/>
      <c r="F103" s="225"/>
      <c r="G103" s="225"/>
      <c r="H103" s="225"/>
      <c r="I103" s="225"/>
      <c r="J103" s="225"/>
      <c r="K103" s="68"/>
      <c r="L103" s="225"/>
      <c r="M103" s="225"/>
      <c r="N103" s="241" t="str">
        <f>IF(E103="","",VLOOKUP(E103,判定式!C$3:$J$12,8,TRUE))</f>
        <v/>
      </c>
      <c r="O103" s="241" t="str">
        <f>IF(F103="","",VLOOKUP(F103,判定式!D$3:$J$12,7,TRUE))</f>
        <v/>
      </c>
      <c r="P103" s="241" t="str">
        <f>IF(G103="","",VLOOKUP(G103,判定式!E$3:$J$12,6,TRUE))</f>
        <v/>
      </c>
      <c r="Q103" s="241" t="str">
        <f>IF(H103="","",VLOOKUP(H103,判定式!F$3:$J$12,5,TRUE))</f>
        <v/>
      </c>
      <c r="R103" s="241" t="str">
        <f>IF(I103="","",VLOOKUP(I103,判定式!M$3:$N$12,2,TRUE))</f>
        <v/>
      </c>
      <c r="S103" s="241" t="str">
        <f>IF(J103="","",VLOOKUP(J103,判定式!I$3:$J$12,2,TRUE))</f>
        <v/>
      </c>
      <c r="T103" s="241" t="str">
        <f>IF(K103="","",VLOOKUP(K103,判定式!L$3:$N$12,3,TRUE))</f>
        <v/>
      </c>
      <c r="U103" s="241" t="str">
        <f>IF(L103="","",VLOOKUP(L103,判定式!G$3:$J$12,4,TRUE))</f>
        <v/>
      </c>
      <c r="V103" s="241" t="str">
        <f>IF(M103="","",VLOOKUP(M103,判定式!$H$3:J$12,3,TRUE))</f>
        <v/>
      </c>
      <c r="W103" s="69" t="str">
        <f t="shared" si="9"/>
        <v/>
      </c>
      <c r="X103" s="170" t="b">
        <f>IF(ISNUMBER(D103),"判定外",IF(C103=12,VLOOKUP(W103,判定式!$C$15:I$19,7,TRUE),IF(C103=13,VLOOKUP(W103,判定式!$D$15:I$19,6,TRUE),IF(C103=14,VLOOKUP(W103,判定式!$E$15:I$19,5,TRUE),IF(C103=15,VLOOKUP(W103,判定式!$F$15:I$19,4,TRUE),IF(C103=16,VLOOKUP(W103,判定式!$G$15:I$19,3,TRUE),IF(C103=17,VLOOKUP(W103,判定式!$H$15:I$19,2,TRUE))))))))</f>
        <v>0</v>
      </c>
    </row>
    <row r="104" spans="1:24" ht="14.25">
      <c r="A104" s="67">
        <v>84</v>
      </c>
      <c r="B104" s="133"/>
      <c r="C104" s="201"/>
      <c r="D104" s="208" t="str">
        <f t="shared" si="8"/>
        <v>-</v>
      </c>
      <c r="E104" s="225"/>
      <c r="F104" s="225"/>
      <c r="G104" s="225"/>
      <c r="H104" s="225"/>
      <c r="I104" s="225"/>
      <c r="J104" s="225"/>
      <c r="K104" s="68"/>
      <c r="L104" s="225"/>
      <c r="M104" s="225"/>
      <c r="N104" s="241" t="str">
        <f>IF(E104="","",VLOOKUP(E104,判定式!C$3:$J$12,8,TRUE))</f>
        <v/>
      </c>
      <c r="O104" s="241" t="str">
        <f>IF(F104="","",VLOOKUP(F104,判定式!D$3:$J$12,7,TRUE))</f>
        <v/>
      </c>
      <c r="P104" s="241" t="str">
        <f>IF(G104="","",VLOOKUP(G104,判定式!E$3:$J$12,6,TRUE))</f>
        <v/>
      </c>
      <c r="Q104" s="241" t="str">
        <f>IF(H104="","",VLOOKUP(H104,判定式!F$3:$J$12,5,TRUE))</f>
        <v/>
      </c>
      <c r="R104" s="241" t="str">
        <f>IF(I104="","",VLOOKUP(I104,判定式!M$3:$N$12,2,TRUE))</f>
        <v/>
      </c>
      <c r="S104" s="241" t="str">
        <f>IF(J104="","",VLOOKUP(J104,判定式!I$3:$J$12,2,TRUE))</f>
        <v/>
      </c>
      <c r="T104" s="241" t="str">
        <f>IF(K104="","",VLOOKUP(K104,判定式!L$3:$N$12,3,TRUE))</f>
        <v/>
      </c>
      <c r="U104" s="241" t="str">
        <f>IF(L104="","",VLOOKUP(L104,判定式!G$3:$J$12,4,TRUE))</f>
        <v/>
      </c>
      <c r="V104" s="241" t="str">
        <f>IF(M104="","",VLOOKUP(M104,判定式!$H$3:J$12,3,TRUE))</f>
        <v/>
      </c>
      <c r="W104" s="69" t="str">
        <f t="shared" si="9"/>
        <v/>
      </c>
      <c r="X104" s="170" t="b">
        <f>IF(ISNUMBER(D104),"判定外",IF(C104=12,VLOOKUP(W104,判定式!$C$15:I$19,7,TRUE),IF(C104=13,VLOOKUP(W104,判定式!$D$15:I$19,6,TRUE),IF(C104=14,VLOOKUP(W104,判定式!$E$15:I$19,5,TRUE),IF(C104=15,VLOOKUP(W104,判定式!$F$15:I$19,4,TRUE),IF(C104=16,VLOOKUP(W104,判定式!$G$15:I$19,3,TRUE),IF(C104=17,VLOOKUP(W104,判定式!$H$15:I$19,2,TRUE))))))))</f>
        <v>0</v>
      </c>
    </row>
    <row r="105" spans="1:24" ht="14.25">
      <c r="A105" s="70">
        <v>85</v>
      </c>
      <c r="B105" s="134"/>
      <c r="C105" s="202"/>
      <c r="D105" s="211" t="str">
        <f t="shared" si="8"/>
        <v>-</v>
      </c>
      <c r="E105" s="227"/>
      <c r="F105" s="227"/>
      <c r="G105" s="227"/>
      <c r="H105" s="227"/>
      <c r="I105" s="227"/>
      <c r="J105" s="227"/>
      <c r="K105" s="71"/>
      <c r="L105" s="227"/>
      <c r="M105" s="227"/>
      <c r="N105" s="244" t="str">
        <f>IF(E105="","",VLOOKUP(E105,判定式!C$3:$J$12,8,TRUE))</f>
        <v/>
      </c>
      <c r="O105" s="244" t="str">
        <f>IF(F105="","",VLOOKUP(F105,判定式!D$3:$J$12,7,TRUE))</f>
        <v/>
      </c>
      <c r="P105" s="244" t="str">
        <f>IF(G105="","",VLOOKUP(G105,判定式!E$3:$J$12,6,TRUE))</f>
        <v/>
      </c>
      <c r="Q105" s="244" t="str">
        <f>IF(H105="","",VLOOKUP(H105,判定式!F$3:$J$12,5,TRUE))</f>
        <v/>
      </c>
      <c r="R105" s="244" t="str">
        <f>IF(I105="","",VLOOKUP(I105,判定式!M$3:$N$12,2,TRUE))</f>
        <v/>
      </c>
      <c r="S105" s="244" t="str">
        <f>IF(J105="","",VLOOKUP(J105,判定式!I$3:$J$12,2,TRUE))</f>
        <v/>
      </c>
      <c r="T105" s="244" t="str">
        <f>IF(K105="","",VLOOKUP(K105,判定式!L$3:$N$12,3,TRUE))</f>
        <v/>
      </c>
      <c r="U105" s="244" t="str">
        <f>IF(L105="","",VLOOKUP(L105,判定式!G$3:$J$12,4,TRUE))</f>
        <v/>
      </c>
      <c r="V105" s="244" t="str">
        <f>IF(M105="","",VLOOKUP(M105,判定式!$H$3:J$12,3,TRUE))</f>
        <v/>
      </c>
      <c r="W105" s="78" t="str">
        <f t="shared" si="9"/>
        <v/>
      </c>
      <c r="X105" s="171" t="b">
        <f>IF(ISNUMBER(D105),"判定外",IF(C105=12,VLOOKUP(W105,判定式!$C$15:I$19,7,TRUE),IF(C105=13,VLOOKUP(W105,判定式!$D$15:I$19,6,TRUE),IF(C105=14,VLOOKUP(W105,判定式!$E$15:I$19,5,TRUE),IF(C105=15,VLOOKUP(W105,判定式!$F$15:I$19,4,TRUE),IF(C105=16,VLOOKUP(W105,判定式!$G$15:I$19,3,TRUE),IF(C105=17,VLOOKUP(W105,判定式!$H$15:I$19,2,TRUE))))))))</f>
        <v>0</v>
      </c>
    </row>
    <row r="106" spans="1:24" ht="14.25">
      <c r="A106" s="73">
        <v>86</v>
      </c>
      <c r="B106" s="135"/>
      <c r="C106" s="203"/>
      <c r="D106" s="212" t="str">
        <f t="shared" si="8"/>
        <v>-</v>
      </c>
      <c r="E106" s="229"/>
      <c r="F106" s="229"/>
      <c r="G106" s="229"/>
      <c r="H106" s="229"/>
      <c r="I106" s="229"/>
      <c r="J106" s="229"/>
      <c r="K106" s="74"/>
      <c r="L106" s="229"/>
      <c r="M106" s="229"/>
      <c r="N106" s="245" t="str">
        <f>IF(E106="","",VLOOKUP(E106,判定式!C$3:$J$12,8,TRUE))</f>
        <v/>
      </c>
      <c r="O106" s="245" t="str">
        <f>IF(F106="","",VLOOKUP(F106,判定式!D$3:$J$12,7,TRUE))</f>
        <v/>
      </c>
      <c r="P106" s="245" t="str">
        <f>IF(G106="","",VLOOKUP(G106,判定式!E$3:$J$12,6,TRUE))</f>
        <v/>
      </c>
      <c r="Q106" s="245" t="str">
        <f>IF(H106="","",VLOOKUP(H106,判定式!F$3:$J$12,5,TRUE))</f>
        <v/>
      </c>
      <c r="R106" s="245" t="str">
        <f>IF(I106="","",VLOOKUP(I106,判定式!M$3:$N$12,2,TRUE))</f>
        <v/>
      </c>
      <c r="S106" s="245" t="str">
        <f>IF(J106="","",VLOOKUP(J106,判定式!I$3:$J$12,2,TRUE))</f>
        <v/>
      </c>
      <c r="T106" s="245" t="str">
        <f>IF(K106="","",VLOOKUP(K106,判定式!L$3:$N$12,3,TRUE))</f>
        <v/>
      </c>
      <c r="U106" s="245" t="str">
        <f>IF(L106="","",VLOOKUP(L106,判定式!G$3:$J$12,4,TRUE))</f>
        <v/>
      </c>
      <c r="V106" s="245" t="str">
        <f>IF(M106="","",VLOOKUP(M106,判定式!$H$3:J$12,3,TRUE))</f>
        <v/>
      </c>
      <c r="W106" s="75" t="str">
        <f t="shared" si="9"/>
        <v/>
      </c>
      <c r="X106" s="172" t="b">
        <f>IF(ISNUMBER(D106),"判定外",IF(C106=12,VLOOKUP(W106,判定式!$C$15:I$19,7,TRUE),IF(C106=13,VLOOKUP(W106,判定式!$D$15:I$19,6,TRUE),IF(C106=14,VLOOKUP(W106,判定式!$E$15:I$19,5,TRUE),IF(C106=15,VLOOKUP(W106,判定式!$F$15:I$19,4,TRUE),IF(C106=16,VLOOKUP(W106,判定式!$G$15:I$19,3,TRUE),IF(C106=17,VLOOKUP(W106,判定式!$H$15:I$19,2,TRUE))))))))</f>
        <v>0</v>
      </c>
    </row>
    <row r="107" spans="1:24" ht="14.25">
      <c r="A107" s="67">
        <v>87</v>
      </c>
      <c r="B107" s="133"/>
      <c r="C107" s="201"/>
      <c r="D107" s="208" t="str">
        <f t="shared" si="8"/>
        <v>-</v>
      </c>
      <c r="E107" s="225"/>
      <c r="F107" s="225"/>
      <c r="G107" s="225"/>
      <c r="H107" s="225"/>
      <c r="I107" s="225"/>
      <c r="J107" s="225"/>
      <c r="K107" s="68"/>
      <c r="L107" s="225"/>
      <c r="M107" s="225"/>
      <c r="N107" s="241" t="str">
        <f>IF(E107="","",VLOOKUP(E107,判定式!C$3:$J$12,8,TRUE))</f>
        <v/>
      </c>
      <c r="O107" s="241" t="str">
        <f>IF(F107="","",VLOOKUP(F107,判定式!D$3:$J$12,7,TRUE))</f>
        <v/>
      </c>
      <c r="P107" s="241" t="str">
        <f>IF(G107="","",VLOOKUP(G107,判定式!E$3:$J$12,6,TRUE))</f>
        <v/>
      </c>
      <c r="Q107" s="241" t="str">
        <f>IF(H107="","",VLOOKUP(H107,判定式!F$3:$J$12,5,TRUE))</f>
        <v/>
      </c>
      <c r="R107" s="241" t="str">
        <f>IF(I107="","",VLOOKUP(I107,判定式!M$3:$N$12,2,TRUE))</f>
        <v/>
      </c>
      <c r="S107" s="241" t="str">
        <f>IF(J107="","",VLOOKUP(J107,判定式!I$3:$J$12,2,TRUE))</f>
        <v/>
      </c>
      <c r="T107" s="241" t="str">
        <f>IF(K107="","",VLOOKUP(K107,判定式!L$3:$N$12,3,TRUE))</f>
        <v/>
      </c>
      <c r="U107" s="241" t="str">
        <f>IF(L107="","",VLOOKUP(L107,判定式!G$3:$J$12,4,TRUE))</f>
        <v/>
      </c>
      <c r="V107" s="241" t="str">
        <f>IF(M107="","",VLOOKUP(M107,判定式!$H$3:J$12,3,TRUE))</f>
        <v/>
      </c>
      <c r="W107" s="69" t="str">
        <f t="shared" si="9"/>
        <v/>
      </c>
      <c r="X107" s="170" t="b">
        <f>IF(ISNUMBER(D107),"判定外",IF(C107=12,VLOOKUP(W107,判定式!$C$15:I$19,7,TRUE),IF(C107=13,VLOOKUP(W107,判定式!$D$15:I$19,6,TRUE),IF(C107=14,VLOOKUP(W107,判定式!$E$15:I$19,5,TRUE),IF(C107=15,VLOOKUP(W107,判定式!$F$15:I$19,4,TRUE),IF(C107=16,VLOOKUP(W107,判定式!$G$15:I$19,3,TRUE),IF(C107=17,VLOOKUP(W107,判定式!$H$15:I$19,2,TRUE))))))))</f>
        <v>0</v>
      </c>
    </row>
    <row r="108" spans="1:24" ht="14.25">
      <c r="A108" s="67">
        <v>88</v>
      </c>
      <c r="B108" s="133"/>
      <c r="C108" s="201"/>
      <c r="D108" s="208" t="str">
        <f t="shared" si="8"/>
        <v>-</v>
      </c>
      <c r="E108" s="225"/>
      <c r="F108" s="225"/>
      <c r="G108" s="225"/>
      <c r="H108" s="225"/>
      <c r="I108" s="225"/>
      <c r="J108" s="225"/>
      <c r="K108" s="68"/>
      <c r="L108" s="225"/>
      <c r="M108" s="225"/>
      <c r="N108" s="241" t="str">
        <f>IF(E108="","",VLOOKUP(E108,判定式!C$3:$J$12,8,TRUE))</f>
        <v/>
      </c>
      <c r="O108" s="241" t="str">
        <f>IF(F108="","",VLOOKUP(F108,判定式!D$3:$J$12,7,TRUE))</f>
        <v/>
      </c>
      <c r="P108" s="241" t="str">
        <f>IF(G108="","",VLOOKUP(G108,判定式!E$3:$J$12,6,TRUE))</f>
        <v/>
      </c>
      <c r="Q108" s="241" t="str">
        <f>IF(H108="","",VLOOKUP(H108,判定式!F$3:$J$12,5,TRUE))</f>
        <v/>
      </c>
      <c r="R108" s="241" t="str">
        <f>IF(I108="","",VLOOKUP(I108,判定式!M$3:$N$12,2,TRUE))</f>
        <v/>
      </c>
      <c r="S108" s="241" t="str">
        <f>IF(J108="","",VLOOKUP(J108,判定式!I$3:$J$12,2,TRUE))</f>
        <v/>
      </c>
      <c r="T108" s="241" t="str">
        <f>IF(K108="","",VLOOKUP(K108,判定式!L$3:$N$12,3,TRUE))</f>
        <v/>
      </c>
      <c r="U108" s="241" t="str">
        <f>IF(L108="","",VLOOKUP(L108,判定式!G$3:$J$12,4,TRUE))</f>
        <v/>
      </c>
      <c r="V108" s="241" t="str">
        <f>IF(M108="","",VLOOKUP(M108,判定式!$H$3:J$12,3,TRUE))</f>
        <v/>
      </c>
      <c r="W108" s="69" t="str">
        <f t="shared" si="9"/>
        <v/>
      </c>
      <c r="X108" s="170" t="b">
        <f>IF(ISNUMBER(D108),"判定外",IF(C108=12,VLOOKUP(W108,判定式!$C$15:I$19,7,TRUE),IF(C108=13,VLOOKUP(W108,判定式!$D$15:I$19,6,TRUE),IF(C108=14,VLOOKUP(W108,判定式!$E$15:I$19,5,TRUE),IF(C108=15,VLOOKUP(W108,判定式!$F$15:I$19,4,TRUE),IF(C108=16,VLOOKUP(W108,判定式!$G$15:I$19,3,TRUE),IF(C108=17,VLOOKUP(W108,判定式!$H$15:I$19,2,TRUE))))))))</f>
        <v>0</v>
      </c>
    </row>
    <row r="109" spans="1:24" ht="14.25">
      <c r="A109" s="67">
        <v>89</v>
      </c>
      <c r="B109" s="133"/>
      <c r="C109" s="201"/>
      <c r="D109" s="208" t="str">
        <f t="shared" si="8"/>
        <v>-</v>
      </c>
      <c r="E109" s="225"/>
      <c r="F109" s="225"/>
      <c r="G109" s="225"/>
      <c r="H109" s="225"/>
      <c r="I109" s="225"/>
      <c r="J109" s="225"/>
      <c r="K109" s="68"/>
      <c r="L109" s="225"/>
      <c r="M109" s="225"/>
      <c r="N109" s="241" t="str">
        <f>IF(E109="","",VLOOKUP(E109,判定式!C$3:$J$12,8,TRUE))</f>
        <v/>
      </c>
      <c r="O109" s="241" t="str">
        <f>IF(F109="","",VLOOKUP(F109,判定式!D$3:$J$12,7,TRUE))</f>
        <v/>
      </c>
      <c r="P109" s="241" t="str">
        <f>IF(G109="","",VLOOKUP(G109,判定式!E$3:$J$12,6,TRUE))</f>
        <v/>
      </c>
      <c r="Q109" s="241" t="str">
        <f>IF(H109="","",VLOOKUP(H109,判定式!F$3:$J$12,5,TRUE))</f>
        <v/>
      </c>
      <c r="R109" s="241" t="str">
        <f>IF(I109="","",VLOOKUP(I109,判定式!M$3:$N$12,2,TRUE))</f>
        <v/>
      </c>
      <c r="S109" s="241" t="str">
        <f>IF(J109="","",VLOOKUP(J109,判定式!I$3:$J$12,2,TRUE))</f>
        <v/>
      </c>
      <c r="T109" s="241" t="str">
        <f>IF(K109="","",VLOOKUP(K109,判定式!L$3:$N$12,3,TRUE))</f>
        <v/>
      </c>
      <c r="U109" s="241" t="str">
        <f>IF(L109="","",VLOOKUP(L109,判定式!G$3:$J$12,4,TRUE))</f>
        <v/>
      </c>
      <c r="V109" s="241" t="str">
        <f>IF(M109="","",VLOOKUP(M109,判定式!$H$3:J$12,3,TRUE))</f>
        <v/>
      </c>
      <c r="W109" s="69" t="str">
        <f t="shared" si="9"/>
        <v/>
      </c>
      <c r="X109" s="170" t="b">
        <f>IF(ISNUMBER(D109),"判定外",IF(C109=12,VLOOKUP(W109,判定式!$C$15:I$19,7,TRUE),IF(C109=13,VLOOKUP(W109,判定式!$D$15:I$19,6,TRUE),IF(C109=14,VLOOKUP(W109,判定式!$E$15:I$19,5,TRUE),IF(C109=15,VLOOKUP(W109,判定式!$F$15:I$19,4,TRUE),IF(C109=16,VLOOKUP(W109,判定式!$G$15:I$19,3,TRUE),IF(C109=17,VLOOKUP(W109,判定式!$H$15:I$19,2,TRUE))))))))</f>
        <v>0</v>
      </c>
    </row>
    <row r="110" spans="1:24" ht="14.25">
      <c r="A110" s="76">
        <v>90</v>
      </c>
      <c r="B110" s="136"/>
      <c r="C110" s="204"/>
      <c r="D110" s="211" t="str">
        <f t="shared" si="8"/>
        <v>-</v>
      </c>
      <c r="E110" s="230"/>
      <c r="F110" s="230"/>
      <c r="G110" s="230"/>
      <c r="H110" s="230"/>
      <c r="I110" s="230"/>
      <c r="J110" s="230"/>
      <c r="K110" s="77"/>
      <c r="L110" s="230"/>
      <c r="M110" s="230"/>
      <c r="N110" s="242" t="str">
        <f>IF(E110="","",VLOOKUP(E110,判定式!C$3:$J$12,8,TRUE))</f>
        <v/>
      </c>
      <c r="O110" s="242" t="str">
        <f>IF(F110="","",VLOOKUP(F110,判定式!D$3:$J$12,7,TRUE))</f>
        <v/>
      </c>
      <c r="P110" s="242" t="str">
        <f>IF(G110="","",VLOOKUP(G110,判定式!E$3:$J$12,6,TRUE))</f>
        <v/>
      </c>
      <c r="Q110" s="242" t="str">
        <f>IF(H110="","",VLOOKUP(H110,判定式!F$3:$J$12,5,TRUE))</f>
        <v/>
      </c>
      <c r="R110" s="242" t="str">
        <f>IF(I110="","",VLOOKUP(I110,判定式!M$3:$N$12,2,TRUE))</f>
        <v/>
      </c>
      <c r="S110" s="242" t="str">
        <f>IF(J110="","",VLOOKUP(J110,判定式!I$3:$J$12,2,TRUE))</f>
        <v/>
      </c>
      <c r="T110" s="242" t="str">
        <f>IF(K110="","",VLOOKUP(K110,判定式!L$3:$N$12,3,TRUE))</f>
        <v/>
      </c>
      <c r="U110" s="242" t="str">
        <f>IF(L110="","",VLOOKUP(L110,判定式!G$3:$J$12,4,TRUE))</f>
        <v/>
      </c>
      <c r="V110" s="242" t="str">
        <f>IF(M110="","",VLOOKUP(M110,判定式!$H$3:J$12,3,TRUE))</f>
        <v/>
      </c>
      <c r="W110" s="78" t="str">
        <f t="shared" si="9"/>
        <v/>
      </c>
      <c r="X110" s="173" t="b">
        <f>IF(ISNUMBER(D110),"判定外",IF(C110=12,VLOOKUP(W110,判定式!$C$15:I$19,7,TRUE),IF(C110=13,VLOOKUP(W110,判定式!$D$15:I$19,6,TRUE),IF(C110=14,VLOOKUP(W110,判定式!$E$15:I$19,5,TRUE),IF(C110=15,VLOOKUP(W110,判定式!$F$15:I$19,4,TRUE),IF(C110=16,VLOOKUP(W110,判定式!$G$15:I$19,3,TRUE),IF(C110=17,VLOOKUP(W110,判定式!$H$15:I$19,2,TRUE))))))))</f>
        <v>0</v>
      </c>
    </row>
    <row r="111" spans="1:24" ht="14.25">
      <c r="A111" s="79">
        <v>91</v>
      </c>
      <c r="B111" s="137"/>
      <c r="C111" s="205"/>
      <c r="D111" s="212" t="str">
        <f t="shared" si="8"/>
        <v>-</v>
      </c>
      <c r="E111" s="231"/>
      <c r="F111" s="231"/>
      <c r="G111" s="231"/>
      <c r="H111" s="231"/>
      <c r="I111" s="231"/>
      <c r="J111" s="231"/>
      <c r="K111" s="80"/>
      <c r="L111" s="231"/>
      <c r="M111" s="231"/>
      <c r="N111" s="243" t="str">
        <f>IF(E111="","",VLOOKUP(E111,判定式!C$3:$J$12,8,TRUE))</f>
        <v/>
      </c>
      <c r="O111" s="243" t="str">
        <f>IF(F111="","",VLOOKUP(F111,判定式!D$3:$J$12,7,TRUE))</f>
        <v/>
      </c>
      <c r="P111" s="243" t="str">
        <f>IF(G111="","",VLOOKUP(G111,判定式!E$3:$J$12,6,TRUE))</f>
        <v/>
      </c>
      <c r="Q111" s="243" t="str">
        <f>IF(H111="","",VLOOKUP(H111,判定式!F$3:$J$12,5,TRUE))</f>
        <v/>
      </c>
      <c r="R111" s="243" t="str">
        <f>IF(I111="","",VLOOKUP(I111,判定式!M$3:$N$12,2,TRUE))</f>
        <v/>
      </c>
      <c r="S111" s="243" t="str">
        <f>IF(J111="","",VLOOKUP(J111,判定式!I$3:$J$12,2,TRUE))</f>
        <v/>
      </c>
      <c r="T111" s="243" t="str">
        <f>IF(K111="","",VLOOKUP(K111,判定式!L$3:$N$12,3,TRUE))</f>
        <v/>
      </c>
      <c r="U111" s="243" t="str">
        <f>IF(L111="","",VLOOKUP(L111,判定式!G$3:$J$12,4,TRUE))</f>
        <v/>
      </c>
      <c r="V111" s="243" t="str">
        <f>IF(M111="","",VLOOKUP(M111,判定式!$H$3:J$12,3,TRUE))</f>
        <v/>
      </c>
      <c r="W111" s="75" t="str">
        <f t="shared" si="9"/>
        <v/>
      </c>
      <c r="X111" s="174" t="b">
        <f>IF(ISNUMBER(D111),"判定外",IF(C111=12,VLOOKUP(W111,判定式!$C$15:I$19,7,TRUE),IF(C111=13,VLOOKUP(W111,判定式!$D$15:I$19,6,TRUE),IF(C111=14,VLOOKUP(W111,判定式!$E$15:I$19,5,TRUE),IF(C111=15,VLOOKUP(W111,判定式!$F$15:I$19,4,TRUE),IF(C111=16,VLOOKUP(W111,判定式!$G$15:I$19,3,TRUE),IF(C111=17,VLOOKUP(W111,判定式!$H$15:I$19,2,TRUE))))))))</f>
        <v>0</v>
      </c>
    </row>
    <row r="112" spans="1:24" ht="14.25">
      <c r="A112" s="67">
        <v>92</v>
      </c>
      <c r="B112" s="133"/>
      <c r="C112" s="201"/>
      <c r="D112" s="208" t="str">
        <f t="shared" si="8"/>
        <v>-</v>
      </c>
      <c r="E112" s="225"/>
      <c r="F112" s="225"/>
      <c r="G112" s="225"/>
      <c r="H112" s="225"/>
      <c r="I112" s="225"/>
      <c r="J112" s="225"/>
      <c r="K112" s="68"/>
      <c r="L112" s="225"/>
      <c r="M112" s="225"/>
      <c r="N112" s="241" t="str">
        <f>IF(E112="","",VLOOKUP(E112,判定式!C$3:$J$12,8,TRUE))</f>
        <v/>
      </c>
      <c r="O112" s="241" t="str">
        <f>IF(F112="","",VLOOKUP(F112,判定式!D$3:$J$12,7,TRUE))</f>
        <v/>
      </c>
      <c r="P112" s="241" t="str">
        <f>IF(G112="","",VLOOKUP(G112,判定式!E$3:$J$12,6,TRUE))</f>
        <v/>
      </c>
      <c r="Q112" s="241" t="str">
        <f>IF(H112="","",VLOOKUP(H112,判定式!F$3:$J$12,5,TRUE))</f>
        <v/>
      </c>
      <c r="R112" s="241" t="str">
        <f>IF(I112="","",VLOOKUP(I112,判定式!M$3:$N$12,2,TRUE))</f>
        <v/>
      </c>
      <c r="S112" s="241" t="str">
        <f>IF(J112="","",VLOOKUP(J112,判定式!I$3:$J$12,2,TRUE))</f>
        <v/>
      </c>
      <c r="T112" s="241" t="str">
        <f>IF(K112="","",VLOOKUP(K112,判定式!L$3:$N$12,3,TRUE))</f>
        <v/>
      </c>
      <c r="U112" s="241" t="str">
        <f>IF(L112="","",VLOOKUP(L112,判定式!G$3:$J$12,4,TRUE))</f>
        <v/>
      </c>
      <c r="V112" s="241" t="str">
        <f>IF(M112="","",VLOOKUP(M112,判定式!$H$3:J$12,3,TRUE))</f>
        <v/>
      </c>
      <c r="W112" s="69" t="str">
        <f t="shared" si="9"/>
        <v/>
      </c>
      <c r="X112" s="170" t="b">
        <f>IF(ISNUMBER(D112),"判定外",IF(C112=12,VLOOKUP(W112,判定式!$C$15:I$19,7,TRUE),IF(C112=13,VLOOKUP(W112,判定式!$D$15:I$19,6,TRUE),IF(C112=14,VLOOKUP(W112,判定式!$E$15:I$19,5,TRUE),IF(C112=15,VLOOKUP(W112,判定式!$F$15:I$19,4,TRUE),IF(C112=16,VLOOKUP(W112,判定式!$G$15:I$19,3,TRUE),IF(C112=17,VLOOKUP(W112,判定式!$H$15:I$19,2,TRUE))))))))</f>
        <v>0</v>
      </c>
    </row>
    <row r="113" spans="1:24" ht="14.25">
      <c r="A113" s="67">
        <v>93</v>
      </c>
      <c r="B113" s="133"/>
      <c r="C113" s="201"/>
      <c r="D113" s="208" t="str">
        <f t="shared" si="8"/>
        <v>-</v>
      </c>
      <c r="E113" s="225"/>
      <c r="F113" s="225"/>
      <c r="G113" s="225"/>
      <c r="H113" s="225"/>
      <c r="I113" s="225"/>
      <c r="J113" s="225"/>
      <c r="K113" s="68"/>
      <c r="L113" s="225"/>
      <c r="M113" s="225"/>
      <c r="N113" s="241" t="str">
        <f>IF(E113="","",VLOOKUP(E113,判定式!C$3:$J$12,8,TRUE))</f>
        <v/>
      </c>
      <c r="O113" s="241" t="str">
        <f>IF(F113="","",VLOOKUP(F113,判定式!D$3:$J$12,7,TRUE))</f>
        <v/>
      </c>
      <c r="P113" s="241" t="str">
        <f>IF(G113="","",VLOOKUP(G113,判定式!E$3:$J$12,6,TRUE))</f>
        <v/>
      </c>
      <c r="Q113" s="241" t="str">
        <f>IF(H113="","",VLOOKUP(H113,判定式!F$3:$J$12,5,TRUE))</f>
        <v/>
      </c>
      <c r="R113" s="241" t="str">
        <f>IF(I113="","",VLOOKUP(I113,判定式!M$3:$N$12,2,TRUE))</f>
        <v/>
      </c>
      <c r="S113" s="241" t="str">
        <f>IF(J113="","",VLOOKUP(J113,判定式!I$3:$J$12,2,TRUE))</f>
        <v/>
      </c>
      <c r="T113" s="241" t="str">
        <f>IF(K113="","",VLOOKUP(K113,判定式!L$3:$N$12,3,TRUE))</f>
        <v/>
      </c>
      <c r="U113" s="241" t="str">
        <f>IF(L113="","",VLOOKUP(L113,判定式!G$3:$J$12,4,TRUE))</f>
        <v/>
      </c>
      <c r="V113" s="241" t="str">
        <f>IF(M113="","",VLOOKUP(M113,判定式!$H$3:J$12,3,TRUE))</f>
        <v/>
      </c>
      <c r="W113" s="69" t="str">
        <f t="shared" si="9"/>
        <v/>
      </c>
      <c r="X113" s="170" t="b">
        <f>IF(ISNUMBER(D113),"判定外",IF(C113=12,VLOOKUP(W113,判定式!$C$15:I$19,7,TRUE),IF(C113=13,VLOOKUP(W113,判定式!$D$15:I$19,6,TRUE),IF(C113=14,VLOOKUP(W113,判定式!$E$15:I$19,5,TRUE),IF(C113=15,VLOOKUP(W113,判定式!$F$15:I$19,4,TRUE),IF(C113=16,VLOOKUP(W113,判定式!$G$15:I$19,3,TRUE),IF(C113=17,VLOOKUP(W113,判定式!$H$15:I$19,2,TRUE))))))))</f>
        <v>0</v>
      </c>
    </row>
    <row r="114" spans="1:24" ht="14.25">
      <c r="A114" s="67">
        <v>94</v>
      </c>
      <c r="B114" s="133"/>
      <c r="C114" s="201"/>
      <c r="D114" s="208" t="str">
        <f t="shared" si="8"/>
        <v>-</v>
      </c>
      <c r="E114" s="225"/>
      <c r="F114" s="225"/>
      <c r="G114" s="225"/>
      <c r="H114" s="225"/>
      <c r="I114" s="225"/>
      <c r="J114" s="225"/>
      <c r="K114" s="68"/>
      <c r="L114" s="225"/>
      <c r="M114" s="225"/>
      <c r="N114" s="241" t="str">
        <f>IF(E114="","",VLOOKUP(E114,判定式!C$3:$J$12,8,TRUE))</f>
        <v/>
      </c>
      <c r="O114" s="241" t="str">
        <f>IF(F114="","",VLOOKUP(F114,判定式!D$3:$J$12,7,TRUE))</f>
        <v/>
      </c>
      <c r="P114" s="241" t="str">
        <f>IF(G114="","",VLOOKUP(G114,判定式!E$3:$J$12,6,TRUE))</f>
        <v/>
      </c>
      <c r="Q114" s="241" t="str">
        <f>IF(H114="","",VLOOKUP(H114,判定式!F$3:$J$12,5,TRUE))</f>
        <v/>
      </c>
      <c r="R114" s="241" t="str">
        <f>IF(I114="","",VLOOKUP(I114,判定式!M$3:$N$12,2,TRUE))</f>
        <v/>
      </c>
      <c r="S114" s="241" t="str">
        <f>IF(J114="","",VLOOKUP(J114,判定式!I$3:$J$12,2,TRUE))</f>
        <v/>
      </c>
      <c r="T114" s="241" t="str">
        <f>IF(K114="","",VLOOKUP(K114,判定式!L$3:$N$12,3,TRUE))</f>
        <v/>
      </c>
      <c r="U114" s="241" t="str">
        <f>IF(L114="","",VLOOKUP(L114,判定式!G$3:$J$12,4,TRUE))</f>
        <v/>
      </c>
      <c r="V114" s="241" t="str">
        <f>IF(M114="","",VLOOKUP(M114,判定式!$H$3:J$12,3,TRUE))</f>
        <v/>
      </c>
      <c r="W114" s="69" t="str">
        <f t="shared" si="9"/>
        <v/>
      </c>
      <c r="X114" s="170" t="b">
        <f>IF(ISNUMBER(D114),"判定外",IF(C114=12,VLOOKUP(W114,判定式!$C$15:I$19,7,TRUE),IF(C114=13,VLOOKUP(W114,判定式!$D$15:I$19,6,TRUE),IF(C114=14,VLOOKUP(W114,判定式!$E$15:I$19,5,TRUE),IF(C114=15,VLOOKUP(W114,判定式!$F$15:I$19,4,TRUE),IF(C114=16,VLOOKUP(W114,判定式!$G$15:I$19,3,TRUE),IF(C114=17,VLOOKUP(W114,判定式!$H$15:I$19,2,TRUE))))))))</f>
        <v>0</v>
      </c>
    </row>
    <row r="115" spans="1:24" ht="14.25">
      <c r="A115" s="70">
        <v>95</v>
      </c>
      <c r="B115" s="134"/>
      <c r="C115" s="202"/>
      <c r="D115" s="211" t="str">
        <f t="shared" si="8"/>
        <v>-</v>
      </c>
      <c r="E115" s="227"/>
      <c r="F115" s="227"/>
      <c r="G115" s="227"/>
      <c r="H115" s="227"/>
      <c r="I115" s="227"/>
      <c r="J115" s="227"/>
      <c r="K115" s="71"/>
      <c r="L115" s="227"/>
      <c r="M115" s="227"/>
      <c r="N115" s="244" t="str">
        <f>IF(E115="","",VLOOKUP(E115,判定式!C$3:$J$12,8,TRUE))</f>
        <v/>
      </c>
      <c r="O115" s="244" t="str">
        <f>IF(F115="","",VLOOKUP(F115,判定式!D$3:$J$12,7,TRUE))</f>
        <v/>
      </c>
      <c r="P115" s="244" t="str">
        <f>IF(G115="","",VLOOKUP(G115,判定式!E$3:$J$12,6,TRUE))</f>
        <v/>
      </c>
      <c r="Q115" s="244" t="str">
        <f>IF(H115="","",VLOOKUP(H115,判定式!F$3:$J$12,5,TRUE))</f>
        <v/>
      </c>
      <c r="R115" s="244" t="str">
        <f>IF(I115="","",VLOOKUP(I115,判定式!M$3:$N$12,2,TRUE))</f>
        <v/>
      </c>
      <c r="S115" s="244" t="str">
        <f>IF(J115="","",VLOOKUP(J115,判定式!I$3:$J$12,2,TRUE))</f>
        <v/>
      </c>
      <c r="T115" s="244" t="str">
        <f>IF(K115="","",VLOOKUP(K115,判定式!L$3:$N$12,3,TRUE))</f>
        <v/>
      </c>
      <c r="U115" s="244" t="str">
        <f>IF(L115="","",VLOOKUP(L115,判定式!G$3:$J$12,4,TRUE))</f>
        <v/>
      </c>
      <c r="V115" s="244" t="str">
        <f>IF(M115="","",VLOOKUP(M115,判定式!$H$3:J$12,3,TRUE))</f>
        <v/>
      </c>
      <c r="W115" s="78" t="str">
        <f t="shared" si="9"/>
        <v/>
      </c>
      <c r="X115" s="171" t="b">
        <f>IF(ISNUMBER(D115),"判定外",IF(C115=12,VLOOKUP(W115,判定式!$C$15:I$19,7,TRUE),IF(C115=13,VLOOKUP(W115,判定式!$D$15:I$19,6,TRUE),IF(C115=14,VLOOKUP(W115,判定式!$E$15:I$19,5,TRUE),IF(C115=15,VLOOKUP(W115,判定式!$F$15:I$19,4,TRUE),IF(C115=16,VLOOKUP(W115,判定式!$G$15:I$19,3,TRUE),IF(C115=17,VLOOKUP(W115,判定式!$H$15:I$19,2,TRUE))))))))</f>
        <v>0</v>
      </c>
    </row>
    <row r="116" spans="1:24" ht="14.25">
      <c r="A116" s="73">
        <v>96</v>
      </c>
      <c r="B116" s="135"/>
      <c r="C116" s="203"/>
      <c r="D116" s="212" t="str">
        <f t="shared" si="8"/>
        <v>-</v>
      </c>
      <c r="E116" s="229"/>
      <c r="F116" s="229"/>
      <c r="G116" s="229"/>
      <c r="H116" s="229"/>
      <c r="I116" s="229"/>
      <c r="J116" s="229"/>
      <c r="K116" s="74"/>
      <c r="L116" s="229"/>
      <c r="M116" s="229"/>
      <c r="N116" s="245" t="str">
        <f>IF(E116="","",VLOOKUP(E116,判定式!C$3:$J$12,8,TRUE))</f>
        <v/>
      </c>
      <c r="O116" s="245" t="str">
        <f>IF(F116="","",VLOOKUP(F116,判定式!D$3:$J$12,7,TRUE))</f>
        <v/>
      </c>
      <c r="P116" s="245" t="str">
        <f>IF(G116="","",VLOOKUP(G116,判定式!E$3:$J$12,6,TRUE))</f>
        <v/>
      </c>
      <c r="Q116" s="245" t="str">
        <f>IF(H116="","",VLOOKUP(H116,判定式!F$3:$J$12,5,TRUE))</f>
        <v/>
      </c>
      <c r="R116" s="245" t="str">
        <f>IF(I116="","",VLOOKUP(I116,判定式!M$3:$N$12,2,TRUE))</f>
        <v/>
      </c>
      <c r="S116" s="245" t="str">
        <f>IF(J116="","",VLOOKUP(J116,判定式!I$3:$J$12,2,TRUE))</f>
        <v/>
      </c>
      <c r="T116" s="245" t="str">
        <f>IF(K116="","",VLOOKUP(K116,判定式!L$3:$N$12,3,TRUE))</f>
        <v/>
      </c>
      <c r="U116" s="245" t="str">
        <f>IF(L116="","",VLOOKUP(L116,判定式!G$3:$J$12,4,TRUE))</f>
        <v/>
      </c>
      <c r="V116" s="245" t="str">
        <f>IF(M116="","",VLOOKUP(M116,判定式!$H$3:J$12,3,TRUE))</f>
        <v/>
      </c>
      <c r="W116" s="75" t="str">
        <f t="shared" si="9"/>
        <v/>
      </c>
      <c r="X116" s="172" t="b">
        <f>IF(ISNUMBER(D116),"判定外",IF(C116=12,VLOOKUP(W116,判定式!$C$15:I$19,7,TRUE),IF(C116=13,VLOOKUP(W116,判定式!$D$15:I$19,6,TRUE),IF(C116=14,VLOOKUP(W116,判定式!$E$15:I$19,5,TRUE),IF(C116=15,VLOOKUP(W116,判定式!$F$15:I$19,4,TRUE),IF(C116=16,VLOOKUP(W116,判定式!$G$15:I$19,3,TRUE),IF(C116=17,VLOOKUP(W116,判定式!$H$15:I$19,2,TRUE))))))))</f>
        <v>0</v>
      </c>
    </row>
    <row r="117" spans="1:24" ht="14.25">
      <c r="A117" s="67">
        <v>97</v>
      </c>
      <c r="B117" s="133"/>
      <c r="C117" s="201"/>
      <c r="D117" s="208" t="str">
        <f t="shared" si="8"/>
        <v>-</v>
      </c>
      <c r="E117" s="225"/>
      <c r="F117" s="225"/>
      <c r="G117" s="225"/>
      <c r="H117" s="225"/>
      <c r="I117" s="225"/>
      <c r="J117" s="225"/>
      <c r="K117" s="68"/>
      <c r="L117" s="225"/>
      <c r="M117" s="225"/>
      <c r="N117" s="241" t="str">
        <f>IF(E117="","",VLOOKUP(E117,判定式!C$3:$J$12,8,TRUE))</f>
        <v/>
      </c>
      <c r="O117" s="241" t="str">
        <f>IF(F117="","",VLOOKUP(F117,判定式!D$3:$J$12,7,TRUE))</f>
        <v/>
      </c>
      <c r="P117" s="241" t="str">
        <f>IF(G117="","",VLOOKUP(G117,判定式!E$3:$J$12,6,TRUE))</f>
        <v/>
      </c>
      <c r="Q117" s="241" t="str">
        <f>IF(H117="","",VLOOKUP(H117,判定式!F$3:$J$12,5,TRUE))</f>
        <v/>
      </c>
      <c r="R117" s="241" t="str">
        <f>IF(I117="","",VLOOKUP(I117,判定式!M$3:$N$12,2,TRUE))</f>
        <v/>
      </c>
      <c r="S117" s="241" t="str">
        <f>IF(J117="","",VLOOKUP(J117,判定式!I$3:$J$12,2,TRUE))</f>
        <v/>
      </c>
      <c r="T117" s="241" t="str">
        <f>IF(K117="","",VLOOKUP(K117,判定式!L$3:$N$12,3,TRUE))</f>
        <v/>
      </c>
      <c r="U117" s="241" t="str">
        <f>IF(L117="","",VLOOKUP(L117,判定式!G$3:$J$12,4,TRUE))</f>
        <v/>
      </c>
      <c r="V117" s="241" t="str">
        <f>IF(M117="","",VLOOKUP(M117,判定式!$H$3:J$12,3,TRUE))</f>
        <v/>
      </c>
      <c r="W117" s="69" t="str">
        <f t="shared" si="9"/>
        <v/>
      </c>
      <c r="X117" s="170" t="b">
        <f>IF(ISNUMBER(D117),"判定外",IF(C117=12,VLOOKUP(W117,判定式!$C$15:I$19,7,TRUE),IF(C117=13,VLOOKUP(W117,判定式!$D$15:I$19,6,TRUE),IF(C117=14,VLOOKUP(W117,判定式!$E$15:I$19,5,TRUE),IF(C117=15,VLOOKUP(W117,判定式!$F$15:I$19,4,TRUE),IF(C117=16,VLOOKUP(W117,判定式!$G$15:I$19,3,TRUE),IF(C117=17,VLOOKUP(W117,判定式!$H$15:I$19,2,TRUE))))))))</f>
        <v>0</v>
      </c>
    </row>
    <row r="118" spans="1:24" ht="14.25">
      <c r="A118" s="67">
        <v>98</v>
      </c>
      <c r="B118" s="133"/>
      <c r="C118" s="201"/>
      <c r="D118" s="208" t="str">
        <f t="shared" si="8"/>
        <v>-</v>
      </c>
      <c r="E118" s="225"/>
      <c r="F118" s="225"/>
      <c r="G118" s="225"/>
      <c r="H118" s="225"/>
      <c r="I118" s="225"/>
      <c r="J118" s="225"/>
      <c r="K118" s="68"/>
      <c r="L118" s="225"/>
      <c r="M118" s="225"/>
      <c r="N118" s="241" t="str">
        <f>IF(E118="","",VLOOKUP(E118,判定式!C$3:$J$12,8,TRUE))</f>
        <v/>
      </c>
      <c r="O118" s="241" t="str">
        <f>IF(F118="","",VLOOKUP(F118,判定式!D$3:$J$12,7,TRUE))</f>
        <v/>
      </c>
      <c r="P118" s="241" t="str">
        <f>IF(G118="","",VLOOKUP(G118,判定式!E$3:$J$12,6,TRUE))</f>
        <v/>
      </c>
      <c r="Q118" s="241" t="str">
        <f>IF(H118="","",VLOOKUP(H118,判定式!F$3:$J$12,5,TRUE))</f>
        <v/>
      </c>
      <c r="R118" s="241" t="str">
        <f>IF(I118="","",VLOOKUP(I118,判定式!M$3:$N$12,2,TRUE))</f>
        <v/>
      </c>
      <c r="S118" s="241" t="str">
        <f>IF(J118="","",VLOOKUP(J118,判定式!I$3:$J$12,2,TRUE))</f>
        <v/>
      </c>
      <c r="T118" s="241" t="str">
        <f>IF(K118="","",VLOOKUP(K118,判定式!L$3:$N$12,3,TRUE))</f>
        <v/>
      </c>
      <c r="U118" s="241" t="str">
        <f>IF(L118="","",VLOOKUP(L118,判定式!G$3:$J$12,4,TRUE))</f>
        <v/>
      </c>
      <c r="V118" s="241" t="str">
        <f>IF(M118="","",VLOOKUP(M118,判定式!$H$3:J$12,3,TRUE))</f>
        <v/>
      </c>
      <c r="W118" s="69" t="str">
        <f t="shared" si="9"/>
        <v/>
      </c>
      <c r="X118" s="170" t="b">
        <f>IF(ISNUMBER(D118),"判定外",IF(C118=12,VLOOKUP(W118,判定式!$C$15:I$19,7,TRUE),IF(C118=13,VLOOKUP(W118,判定式!$D$15:I$19,6,TRUE),IF(C118=14,VLOOKUP(W118,判定式!$E$15:I$19,5,TRUE),IF(C118=15,VLOOKUP(W118,判定式!$F$15:I$19,4,TRUE),IF(C118=16,VLOOKUP(W118,判定式!$G$15:I$19,3,TRUE),IF(C118=17,VLOOKUP(W118,判定式!$H$15:I$19,2,TRUE))))))))</f>
        <v>0</v>
      </c>
    </row>
    <row r="119" spans="1:24" ht="14.25">
      <c r="A119" s="67">
        <v>99</v>
      </c>
      <c r="B119" s="133"/>
      <c r="C119" s="201"/>
      <c r="D119" s="208" t="str">
        <f t="shared" si="8"/>
        <v>-</v>
      </c>
      <c r="E119" s="225"/>
      <c r="F119" s="225"/>
      <c r="G119" s="225"/>
      <c r="H119" s="225"/>
      <c r="I119" s="225"/>
      <c r="J119" s="225"/>
      <c r="K119" s="68"/>
      <c r="L119" s="225"/>
      <c r="M119" s="225"/>
      <c r="N119" s="241" t="str">
        <f>IF(E119="","",VLOOKUP(E119,判定式!C$3:$J$12,8,TRUE))</f>
        <v/>
      </c>
      <c r="O119" s="241" t="str">
        <f>IF(F119="","",VLOOKUP(F119,判定式!D$3:$J$12,7,TRUE))</f>
        <v/>
      </c>
      <c r="P119" s="241" t="str">
        <f>IF(G119="","",VLOOKUP(G119,判定式!E$3:$J$12,6,TRUE))</f>
        <v/>
      </c>
      <c r="Q119" s="241" t="str">
        <f>IF(H119="","",VLOOKUP(H119,判定式!F$3:$J$12,5,TRUE))</f>
        <v/>
      </c>
      <c r="R119" s="241" t="str">
        <f>IF(I119="","",VLOOKUP(I119,判定式!M$3:$N$12,2,TRUE))</f>
        <v/>
      </c>
      <c r="S119" s="241" t="str">
        <f>IF(J119="","",VLOOKUP(J119,判定式!I$3:$J$12,2,TRUE))</f>
        <v/>
      </c>
      <c r="T119" s="241" t="str">
        <f>IF(K119="","",VLOOKUP(K119,判定式!L$3:$N$12,3,TRUE))</f>
        <v/>
      </c>
      <c r="U119" s="241" t="str">
        <f>IF(L119="","",VLOOKUP(L119,判定式!G$3:$J$12,4,TRUE))</f>
        <v/>
      </c>
      <c r="V119" s="241" t="str">
        <f>IF(M119="","",VLOOKUP(M119,判定式!$H$3:J$12,3,TRUE))</f>
        <v/>
      </c>
      <c r="W119" s="69" t="str">
        <f t="shared" si="9"/>
        <v/>
      </c>
      <c r="X119" s="170" t="b">
        <f>IF(ISNUMBER(D119),"判定外",IF(C119=12,VLOOKUP(W119,判定式!$C$15:I$19,7,TRUE),IF(C119=13,VLOOKUP(W119,判定式!$D$15:I$19,6,TRUE),IF(C119=14,VLOOKUP(W119,判定式!$E$15:I$19,5,TRUE),IF(C119=15,VLOOKUP(W119,判定式!$F$15:I$19,4,TRUE),IF(C119=16,VLOOKUP(W119,判定式!$G$15:I$19,3,TRUE),IF(C119=17,VLOOKUP(W119,判定式!$H$15:I$19,2,TRUE))))))))</f>
        <v>0</v>
      </c>
    </row>
    <row r="120" spans="1:24" ht="14.25">
      <c r="A120" s="76">
        <v>100</v>
      </c>
      <c r="B120" s="136"/>
      <c r="C120" s="204"/>
      <c r="D120" s="211" t="str">
        <f t="shared" si="8"/>
        <v>-</v>
      </c>
      <c r="E120" s="230"/>
      <c r="F120" s="230"/>
      <c r="G120" s="230"/>
      <c r="H120" s="230"/>
      <c r="I120" s="230"/>
      <c r="J120" s="230"/>
      <c r="K120" s="77"/>
      <c r="L120" s="230"/>
      <c r="M120" s="230"/>
      <c r="N120" s="242" t="str">
        <f>IF(E120="","",VLOOKUP(E120,判定式!C$3:$J$12,8,TRUE))</f>
        <v/>
      </c>
      <c r="O120" s="242" t="str">
        <f>IF(F120="","",VLOOKUP(F120,判定式!D$3:$J$12,7,TRUE))</f>
        <v/>
      </c>
      <c r="P120" s="242" t="str">
        <f>IF(G120="","",VLOOKUP(G120,判定式!E$3:$J$12,6,TRUE))</f>
        <v/>
      </c>
      <c r="Q120" s="242" t="str">
        <f>IF(H120="","",VLOOKUP(H120,判定式!F$3:$J$12,5,TRUE))</f>
        <v/>
      </c>
      <c r="R120" s="242" t="str">
        <f>IF(I120="","",VLOOKUP(I120,判定式!M$3:$N$12,2,TRUE))</f>
        <v/>
      </c>
      <c r="S120" s="242" t="str">
        <f>IF(J120="","",VLOOKUP(J120,判定式!I$3:$J$12,2,TRUE))</f>
        <v/>
      </c>
      <c r="T120" s="242" t="str">
        <f>IF(K120="","",VLOOKUP(K120,判定式!L$3:$N$12,3,TRUE))</f>
        <v/>
      </c>
      <c r="U120" s="242" t="str">
        <f>IF(L120="","",VLOOKUP(L120,判定式!G$3:$J$12,4,TRUE))</f>
        <v/>
      </c>
      <c r="V120" s="242" t="str">
        <f>IF(M120="","",VLOOKUP(M120,判定式!$H$3:J$12,3,TRUE))</f>
        <v/>
      </c>
      <c r="W120" s="78" t="str">
        <f t="shared" si="9"/>
        <v/>
      </c>
      <c r="X120" s="173" t="b">
        <f>IF(ISNUMBER(D120),"判定外",IF(C120=12,VLOOKUP(W120,判定式!$C$15:I$19,7,TRUE),IF(C120=13,VLOOKUP(W120,判定式!$D$15:I$19,6,TRUE),IF(C120=14,VLOOKUP(W120,判定式!$E$15:I$19,5,TRUE),IF(C120=15,VLOOKUP(W120,判定式!$F$15:I$19,4,TRUE),IF(C120=16,VLOOKUP(W120,判定式!$G$15:I$19,3,TRUE),IF(C120=17,VLOOKUP(W120,判定式!$H$15:I$19,2,TRUE))))))))</f>
        <v>0</v>
      </c>
    </row>
    <row r="121" spans="1:24" ht="14.25">
      <c r="A121" s="79">
        <v>101</v>
      </c>
      <c r="B121" s="137"/>
      <c r="C121" s="205"/>
      <c r="D121" s="212" t="str">
        <f t="shared" si="8"/>
        <v>-</v>
      </c>
      <c r="E121" s="231"/>
      <c r="F121" s="231"/>
      <c r="G121" s="231"/>
      <c r="H121" s="231"/>
      <c r="I121" s="231"/>
      <c r="J121" s="231"/>
      <c r="K121" s="80"/>
      <c r="L121" s="231"/>
      <c r="M121" s="231"/>
      <c r="N121" s="243" t="str">
        <f>IF(E121="","",VLOOKUP(E121,判定式!C$3:$J$12,8,TRUE))</f>
        <v/>
      </c>
      <c r="O121" s="243" t="str">
        <f>IF(F121="","",VLOOKUP(F121,判定式!D$3:$J$12,7,TRUE))</f>
        <v/>
      </c>
      <c r="P121" s="243" t="str">
        <f>IF(G121="","",VLOOKUP(G121,判定式!E$3:$J$12,6,TRUE))</f>
        <v/>
      </c>
      <c r="Q121" s="243" t="str">
        <f>IF(H121="","",VLOOKUP(H121,判定式!F$3:$J$12,5,TRUE))</f>
        <v/>
      </c>
      <c r="R121" s="243" t="str">
        <f>IF(I121="","",VLOOKUP(I121,判定式!M$3:$N$12,2,TRUE))</f>
        <v/>
      </c>
      <c r="S121" s="243" t="str">
        <f>IF(J121="","",VLOOKUP(J121,判定式!I$3:$J$12,2,TRUE))</f>
        <v/>
      </c>
      <c r="T121" s="243" t="str">
        <f>IF(K121="","",VLOOKUP(K121,判定式!L$3:$N$12,3,TRUE))</f>
        <v/>
      </c>
      <c r="U121" s="243" t="str">
        <f>IF(L121="","",VLOOKUP(L121,判定式!G$3:$J$12,4,TRUE))</f>
        <v/>
      </c>
      <c r="V121" s="243" t="str">
        <f>IF(M121="","",VLOOKUP(M121,判定式!$H$3:J$12,3,TRUE))</f>
        <v/>
      </c>
      <c r="W121" s="75" t="str">
        <f t="shared" si="9"/>
        <v/>
      </c>
      <c r="X121" s="174" t="b">
        <f>IF(ISNUMBER(D121),"判定外",IF(C121=12,VLOOKUP(W121,判定式!$C$15:I$19,7,TRUE),IF(C121=13,VLOOKUP(W121,判定式!$D$15:I$19,6,TRUE),IF(C121=14,VLOOKUP(W121,判定式!$E$15:I$19,5,TRUE),IF(C121=15,VLOOKUP(W121,判定式!$F$15:I$19,4,TRUE),IF(C121=16,VLOOKUP(W121,判定式!$G$15:I$19,3,TRUE),IF(C121=17,VLOOKUP(W121,判定式!$H$15:I$19,2,TRUE))))))))</f>
        <v>0</v>
      </c>
    </row>
    <row r="122" spans="1:24" ht="14.25">
      <c r="A122" s="67">
        <v>102</v>
      </c>
      <c r="B122" s="133"/>
      <c r="C122" s="201"/>
      <c r="D122" s="208" t="str">
        <f t="shared" si="8"/>
        <v>-</v>
      </c>
      <c r="E122" s="225"/>
      <c r="F122" s="225"/>
      <c r="G122" s="225"/>
      <c r="H122" s="225"/>
      <c r="I122" s="225"/>
      <c r="J122" s="225"/>
      <c r="K122" s="68"/>
      <c r="L122" s="225"/>
      <c r="M122" s="225"/>
      <c r="N122" s="241" t="str">
        <f>IF(E122="","",VLOOKUP(E122,判定式!C$3:$J$12,8,TRUE))</f>
        <v/>
      </c>
      <c r="O122" s="241" t="str">
        <f>IF(F122="","",VLOOKUP(F122,判定式!D$3:$J$12,7,TRUE))</f>
        <v/>
      </c>
      <c r="P122" s="241" t="str">
        <f>IF(G122="","",VLOOKUP(G122,判定式!E$3:$J$12,6,TRUE))</f>
        <v/>
      </c>
      <c r="Q122" s="241" t="str">
        <f>IF(H122="","",VLOOKUP(H122,判定式!F$3:$J$12,5,TRUE))</f>
        <v/>
      </c>
      <c r="R122" s="241" t="str">
        <f>IF(I122="","",VLOOKUP(I122,判定式!M$3:$N$12,2,TRUE))</f>
        <v/>
      </c>
      <c r="S122" s="241" t="str">
        <f>IF(J122="","",VLOOKUP(J122,判定式!I$3:$J$12,2,TRUE))</f>
        <v/>
      </c>
      <c r="T122" s="241" t="str">
        <f>IF(K122="","",VLOOKUP(K122,判定式!L$3:$N$12,3,TRUE))</f>
        <v/>
      </c>
      <c r="U122" s="241" t="str">
        <f>IF(L122="","",VLOOKUP(L122,判定式!G$3:$J$12,4,TRUE))</f>
        <v/>
      </c>
      <c r="V122" s="241" t="str">
        <f>IF(M122="","",VLOOKUP(M122,判定式!$H$3:J$12,3,TRUE))</f>
        <v/>
      </c>
      <c r="W122" s="69" t="str">
        <f t="shared" si="9"/>
        <v/>
      </c>
      <c r="X122" s="170" t="b">
        <f>IF(ISNUMBER(D122),"判定外",IF(C122=12,VLOOKUP(W122,判定式!$C$15:I$19,7,TRUE),IF(C122=13,VLOOKUP(W122,判定式!$D$15:I$19,6,TRUE),IF(C122=14,VLOOKUP(W122,判定式!$E$15:I$19,5,TRUE),IF(C122=15,VLOOKUP(W122,判定式!$F$15:I$19,4,TRUE),IF(C122=16,VLOOKUP(W122,判定式!$G$15:I$19,3,TRUE),IF(C122=17,VLOOKUP(W122,判定式!$H$15:I$19,2,TRUE))))))))</f>
        <v>0</v>
      </c>
    </row>
    <row r="123" spans="1:24" ht="14.25">
      <c r="A123" s="67">
        <v>103</v>
      </c>
      <c r="B123" s="133"/>
      <c r="C123" s="201"/>
      <c r="D123" s="208" t="str">
        <f t="shared" si="8"/>
        <v>-</v>
      </c>
      <c r="E123" s="225"/>
      <c r="F123" s="225"/>
      <c r="G123" s="225"/>
      <c r="H123" s="225"/>
      <c r="I123" s="225"/>
      <c r="J123" s="225"/>
      <c r="K123" s="68"/>
      <c r="L123" s="225"/>
      <c r="M123" s="225"/>
      <c r="N123" s="241" t="str">
        <f>IF(E123="","",VLOOKUP(E123,判定式!C$3:$J$12,8,TRUE))</f>
        <v/>
      </c>
      <c r="O123" s="241" t="str">
        <f>IF(F123="","",VLOOKUP(F123,判定式!D$3:$J$12,7,TRUE))</f>
        <v/>
      </c>
      <c r="P123" s="241" t="str">
        <f>IF(G123="","",VLOOKUP(G123,判定式!E$3:$J$12,6,TRUE))</f>
        <v/>
      </c>
      <c r="Q123" s="241" t="str">
        <f>IF(H123="","",VLOOKUP(H123,判定式!F$3:$J$12,5,TRUE))</f>
        <v/>
      </c>
      <c r="R123" s="241" t="str">
        <f>IF(I123="","",VLOOKUP(I123,判定式!M$3:$N$12,2,TRUE))</f>
        <v/>
      </c>
      <c r="S123" s="241" t="str">
        <f>IF(J123="","",VLOOKUP(J123,判定式!I$3:$J$12,2,TRUE))</f>
        <v/>
      </c>
      <c r="T123" s="241" t="str">
        <f>IF(K123="","",VLOOKUP(K123,判定式!L$3:$N$12,3,TRUE))</f>
        <v/>
      </c>
      <c r="U123" s="241" t="str">
        <f>IF(L123="","",VLOOKUP(L123,判定式!G$3:$J$12,4,TRUE))</f>
        <v/>
      </c>
      <c r="V123" s="241" t="str">
        <f>IF(M123="","",VLOOKUP(M123,判定式!$H$3:J$12,3,TRUE))</f>
        <v/>
      </c>
      <c r="W123" s="69" t="str">
        <f t="shared" si="9"/>
        <v/>
      </c>
      <c r="X123" s="170" t="b">
        <f>IF(ISNUMBER(D123),"判定外",IF(C123=12,VLOOKUP(W123,判定式!$C$15:I$19,7,TRUE),IF(C123=13,VLOOKUP(W123,判定式!$D$15:I$19,6,TRUE),IF(C123=14,VLOOKUP(W123,判定式!$E$15:I$19,5,TRUE),IF(C123=15,VLOOKUP(W123,判定式!$F$15:I$19,4,TRUE),IF(C123=16,VLOOKUP(W123,判定式!$G$15:I$19,3,TRUE),IF(C123=17,VLOOKUP(W123,判定式!$H$15:I$19,2,TRUE))))))))</f>
        <v>0</v>
      </c>
    </row>
    <row r="124" spans="1:24" ht="14.25">
      <c r="A124" s="67">
        <v>104</v>
      </c>
      <c r="B124" s="133"/>
      <c r="C124" s="201"/>
      <c r="D124" s="208" t="str">
        <f t="shared" si="8"/>
        <v>-</v>
      </c>
      <c r="E124" s="225"/>
      <c r="F124" s="225"/>
      <c r="G124" s="225"/>
      <c r="H124" s="225"/>
      <c r="I124" s="225"/>
      <c r="J124" s="225"/>
      <c r="K124" s="68"/>
      <c r="L124" s="225"/>
      <c r="M124" s="225"/>
      <c r="N124" s="241" t="str">
        <f>IF(E124="","",VLOOKUP(E124,判定式!C$3:$J$12,8,TRUE))</f>
        <v/>
      </c>
      <c r="O124" s="241" t="str">
        <f>IF(F124="","",VLOOKUP(F124,判定式!D$3:$J$12,7,TRUE))</f>
        <v/>
      </c>
      <c r="P124" s="241" t="str">
        <f>IF(G124="","",VLOOKUP(G124,判定式!E$3:$J$12,6,TRUE))</f>
        <v/>
      </c>
      <c r="Q124" s="241" t="str">
        <f>IF(H124="","",VLOOKUP(H124,判定式!F$3:$J$12,5,TRUE))</f>
        <v/>
      </c>
      <c r="R124" s="241" t="str">
        <f>IF(I124="","",VLOOKUP(I124,判定式!M$3:$N$12,2,TRUE))</f>
        <v/>
      </c>
      <c r="S124" s="241" t="str">
        <f>IF(J124="","",VLOOKUP(J124,判定式!I$3:$J$12,2,TRUE))</f>
        <v/>
      </c>
      <c r="T124" s="241" t="str">
        <f>IF(K124="","",VLOOKUP(K124,判定式!L$3:$N$12,3,TRUE))</f>
        <v/>
      </c>
      <c r="U124" s="241" t="str">
        <f>IF(L124="","",VLOOKUP(L124,判定式!G$3:$J$12,4,TRUE))</f>
        <v/>
      </c>
      <c r="V124" s="241" t="str">
        <f>IF(M124="","",VLOOKUP(M124,判定式!$H$3:J$12,3,TRUE))</f>
        <v/>
      </c>
      <c r="W124" s="69" t="str">
        <f t="shared" si="9"/>
        <v/>
      </c>
      <c r="X124" s="170" t="b">
        <f>IF(ISNUMBER(D124),"判定外",IF(C124=12,VLOOKUP(W124,判定式!$C$15:I$19,7,TRUE),IF(C124=13,VLOOKUP(W124,判定式!$D$15:I$19,6,TRUE),IF(C124=14,VLOOKUP(W124,判定式!$E$15:I$19,5,TRUE),IF(C124=15,VLOOKUP(W124,判定式!$F$15:I$19,4,TRUE),IF(C124=16,VLOOKUP(W124,判定式!$G$15:I$19,3,TRUE),IF(C124=17,VLOOKUP(W124,判定式!$H$15:I$19,2,TRUE))))))))</f>
        <v>0</v>
      </c>
    </row>
    <row r="125" spans="1:24" ht="14.25">
      <c r="A125" s="70">
        <v>105</v>
      </c>
      <c r="B125" s="134"/>
      <c r="C125" s="202"/>
      <c r="D125" s="211" t="str">
        <f t="shared" si="8"/>
        <v>-</v>
      </c>
      <c r="E125" s="227"/>
      <c r="F125" s="227"/>
      <c r="G125" s="227"/>
      <c r="H125" s="227"/>
      <c r="I125" s="227"/>
      <c r="J125" s="227"/>
      <c r="K125" s="71"/>
      <c r="L125" s="227"/>
      <c r="M125" s="227"/>
      <c r="N125" s="244" t="str">
        <f>IF(E125="","",VLOOKUP(E125,判定式!C$3:$J$12,8,TRUE))</f>
        <v/>
      </c>
      <c r="O125" s="244" t="str">
        <f>IF(F125="","",VLOOKUP(F125,判定式!D$3:$J$12,7,TRUE))</f>
        <v/>
      </c>
      <c r="P125" s="244" t="str">
        <f>IF(G125="","",VLOOKUP(G125,判定式!E$3:$J$12,6,TRUE))</f>
        <v/>
      </c>
      <c r="Q125" s="244" t="str">
        <f>IF(H125="","",VLOOKUP(H125,判定式!F$3:$J$12,5,TRUE))</f>
        <v/>
      </c>
      <c r="R125" s="244" t="str">
        <f>IF(I125="","",VLOOKUP(I125,判定式!M$3:$N$12,2,TRUE))</f>
        <v/>
      </c>
      <c r="S125" s="244" t="str">
        <f>IF(J125="","",VLOOKUP(J125,判定式!I$3:$J$12,2,TRUE))</f>
        <v/>
      </c>
      <c r="T125" s="244" t="str">
        <f>IF(K125="","",VLOOKUP(K125,判定式!L$3:$N$12,3,TRUE))</f>
        <v/>
      </c>
      <c r="U125" s="244" t="str">
        <f>IF(L125="","",VLOOKUP(L125,判定式!G$3:$J$12,4,TRUE))</f>
        <v/>
      </c>
      <c r="V125" s="244" t="str">
        <f>IF(M125="","",VLOOKUP(M125,判定式!$H$3:J$12,3,TRUE))</f>
        <v/>
      </c>
      <c r="W125" s="78" t="str">
        <f t="shared" si="9"/>
        <v/>
      </c>
      <c r="X125" s="171" t="b">
        <f>IF(ISNUMBER(D125),"判定外",IF(C125=12,VLOOKUP(W125,判定式!$C$15:I$19,7,TRUE),IF(C125=13,VLOOKUP(W125,判定式!$D$15:I$19,6,TRUE),IF(C125=14,VLOOKUP(W125,判定式!$E$15:I$19,5,TRUE),IF(C125=15,VLOOKUP(W125,判定式!$F$15:I$19,4,TRUE),IF(C125=16,VLOOKUP(W125,判定式!$G$15:I$19,3,TRUE),IF(C125=17,VLOOKUP(W125,判定式!$H$15:I$19,2,TRUE))))))))</f>
        <v>0</v>
      </c>
    </row>
    <row r="126" spans="1:24" ht="14.25">
      <c r="A126" s="73">
        <v>106</v>
      </c>
      <c r="B126" s="135"/>
      <c r="C126" s="203"/>
      <c r="D126" s="212" t="str">
        <f t="shared" si="8"/>
        <v>-</v>
      </c>
      <c r="E126" s="229"/>
      <c r="F126" s="229"/>
      <c r="G126" s="229"/>
      <c r="H126" s="229"/>
      <c r="I126" s="229"/>
      <c r="J126" s="229"/>
      <c r="K126" s="74"/>
      <c r="L126" s="229"/>
      <c r="M126" s="229"/>
      <c r="N126" s="245" t="str">
        <f>IF(E126="","",VLOOKUP(E126,判定式!C$3:$J$12,8,TRUE))</f>
        <v/>
      </c>
      <c r="O126" s="245" t="str">
        <f>IF(F126="","",VLOOKUP(F126,判定式!D$3:$J$12,7,TRUE))</f>
        <v/>
      </c>
      <c r="P126" s="245" t="str">
        <f>IF(G126="","",VLOOKUP(G126,判定式!E$3:$J$12,6,TRUE))</f>
        <v/>
      </c>
      <c r="Q126" s="245" t="str">
        <f>IF(H126="","",VLOOKUP(H126,判定式!F$3:$J$12,5,TRUE))</f>
        <v/>
      </c>
      <c r="R126" s="245" t="str">
        <f>IF(I126="","",VLOOKUP(I126,判定式!M$3:$N$12,2,TRUE))</f>
        <v/>
      </c>
      <c r="S126" s="245" t="str">
        <f>IF(J126="","",VLOOKUP(J126,判定式!I$3:$J$12,2,TRUE))</f>
        <v/>
      </c>
      <c r="T126" s="245" t="str">
        <f>IF(K126="","",VLOOKUP(K126,判定式!L$3:$N$12,3,TRUE))</f>
        <v/>
      </c>
      <c r="U126" s="245" t="str">
        <f>IF(L126="","",VLOOKUP(L126,判定式!G$3:$J$12,4,TRUE))</f>
        <v/>
      </c>
      <c r="V126" s="245" t="str">
        <f>IF(M126="","",VLOOKUP(M126,判定式!$H$3:J$12,3,TRUE))</f>
        <v/>
      </c>
      <c r="W126" s="75" t="str">
        <f t="shared" si="9"/>
        <v/>
      </c>
      <c r="X126" s="172" t="b">
        <f>IF(ISNUMBER(D126),"判定外",IF(C126=12,VLOOKUP(W126,判定式!$C$15:I$19,7,TRUE),IF(C126=13,VLOOKUP(W126,判定式!$D$15:I$19,6,TRUE),IF(C126=14,VLOOKUP(W126,判定式!$E$15:I$19,5,TRUE),IF(C126=15,VLOOKUP(W126,判定式!$F$15:I$19,4,TRUE),IF(C126=16,VLOOKUP(W126,判定式!$G$15:I$19,3,TRUE),IF(C126=17,VLOOKUP(W126,判定式!$H$15:I$19,2,TRUE))))))))</f>
        <v>0</v>
      </c>
    </row>
    <row r="127" spans="1:24" ht="14.25">
      <c r="A127" s="67">
        <v>107</v>
      </c>
      <c r="B127" s="133"/>
      <c r="C127" s="201"/>
      <c r="D127" s="208" t="str">
        <f t="shared" si="8"/>
        <v>-</v>
      </c>
      <c r="E127" s="225"/>
      <c r="F127" s="225"/>
      <c r="G127" s="225"/>
      <c r="H127" s="225"/>
      <c r="I127" s="225"/>
      <c r="J127" s="225"/>
      <c r="K127" s="68"/>
      <c r="L127" s="225"/>
      <c r="M127" s="225"/>
      <c r="N127" s="241" t="str">
        <f>IF(E127="","",VLOOKUP(E127,判定式!C$3:$J$12,8,TRUE))</f>
        <v/>
      </c>
      <c r="O127" s="241" t="str">
        <f>IF(F127="","",VLOOKUP(F127,判定式!D$3:$J$12,7,TRUE))</f>
        <v/>
      </c>
      <c r="P127" s="241" t="str">
        <f>IF(G127="","",VLOOKUP(G127,判定式!E$3:$J$12,6,TRUE))</f>
        <v/>
      </c>
      <c r="Q127" s="241" t="str">
        <f>IF(H127="","",VLOOKUP(H127,判定式!F$3:$J$12,5,TRUE))</f>
        <v/>
      </c>
      <c r="R127" s="241" t="str">
        <f>IF(I127="","",VLOOKUP(I127,判定式!M$3:$N$12,2,TRUE))</f>
        <v/>
      </c>
      <c r="S127" s="241" t="str">
        <f>IF(J127="","",VLOOKUP(J127,判定式!I$3:$J$12,2,TRUE))</f>
        <v/>
      </c>
      <c r="T127" s="241" t="str">
        <f>IF(K127="","",VLOOKUP(K127,判定式!L$3:$N$12,3,TRUE))</f>
        <v/>
      </c>
      <c r="U127" s="241" t="str">
        <f>IF(L127="","",VLOOKUP(L127,判定式!G$3:$J$12,4,TRUE))</f>
        <v/>
      </c>
      <c r="V127" s="241" t="str">
        <f>IF(M127="","",VLOOKUP(M127,判定式!$H$3:J$12,3,TRUE))</f>
        <v/>
      </c>
      <c r="W127" s="69" t="str">
        <f t="shared" si="9"/>
        <v/>
      </c>
      <c r="X127" s="170" t="b">
        <f>IF(ISNUMBER(D127),"判定外",IF(C127=12,VLOOKUP(W127,判定式!$C$15:I$19,7,TRUE),IF(C127=13,VLOOKUP(W127,判定式!$D$15:I$19,6,TRUE),IF(C127=14,VLOOKUP(W127,判定式!$E$15:I$19,5,TRUE),IF(C127=15,VLOOKUP(W127,判定式!$F$15:I$19,4,TRUE),IF(C127=16,VLOOKUP(W127,判定式!$G$15:I$19,3,TRUE),IF(C127=17,VLOOKUP(W127,判定式!$H$15:I$19,2,TRUE))))))))</f>
        <v>0</v>
      </c>
    </row>
    <row r="128" spans="1:24" ht="14.25">
      <c r="A128" s="67">
        <v>108</v>
      </c>
      <c r="B128" s="133"/>
      <c r="C128" s="201"/>
      <c r="D128" s="208" t="str">
        <f t="shared" si="8"/>
        <v>-</v>
      </c>
      <c r="E128" s="225"/>
      <c r="F128" s="225"/>
      <c r="G128" s="225"/>
      <c r="H128" s="225"/>
      <c r="I128" s="225"/>
      <c r="J128" s="225"/>
      <c r="K128" s="68"/>
      <c r="L128" s="225"/>
      <c r="M128" s="225"/>
      <c r="N128" s="241" t="str">
        <f>IF(E128="","",VLOOKUP(E128,判定式!C$3:$J$12,8,TRUE))</f>
        <v/>
      </c>
      <c r="O128" s="241" t="str">
        <f>IF(F128="","",VLOOKUP(F128,判定式!D$3:$J$12,7,TRUE))</f>
        <v/>
      </c>
      <c r="P128" s="241" t="str">
        <f>IF(G128="","",VLOOKUP(G128,判定式!E$3:$J$12,6,TRUE))</f>
        <v/>
      </c>
      <c r="Q128" s="241" t="str">
        <f>IF(H128="","",VLOOKUP(H128,判定式!F$3:$J$12,5,TRUE))</f>
        <v/>
      </c>
      <c r="R128" s="241" t="str">
        <f>IF(I128="","",VLOOKUP(I128,判定式!M$3:$N$12,2,TRUE))</f>
        <v/>
      </c>
      <c r="S128" s="241" t="str">
        <f>IF(J128="","",VLOOKUP(J128,判定式!I$3:$J$12,2,TRUE))</f>
        <v/>
      </c>
      <c r="T128" s="241" t="str">
        <f>IF(K128="","",VLOOKUP(K128,判定式!L$3:$N$12,3,TRUE))</f>
        <v/>
      </c>
      <c r="U128" s="241" t="str">
        <f>IF(L128="","",VLOOKUP(L128,判定式!G$3:$J$12,4,TRUE))</f>
        <v/>
      </c>
      <c r="V128" s="241" t="str">
        <f>IF(M128="","",VLOOKUP(M128,判定式!$H$3:J$12,3,TRUE))</f>
        <v/>
      </c>
      <c r="W128" s="69" t="str">
        <f t="shared" si="9"/>
        <v/>
      </c>
      <c r="X128" s="170" t="b">
        <f>IF(ISNUMBER(D128),"判定外",IF(C128=12,VLOOKUP(W128,判定式!$C$15:I$19,7,TRUE),IF(C128=13,VLOOKUP(W128,判定式!$D$15:I$19,6,TRUE),IF(C128=14,VLOOKUP(W128,判定式!$E$15:I$19,5,TRUE),IF(C128=15,VLOOKUP(W128,判定式!$F$15:I$19,4,TRUE),IF(C128=16,VLOOKUP(W128,判定式!$G$15:I$19,3,TRUE),IF(C128=17,VLOOKUP(W128,判定式!$H$15:I$19,2,TRUE))))))))</f>
        <v>0</v>
      </c>
    </row>
    <row r="129" spans="1:24" ht="14.25">
      <c r="A129" s="67">
        <v>109</v>
      </c>
      <c r="B129" s="133"/>
      <c r="C129" s="201"/>
      <c r="D129" s="208" t="str">
        <f t="shared" si="8"/>
        <v>-</v>
      </c>
      <c r="E129" s="225"/>
      <c r="F129" s="225"/>
      <c r="G129" s="225"/>
      <c r="H129" s="225"/>
      <c r="I129" s="225"/>
      <c r="J129" s="225"/>
      <c r="K129" s="68"/>
      <c r="L129" s="225"/>
      <c r="M129" s="225"/>
      <c r="N129" s="241" t="str">
        <f>IF(E129="","",VLOOKUP(E129,判定式!C$3:$J$12,8,TRUE))</f>
        <v/>
      </c>
      <c r="O129" s="241" t="str">
        <f>IF(F129="","",VLOOKUP(F129,判定式!D$3:$J$12,7,TRUE))</f>
        <v/>
      </c>
      <c r="P129" s="241" t="str">
        <f>IF(G129="","",VLOOKUP(G129,判定式!E$3:$J$12,6,TRUE))</f>
        <v/>
      </c>
      <c r="Q129" s="241" t="str">
        <f>IF(H129="","",VLOOKUP(H129,判定式!F$3:$J$12,5,TRUE))</f>
        <v/>
      </c>
      <c r="R129" s="241" t="str">
        <f>IF(I129="","",VLOOKUP(I129,判定式!M$3:$N$12,2,TRUE))</f>
        <v/>
      </c>
      <c r="S129" s="241" t="str">
        <f>IF(J129="","",VLOOKUP(J129,判定式!I$3:$J$12,2,TRUE))</f>
        <v/>
      </c>
      <c r="T129" s="241" t="str">
        <f>IF(K129="","",VLOOKUP(K129,判定式!L$3:$N$12,3,TRUE))</f>
        <v/>
      </c>
      <c r="U129" s="241" t="str">
        <f>IF(L129="","",VLOOKUP(L129,判定式!G$3:$J$12,4,TRUE))</f>
        <v/>
      </c>
      <c r="V129" s="241" t="str">
        <f>IF(M129="","",VLOOKUP(M129,判定式!$H$3:J$12,3,TRUE))</f>
        <v/>
      </c>
      <c r="W129" s="69" t="str">
        <f t="shared" si="9"/>
        <v/>
      </c>
      <c r="X129" s="170" t="b">
        <f>IF(ISNUMBER(D129),"判定外",IF(C129=12,VLOOKUP(W129,判定式!$C$15:I$19,7,TRUE),IF(C129=13,VLOOKUP(W129,判定式!$D$15:I$19,6,TRUE),IF(C129=14,VLOOKUP(W129,判定式!$E$15:I$19,5,TRUE),IF(C129=15,VLOOKUP(W129,判定式!$F$15:I$19,4,TRUE),IF(C129=16,VLOOKUP(W129,判定式!$G$15:I$19,3,TRUE),IF(C129=17,VLOOKUP(W129,判定式!$H$15:I$19,2,TRUE))))))))</f>
        <v>0</v>
      </c>
    </row>
    <row r="130" spans="1:24" ht="14.25">
      <c r="A130" s="76">
        <v>110</v>
      </c>
      <c r="B130" s="136"/>
      <c r="C130" s="204"/>
      <c r="D130" s="211" t="str">
        <f t="shared" si="8"/>
        <v>-</v>
      </c>
      <c r="E130" s="230"/>
      <c r="F130" s="230"/>
      <c r="G130" s="230"/>
      <c r="H130" s="230"/>
      <c r="I130" s="230"/>
      <c r="J130" s="230"/>
      <c r="K130" s="77"/>
      <c r="L130" s="230"/>
      <c r="M130" s="230"/>
      <c r="N130" s="242" t="str">
        <f>IF(E130="","",VLOOKUP(E130,判定式!C$3:$J$12,8,TRUE))</f>
        <v/>
      </c>
      <c r="O130" s="242" t="str">
        <f>IF(F130="","",VLOOKUP(F130,判定式!D$3:$J$12,7,TRUE))</f>
        <v/>
      </c>
      <c r="P130" s="242" t="str">
        <f>IF(G130="","",VLOOKUP(G130,判定式!E$3:$J$12,6,TRUE))</f>
        <v/>
      </c>
      <c r="Q130" s="242" t="str">
        <f>IF(H130="","",VLOOKUP(H130,判定式!F$3:$J$12,5,TRUE))</f>
        <v/>
      </c>
      <c r="R130" s="242" t="str">
        <f>IF(I130="","",VLOOKUP(I130,判定式!M$3:$N$12,2,TRUE))</f>
        <v/>
      </c>
      <c r="S130" s="242" t="str">
        <f>IF(J130="","",VLOOKUP(J130,判定式!I$3:$J$12,2,TRUE))</f>
        <v/>
      </c>
      <c r="T130" s="242" t="str">
        <f>IF(K130="","",VLOOKUP(K130,判定式!L$3:$N$12,3,TRUE))</f>
        <v/>
      </c>
      <c r="U130" s="242" t="str">
        <f>IF(L130="","",VLOOKUP(L130,判定式!G$3:$J$12,4,TRUE))</f>
        <v/>
      </c>
      <c r="V130" s="242" t="str">
        <f>IF(M130="","",VLOOKUP(M130,判定式!$H$3:J$12,3,TRUE))</f>
        <v/>
      </c>
      <c r="W130" s="78" t="str">
        <f t="shared" si="9"/>
        <v/>
      </c>
      <c r="X130" s="173" t="b">
        <f>IF(ISNUMBER(D130),"判定外",IF(C130=12,VLOOKUP(W130,判定式!$C$15:I$19,7,TRUE),IF(C130=13,VLOOKUP(W130,判定式!$D$15:I$19,6,TRUE),IF(C130=14,VLOOKUP(W130,判定式!$E$15:I$19,5,TRUE),IF(C130=15,VLOOKUP(W130,判定式!$F$15:I$19,4,TRUE),IF(C130=16,VLOOKUP(W130,判定式!$G$15:I$19,3,TRUE),IF(C130=17,VLOOKUP(W130,判定式!$H$15:I$19,2,TRUE))))))))</f>
        <v>0</v>
      </c>
    </row>
    <row r="131" spans="1:24" ht="14.25">
      <c r="A131" s="79">
        <v>111</v>
      </c>
      <c r="B131" s="137"/>
      <c r="C131" s="205"/>
      <c r="D131" s="212" t="str">
        <f t="shared" si="8"/>
        <v>-</v>
      </c>
      <c r="E131" s="231"/>
      <c r="F131" s="231"/>
      <c r="G131" s="231"/>
      <c r="H131" s="231"/>
      <c r="I131" s="231"/>
      <c r="J131" s="231"/>
      <c r="K131" s="80"/>
      <c r="L131" s="231"/>
      <c r="M131" s="231"/>
      <c r="N131" s="243" t="str">
        <f>IF(E131="","",VLOOKUP(E131,判定式!C$3:$J$12,8,TRUE))</f>
        <v/>
      </c>
      <c r="O131" s="243" t="str">
        <f>IF(F131="","",VLOOKUP(F131,判定式!D$3:$J$12,7,TRUE))</f>
        <v/>
      </c>
      <c r="P131" s="243" t="str">
        <f>IF(G131="","",VLOOKUP(G131,判定式!E$3:$J$12,6,TRUE))</f>
        <v/>
      </c>
      <c r="Q131" s="243" t="str">
        <f>IF(H131="","",VLOOKUP(H131,判定式!F$3:$J$12,5,TRUE))</f>
        <v/>
      </c>
      <c r="R131" s="243" t="str">
        <f>IF(I131="","",VLOOKUP(I131,判定式!M$3:$N$12,2,TRUE))</f>
        <v/>
      </c>
      <c r="S131" s="243" t="str">
        <f>IF(J131="","",VLOOKUP(J131,判定式!I$3:$J$12,2,TRUE))</f>
        <v/>
      </c>
      <c r="T131" s="243" t="str">
        <f>IF(K131="","",VLOOKUP(K131,判定式!L$3:$N$12,3,TRUE))</f>
        <v/>
      </c>
      <c r="U131" s="243" t="str">
        <f>IF(L131="","",VLOOKUP(L131,判定式!G$3:$J$12,4,TRUE))</f>
        <v/>
      </c>
      <c r="V131" s="243" t="str">
        <f>IF(M131="","",VLOOKUP(M131,判定式!$H$3:J$12,3,TRUE))</f>
        <v/>
      </c>
      <c r="W131" s="75" t="str">
        <f t="shared" si="9"/>
        <v/>
      </c>
      <c r="X131" s="174" t="b">
        <f>IF(ISNUMBER(D131),"判定外",IF(C131=12,VLOOKUP(W131,判定式!$C$15:I$19,7,TRUE),IF(C131=13,VLOOKUP(W131,判定式!$D$15:I$19,6,TRUE),IF(C131=14,VLOOKUP(W131,判定式!$E$15:I$19,5,TRUE),IF(C131=15,VLOOKUP(W131,判定式!$F$15:I$19,4,TRUE),IF(C131=16,VLOOKUP(W131,判定式!$G$15:I$19,3,TRUE),IF(C131=17,VLOOKUP(W131,判定式!$H$15:I$19,2,TRUE))))))))</f>
        <v>0</v>
      </c>
    </row>
    <row r="132" spans="1:24" ht="14.25">
      <c r="A132" s="67">
        <v>112</v>
      </c>
      <c r="B132" s="133"/>
      <c r="C132" s="201"/>
      <c r="D132" s="208" t="str">
        <f t="shared" si="8"/>
        <v>-</v>
      </c>
      <c r="E132" s="225"/>
      <c r="F132" s="225"/>
      <c r="G132" s="225"/>
      <c r="H132" s="225"/>
      <c r="I132" s="225"/>
      <c r="J132" s="225"/>
      <c r="K132" s="68"/>
      <c r="L132" s="225"/>
      <c r="M132" s="225"/>
      <c r="N132" s="241" t="str">
        <f>IF(E132="","",VLOOKUP(E132,判定式!C$3:$J$12,8,TRUE))</f>
        <v/>
      </c>
      <c r="O132" s="241" t="str">
        <f>IF(F132="","",VLOOKUP(F132,判定式!D$3:$J$12,7,TRUE))</f>
        <v/>
      </c>
      <c r="P132" s="241" t="str">
        <f>IF(G132="","",VLOOKUP(G132,判定式!E$3:$J$12,6,TRUE))</f>
        <v/>
      </c>
      <c r="Q132" s="241" t="str">
        <f>IF(H132="","",VLOOKUP(H132,判定式!F$3:$J$12,5,TRUE))</f>
        <v/>
      </c>
      <c r="R132" s="241" t="str">
        <f>IF(I132="","",VLOOKUP(I132,判定式!M$3:$N$12,2,TRUE))</f>
        <v/>
      </c>
      <c r="S132" s="241" t="str">
        <f>IF(J132="","",VLOOKUP(J132,判定式!I$3:$J$12,2,TRUE))</f>
        <v/>
      </c>
      <c r="T132" s="241" t="str">
        <f>IF(K132="","",VLOOKUP(K132,判定式!L$3:$N$12,3,TRUE))</f>
        <v/>
      </c>
      <c r="U132" s="241" t="str">
        <f>IF(L132="","",VLOOKUP(L132,判定式!G$3:$J$12,4,TRUE))</f>
        <v/>
      </c>
      <c r="V132" s="241" t="str">
        <f>IF(M132="","",VLOOKUP(M132,判定式!$H$3:J$12,3,TRUE))</f>
        <v/>
      </c>
      <c r="W132" s="69" t="str">
        <f t="shared" si="9"/>
        <v/>
      </c>
      <c r="X132" s="170" t="b">
        <f>IF(ISNUMBER(D132),"判定外",IF(C132=12,VLOOKUP(W132,判定式!$C$15:I$19,7,TRUE),IF(C132=13,VLOOKUP(W132,判定式!$D$15:I$19,6,TRUE),IF(C132=14,VLOOKUP(W132,判定式!$E$15:I$19,5,TRUE),IF(C132=15,VLOOKUP(W132,判定式!$F$15:I$19,4,TRUE),IF(C132=16,VLOOKUP(W132,判定式!$G$15:I$19,3,TRUE),IF(C132=17,VLOOKUP(W132,判定式!$H$15:I$19,2,TRUE))))))))</f>
        <v>0</v>
      </c>
    </row>
    <row r="133" spans="1:24" ht="14.25">
      <c r="A133" s="67">
        <v>113</v>
      </c>
      <c r="B133" s="133"/>
      <c r="C133" s="201"/>
      <c r="D133" s="208" t="str">
        <f t="shared" si="8"/>
        <v>-</v>
      </c>
      <c r="E133" s="225"/>
      <c r="F133" s="225"/>
      <c r="G133" s="225"/>
      <c r="H133" s="225"/>
      <c r="I133" s="225"/>
      <c r="J133" s="225"/>
      <c r="K133" s="68"/>
      <c r="L133" s="225"/>
      <c r="M133" s="225"/>
      <c r="N133" s="241" t="str">
        <f>IF(E133="","",VLOOKUP(E133,判定式!C$3:$J$12,8,TRUE))</f>
        <v/>
      </c>
      <c r="O133" s="241" t="str">
        <f>IF(F133="","",VLOOKUP(F133,判定式!D$3:$J$12,7,TRUE))</f>
        <v/>
      </c>
      <c r="P133" s="241" t="str">
        <f>IF(G133="","",VLOOKUP(G133,判定式!E$3:$J$12,6,TRUE))</f>
        <v/>
      </c>
      <c r="Q133" s="241" t="str">
        <f>IF(H133="","",VLOOKUP(H133,判定式!F$3:$J$12,5,TRUE))</f>
        <v/>
      </c>
      <c r="R133" s="241" t="str">
        <f>IF(I133="","",VLOOKUP(I133,判定式!M$3:$N$12,2,TRUE))</f>
        <v/>
      </c>
      <c r="S133" s="241" t="str">
        <f>IF(J133="","",VLOOKUP(J133,判定式!I$3:$J$12,2,TRUE))</f>
        <v/>
      </c>
      <c r="T133" s="241" t="str">
        <f>IF(K133="","",VLOOKUP(K133,判定式!L$3:$N$12,3,TRUE))</f>
        <v/>
      </c>
      <c r="U133" s="241" t="str">
        <f>IF(L133="","",VLOOKUP(L133,判定式!G$3:$J$12,4,TRUE))</f>
        <v/>
      </c>
      <c r="V133" s="241" t="str">
        <f>IF(M133="","",VLOOKUP(M133,判定式!$H$3:J$12,3,TRUE))</f>
        <v/>
      </c>
      <c r="W133" s="69" t="str">
        <f t="shared" si="9"/>
        <v/>
      </c>
      <c r="X133" s="170" t="b">
        <f>IF(ISNUMBER(D133),"判定外",IF(C133=12,VLOOKUP(W133,判定式!$C$15:I$19,7,TRUE),IF(C133=13,VLOOKUP(W133,判定式!$D$15:I$19,6,TRUE),IF(C133=14,VLOOKUP(W133,判定式!$E$15:I$19,5,TRUE),IF(C133=15,VLOOKUP(W133,判定式!$F$15:I$19,4,TRUE),IF(C133=16,VLOOKUP(W133,判定式!$G$15:I$19,3,TRUE),IF(C133=17,VLOOKUP(W133,判定式!$H$15:I$19,2,TRUE))))))))</f>
        <v>0</v>
      </c>
    </row>
    <row r="134" spans="1:24" ht="14.25">
      <c r="A134" s="70">
        <v>114</v>
      </c>
      <c r="B134" s="134"/>
      <c r="C134" s="202"/>
      <c r="D134" s="208" t="str">
        <f t="shared" si="8"/>
        <v>-</v>
      </c>
      <c r="E134" s="227"/>
      <c r="F134" s="227"/>
      <c r="G134" s="227"/>
      <c r="H134" s="227"/>
      <c r="I134" s="227"/>
      <c r="J134" s="227"/>
      <c r="K134" s="71"/>
      <c r="L134" s="227"/>
      <c r="M134" s="227"/>
      <c r="N134" s="244" t="str">
        <f>IF(E134="","",VLOOKUP(E134,判定式!C$3:$J$12,8,TRUE))</f>
        <v/>
      </c>
      <c r="O134" s="244" t="str">
        <f>IF(F134="","",VLOOKUP(F134,判定式!D$3:$J$12,7,TRUE))</f>
        <v/>
      </c>
      <c r="P134" s="244" t="str">
        <f>IF(G134="","",VLOOKUP(G134,判定式!E$3:$J$12,6,TRUE))</f>
        <v/>
      </c>
      <c r="Q134" s="244" t="str">
        <f>IF(H134="","",VLOOKUP(H134,判定式!F$3:$J$12,5,TRUE))</f>
        <v/>
      </c>
      <c r="R134" s="244" t="str">
        <f>IF(I134="","",VLOOKUP(I134,判定式!M$3:$N$12,2,TRUE))</f>
        <v/>
      </c>
      <c r="S134" s="244" t="str">
        <f>IF(J134="","",VLOOKUP(J134,判定式!I$3:$J$12,2,TRUE))</f>
        <v/>
      </c>
      <c r="T134" s="244" t="str">
        <f>IF(K134="","",VLOOKUP(K134,判定式!L$3:$N$12,3,TRUE))</f>
        <v/>
      </c>
      <c r="U134" s="244" t="str">
        <f>IF(L134="","",VLOOKUP(L134,判定式!G$3:$J$12,4,TRUE))</f>
        <v/>
      </c>
      <c r="V134" s="244" t="str">
        <f>IF(M134="","",VLOOKUP(M134,判定式!$H$3:J$12,3,TRUE))</f>
        <v/>
      </c>
      <c r="W134" s="69" t="str">
        <f t="shared" si="9"/>
        <v/>
      </c>
      <c r="X134" s="171" t="b">
        <f>IF(ISNUMBER(D134),"判定外",IF(C134=12,VLOOKUP(W134,判定式!$C$15:I$19,7,TRUE),IF(C134=13,VLOOKUP(W134,判定式!$D$15:I$19,6,TRUE),IF(C134=14,VLOOKUP(W134,判定式!$E$15:I$19,5,TRUE),IF(C134=15,VLOOKUP(W134,判定式!$F$15:I$19,4,TRUE),IF(C134=16,VLOOKUP(W134,判定式!$G$15:I$19,3,TRUE),IF(C134=17,VLOOKUP(W134,判定式!$H$15:I$19,2,TRUE))))))))</f>
        <v>0</v>
      </c>
    </row>
    <row r="135" spans="1:24" ht="14.25">
      <c r="A135" s="76">
        <v>115</v>
      </c>
      <c r="B135" s="136"/>
      <c r="C135" s="204"/>
      <c r="D135" s="211" t="str">
        <f t="shared" si="8"/>
        <v>-</v>
      </c>
      <c r="E135" s="230"/>
      <c r="F135" s="230"/>
      <c r="G135" s="230"/>
      <c r="H135" s="230"/>
      <c r="I135" s="230"/>
      <c r="J135" s="230"/>
      <c r="K135" s="77"/>
      <c r="L135" s="230"/>
      <c r="M135" s="230"/>
      <c r="N135" s="242" t="str">
        <f>IF(E135="","",VLOOKUP(E135,判定式!C$3:$J$12,8,TRUE))</f>
        <v/>
      </c>
      <c r="O135" s="242" t="str">
        <f>IF(F135="","",VLOOKUP(F135,判定式!D$3:$J$12,7,TRUE))</f>
        <v/>
      </c>
      <c r="P135" s="242" t="str">
        <f>IF(G135="","",VLOOKUP(G135,判定式!E$3:$J$12,6,TRUE))</f>
        <v/>
      </c>
      <c r="Q135" s="242" t="str">
        <f>IF(H135="","",VLOOKUP(H135,判定式!F$3:$J$12,5,TRUE))</f>
        <v/>
      </c>
      <c r="R135" s="242" t="str">
        <f>IF(I135="","",VLOOKUP(I135,判定式!M$3:$N$12,2,TRUE))</f>
        <v/>
      </c>
      <c r="S135" s="242" t="str">
        <f>IF(J135="","",VLOOKUP(J135,判定式!I$3:$J$12,2,TRUE))</f>
        <v/>
      </c>
      <c r="T135" s="242" t="str">
        <f>IF(K135="","",VLOOKUP(K135,判定式!L$3:$N$12,3,TRUE))</f>
        <v/>
      </c>
      <c r="U135" s="242" t="str">
        <f>IF(L135="","",VLOOKUP(L135,判定式!G$3:$J$12,4,TRUE))</f>
        <v/>
      </c>
      <c r="V135" s="242" t="str">
        <f>IF(M135="","",VLOOKUP(M135,判定式!$H$3:J$12,3,TRUE))</f>
        <v/>
      </c>
      <c r="W135" s="78" t="str">
        <f t="shared" si="9"/>
        <v/>
      </c>
      <c r="X135" s="173" t="b">
        <f>IF(ISNUMBER(D135),"判定外",IF(C135=12,VLOOKUP(W135,判定式!$C$15:I$19,7,TRUE),IF(C135=13,VLOOKUP(W135,判定式!$D$15:I$19,6,TRUE),IF(C135=14,VLOOKUP(W135,判定式!$E$15:I$19,5,TRUE),IF(C135=15,VLOOKUP(W135,判定式!$F$15:I$19,4,TRUE),IF(C135=16,VLOOKUP(W135,判定式!$G$15:I$19,3,TRUE),IF(C135=17,VLOOKUP(W135,判定式!$H$15:I$19,2,TRUE))))))))</f>
        <v>0</v>
      </c>
    </row>
    <row r="136" spans="1:24" ht="14.25">
      <c r="A136" s="73">
        <v>116</v>
      </c>
      <c r="B136" s="135"/>
      <c r="C136" s="203"/>
      <c r="D136" s="210" t="str">
        <f t="shared" si="8"/>
        <v>-</v>
      </c>
      <c r="E136" s="228"/>
      <c r="F136" s="229"/>
      <c r="G136" s="229"/>
      <c r="H136" s="229"/>
      <c r="I136" s="229"/>
      <c r="J136" s="229"/>
      <c r="K136" s="74"/>
      <c r="L136" s="229"/>
      <c r="M136" s="229"/>
      <c r="N136" s="245" t="str">
        <f>IF(E136="","",VLOOKUP(E136,判定式!C$3:$J$12,8,TRUE))</f>
        <v/>
      </c>
      <c r="O136" s="245" t="str">
        <f>IF(F136="","",VLOOKUP(F136,判定式!D$3:$J$12,7,TRUE))</f>
        <v/>
      </c>
      <c r="P136" s="245" t="str">
        <f>IF(G136="","",VLOOKUP(G136,判定式!E$3:$J$12,6,TRUE))</f>
        <v/>
      </c>
      <c r="Q136" s="245" t="str">
        <f>IF(H136="","",VLOOKUP(H136,判定式!F$3:$J$12,5,TRUE))</f>
        <v/>
      </c>
      <c r="R136" s="245" t="str">
        <f>IF(I136="","",VLOOKUP(I136,判定式!M$3:$N$12,2,TRUE))</f>
        <v/>
      </c>
      <c r="S136" s="245" t="str">
        <f>IF(J136="","",VLOOKUP(J136,判定式!I$3:$J$12,2,TRUE))</f>
        <v/>
      </c>
      <c r="T136" s="245" t="str">
        <f>IF(K136="","",VLOOKUP(K136,判定式!L$3:$N$12,3,TRUE))</f>
        <v/>
      </c>
      <c r="U136" s="245" t="str">
        <f>IF(L136="","",VLOOKUP(L136,判定式!G$3:$J$12,4,TRUE))</f>
        <v/>
      </c>
      <c r="V136" s="245" t="str">
        <f>IF(M136="","",VLOOKUP(M136,判定式!$H$3:J$12,3,TRUE))</f>
        <v/>
      </c>
      <c r="W136" s="75" t="str">
        <f t="shared" si="9"/>
        <v/>
      </c>
      <c r="X136" s="172" t="b">
        <f>IF(ISNUMBER(D136),"判定外",IF(C136=12,VLOOKUP(W136,判定式!$C$15:I$19,7,TRUE),IF(C136=13,VLOOKUP(W136,判定式!$D$15:I$19,6,TRUE),IF(C136=14,VLOOKUP(W136,判定式!$E$15:I$19,5,TRUE),IF(C136=15,VLOOKUP(W136,判定式!$F$15:I$19,4,TRUE),IF(C136=16,VLOOKUP(W136,判定式!$G$15:I$19,3,TRUE),IF(C136=17,VLOOKUP(W136,判定式!$H$15:I$19,2,TRUE))))))))</f>
        <v>0</v>
      </c>
    </row>
    <row r="137" spans="1:24" ht="14.25">
      <c r="A137" s="67">
        <v>117</v>
      </c>
      <c r="B137" s="133"/>
      <c r="C137" s="201"/>
      <c r="D137" s="208" t="str">
        <f t="shared" si="8"/>
        <v>-</v>
      </c>
      <c r="E137" s="224"/>
      <c r="F137" s="225"/>
      <c r="G137" s="225"/>
      <c r="H137" s="225"/>
      <c r="I137" s="225"/>
      <c r="J137" s="225"/>
      <c r="K137" s="68"/>
      <c r="L137" s="225"/>
      <c r="M137" s="225"/>
      <c r="N137" s="241" t="str">
        <f>IF(E137="","",VLOOKUP(E137,判定式!C$3:$J$12,8,TRUE))</f>
        <v/>
      </c>
      <c r="O137" s="241" t="str">
        <f>IF(F137="","",VLOOKUP(F137,判定式!D$3:$J$12,7,TRUE))</f>
        <v/>
      </c>
      <c r="P137" s="241" t="str">
        <f>IF(G137="","",VLOOKUP(G137,判定式!E$3:$J$12,6,TRUE))</f>
        <v/>
      </c>
      <c r="Q137" s="241" t="str">
        <f>IF(H137="","",VLOOKUP(H137,判定式!F$3:$J$12,5,TRUE))</f>
        <v/>
      </c>
      <c r="R137" s="241" t="str">
        <f>IF(I137="","",VLOOKUP(I137,判定式!M$3:$N$12,2,TRUE))</f>
        <v/>
      </c>
      <c r="S137" s="241" t="str">
        <f>IF(J137="","",VLOOKUP(J137,判定式!I$3:$J$12,2,TRUE))</f>
        <v/>
      </c>
      <c r="T137" s="241" t="str">
        <f>IF(K137="","",VLOOKUP(K137,判定式!L$3:$N$12,3,TRUE))</f>
        <v/>
      </c>
      <c r="U137" s="241" t="str">
        <f>IF(L137="","",VLOOKUP(L137,判定式!G$3:$J$12,4,TRUE))</f>
        <v/>
      </c>
      <c r="V137" s="241" t="str">
        <f>IF(M137="","",VLOOKUP(M137,判定式!$H$3:J$12,3,TRUE))</f>
        <v/>
      </c>
      <c r="W137" s="69" t="str">
        <f t="shared" si="9"/>
        <v/>
      </c>
      <c r="X137" s="170" t="b">
        <f>IF(ISNUMBER(D137),"判定外",IF(C137=12,VLOOKUP(W137,判定式!$C$15:I$19,7,TRUE),IF(C137=13,VLOOKUP(W137,判定式!$D$15:I$19,6,TRUE),IF(C137=14,VLOOKUP(W137,判定式!$E$15:I$19,5,TRUE),IF(C137=15,VLOOKUP(W137,判定式!$F$15:I$19,4,TRUE),IF(C137=16,VLOOKUP(W137,判定式!$G$15:I$19,3,TRUE),IF(C137=17,VLOOKUP(W137,判定式!$H$15:I$19,2,TRUE))))))))</f>
        <v>0</v>
      </c>
    </row>
    <row r="138" spans="1:24" ht="14.25">
      <c r="A138" s="67">
        <v>118</v>
      </c>
      <c r="B138" s="133"/>
      <c r="C138" s="201"/>
      <c r="D138" s="208" t="str">
        <f t="shared" si="8"/>
        <v>-</v>
      </c>
      <c r="E138" s="225"/>
      <c r="F138" s="225"/>
      <c r="G138" s="225"/>
      <c r="H138" s="225"/>
      <c r="I138" s="225"/>
      <c r="J138" s="225"/>
      <c r="K138" s="68"/>
      <c r="L138" s="225"/>
      <c r="M138" s="225"/>
      <c r="N138" s="241" t="str">
        <f>IF(E138="","",VLOOKUP(E138,判定式!C$3:$J$12,8,TRUE))</f>
        <v/>
      </c>
      <c r="O138" s="241" t="str">
        <f>IF(F138="","",VLOOKUP(F138,判定式!D$3:$J$12,7,TRUE))</f>
        <v/>
      </c>
      <c r="P138" s="241" t="str">
        <f>IF(G138="","",VLOOKUP(G138,判定式!E$3:$J$12,6,TRUE))</f>
        <v/>
      </c>
      <c r="Q138" s="241" t="str">
        <f>IF(H138="","",VLOOKUP(H138,判定式!F$3:$J$12,5,TRUE))</f>
        <v/>
      </c>
      <c r="R138" s="241" t="str">
        <f>IF(I138="","",VLOOKUP(I138,判定式!M$3:$N$12,2,TRUE))</f>
        <v/>
      </c>
      <c r="S138" s="241" t="str">
        <f>IF(J138="","",VLOOKUP(J138,判定式!I$3:$J$12,2,TRUE))</f>
        <v/>
      </c>
      <c r="T138" s="241" t="str">
        <f>IF(K138="","",VLOOKUP(K138,判定式!L$3:$N$12,3,TRUE))</f>
        <v/>
      </c>
      <c r="U138" s="241" t="str">
        <f>IF(L138="","",VLOOKUP(L138,判定式!G$3:$J$12,4,TRUE))</f>
        <v/>
      </c>
      <c r="V138" s="241" t="str">
        <f>IF(M138="","",VLOOKUP(M138,判定式!$H$3:J$12,3,TRUE))</f>
        <v/>
      </c>
      <c r="W138" s="69" t="str">
        <f t="shared" si="9"/>
        <v/>
      </c>
      <c r="X138" s="170" t="b">
        <f>IF(ISNUMBER(D138),"判定外",IF(C138=12,VLOOKUP(W138,判定式!$C$15:I$19,7,TRUE),IF(C138=13,VLOOKUP(W138,判定式!$D$15:I$19,6,TRUE),IF(C138=14,VLOOKUP(W138,判定式!$E$15:I$19,5,TRUE),IF(C138=15,VLOOKUP(W138,判定式!$F$15:I$19,4,TRUE),IF(C138=16,VLOOKUP(W138,判定式!$G$15:I$19,3,TRUE),IF(C138=17,VLOOKUP(W138,判定式!$H$15:I$19,2,TRUE))))))))</f>
        <v>0</v>
      </c>
    </row>
    <row r="139" spans="1:24" ht="14.25">
      <c r="A139" s="67">
        <v>119</v>
      </c>
      <c r="B139" s="133"/>
      <c r="C139" s="201"/>
      <c r="D139" s="208" t="str">
        <f t="shared" si="8"/>
        <v>-</v>
      </c>
      <c r="E139" s="225"/>
      <c r="F139" s="225"/>
      <c r="G139" s="225"/>
      <c r="H139" s="225"/>
      <c r="I139" s="225"/>
      <c r="J139" s="225"/>
      <c r="K139" s="68"/>
      <c r="L139" s="225"/>
      <c r="M139" s="225"/>
      <c r="N139" s="241" t="str">
        <f>IF(E139="","",VLOOKUP(E139,判定式!C$3:$J$12,8,TRUE))</f>
        <v/>
      </c>
      <c r="O139" s="241" t="str">
        <f>IF(F139="","",VLOOKUP(F139,判定式!D$3:$J$12,7,TRUE))</f>
        <v/>
      </c>
      <c r="P139" s="241" t="str">
        <f>IF(G139="","",VLOOKUP(G139,判定式!E$3:$J$12,6,TRUE))</f>
        <v/>
      </c>
      <c r="Q139" s="241" t="str">
        <f>IF(H139="","",VLOOKUP(H139,判定式!F$3:$J$12,5,TRUE))</f>
        <v/>
      </c>
      <c r="R139" s="241" t="str">
        <f>IF(I139="","",VLOOKUP(I139,判定式!M$3:$N$12,2,TRUE))</f>
        <v/>
      </c>
      <c r="S139" s="241" t="str">
        <f>IF(J139="","",VLOOKUP(J139,判定式!I$3:$J$12,2,TRUE))</f>
        <v/>
      </c>
      <c r="T139" s="241" t="str">
        <f>IF(K139="","",VLOOKUP(K139,判定式!L$3:$N$12,3,TRUE))</f>
        <v/>
      </c>
      <c r="U139" s="241" t="str">
        <f>IF(L139="","",VLOOKUP(L139,判定式!G$3:$J$12,4,TRUE))</f>
        <v/>
      </c>
      <c r="V139" s="241" t="str">
        <f>IF(M139="","",VLOOKUP(M139,判定式!$H$3:J$12,3,TRUE))</f>
        <v/>
      </c>
      <c r="W139" s="69" t="str">
        <f t="shared" si="9"/>
        <v/>
      </c>
      <c r="X139" s="170" t="b">
        <f>IF(ISNUMBER(D139),"判定外",IF(C139=12,VLOOKUP(W139,判定式!$C$15:I$19,7,TRUE),IF(C139=13,VLOOKUP(W139,判定式!$D$15:I$19,6,TRUE),IF(C139=14,VLOOKUP(W139,判定式!$E$15:I$19,5,TRUE),IF(C139=15,VLOOKUP(W139,判定式!$F$15:I$19,4,TRUE),IF(C139=16,VLOOKUP(W139,判定式!$G$15:I$19,3,TRUE),IF(C139=17,VLOOKUP(W139,判定式!$H$15:I$19,2,TRUE))))))))</f>
        <v>0</v>
      </c>
    </row>
    <row r="140" spans="1:24" ht="14.25">
      <c r="A140" s="76">
        <v>120</v>
      </c>
      <c r="B140" s="136"/>
      <c r="C140" s="204"/>
      <c r="D140" s="211" t="str">
        <f t="shared" si="8"/>
        <v>-</v>
      </c>
      <c r="E140" s="230"/>
      <c r="F140" s="230"/>
      <c r="G140" s="230"/>
      <c r="H140" s="230"/>
      <c r="I140" s="230"/>
      <c r="J140" s="230"/>
      <c r="K140" s="77"/>
      <c r="L140" s="230"/>
      <c r="M140" s="230"/>
      <c r="N140" s="242" t="str">
        <f>IF(E140="","",VLOOKUP(E140,判定式!C$3:$J$12,8,TRUE))</f>
        <v/>
      </c>
      <c r="O140" s="242" t="str">
        <f>IF(F140="","",VLOOKUP(F140,判定式!D$3:$J$12,7,TRUE))</f>
        <v/>
      </c>
      <c r="P140" s="242" t="str">
        <f>IF(G140="","",VLOOKUP(G140,判定式!E$3:$J$12,6,TRUE))</f>
        <v/>
      </c>
      <c r="Q140" s="242" t="str">
        <f>IF(H140="","",VLOOKUP(H140,判定式!F$3:$J$12,5,TRUE))</f>
        <v/>
      </c>
      <c r="R140" s="242" t="str">
        <f>IF(I140="","",VLOOKUP(I140,判定式!M$3:$N$12,2,TRUE))</f>
        <v/>
      </c>
      <c r="S140" s="242" t="str">
        <f>IF(J140="","",VLOOKUP(J140,判定式!I$3:$J$12,2,TRUE))</f>
        <v/>
      </c>
      <c r="T140" s="242" t="str">
        <f>IF(K140="","",VLOOKUP(K140,判定式!L$3:$N$12,3,TRUE))</f>
        <v/>
      </c>
      <c r="U140" s="242" t="str">
        <f>IF(L140="","",VLOOKUP(L140,判定式!G$3:$J$12,4,TRUE))</f>
        <v/>
      </c>
      <c r="V140" s="242" t="str">
        <f>IF(M140="","",VLOOKUP(M140,判定式!$H$3:J$12,3,TRUE))</f>
        <v/>
      </c>
      <c r="W140" s="78" t="str">
        <f t="shared" si="9"/>
        <v/>
      </c>
      <c r="X140" s="173" t="b">
        <f>IF(ISNUMBER(D140),"判定外",IF(C140=12,VLOOKUP(W140,判定式!$C$15:I$19,7,TRUE),IF(C140=13,VLOOKUP(W140,判定式!$D$15:I$19,6,TRUE),IF(C140=14,VLOOKUP(W140,判定式!$E$15:I$19,5,TRUE),IF(C140=15,VLOOKUP(W140,判定式!$F$15:I$19,4,TRUE),IF(C140=16,VLOOKUP(W140,判定式!$G$15:I$19,3,TRUE),IF(C140=17,VLOOKUP(W140,判定式!$H$15:I$19,2,TRUE))))))))</f>
        <v>0</v>
      </c>
    </row>
    <row r="141" spans="1:24" ht="14.25">
      <c r="A141" s="73">
        <v>121</v>
      </c>
      <c r="B141" s="137"/>
      <c r="C141" s="205"/>
      <c r="D141" s="212" t="str">
        <f t="shared" si="8"/>
        <v>-</v>
      </c>
      <c r="E141" s="231"/>
      <c r="F141" s="231"/>
      <c r="G141" s="231"/>
      <c r="H141" s="231"/>
      <c r="I141" s="231"/>
      <c r="J141" s="231"/>
      <c r="K141" s="80"/>
      <c r="L141" s="231"/>
      <c r="M141" s="231"/>
      <c r="N141" s="243" t="str">
        <f>IF(E141="","",VLOOKUP(E141,判定式!C$3:$J$12,8,TRUE))</f>
        <v/>
      </c>
      <c r="O141" s="243" t="str">
        <f>IF(F141="","",VLOOKUP(F141,判定式!D$3:$J$12,7,TRUE))</f>
        <v/>
      </c>
      <c r="P141" s="243" t="str">
        <f>IF(G141="","",VLOOKUP(G141,判定式!E$3:$J$12,6,TRUE))</f>
        <v/>
      </c>
      <c r="Q141" s="243" t="str">
        <f>IF(H141="","",VLOOKUP(H141,判定式!F$3:$J$12,5,TRUE))</f>
        <v/>
      </c>
      <c r="R141" s="243" t="str">
        <f>IF(I141="","",VLOOKUP(I141,判定式!M$3:$N$12,2,TRUE))</f>
        <v/>
      </c>
      <c r="S141" s="243" t="str">
        <f>IF(J141="","",VLOOKUP(J141,判定式!I$3:$J$12,2,TRUE))</f>
        <v/>
      </c>
      <c r="T141" s="243" t="str">
        <f>IF(K141="","",VLOOKUP(K141,判定式!L$3:$N$12,3,TRUE))</f>
        <v/>
      </c>
      <c r="U141" s="243" t="str">
        <f>IF(L141="","",VLOOKUP(L141,判定式!G$3:$J$12,4,TRUE))</f>
        <v/>
      </c>
      <c r="V141" s="243" t="str">
        <f>IF(M141="","",VLOOKUP(M141,判定式!$H$3:J$12,3,TRUE))</f>
        <v/>
      </c>
      <c r="W141" s="75" t="str">
        <f t="shared" si="9"/>
        <v/>
      </c>
      <c r="X141" s="174" t="b">
        <f>IF(ISNUMBER(D141),"判定外",IF(C141=12,VLOOKUP(W141,判定式!$C$15:I$19,7,TRUE),IF(C141=13,VLOOKUP(W141,判定式!$D$15:I$19,6,TRUE),IF(C141=14,VLOOKUP(W141,判定式!$E$15:I$19,5,TRUE),IF(C141=15,VLOOKUP(W141,判定式!$F$15:I$19,4,TRUE),IF(C141=16,VLOOKUP(W141,判定式!$G$15:I$19,3,TRUE),IF(C141=17,VLOOKUP(W141,判定式!$H$15:I$19,2,TRUE))))))))</f>
        <v>0</v>
      </c>
    </row>
    <row r="142" spans="1:24" ht="14.25">
      <c r="A142" s="67">
        <v>122</v>
      </c>
      <c r="B142" s="133"/>
      <c r="C142" s="201"/>
      <c r="D142" s="208" t="str">
        <f t="shared" si="8"/>
        <v>-</v>
      </c>
      <c r="E142" s="225"/>
      <c r="F142" s="225"/>
      <c r="G142" s="225"/>
      <c r="H142" s="225"/>
      <c r="I142" s="225"/>
      <c r="J142" s="225"/>
      <c r="K142" s="68"/>
      <c r="L142" s="225"/>
      <c r="M142" s="225"/>
      <c r="N142" s="241" t="str">
        <f>IF(E142="","",VLOOKUP(E142,判定式!C$3:$J$12,8,TRUE))</f>
        <v/>
      </c>
      <c r="O142" s="241" t="str">
        <f>IF(F142="","",VLOOKUP(F142,判定式!D$3:$J$12,7,TRUE))</f>
        <v/>
      </c>
      <c r="P142" s="241" t="str">
        <f>IF(G142="","",VLOOKUP(G142,判定式!E$3:$J$12,6,TRUE))</f>
        <v/>
      </c>
      <c r="Q142" s="241" t="str">
        <f>IF(H142="","",VLOOKUP(H142,判定式!F$3:$J$12,5,TRUE))</f>
        <v/>
      </c>
      <c r="R142" s="241" t="str">
        <f>IF(I142="","",VLOOKUP(I142,判定式!M$3:$N$12,2,TRUE))</f>
        <v/>
      </c>
      <c r="S142" s="241" t="str">
        <f>IF(J142="","",VLOOKUP(J142,判定式!I$3:$J$12,2,TRUE))</f>
        <v/>
      </c>
      <c r="T142" s="241" t="str">
        <f>IF(K142="","",VLOOKUP(K142,判定式!L$3:$N$12,3,TRUE))</f>
        <v/>
      </c>
      <c r="U142" s="241" t="str">
        <f>IF(L142="","",VLOOKUP(L142,判定式!G$3:$J$12,4,TRUE))</f>
        <v/>
      </c>
      <c r="V142" s="241" t="str">
        <f>IF(M142="","",VLOOKUP(M142,判定式!$H$3:J$12,3,TRUE))</f>
        <v/>
      </c>
      <c r="W142" s="69" t="str">
        <f t="shared" si="9"/>
        <v/>
      </c>
      <c r="X142" s="170" t="b">
        <f>IF(ISNUMBER(D142),"判定外",IF(C142=12,VLOOKUP(W142,判定式!$C$15:I$19,7,TRUE),IF(C142=13,VLOOKUP(W142,判定式!$D$15:I$19,6,TRUE),IF(C142=14,VLOOKUP(W142,判定式!$E$15:I$19,5,TRUE),IF(C142=15,VLOOKUP(W142,判定式!$F$15:I$19,4,TRUE),IF(C142=16,VLOOKUP(W142,判定式!$G$15:I$19,3,TRUE),IF(C142=17,VLOOKUP(W142,判定式!$H$15:I$19,2,TRUE))))))))</f>
        <v>0</v>
      </c>
    </row>
    <row r="143" spans="1:24" ht="14.25">
      <c r="A143" s="67">
        <v>123</v>
      </c>
      <c r="B143" s="133"/>
      <c r="C143" s="201"/>
      <c r="D143" s="208" t="str">
        <f t="shared" si="8"/>
        <v>-</v>
      </c>
      <c r="E143" s="225"/>
      <c r="F143" s="225"/>
      <c r="G143" s="225"/>
      <c r="H143" s="225"/>
      <c r="I143" s="225"/>
      <c r="J143" s="225"/>
      <c r="K143" s="68"/>
      <c r="L143" s="225"/>
      <c r="M143" s="225"/>
      <c r="N143" s="241" t="str">
        <f>IF(E143="","",VLOOKUP(E143,判定式!C$3:$J$12,8,TRUE))</f>
        <v/>
      </c>
      <c r="O143" s="241" t="str">
        <f>IF(F143="","",VLOOKUP(F143,判定式!D$3:$J$12,7,TRUE))</f>
        <v/>
      </c>
      <c r="P143" s="241" t="str">
        <f>IF(G143="","",VLOOKUP(G143,判定式!E$3:$J$12,6,TRUE))</f>
        <v/>
      </c>
      <c r="Q143" s="241" t="str">
        <f>IF(H143="","",VLOOKUP(H143,判定式!F$3:$J$12,5,TRUE))</f>
        <v/>
      </c>
      <c r="R143" s="241" t="str">
        <f>IF(I143="","",VLOOKUP(I143,判定式!M$3:$N$12,2,TRUE))</f>
        <v/>
      </c>
      <c r="S143" s="241" t="str">
        <f>IF(J143="","",VLOOKUP(J143,判定式!I$3:$J$12,2,TRUE))</f>
        <v/>
      </c>
      <c r="T143" s="241" t="str">
        <f>IF(K143="","",VLOOKUP(K143,判定式!L$3:$N$12,3,TRUE))</f>
        <v/>
      </c>
      <c r="U143" s="241" t="str">
        <f>IF(L143="","",VLOOKUP(L143,判定式!G$3:$J$12,4,TRUE))</f>
        <v/>
      </c>
      <c r="V143" s="241" t="str">
        <f>IF(M143="","",VLOOKUP(M143,判定式!$H$3:J$12,3,TRUE))</f>
        <v/>
      </c>
      <c r="W143" s="69" t="str">
        <f t="shared" si="9"/>
        <v/>
      </c>
      <c r="X143" s="170" t="b">
        <f>IF(ISNUMBER(D143),"判定外",IF(C143=12,VLOOKUP(W143,判定式!$C$15:I$19,7,TRUE),IF(C143=13,VLOOKUP(W143,判定式!$D$15:I$19,6,TRUE),IF(C143=14,VLOOKUP(W143,判定式!$E$15:I$19,5,TRUE),IF(C143=15,VLOOKUP(W143,判定式!$F$15:I$19,4,TRUE),IF(C143=16,VLOOKUP(W143,判定式!$G$15:I$19,3,TRUE),IF(C143=17,VLOOKUP(W143,判定式!$H$15:I$19,2,TRUE))))))))</f>
        <v>0</v>
      </c>
    </row>
    <row r="144" spans="1:24" ht="14.25">
      <c r="A144" s="67">
        <v>124</v>
      </c>
      <c r="B144" s="133"/>
      <c r="C144" s="201"/>
      <c r="D144" s="208" t="str">
        <f t="shared" si="8"/>
        <v>-</v>
      </c>
      <c r="E144" s="225"/>
      <c r="F144" s="225"/>
      <c r="G144" s="225"/>
      <c r="H144" s="225"/>
      <c r="I144" s="225"/>
      <c r="J144" s="225"/>
      <c r="K144" s="68"/>
      <c r="L144" s="225"/>
      <c r="M144" s="225"/>
      <c r="N144" s="241" t="str">
        <f>IF(E144="","",VLOOKUP(E144,判定式!C$3:$J$12,8,TRUE))</f>
        <v/>
      </c>
      <c r="O144" s="241" t="str">
        <f>IF(F144="","",VLOOKUP(F144,判定式!D$3:$J$12,7,TRUE))</f>
        <v/>
      </c>
      <c r="P144" s="241" t="str">
        <f>IF(G144="","",VLOOKUP(G144,判定式!E$3:$J$12,6,TRUE))</f>
        <v/>
      </c>
      <c r="Q144" s="241" t="str">
        <f>IF(H144="","",VLOOKUP(H144,判定式!F$3:$J$12,5,TRUE))</f>
        <v/>
      </c>
      <c r="R144" s="241" t="str">
        <f>IF(I144="","",VLOOKUP(I144,判定式!M$3:$N$12,2,TRUE))</f>
        <v/>
      </c>
      <c r="S144" s="241" t="str">
        <f>IF(J144="","",VLOOKUP(J144,判定式!I$3:$J$12,2,TRUE))</f>
        <v/>
      </c>
      <c r="T144" s="241" t="str">
        <f>IF(K144="","",VLOOKUP(K144,判定式!L$3:$N$12,3,TRUE))</f>
        <v/>
      </c>
      <c r="U144" s="241" t="str">
        <f>IF(L144="","",VLOOKUP(L144,判定式!G$3:$J$12,4,TRUE))</f>
        <v/>
      </c>
      <c r="V144" s="241" t="str">
        <f>IF(M144="","",VLOOKUP(M144,判定式!$H$3:J$12,3,TRUE))</f>
        <v/>
      </c>
      <c r="W144" s="69" t="str">
        <f t="shared" si="9"/>
        <v/>
      </c>
      <c r="X144" s="170" t="b">
        <f>IF(ISNUMBER(D144),"判定外",IF(C144=12,VLOOKUP(W144,判定式!$C$15:I$19,7,TRUE),IF(C144=13,VLOOKUP(W144,判定式!$D$15:I$19,6,TRUE),IF(C144=14,VLOOKUP(W144,判定式!$E$15:I$19,5,TRUE),IF(C144=15,VLOOKUP(W144,判定式!$F$15:I$19,4,TRUE),IF(C144=16,VLOOKUP(W144,判定式!$G$15:I$19,3,TRUE),IF(C144=17,VLOOKUP(W144,判定式!$H$15:I$19,2,TRUE))))))))</f>
        <v>0</v>
      </c>
    </row>
    <row r="145" spans="1:24" ht="14.25">
      <c r="A145" s="76">
        <v>125</v>
      </c>
      <c r="B145" s="134"/>
      <c r="C145" s="202"/>
      <c r="D145" s="209" t="str">
        <f t="shared" si="8"/>
        <v>-</v>
      </c>
      <c r="E145" s="227"/>
      <c r="F145" s="227"/>
      <c r="G145" s="227"/>
      <c r="H145" s="227"/>
      <c r="I145" s="227"/>
      <c r="J145" s="227"/>
      <c r="K145" s="71"/>
      <c r="L145" s="227"/>
      <c r="M145" s="227"/>
      <c r="N145" s="244" t="str">
        <f>IF(E145="","",VLOOKUP(E145,判定式!C$3:$J$12,8,TRUE))</f>
        <v/>
      </c>
      <c r="O145" s="244" t="str">
        <f>IF(F145="","",VLOOKUP(F145,判定式!D$3:$J$12,7,TRUE))</f>
        <v/>
      </c>
      <c r="P145" s="244" t="str">
        <f>IF(G145="","",VLOOKUP(G145,判定式!E$3:$J$12,6,TRUE))</f>
        <v/>
      </c>
      <c r="Q145" s="244" t="str">
        <f>IF(H145="","",VLOOKUP(H145,判定式!F$3:$J$12,5,TRUE))</f>
        <v/>
      </c>
      <c r="R145" s="244" t="str">
        <f>IF(I145="","",VLOOKUP(I145,判定式!M$3:$N$12,2,TRUE))</f>
        <v/>
      </c>
      <c r="S145" s="244" t="str">
        <f>IF(J145="","",VLOOKUP(J145,判定式!I$3:$J$12,2,TRUE))</f>
        <v/>
      </c>
      <c r="T145" s="244" t="str">
        <f>IF(K145="","",VLOOKUP(K145,判定式!L$3:$N$12,3,TRUE))</f>
        <v/>
      </c>
      <c r="U145" s="244" t="str">
        <f>IF(L145="","",VLOOKUP(L145,判定式!G$3:$J$12,4,TRUE))</f>
        <v/>
      </c>
      <c r="V145" s="244" t="str">
        <f>IF(M145="","",VLOOKUP(M145,判定式!$H$3:J$12,3,TRUE))</f>
        <v/>
      </c>
      <c r="W145" s="78" t="str">
        <f t="shared" si="9"/>
        <v/>
      </c>
      <c r="X145" s="171" t="b">
        <f>IF(ISNUMBER(D145),"判定外",IF(C145=12,VLOOKUP(W145,判定式!$C$15:I$19,7,TRUE),IF(C145=13,VLOOKUP(W145,判定式!$D$15:I$19,6,TRUE),IF(C145=14,VLOOKUP(W145,判定式!$E$15:I$19,5,TRUE),IF(C145=15,VLOOKUP(W145,判定式!$F$15:I$19,4,TRUE),IF(C145=16,VLOOKUP(W145,判定式!$G$15:I$19,3,TRUE),IF(C145=17,VLOOKUP(W145,判定式!$H$15:I$19,2,TRUE))))))))</f>
        <v>0</v>
      </c>
    </row>
    <row r="146" spans="1:24" ht="14.25">
      <c r="A146" s="73">
        <v>126</v>
      </c>
      <c r="B146" s="135"/>
      <c r="C146" s="203"/>
      <c r="D146" s="210" t="str">
        <f t="shared" si="8"/>
        <v>-</v>
      </c>
      <c r="E146" s="229"/>
      <c r="F146" s="229"/>
      <c r="G146" s="229"/>
      <c r="H146" s="229"/>
      <c r="I146" s="229"/>
      <c r="J146" s="229"/>
      <c r="K146" s="74"/>
      <c r="L146" s="229"/>
      <c r="M146" s="229"/>
      <c r="N146" s="245" t="str">
        <f>IF(E146="","",VLOOKUP(E146,判定式!C$3:$J$12,8,TRUE))</f>
        <v/>
      </c>
      <c r="O146" s="245" t="str">
        <f>IF(F146="","",VLOOKUP(F146,判定式!D$3:$J$12,7,TRUE))</f>
        <v/>
      </c>
      <c r="P146" s="245" t="str">
        <f>IF(G146="","",VLOOKUP(G146,判定式!E$3:$J$12,6,TRUE))</f>
        <v/>
      </c>
      <c r="Q146" s="245" t="str">
        <f>IF(H146="","",VLOOKUP(H146,判定式!F$3:$J$12,5,TRUE))</f>
        <v/>
      </c>
      <c r="R146" s="245" t="str">
        <f>IF(I146="","",VLOOKUP(I146,判定式!M$3:$N$12,2,TRUE))</f>
        <v/>
      </c>
      <c r="S146" s="245" t="str">
        <f>IF(J146="","",VLOOKUP(J146,判定式!I$3:$J$12,2,TRUE))</f>
        <v/>
      </c>
      <c r="T146" s="245" t="str">
        <f>IF(K146="","",VLOOKUP(K146,判定式!L$3:$N$12,3,TRUE))</f>
        <v/>
      </c>
      <c r="U146" s="245" t="str">
        <f>IF(L146="","",VLOOKUP(L146,判定式!G$3:$J$12,4,TRUE))</f>
        <v/>
      </c>
      <c r="V146" s="245" t="str">
        <f>IF(M146="","",VLOOKUP(M146,判定式!$H$3:J$12,3,TRUE))</f>
        <v/>
      </c>
      <c r="W146" s="75" t="str">
        <f t="shared" si="9"/>
        <v/>
      </c>
      <c r="X146" s="172" t="b">
        <f>IF(ISNUMBER(D146),"判定外",IF(C146=12,VLOOKUP(W146,判定式!$C$15:I$19,7,TRUE),IF(C146=13,VLOOKUP(W146,判定式!$D$15:I$19,6,TRUE),IF(C146=14,VLOOKUP(W146,判定式!$E$15:I$19,5,TRUE),IF(C146=15,VLOOKUP(W146,判定式!$F$15:I$19,4,TRUE),IF(C146=16,VLOOKUP(W146,判定式!$G$15:I$19,3,TRUE),IF(C146=17,VLOOKUP(W146,判定式!$H$15:I$19,2,TRUE))))))))</f>
        <v>0</v>
      </c>
    </row>
    <row r="147" spans="1:24" ht="14.25">
      <c r="A147" s="67">
        <v>127</v>
      </c>
      <c r="B147" s="133"/>
      <c r="C147" s="201"/>
      <c r="D147" s="208" t="str">
        <f t="shared" si="8"/>
        <v>-</v>
      </c>
      <c r="E147" s="225"/>
      <c r="F147" s="225"/>
      <c r="G147" s="225"/>
      <c r="H147" s="225"/>
      <c r="I147" s="225"/>
      <c r="J147" s="225"/>
      <c r="K147" s="68"/>
      <c r="L147" s="225"/>
      <c r="M147" s="225"/>
      <c r="N147" s="241" t="str">
        <f>IF(E147="","",VLOOKUP(E147,判定式!C$3:$J$12,8,TRUE))</f>
        <v/>
      </c>
      <c r="O147" s="241" t="str">
        <f>IF(F147="","",VLOOKUP(F147,判定式!D$3:$J$12,7,TRUE))</f>
        <v/>
      </c>
      <c r="P147" s="241" t="str">
        <f>IF(G147="","",VLOOKUP(G147,判定式!E$3:$J$12,6,TRUE))</f>
        <v/>
      </c>
      <c r="Q147" s="241" t="str">
        <f>IF(H147="","",VLOOKUP(H147,判定式!F$3:$J$12,5,TRUE))</f>
        <v/>
      </c>
      <c r="R147" s="241" t="str">
        <f>IF(I147="","",VLOOKUP(I147,判定式!M$3:$N$12,2,TRUE))</f>
        <v/>
      </c>
      <c r="S147" s="241" t="str">
        <f>IF(J147="","",VLOOKUP(J147,判定式!I$3:$J$12,2,TRUE))</f>
        <v/>
      </c>
      <c r="T147" s="241" t="str">
        <f>IF(K147="","",VLOOKUP(K147,判定式!L$3:$N$12,3,TRUE))</f>
        <v/>
      </c>
      <c r="U147" s="241" t="str">
        <f>IF(L147="","",VLOOKUP(L147,判定式!G$3:$J$12,4,TRUE))</f>
        <v/>
      </c>
      <c r="V147" s="241" t="str">
        <f>IF(M147="","",VLOOKUP(M147,判定式!$H$3:J$12,3,TRUE))</f>
        <v/>
      </c>
      <c r="W147" s="69" t="str">
        <f t="shared" si="9"/>
        <v/>
      </c>
      <c r="X147" s="170" t="b">
        <f>IF(ISNUMBER(D147),"判定外",IF(C147=12,VLOOKUP(W147,判定式!$C$15:I$19,7,TRUE),IF(C147=13,VLOOKUP(W147,判定式!$D$15:I$19,6,TRUE),IF(C147=14,VLOOKUP(W147,判定式!$E$15:I$19,5,TRUE),IF(C147=15,VLOOKUP(W147,判定式!$F$15:I$19,4,TRUE),IF(C147=16,VLOOKUP(W147,判定式!$G$15:I$19,3,TRUE),IF(C147=17,VLOOKUP(W147,判定式!$H$15:I$19,2,TRUE))))))))</f>
        <v>0</v>
      </c>
    </row>
    <row r="148" spans="1:24" ht="14.25">
      <c r="A148" s="67">
        <v>128</v>
      </c>
      <c r="B148" s="133"/>
      <c r="C148" s="201"/>
      <c r="D148" s="208" t="str">
        <f t="shared" si="8"/>
        <v>-</v>
      </c>
      <c r="E148" s="225"/>
      <c r="F148" s="225"/>
      <c r="G148" s="225"/>
      <c r="H148" s="225"/>
      <c r="I148" s="225"/>
      <c r="J148" s="225"/>
      <c r="K148" s="68"/>
      <c r="L148" s="225"/>
      <c r="M148" s="225"/>
      <c r="N148" s="241" t="str">
        <f>IF(E148="","",VLOOKUP(E148,判定式!C$3:$J$12,8,TRUE))</f>
        <v/>
      </c>
      <c r="O148" s="241" t="str">
        <f>IF(F148="","",VLOOKUP(F148,判定式!D$3:$J$12,7,TRUE))</f>
        <v/>
      </c>
      <c r="P148" s="241" t="str">
        <f>IF(G148="","",VLOOKUP(G148,判定式!E$3:$J$12,6,TRUE))</f>
        <v/>
      </c>
      <c r="Q148" s="241" t="str">
        <f>IF(H148="","",VLOOKUP(H148,判定式!F$3:$J$12,5,TRUE))</f>
        <v/>
      </c>
      <c r="R148" s="241" t="str">
        <f>IF(I148="","",VLOOKUP(I148,判定式!M$3:$N$12,2,TRUE))</f>
        <v/>
      </c>
      <c r="S148" s="241" t="str">
        <f>IF(J148="","",VLOOKUP(J148,判定式!I$3:$J$12,2,TRUE))</f>
        <v/>
      </c>
      <c r="T148" s="241" t="str">
        <f>IF(K148="","",VLOOKUP(K148,判定式!L$3:$N$12,3,TRUE))</f>
        <v/>
      </c>
      <c r="U148" s="241" t="str">
        <f>IF(L148="","",VLOOKUP(L148,判定式!G$3:$J$12,4,TRUE))</f>
        <v/>
      </c>
      <c r="V148" s="241" t="str">
        <f>IF(M148="","",VLOOKUP(M148,判定式!$H$3:J$12,3,TRUE))</f>
        <v/>
      </c>
      <c r="W148" s="69" t="str">
        <f t="shared" si="9"/>
        <v/>
      </c>
      <c r="X148" s="170" t="b">
        <f>IF(ISNUMBER(D148),"判定外",IF(C148=12,VLOOKUP(W148,判定式!$C$15:I$19,7,TRUE),IF(C148=13,VLOOKUP(W148,判定式!$D$15:I$19,6,TRUE),IF(C148=14,VLOOKUP(W148,判定式!$E$15:I$19,5,TRUE),IF(C148=15,VLOOKUP(W148,判定式!$F$15:I$19,4,TRUE),IF(C148=16,VLOOKUP(W148,判定式!$G$15:I$19,3,TRUE),IF(C148=17,VLOOKUP(W148,判定式!$H$15:I$19,2,TRUE))))))))</f>
        <v>0</v>
      </c>
    </row>
    <row r="149" spans="1:24" ht="14.25">
      <c r="A149" s="67">
        <v>129</v>
      </c>
      <c r="B149" s="133"/>
      <c r="C149" s="201"/>
      <c r="D149" s="208" t="str">
        <f t="shared" si="8"/>
        <v>-</v>
      </c>
      <c r="E149" s="225"/>
      <c r="F149" s="225"/>
      <c r="G149" s="225"/>
      <c r="H149" s="225"/>
      <c r="I149" s="225"/>
      <c r="J149" s="225"/>
      <c r="K149" s="68"/>
      <c r="L149" s="225"/>
      <c r="M149" s="225"/>
      <c r="N149" s="241" t="str">
        <f>IF(E149="","",VLOOKUP(E149,判定式!C$3:$J$12,8,TRUE))</f>
        <v/>
      </c>
      <c r="O149" s="241" t="str">
        <f>IF(F149="","",VLOOKUP(F149,判定式!D$3:$J$12,7,TRUE))</f>
        <v/>
      </c>
      <c r="P149" s="241" t="str">
        <f>IF(G149="","",VLOOKUP(G149,判定式!E$3:$J$12,6,TRUE))</f>
        <v/>
      </c>
      <c r="Q149" s="241" t="str">
        <f>IF(H149="","",VLOOKUP(H149,判定式!F$3:$J$12,5,TRUE))</f>
        <v/>
      </c>
      <c r="R149" s="241" t="str">
        <f>IF(I149="","",VLOOKUP(I149,判定式!M$3:$N$12,2,TRUE))</f>
        <v/>
      </c>
      <c r="S149" s="241" t="str">
        <f>IF(J149="","",VLOOKUP(J149,判定式!I$3:$J$12,2,TRUE))</f>
        <v/>
      </c>
      <c r="T149" s="241" t="str">
        <f>IF(K149="","",VLOOKUP(K149,判定式!L$3:$N$12,3,TRUE))</f>
        <v/>
      </c>
      <c r="U149" s="241" t="str">
        <f>IF(L149="","",VLOOKUP(L149,判定式!G$3:$J$12,4,TRUE))</f>
        <v/>
      </c>
      <c r="V149" s="241" t="str">
        <f>IF(M149="","",VLOOKUP(M149,判定式!$H$3:J$12,3,TRUE))</f>
        <v/>
      </c>
      <c r="W149" s="69" t="str">
        <f t="shared" si="9"/>
        <v/>
      </c>
      <c r="X149" s="170" t="b">
        <f>IF(ISNUMBER(D149),"判定外",IF(C149=12,VLOOKUP(W149,判定式!$C$15:I$19,7,TRUE),IF(C149=13,VLOOKUP(W149,判定式!$D$15:I$19,6,TRUE),IF(C149=14,VLOOKUP(W149,判定式!$E$15:I$19,5,TRUE),IF(C149=15,VLOOKUP(W149,判定式!$F$15:I$19,4,TRUE),IF(C149=16,VLOOKUP(W149,判定式!$G$15:I$19,3,TRUE),IF(C149=17,VLOOKUP(W149,判定式!$H$15:I$19,2,TRUE))))))))</f>
        <v>0</v>
      </c>
    </row>
    <row r="150" spans="1:24" ht="14.25">
      <c r="A150" s="76">
        <v>130</v>
      </c>
      <c r="B150" s="136"/>
      <c r="C150" s="204"/>
      <c r="D150" s="211" t="str">
        <f t="shared" ref="D150:D213" si="10">IF((COUNTBLANK(E150:H150)+COUNTBLANK(K150:M150)+IF(AND(I150="",J150=""),1,0))=0,"",IF((COUNTBLANK(E150:H150)+COUNTBLANK(K150:M150)+IF(AND(I150="",J150=""),1,0))=8,"-",(COUNTBLANK(E150:H150)+COUNTBLANK(K150:M150)+IF(AND(I150="",J150=""),1,0))))</f>
        <v>-</v>
      </c>
      <c r="E150" s="230"/>
      <c r="F150" s="230"/>
      <c r="G150" s="230"/>
      <c r="H150" s="230"/>
      <c r="I150" s="230"/>
      <c r="J150" s="230"/>
      <c r="K150" s="77"/>
      <c r="L150" s="230"/>
      <c r="M150" s="230"/>
      <c r="N150" s="242" t="str">
        <f>IF(E150="","",VLOOKUP(E150,判定式!C$3:$J$12,8,TRUE))</f>
        <v/>
      </c>
      <c r="O150" s="242" t="str">
        <f>IF(F150="","",VLOOKUP(F150,判定式!D$3:$J$12,7,TRUE))</f>
        <v/>
      </c>
      <c r="P150" s="242" t="str">
        <f>IF(G150="","",VLOOKUP(G150,判定式!E$3:$J$12,6,TRUE))</f>
        <v/>
      </c>
      <c r="Q150" s="242" t="str">
        <f>IF(H150="","",VLOOKUP(H150,判定式!F$3:$J$12,5,TRUE))</f>
        <v/>
      </c>
      <c r="R150" s="242" t="str">
        <f>IF(I150="","",VLOOKUP(I150,判定式!M$3:$N$12,2,TRUE))</f>
        <v/>
      </c>
      <c r="S150" s="242" t="str">
        <f>IF(J150="","",VLOOKUP(J150,判定式!I$3:$J$12,2,TRUE))</f>
        <v/>
      </c>
      <c r="T150" s="242" t="str">
        <f>IF(K150="","",VLOOKUP(K150,判定式!L$3:$N$12,3,TRUE))</f>
        <v/>
      </c>
      <c r="U150" s="242" t="str">
        <f>IF(L150="","",VLOOKUP(L150,判定式!G$3:$J$12,4,TRUE))</f>
        <v/>
      </c>
      <c r="V150" s="242" t="str">
        <f>IF(M150="","",VLOOKUP(M150,判定式!$H$3:J$12,3,TRUE))</f>
        <v/>
      </c>
      <c r="W150" s="78" t="str">
        <f t="shared" ref="W150:W213" si="11">IF(COUNTBLANK(N150:V150)=0,IF((SUM(N150:R150)+SUM(T150:V150))&gt;=(SUM(N150:Q150)+SUM(S150:V150)),SUM(N150:R150)+SUM(T150:V150),SUM(N150:Q150)+SUM(S150:V150)),IF(AND(R150="",S150=""),"",IF(AND(COUNTBLANK(N150:Q150)=0,COUNTBLANK(T150:V150)=0),IF((SUM(N150:R150)+SUM(T150:V150))&gt;=(SUM(N150:Q150)+SUM(S150:V150)),SUM(N150:R150)+SUM(T150:V150),SUM(N150:Q150)+SUM(S150:V150)),"")))</f>
        <v/>
      </c>
      <c r="X150" s="173" t="b">
        <f>IF(ISNUMBER(D150),"判定外",IF(C150=12,VLOOKUP(W150,判定式!$C$15:I$19,7,TRUE),IF(C150=13,VLOOKUP(W150,判定式!$D$15:I$19,6,TRUE),IF(C150=14,VLOOKUP(W150,判定式!$E$15:I$19,5,TRUE),IF(C150=15,VLOOKUP(W150,判定式!$F$15:I$19,4,TRUE),IF(C150=16,VLOOKUP(W150,判定式!$G$15:I$19,3,TRUE),IF(C150=17,VLOOKUP(W150,判定式!$H$15:I$19,2,TRUE))))))))</f>
        <v>0</v>
      </c>
    </row>
    <row r="151" spans="1:24" ht="14.25">
      <c r="A151" s="73">
        <v>131</v>
      </c>
      <c r="B151" s="137"/>
      <c r="C151" s="205"/>
      <c r="D151" s="212" t="str">
        <f t="shared" si="10"/>
        <v>-</v>
      </c>
      <c r="E151" s="231"/>
      <c r="F151" s="231"/>
      <c r="G151" s="231"/>
      <c r="H151" s="231"/>
      <c r="I151" s="231"/>
      <c r="J151" s="231"/>
      <c r="K151" s="80"/>
      <c r="L151" s="231"/>
      <c r="M151" s="231"/>
      <c r="N151" s="243" t="str">
        <f>IF(E151="","",VLOOKUP(E151,判定式!C$3:$J$12,8,TRUE))</f>
        <v/>
      </c>
      <c r="O151" s="243" t="str">
        <f>IF(F151="","",VLOOKUP(F151,判定式!D$3:$J$12,7,TRUE))</f>
        <v/>
      </c>
      <c r="P151" s="243" t="str">
        <f>IF(G151="","",VLOOKUP(G151,判定式!E$3:$J$12,6,TRUE))</f>
        <v/>
      </c>
      <c r="Q151" s="243" t="str">
        <f>IF(H151="","",VLOOKUP(H151,判定式!F$3:$J$12,5,TRUE))</f>
        <v/>
      </c>
      <c r="R151" s="243" t="str">
        <f>IF(I151="","",VLOOKUP(I151,判定式!M$3:$N$12,2,TRUE))</f>
        <v/>
      </c>
      <c r="S151" s="243" t="str">
        <f>IF(J151="","",VLOOKUP(J151,判定式!I$3:$J$12,2,TRUE))</f>
        <v/>
      </c>
      <c r="T151" s="243" t="str">
        <f>IF(K151="","",VLOOKUP(K151,判定式!L$3:$N$12,3,TRUE))</f>
        <v/>
      </c>
      <c r="U151" s="243" t="str">
        <f>IF(L151="","",VLOOKUP(L151,判定式!G$3:$J$12,4,TRUE))</f>
        <v/>
      </c>
      <c r="V151" s="243" t="str">
        <f>IF(M151="","",VLOOKUP(M151,判定式!$H$3:J$12,3,TRUE))</f>
        <v/>
      </c>
      <c r="W151" s="75" t="str">
        <f t="shared" si="11"/>
        <v/>
      </c>
      <c r="X151" s="174" t="b">
        <f>IF(ISNUMBER(D151),"判定外",IF(C151=12,VLOOKUP(W151,判定式!$C$15:I$19,7,TRUE),IF(C151=13,VLOOKUP(W151,判定式!$D$15:I$19,6,TRUE),IF(C151=14,VLOOKUP(W151,判定式!$E$15:I$19,5,TRUE),IF(C151=15,VLOOKUP(W151,判定式!$F$15:I$19,4,TRUE),IF(C151=16,VLOOKUP(W151,判定式!$G$15:I$19,3,TRUE),IF(C151=17,VLOOKUP(W151,判定式!$H$15:I$19,2,TRUE))))))))</f>
        <v>0</v>
      </c>
    </row>
    <row r="152" spans="1:24" ht="14.25">
      <c r="A152" s="67">
        <v>132</v>
      </c>
      <c r="B152" s="133"/>
      <c r="C152" s="201"/>
      <c r="D152" s="208" t="str">
        <f t="shared" si="10"/>
        <v>-</v>
      </c>
      <c r="E152" s="225"/>
      <c r="F152" s="225"/>
      <c r="G152" s="225"/>
      <c r="H152" s="225"/>
      <c r="I152" s="225"/>
      <c r="J152" s="225"/>
      <c r="K152" s="68"/>
      <c r="L152" s="225"/>
      <c r="M152" s="225"/>
      <c r="N152" s="241" t="str">
        <f>IF(E152="","",VLOOKUP(E152,判定式!C$3:$J$12,8,TRUE))</f>
        <v/>
      </c>
      <c r="O152" s="241" t="str">
        <f>IF(F152="","",VLOOKUP(F152,判定式!D$3:$J$12,7,TRUE))</f>
        <v/>
      </c>
      <c r="P152" s="241" t="str">
        <f>IF(G152="","",VLOOKUP(G152,判定式!E$3:$J$12,6,TRUE))</f>
        <v/>
      </c>
      <c r="Q152" s="241" t="str">
        <f>IF(H152="","",VLOOKUP(H152,判定式!F$3:$J$12,5,TRUE))</f>
        <v/>
      </c>
      <c r="R152" s="241" t="str">
        <f>IF(I152="","",VLOOKUP(I152,判定式!M$3:$N$12,2,TRUE))</f>
        <v/>
      </c>
      <c r="S152" s="241" t="str">
        <f>IF(J152="","",VLOOKUP(J152,判定式!I$3:$J$12,2,TRUE))</f>
        <v/>
      </c>
      <c r="T152" s="241" t="str">
        <f>IF(K152="","",VLOOKUP(K152,判定式!L$3:$N$12,3,TRUE))</f>
        <v/>
      </c>
      <c r="U152" s="241" t="str">
        <f>IF(L152="","",VLOOKUP(L152,判定式!G$3:$J$12,4,TRUE))</f>
        <v/>
      </c>
      <c r="V152" s="241" t="str">
        <f>IF(M152="","",VLOOKUP(M152,判定式!$H$3:J$12,3,TRUE))</f>
        <v/>
      </c>
      <c r="W152" s="69" t="str">
        <f t="shared" si="11"/>
        <v/>
      </c>
      <c r="X152" s="170" t="b">
        <f>IF(ISNUMBER(D152),"判定外",IF(C152=12,VLOOKUP(W152,判定式!$C$15:I$19,7,TRUE),IF(C152=13,VLOOKUP(W152,判定式!$D$15:I$19,6,TRUE),IF(C152=14,VLOOKUP(W152,判定式!$E$15:I$19,5,TRUE),IF(C152=15,VLOOKUP(W152,判定式!$F$15:I$19,4,TRUE),IF(C152=16,VLOOKUP(W152,判定式!$G$15:I$19,3,TRUE),IF(C152=17,VLOOKUP(W152,判定式!$H$15:I$19,2,TRUE))))))))</f>
        <v>0</v>
      </c>
    </row>
    <row r="153" spans="1:24" ht="14.25">
      <c r="A153" s="67">
        <v>133</v>
      </c>
      <c r="B153" s="133"/>
      <c r="C153" s="201"/>
      <c r="D153" s="208" t="str">
        <f t="shared" si="10"/>
        <v>-</v>
      </c>
      <c r="E153" s="225"/>
      <c r="F153" s="225"/>
      <c r="G153" s="225"/>
      <c r="H153" s="225"/>
      <c r="I153" s="225"/>
      <c r="J153" s="225"/>
      <c r="K153" s="68"/>
      <c r="L153" s="225"/>
      <c r="M153" s="225"/>
      <c r="N153" s="241" t="str">
        <f>IF(E153="","",VLOOKUP(E153,判定式!C$3:$J$12,8,TRUE))</f>
        <v/>
      </c>
      <c r="O153" s="241" t="str">
        <f>IF(F153="","",VLOOKUP(F153,判定式!D$3:$J$12,7,TRUE))</f>
        <v/>
      </c>
      <c r="P153" s="241" t="str">
        <f>IF(G153="","",VLOOKUP(G153,判定式!E$3:$J$12,6,TRUE))</f>
        <v/>
      </c>
      <c r="Q153" s="241" t="str">
        <f>IF(H153="","",VLOOKUP(H153,判定式!F$3:$J$12,5,TRUE))</f>
        <v/>
      </c>
      <c r="R153" s="241" t="str">
        <f>IF(I153="","",VLOOKUP(I153,判定式!M$3:$N$12,2,TRUE))</f>
        <v/>
      </c>
      <c r="S153" s="241" t="str">
        <f>IF(J153="","",VLOOKUP(J153,判定式!I$3:$J$12,2,TRUE))</f>
        <v/>
      </c>
      <c r="T153" s="241" t="str">
        <f>IF(K153="","",VLOOKUP(K153,判定式!L$3:$N$12,3,TRUE))</f>
        <v/>
      </c>
      <c r="U153" s="241" t="str">
        <f>IF(L153="","",VLOOKUP(L153,判定式!G$3:$J$12,4,TRUE))</f>
        <v/>
      </c>
      <c r="V153" s="241" t="str">
        <f>IF(M153="","",VLOOKUP(M153,判定式!$H$3:J$12,3,TRUE))</f>
        <v/>
      </c>
      <c r="W153" s="69" t="str">
        <f t="shared" si="11"/>
        <v/>
      </c>
      <c r="X153" s="170" t="b">
        <f>IF(ISNUMBER(D153),"判定外",IF(C153=12,VLOOKUP(W153,判定式!$C$15:I$19,7,TRUE),IF(C153=13,VLOOKUP(W153,判定式!$D$15:I$19,6,TRUE),IF(C153=14,VLOOKUP(W153,判定式!$E$15:I$19,5,TRUE),IF(C153=15,VLOOKUP(W153,判定式!$F$15:I$19,4,TRUE),IF(C153=16,VLOOKUP(W153,判定式!$G$15:I$19,3,TRUE),IF(C153=17,VLOOKUP(W153,判定式!$H$15:I$19,2,TRUE))))))))</f>
        <v>0</v>
      </c>
    </row>
    <row r="154" spans="1:24" ht="14.25">
      <c r="A154" s="67">
        <v>134</v>
      </c>
      <c r="B154" s="133"/>
      <c r="C154" s="201"/>
      <c r="D154" s="208" t="str">
        <f t="shared" si="10"/>
        <v>-</v>
      </c>
      <c r="E154" s="225"/>
      <c r="F154" s="225"/>
      <c r="G154" s="225"/>
      <c r="H154" s="225"/>
      <c r="I154" s="225"/>
      <c r="J154" s="225"/>
      <c r="K154" s="68"/>
      <c r="L154" s="225"/>
      <c r="M154" s="225"/>
      <c r="N154" s="241" t="str">
        <f>IF(E154="","",VLOOKUP(E154,判定式!C$3:$J$12,8,TRUE))</f>
        <v/>
      </c>
      <c r="O154" s="241" t="str">
        <f>IF(F154="","",VLOOKUP(F154,判定式!D$3:$J$12,7,TRUE))</f>
        <v/>
      </c>
      <c r="P154" s="241" t="str">
        <f>IF(G154="","",VLOOKUP(G154,判定式!E$3:$J$12,6,TRUE))</f>
        <v/>
      </c>
      <c r="Q154" s="241" t="str">
        <f>IF(H154="","",VLOOKUP(H154,判定式!F$3:$J$12,5,TRUE))</f>
        <v/>
      </c>
      <c r="R154" s="241" t="str">
        <f>IF(I154="","",VLOOKUP(I154,判定式!M$3:$N$12,2,TRUE))</f>
        <v/>
      </c>
      <c r="S154" s="241" t="str">
        <f>IF(J154="","",VLOOKUP(J154,判定式!I$3:$J$12,2,TRUE))</f>
        <v/>
      </c>
      <c r="T154" s="241" t="str">
        <f>IF(K154="","",VLOOKUP(K154,判定式!L$3:$N$12,3,TRUE))</f>
        <v/>
      </c>
      <c r="U154" s="241" t="str">
        <f>IF(L154="","",VLOOKUP(L154,判定式!G$3:$J$12,4,TRUE))</f>
        <v/>
      </c>
      <c r="V154" s="241" t="str">
        <f>IF(M154="","",VLOOKUP(M154,判定式!$H$3:J$12,3,TRUE))</f>
        <v/>
      </c>
      <c r="W154" s="69" t="str">
        <f t="shared" si="11"/>
        <v/>
      </c>
      <c r="X154" s="170" t="b">
        <f>IF(ISNUMBER(D154),"判定外",IF(C154=12,VLOOKUP(W154,判定式!$C$15:I$19,7,TRUE),IF(C154=13,VLOOKUP(W154,判定式!$D$15:I$19,6,TRUE),IF(C154=14,VLOOKUP(W154,判定式!$E$15:I$19,5,TRUE),IF(C154=15,VLOOKUP(W154,判定式!$F$15:I$19,4,TRUE),IF(C154=16,VLOOKUP(W154,判定式!$G$15:I$19,3,TRUE),IF(C154=17,VLOOKUP(W154,判定式!$H$15:I$19,2,TRUE))))))))</f>
        <v>0</v>
      </c>
    </row>
    <row r="155" spans="1:24" ht="14.25">
      <c r="A155" s="76">
        <v>135</v>
      </c>
      <c r="B155" s="134"/>
      <c r="C155" s="202"/>
      <c r="D155" s="209" t="str">
        <f t="shared" si="10"/>
        <v>-</v>
      </c>
      <c r="E155" s="227"/>
      <c r="F155" s="227"/>
      <c r="G155" s="227"/>
      <c r="H155" s="227"/>
      <c r="I155" s="227"/>
      <c r="J155" s="227"/>
      <c r="K155" s="71"/>
      <c r="L155" s="227"/>
      <c r="M155" s="227"/>
      <c r="N155" s="244" t="str">
        <f>IF(E155="","",VLOOKUP(E155,判定式!C$3:$J$12,8,TRUE))</f>
        <v/>
      </c>
      <c r="O155" s="244" t="str">
        <f>IF(F155="","",VLOOKUP(F155,判定式!D$3:$J$12,7,TRUE))</f>
        <v/>
      </c>
      <c r="P155" s="244" t="str">
        <f>IF(G155="","",VLOOKUP(G155,判定式!E$3:$J$12,6,TRUE))</f>
        <v/>
      </c>
      <c r="Q155" s="244" t="str">
        <f>IF(H155="","",VLOOKUP(H155,判定式!F$3:$J$12,5,TRUE))</f>
        <v/>
      </c>
      <c r="R155" s="244" t="str">
        <f>IF(I155="","",VLOOKUP(I155,判定式!M$3:$N$12,2,TRUE))</f>
        <v/>
      </c>
      <c r="S155" s="244" t="str">
        <f>IF(J155="","",VLOOKUP(J155,判定式!I$3:$J$12,2,TRUE))</f>
        <v/>
      </c>
      <c r="T155" s="244" t="str">
        <f>IF(K155="","",VLOOKUP(K155,判定式!L$3:$N$12,3,TRUE))</f>
        <v/>
      </c>
      <c r="U155" s="244" t="str">
        <f>IF(L155="","",VLOOKUP(L155,判定式!G$3:$J$12,4,TRUE))</f>
        <v/>
      </c>
      <c r="V155" s="244" t="str">
        <f>IF(M155="","",VLOOKUP(M155,判定式!$H$3:J$12,3,TRUE))</f>
        <v/>
      </c>
      <c r="W155" s="78" t="str">
        <f t="shared" si="11"/>
        <v/>
      </c>
      <c r="X155" s="171" t="b">
        <f>IF(ISNUMBER(D155),"判定外",IF(C155=12,VLOOKUP(W155,判定式!$C$15:I$19,7,TRUE),IF(C155=13,VLOOKUP(W155,判定式!$D$15:I$19,6,TRUE),IF(C155=14,VLOOKUP(W155,判定式!$E$15:I$19,5,TRUE),IF(C155=15,VLOOKUP(W155,判定式!$F$15:I$19,4,TRUE),IF(C155=16,VLOOKUP(W155,判定式!$G$15:I$19,3,TRUE),IF(C155=17,VLOOKUP(W155,判定式!$H$15:I$19,2,TRUE))))))))</f>
        <v>0</v>
      </c>
    </row>
    <row r="156" spans="1:24" ht="14.25">
      <c r="A156" s="73">
        <v>136</v>
      </c>
      <c r="B156" s="135"/>
      <c r="C156" s="203"/>
      <c r="D156" s="210" t="str">
        <f t="shared" si="10"/>
        <v>-</v>
      </c>
      <c r="E156" s="229"/>
      <c r="F156" s="229"/>
      <c r="G156" s="229"/>
      <c r="H156" s="229"/>
      <c r="I156" s="229"/>
      <c r="J156" s="229"/>
      <c r="K156" s="74"/>
      <c r="L156" s="229"/>
      <c r="M156" s="229"/>
      <c r="N156" s="245" t="str">
        <f>IF(E156="","",VLOOKUP(E156,判定式!C$3:$J$12,8,TRUE))</f>
        <v/>
      </c>
      <c r="O156" s="245" t="str">
        <f>IF(F156="","",VLOOKUP(F156,判定式!D$3:$J$12,7,TRUE))</f>
        <v/>
      </c>
      <c r="P156" s="245" t="str">
        <f>IF(G156="","",VLOOKUP(G156,判定式!E$3:$J$12,6,TRUE))</f>
        <v/>
      </c>
      <c r="Q156" s="245" t="str">
        <f>IF(H156="","",VLOOKUP(H156,判定式!F$3:$J$12,5,TRUE))</f>
        <v/>
      </c>
      <c r="R156" s="245" t="str">
        <f>IF(I156="","",VLOOKUP(I156,判定式!M$3:$N$12,2,TRUE))</f>
        <v/>
      </c>
      <c r="S156" s="245" t="str">
        <f>IF(J156="","",VLOOKUP(J156,判定式!I$3:$J$12,2,TRUE))</f>
        <v/>
      </c>
      <c r="T156" s="245" t="str">
        <f>IF(K156="","",VLOOKUP(K156,判定式!L$3:$N$12,3,TRUE))</f>
        <v/>
      </c>
      <c r="U156" s="245" t="str">
        <f>IF(L156="","",VLOOKUP(L156,判定式!G$3:$J$12,4,TRUE))</f>
        <v/>
      </c>
      <c r="V156" s="245" t="str">
        <f>IF(M156="","",VLOOKUP(M156,判定式!$H$3:J$12,3,TRUE))</f>
        <v/>
      </c>
      <c r="W156" s="75" t="str">
        <f t="shared" si="11"/>
        <v/>
      </c>
      <c r="X156" s="172" t="b">
        <f>IF(ISNUMBER(D156),"判定外",IF(C156=12,VLOOKUP(W156,判定式!$C$15:I$19,7,TRUE),IF(C156=13,VLOOKUP(W156,判定式!$D$15:I$19,6,TRUE),IF(C156=14,VLOOKUP(W156,判定式!$E$15:I$19,5,TRUE),IF(C156=15,VLOOKUP(W156,判定式!$F$15:I$19,4,TRUE),IF(C156=16,VLOOKUP(W156,判定式!$G$15:I$19,3,TRUE),IF(C156=17,VLOOKUP(W156,判定式!$H$15:I$19,2,TRUE))))))))</f>
        <v>0</v>
      </c>
    </row>
    <row r="157" spans="1:24" ht="14.25">
      <c r="A157" s="67">
        <v>137</v>
      </c>
      <c r="B157" s="133"/>
      <c r="C157" s="201"/>
      <c r="D157" s="208" t="str">
        <f t="shared" si="10"/>
        <v>-</v>
      </c>
      <c r="E157" s="225"/>
      <c r="F157" s="225"/>
      <c r="G157" s="225"/>
      <c r="H157" s="225"/>
      <c r="I157" s="225"/>
      <c r="J157" s="225"/>
      <c r="K157" s="68"/>
      <c r="L157" s="225"/>
      <c r="M157" s="225"/>
      <c r="N157" s="241" t="str">
        <f>IF(E157="","",VLOOKUP(E157,判定式!C$3:$J$12,8,TRUE))</f>
        <v/>
      </c>
      <c r="O157" s="241" t="str">
        <f>IF(F157="","",VLOOKUP(F157,判定式!D$3:$J$12,7,TRUE))</f>
        <v/>
      </c>
      <c r="P157" s="241" t="str">
        <f>IF(G157="","",VLOOKUP(G157,判定式!E$3:$J$12,6,TRUE))</f>
        <v/>
      </c>
      <c r="Q157" s="241" t="str">
        <f>IF(H157="","",VLOOKUP(H157,判定式!F$3:$J$12,5,TRUE))</f>
        <v/>
      </c>
      <c r="R157" s="241" t="str">
        <f>IF(I157="","",VLOOKUP(I157,判定式!M$3:$N$12,2,TRUE))</f>
        <v/>
      </c>
      <c r="S157" s="241" t="str">
        <f>IF(J157="","",VLOOKUP(J157,判定式!I$3:$J$12,2,TRUE))</f>
        <v/>
      </c>
      <c r="T157" s="241" t="str">
        <f>IF(K157="","",VLOOKUP(K157,判定式!L$3:$N$12,3,TRUE))</f>
        <v/>
      </c>
      <c r="U157" s="241" t="str">
        <f>IF(L157="","",VLOOKUP(L157,判定式!G$3:$J$12,4,TRUE))</f>
        <v/>
      </c>
      <c r="V157" s="241" t="str">
        <f>IF(M157="","",VLOOKUP(M157,判定式!$H$3:J$12,3,TRUE))</f>
        <v/>
      </c>
      <c r="W157" s="69" t="str">
        <f t="shared" si="11"/>
        <v/>
      </c>
      <c r="X157" s="170" t="b">
        <f>IF(ISNUMBER(D157),"判定外",IF(C157=12,VLOOKUP(W157,判定式!$C$15:I$19,7,TRUE),IF(C157=13,VLOOKUP(W157,判定式!$D$15:I$19,6,TRUE),IF(C157=14,VLOOKUP(W157,判定式!$E$15:I$19,5,TRUE),IF(C157=15,VLOOKUP(W157,判定式!$F$15:I$19,4,TRUE),IF(C157=16,VLOOKUP(W157,判定式!$G$15:I$19,3,TRUE),IF(C157=17,VLOOKUP(W157,判定式!$H$15:I$19,2,TRUE))))))))</f>
        <v>0</v>
      </c>
    </row>
    <row r="158" spans="1:24" ht="14.25">
      <c r="A158" s="67">
        <v>138</v>
      </c>
      <c r="B158" s="133"/>
      <c r="C158" s="201"/>
      <c r="D158" s="208" t="str">
        <f t="shared" si="10"/>
        <v>-</v>
      </c>
      <c r="E158" s="225"/>
      <c r="F158" s="225"/>
      <c r="G158" s="225"/>
      <c r="H158" s="225"/>
      <c r="I158" s="225"/>
      <c r="J158" s="225"/>
      <c r="K158" s="68"/>
      <c r="L158" s="225"/>
      <c r="M158" s="225"/>
      <c r="N158" s="241" t="str">
        <f>IF(E158="","",VLOOKUP(E158,判定式!C$3:$J$12,8,TRUE))</f>
        <v/>
      </c>
      <c r="O158" s="241" t="str">
        <f>IF(F158="","",VLOOKUP(F158,判定式!D$3:$J$12,7,TRUE))</f>
        <v/>
      </c>
      <c r="P158" s="241" t="str">
        <f>IF(G158="","",VLOOKUP(G158,判定式!E$3:$J$12,6,TRUE))</f>
        <v/>
      </c>
      <c r="Q158" s="241" t="str">
        <f>IF(H158="","",VLOOKUP(H158,判定式!F$3:$J$12,5,TRUE))</f>
        <v/>
      </c>
      <c r="R158" s="241" t="str">
        <f>IF(I158="","",VLOOKUP(I158,判定式!M$3:$N$12,2,TRUE))</f>
        <v/>
      </c>
      <c r="S158" s="241" t="str">
        <f>IF(J158="","",VLOOKUP(J158,判定式!I$3:$J$12,2,TRUE))</f>
        <v/>
      </c>
      <c r="T158" s="241" t="str">
        <f>IF(K158="","",VLOOKUP(K158,判定式!L$3:$N$12,3,TRUE))</f>
        <v/>
      </c>
      <c r="U158" s="241" t="str">
        <f>IF(L158="","",VLOOKUP(L158,判定式!G$3:$J$12,4,TRUE))</f>
        <v/>
      </c>
      <c r="V158" s="241" t="str">
        <f>IF(M158="","",VLOOKUP(M158,判定式!$H$3:J$12,3,TRUE))</f>
        <v/>
      </c>
      <c r="W158" s="69" t="str">
        <f t="shared" si="11"/>
        <v/>
      </c>
      <c r="X158" s="170" t="b">
        <f>IF(ISNUMBER(D158),"判定外",IF(C158=12,VLOOKUP(W158,判定式!$C$15:I$19,7,TRUE),IF(C158=13,VLOOKUP(W158,判定式!$D$15:I$19,6,TRUE),IF(C158=14,VLOOKUP(W158,判定式!$E$15:I$19,5,TRUE),IF(C158=15,VLOOKUP(W158,判定式!$F$15:I$19,4,TRUE),IF(C158=16,VLOOKUP(W158,判定式!$G$15:I$19,3,TRUE),IF(C158=17,VLOOKUP(W158,判定式!$H$15:I$19,2,TRUE))))))))</f>
        <v>0</v>
      </c>
    </row>
    <row r="159" spans="1:24" ht="14.25">
      <c r="A159" s="67">
        <v>139</v>
      </c>
      <c r="B159" s="133"/>
      <c r="C159" s="201"/>
      <c r="D159" s="208" t="str">
        <f t="shared" si="10"/>
        <v>-</v>
      </c>
      <c r="E159" s="225"/>
      <c r="F159" s="225"/>
      <c r="G159" s="225"/>
      <c r="H159" s="225"/>
      <c r="I159" s="225"/>
      <c r="J159" s="225"/>
      <c r="K159" s="68"/>
      <c r="L159" s="225"/>
      <c r="M159" s="225"/>
      <c r="N159" s="241" t="str">
        <f>IF(E159="","",VLOOKUP(E159,判定式!C$3:$J$12,8,TRUE))</f>
        <v/>
      </c>
      <c r="O159" s="241" t="str">
        <f>IF(F159="","",VLOOKUP(F159,判定式!D$3:$J$12,7,TRUE))</f>
        <v/>
      </c>
      <c r="P159" s="241" t="str">
        <f>IF(G159="","",VLOOKUP(G159,判定式!E$3:$J$12,6,TRUE))</f>
        <v/>
      </c>
      <c r="Q159" s="241" t="str">
        <f>IF(H159="","",VLOOKUP(H159,判定式!F$3:$J$12,5,TRUE))</f>
        <v/>
      </c>
      <c r="R159" s="241" t="str">
        <f>IF(I159="","",VLOOKUP(I159,判定式!M$3:$N$12,2,TRUE))</f>
        <v/>
      </c>
      <c r="S159" s="241" t="str">
        <f>IF(J159="","",VLOOKUP(J159,判定式!I$3:$J$12,2,TRUE))</f>
        <v/>
      </c>
      <c r="T159" s="241" t="str">
        <f>IF(K159="","",VLOOKUP(K159,判定式!L$3:$N$12,3,TRUE))</f>
        <v/>
      </c>
      <c r="U159" s="241" t="str">
        <f>IF(L159="","",VLOOKUP(L159,判定式!G$3:$J$12,4,TRUE))</f>
        <v/>
      </c>
      <c r="V159" s="241" t="str">
        <f>IF(M159="","",VLOOKUP(M159,判定式!$H$3:J$12,3,TRUE))</f>
        <v/>
      </c>
      <c r="W159" s="69" t="str">
        <f t="shared" si="11"/>
        <v/>
      </c>
      <c r="X159" s="170" t="b">
        <f>IF(ISNUMBER(D159),"判定外",IF(C159=12,VLOOKUP(W159,判定式!$C$15:I$19,7,TRUE),IF(C159=13,VLOOKUP(W159,判定式!$D$15:I$19,6,TRUE),IF(C159=14,VLOOKUP(W159,判定式!$E$15:I$19,5,TRUE),IF(C159=15,VLOOKUP(W159,判定式!$F$15:I$19,4,TRUE),IF(C159=16,VLOOKUP(W159,判定式!$G$15:I$19,3,TRUE),IF(C159=17,VLOOKUP(W159,判定式!$H$15:I$19,2,TRUE))))))))</f>
        <v>0</v>
      </c>
    </row>
    <row r="160" spans="1:24" ht="14.25">
      <c r="A160" s="76">
        <v>140</v>
      </c>
      <c r="B160" s="136"/>
      <c r="C160" s="204"/>
      <c r="D160" s="211" t="str">
        <f t="shared" si="10"/>
        <v>-</v>
      </c>
      <c r="E160" s="230"/>
      <c r="F160" s="230"/>
      <c r="G160" s="230"/>
      <c r="H160" s="230"/>
      <c r="I160" s="230"/>
      <c r="J160" s="230"/>
      <c r="K160" s="77"/>
      <c r="L160" s="230"/>
      <c r="M160" s="230"/>
      <c r="N160" s="242" t="str">
        <f>IF(E160="","",VLOOKUP(E160,判定式!C$3:$J$12,8,TRUE))</f>
        <v/>
      </c>
      <c r="O160" s="242" t="str">
        <f>IF(F160="","",VLOOKUP(F160,判定式!D$3:$J$12,7,TRUE))</f>
        <v/>
      </c>
      <c r="P160" s="242" t="str">
        <f>IF(G160="","",VLOOKUP(G160,判定式!E$3:$J$12,6,TRUE))</f>
        <v/>
      </c>
      <c r="Q160" s="242" t="str">
        <f>IF(H160="","",VLOOKUP(H160,判定式!F$3:$J$12,5,TRUE))</f>
        <v/>
      </c>
      <c r="R160" s="242" t="str">
        <f>IF(I160="","",VLOOKUP(I160,判定式!M$3:$N$12,2,TRUE))</f>
        <v/>
      </c>
      <c r="S160" s="242" t="str">
        <f>IF(J160="","",VLOOKUP(J160,判定式!I$3:$J$12,2,TRUE))</f>
        <v/>
      </c>
      <c r="T160" s="242" t="str">
        <f>IF(K160="","",VLOOKUP(K160,判定式!L$3:$N$12,3,TRUE))</f>
        <v/>
      </c>
      <c r="U160" s="242" t="str">
        <f>IF(L160="","",VLOOKUP(L160,判定式!G$3:$J$12,4,TRUE))</f>
        <v/>
      </c>
      <c r="V160" s="242" t="str">
        <f>IF(M160="","",VLOOKUP(M160,判定式!$H$3:J$12,3,TRUE))</f>
        <v/>
      </c>
      <c r="W160" s="78" t="str">
        <f t="shared" si="11"/>
        <v/>
      </c>
      <c r="X160" s="173" t="b">
        <f>IF(ISNUMBER(D160),"判定外",IF(C160=12,VLOOKUP(W160,判定式!$C$15:I$19,7,TRUE),IF(C160=13,VLOOKUP(W160,判定式!$D$15:I$19,6,TRUE),IF(C160=14,VLOOKUP(W160,判定式!$E$15:I$19,5,TRUE),IF(C160=15,VLOOKUP(W160,判定式!$F$15:I$19,4,TRUE),IF(C160=16,VLOOKUP(W160,判定式!$G$15:I$19,3,TRUE),IF(C160=17,VLOOKUP(W160,判定式!$H$15:I$19,2,TRUE))))))))</f>
        <v>0</v>
      </c>
    </row>
    <row r="161" spans="1:24" ht="14.25">
      <c r="A161" s="73">
        <v>141</v>
      </c>
      <c r="B161" s="137"/>
      <c r="C161" s="205"/>
      <c r="D161" s="212" t="str">
        <f t="shared" si="10"/>
        <v>-</v>
      </c>
      <c r="E161" s="231"/>
      <c r="F161" s="231"/>
      <c r="G161" s="231"/>
      <c r="H161" s="231"/>
      <c r="I161" s="231"/>
      <c r="J161" s="231"/>
      <c r="K161" s="80"/>
      <c r="L161" s="231"/>
      <c r="M161" s="231"/>
      <c r="N161" s="243" t="str">
        <f>IF(E161="","",VLOOKUP(E161,判定式!C$3:$J$12,8,TRUE))</f>
        <v/>
      </c>
      <c r="O161" s="243" t="str">
        <f>IF(F161="","",VLOOKUP(F161,判定式!D$3:$J$12,7,TRUE))</f>
        <v/>
      </c>
      <c r="P161" s="243" t="str">
        <f>IF(G161="","",VLOOKUP(G161,判定式!E$3:$J$12,6,TRUE))</f>
        <v/>
      </c>
      <c r="Q161" s="243" t="str">
        <f>IF(H161="","",VLOOKUP(H161,判定式!F$3:$J$12,5,TRUE))</f>
        <v/>
      </c>
      <c r="R161" s="243" t="str">
        <f>IF(I161="","",VLOOKUP(I161,判定式!M$3:$N$12,2,TRUE))</f>
        <v/>
      </c>
      <c r="S161" s="243" t="str">
        <f>IF(J161="","",VLOOKUP(J161,判定式!I$3:$J$12,2,TRUE))</f>
        <v/>
      </c>
      <c r="T161" s="243" t="str">
        <f>IF(K161="","",VLOOKUP(K161,判定式!L$3:$N$12,3,TRUE))</f>
        <v/>
      </c>
      <c r="U161" s="243" t="str">
        <f>IF(L161="","",VLOOKUP(L161,判定式!G$3:$J$12,4,TRUE))</f>
        <v/>
      </c>
      <c r="V161" s="243" t="str">
        <f>IF(M161="","",VLOOKUP(M161,判定式!$H$3:J$12,3,TRUE))</f>
        <v/>
      </c>
      <c r="W161" s="75" t="str">
        <f t="shared" si="11"/>
        <v/>
      </c>
      <c r="X161" s="174" t="b">
        <f>IF(ISNUMBER(D161),"判定外",IF(C161=12,VLOOKUP(W161,判定式!$C$15:I$19,7,TRUE),IF(C161=13,VLOOKUP(W161,判定式!$D$15:I$19,6,TRUE),IF(C161=14,VLOOKUP(W161,判定式!$E$15:I$19,5,TRUE),IF(C161=15,VLOOKUP(W161,判定式!$F$15:I$19,4,TRUE),IF(C161=16,VLOOKUP(W161,判定式!$G$15:I$19,3,TRUE),IF(C161=17,VLOOKUP(W161,判定式!$H$15:I$19,2,TRUE))))))))</f>
        <v>0</v>
      </c>
    </row>
    <row r="162" spans="1:24" ht="14.25">
      <c r="A162" s="67">
        <v>142</v>
      </c>
      <c r="B162" s="133"/>
      <c r="C162" s="201"/>
      <c r="D162" s="208" t="str">
        <f t="shared" si="10"/>
        <v>-</v>
      </c>
      <c r="E162" s="225"/>
      <c r="F162" s="225"/>
      <c r="G162" s="225"/>
      <c r="H162" s="225"/>
      <c r="I162" s="225"/>
      <c r="J162" s="225"/>
      <c r="K162" s="68"/>
      <c r="L162" s="225"/>
      <c r="M162" s="225"/>
      <c r="N162" s="241" t="str">
        <f>IF(E162="","",VLOOKUP(E162,判定式!C$3:$J$12,8,TRUE))</f>
        <v/>
      </c>
      <c r="O162" s="241" t="str">
        <f>IF(F162="","",VLOOKUP(F162,判定式!D$3:$J$12,7,TRUE))</f>
        <v/>
      </c>
      <c r="P162" s="241" t="str">
        <f>IF(G162="","",VLOOKUP(G162,判定式!E$3:$J$12,6,TRUE))</f>
        <v/>
      </c>
      <c r="Q162" s="241" t="str">
        <f>IF(H162="","",VLOOKUP(H162,判定式!F$3:$J$12,5,TRUE))</f>
        <v/>
      </c>
      <c r="R162" s="241" t="str">
        <f>IF(I162="","",VLOOKUP(I162,判定式!M$3:$N$12,2,TRUE))</f>
        <v/>
      </c>
      <c r="S162" s="241" t="str">
        <f>IF(J162="","",VLOOKUP(J162,判定式!I$3:$J$12,2,TRUE))</f>
        <v/>
      </c>
      <c r="T162" s="241" t="str">
        <f>IF(K162="","",VLOOKUP(K162,判定式!L$3:$N$12,3,TRUE))</f>
        <v/>
      </c>
      <c r="U162" s="241" t="str">
        <f>IF(L162="","",VLOOKUP(L162,判定式!G$3:$J$12,4,TRUE))</f>
        <v/>
      </c>
      <c r="V162" s="241" t="str">
        <f>IF(M162="","",VLOOKUP(M162,判定式!$H$3:J$12,3,TRUE))</f>
        <v/>
      </c>
      <c r="W162" s="69" t="str">
        <f t="shared" si="11"/>
        <v/>
      </c>
      <c r="X162" s="170" t="b">
        <f>IF(ISNUMBER(D162),"判定外",IF(C162=12,VLOOKUP(W162,判定式!$C$15:I$19,7,TRUE),IF(C162=13,VLOOKUP(W162,判定式!$D$15:I$19,6,TRUE),IF(C162=14,VLOOKUP(W162,判定式!$E$15:I$19,5,TRUE),IF(C162=15,VLOOKUP(W162,判定式!$F$15:I$19,4,TRUE),IF(C162=16,VLOOKUP(W162,判定式!$G$15:I$19,3,TRUE),IF(C162=17,VLOOKUP(W162,判定式!$H$15:I$19,2,TRUE))))))))</f>
        <v>0</v>
      </c>
    </row>
    <row r="163" spans="1:24" ht="14.25">
      <c r="A163" s="67">
        <v>143</v>
      </c>
      <c r="B163" s="133"/>
      <c r="C163" s="201"/>
      <c r="D163" s="208" t="str">
        <f t="shared" si="10"/>
        <v>-</v>
      </c>
      <c r="E163" s="225"/>
      <c r="F163" s="225"/>
      <c r="G163" s="225"/>
      <c r="H163" s="225"/>
      <c r="I163" s="225"/>
      <c r="J163" s="225"/>
      <c r="K163" s="68"/>
      <c r="L163" s="225"/>
      <c r="M163" s="225"/>
      <c r="N163" s="241" t="str">
        <f>IF(E163="","",VLOOKUP(E163,判定式!C$3:$J$12,8,TRUE))</f>
        <v/>
      </c>
      <c r="O163" s="241" t="str">
        <f>IF(F163="","",VLOOKUP(F163,判定式!D$3:$J$12,7,TRUE))</f>
        <v/>
      </c>
      <c r="P163" s="241" t="str">
        <f>IF(G163="","",VLOOKUP(G163,判定式!E$3:$J$12,6,TRUE))</f>
        <v/>
      </c>
      <c r="Q163" s="241" t="str">
        <f>IF(H163="","",VLOOKUP(H163,判定式!F$3:$J$12,5,TRUE))</f>
        <v/>
      </c>
      <c r="R163" s="241" t="str">
        <f>IF(I163="","",VLOOKUP(I163,判定式!M$3:$N$12,2,TRUE))</f>
        <v/>
      </c>
      <c r="S163" s="241" t="str">
        <f>IF(J163="","",VLOOKUP(J163,判定式!I$3:$J$12,2,TRUE))</f>
        <v/>
      </c>
      <c r="T163" s="241" t="str">
        <f>IF(K163="","",VLOOKUP(K163,判定式!L$3:$N$12,3,TRUE))</f>
        <v/>
      </c>
      <c r="U163" s="241" t="str">
        <f>IF(L163="","",VLOOKUP(L163,判定式!G$3:$J$12,4,TRUE))</f>
        <v/>
      </c>
      <c r="V163" s="241" t="str">
        <f>IF(M163="","",VLOOKUP(M163,判定式!$H$3:J$12,3,TRUE))</f>
        <v/>
      </c>
      <c r="W163" s="69" t="str">
        <f t="shared" si="11"/>
        <v/>
      </c>
      <c r="X163" s="170" t="b">
        <f>IF(ISNUMBER(D163),"判定外",IF(C163=12,VLOOKUP(W163,判定式!$C$15:I$19,7,TRUE),IF(C163=13,VLOOKUP(W163,判定式!$D$15:I$19,6,TRUE),IF(C163=14,VLOOKUP(W163,判定式!$E$15:I$19,5,TRUE),IF(C163=15,VLOOKUP(W163,判定式!$F$15:I$19,4,TRUE),IF(C163=16,VLOOKUP(W163,判定式!$G$15:I$19,3,TRUE),IF(C163=17,VLOOKUP(W163,判定式!$H$15:I$19,2,TRUE))))))))</f>
        <v>0</v>
      </c>
    </row>
    <row r="164" spans="1:24" ht="14.25">
      <c r="A164" s="67">
        <v>144</v>
      </c>
      <c r="B164" s="133"/>
      <c r="C164" s="201"/>
      <c r="D164" s="208" t="str">
        <f t="shared" si="10"/>
        <v>-</v>
      </c>
      <c r="E164" s="225"/>
      <c r="F164" s="225"/>
      <c r="G164" s="225"/>
      <c r="H164" s="225"/>
      <c r="I164" s="225"/>
      <c r="J164" s="225"/>
      <c r="K164" s="68"/>
      <c r="L164" s="225"/>
      <c r="M164" s="225"/>
      <c r="N164" s="241" t="str">
        <f>IF(E164="","",VLOOKUP(E164,判定式!C$3:$J$12,8,TRUE))</f>
        <v/>
      </c>
      <c r="O164" s="241" t="str">
        <f>IF(F164="","",VLOOKUP(F164,判定式!D$3:$J$12,7,TRUE))</f>
        <v/>
      </c>
      <c r="P164" s="241" t="str">
        <f>IF(G164="","",VLOOKUP(G164,判定式!E$3:$J$12,6,TRUE))</f>
        <v/>
      </c>
      <c r="Q164" s="241" t="str">
        <f>IF(H164="","",VLOOKUP(H164,判定式!F$3:$J$12,5,TRUE))</f>
        <v/>
      </c>
      <c r="R164" s="241" t="str">
        <f>IF(I164="","",VLOOKUP(I164,判定式!M$3:$N$12,2,TRUE))</f>
        <v/>
      </c>
      <c r="S164" s="241" t="str">
        <f>IF(J164="","",VLOOKUP(J164,判定式!I$3:$J$12,2,TRUE))</f>
        <v/>
      </c>
      <c r="T164" s="241" t="str">
        <f>IF(K164="","",VLOOKUP(K164,判定式!L$3:$N$12,3,TRUE))</f>
        <v/>
      </c>
      <c r="U164" s="241" t="str">
        <f>IF(L164="","",VLOOKUP(L164,判定式!G$3:$J$12,4,TRUE))</f>
        <v/>
      </c>
      <c r="V164" s="241" t="str">
        <f>IF(M164="","",VLOOKUP(M164,判定式!$H$3:J$12,3,TRUE))</f>
        <v/>
      </c>
      <c r="W164" s="69" t="str">
        <f t="shared" si="11"/>
        <v/>
      </c>
      <c r="X164" s="170" t="b">
        <f>IF(ISNUMBER(D164),"判定外",IF(C164=12,VLOOKUP(W164,判定式!$C$15:I$19,7,TRUE),IF(C164=13,VLOOKUP(W164,判定式!$D$15:I$19,6,TRUE),IF(C164=14,VLOOKUP(W164,判定式!$E$15:I$19,5,TRUE),IF(C164=15,VLOOKUP(W164,判定式!$F$15:I$19,4,TRUE),IF(C164=16,VLOOKUP(W164,判定式!$G$15:I$19,3,TRUE),IF(C164=17,VLOOKUP(W164,判定式!$H$15:I$19,2,TRUE))))))))</f>
        <v>0</v>
      </c>
    </row>
    <row r="165" spans="1:24" ht="14.25">
      <c r="A165" s="76">
        <v>145</v>
      </c>
      <c r="B165" s="134"/>
      <c r="C165" s="202"/>
      <c r="D165" s="209" t="str">
        <f t="shared" si="10"/>
        <v>-</v>
      </c>
      <c r="E165" s="227"/>
      <c r="F165" s="227"/>
      <c r="G165" s="227"/>
      <c r="H165" s="227"/>
      <c r="I165" s="227"/>
      <c r="J165" s="227"/>
      <c r="K165" s="71"/>
      <c r="L165" s="227"/>
      <c r="M165" s="227"/>
      <c r="N165" s="244" t="str">
        <f>IF(E165="","",VLOOKUP(E165,判定式!C$3:$J$12,8,TRUE))</f>
        <v/>
      </c>
      <c r="O165" s="244" t="str">
        <f>IF(F165="","",VLOOKUP(F165,判定式!D$3:$J$12,7,TRUE))</f>
        <v/>
      </c>
      <c r="P165" s="244" t="str">
        <f>IF(G165="","",VLOOKUP(G165,判定式!E$3:$J$12,6,TRUE))</f>
        <v/>
      </c>
      <c r="Q165" s="244" t="str">
        <f>IF(H165="","",VLOOKUP(H165,判定式!F$3:$J$12,5,TRUE))</f>
        <v/>
      </c>
      <c r="R165" s="244" t="str">
        <f>IF(I165="","",VLOOKUP(I165,判定式!M$3:$N$12,2,TRUE))</f>
        <v/>
      </c>
      <c r="S165" s="244" t="str">
        <f>IF(J165="","",VLOOKUP(J165,判定式!I$3:$J$12,2,TRUE))</f>
        <v/>
      </c>
      <c r="T165" s="244" t="str">
        <f>IF(K165="","",VLOOKUP(K165,判定式!L$3:$N$12,3,TRUE))</f>
        <v/>
      </c>
      <c r="U165" s="244" t="str">
        <f>IF(L165="","",VLOOKUP(L165,判定式!G$3:$J$12,4,TRUE))</f>
        <v/>
      </c>
      <c r="V165" s="244" t="str">
        <f>IF(M165="","",VLOOKUP(M165,判定式!$H$3:J$12,3,TRUE))</f>
        <v/>
      </c>
      <c r="W165" s="78" t="str">
        <f t="shared" si="11"/>
        <v/>
      </c>
      <c r="X165" s="171" t="b">
        <f>IF(ISNUMBER(D165),"判定外",IF(C165=12,VLOOKUP(W165,判定式!$C$15:I$19,7,TRUE),IF(C165=13,VLOOKUP(W165,判定式!$D$15:I$19,6,TRUE),IF(C165=14,VLOOKUP(W165,判定式!$E$15:I$19,5,TRUE),IF(C165=15,VLOOKUP(W165,判定式!$F$15:I$19,4,TRUE),IF(C165=16,VLOOKUP(W165,判定式!$G$15:I$19,3,TRUE),IF(C165=17,VLOOKUP(W165,判定式!$H$15:I$19,2,TRUE))))))))</f>
        <v>0</v>
      </c>
    </row>
    <row r="166" spans="1:24" ht="14.25">
      <c r="A166" s="73">
        <v>146</v>
      </c>
      <c r="B166" s="135"/>
      <c r="C166" s="203"/>
      <c r="D166" s="210" t="str">
        <f t="shared" si="10"/>
        <v>-</v>
      </c>
      <c r="E166" s="229"/>
      <c r="F166" s="229"/>
      <c r="G166" s="229"/>
      <c r="H166" s="229"/>
      <c r="I166" s="229"/>
      <c r="J166" s="229"/>
      <c r="K166" s="74"/>
      <c r="L166" s="229"/>
      <c r="M166" s="229"/>
      <c r="N166" s="245" t="str">
        <f>IF(E166="","",VLOOKUP(E166,判定式!C$3:$J$12,8,TRUE))</f>
        <v/>
      </c>
      <c r="O166" s="245" t="str">
        <f>IF(F166="","",VLOOKUP(F166,判定式!D$3:$J$12,7,TRUE))</f>
        <v/>
      </c>
      <c r="P166" s="245" t="str">
        <f>IF(G166="","",VLOOKUP(G166,判定式!E$3:$J$12,6,TRUE))</f>
        <v/>
      </c>
      <c r="Q166" s="245" t="str">
        <f>IF(H166="","",VLOOKUP(H166,判定式!F$3:$J$12,5,TRUE))</f>
        <v/>
      </c>
      <c r="R166" s="245" t="str">
        <f>IF(I166="","",VLOOKUP(I166,判定式!M$3:$N$12,2,TRUE))</f>
        <v/>
      </c>
      <c r="S166" s="245" t="str">
        <f>IF(J166="","",VLOOKUP(J166,判定式!I$3:$J$12,2,TRUE))</f>
        <v/>
      </c>
      <c r="T166" s="245" t="str">
        <f>IF(K166="","",VLOOKUP(K166,判定式!L$3:$N$12,3,TRUE))</f>
        <v/>
      </c>
      <c r="U166" s="245" t="str">
        <f>IF(L166="","",VLOOKUP(L166,判定式!G$3:$J$12,4,TRUE))</f>
        <v/>
      </c>
      <c r="V166" s="245" t="str">
        <f>IF(M166="","",VLOOKUP(M166,判定式!$H$3:J$12,3,TRUE))</f>
        <v/>
      </c>
      <c r="W166" s="75" t="str">
        <f t="shared" si="11"/>
        <v/>
      </c>
      <c r="X166" s="172" t="b">
        <f>IF(ISNUMBER(D166),"判定外",IF(C166=12,VLOOKUP(W166,判定式!$C$15:I$19,7,TRUE),IF(C166=13,VLOOKUP(W166,判定式!$D$15:I$19,6,TRUE),IF(C166=14,VLOOKUP(W166,判定式!$E$15:I$19,5,TRUE),IF(C166=15,VLOOKUP(W166,判定式!$F$15:I$19,4,TRUE),IF(C166=16,VLOOKUP(W166,判定式!$G$15:I$19,3,TRUE),IF(C166=17,VLOOKUP(W166,判定式!$H$15:I$19,2,TRUE))))))))</f>
        <v>0</v>
      </c>
    </row>
    <row r="167" spans="1:24" ht="14.25">
      <c r="A167" s="67">
        <v>147</v>
      </c>
      <c r="B167" s="133"/>
      <c r="C167" s="201"/>
      <c r="D167" s="208" t="str">
        <f t="shared" si="10"/>
        <v>-</v>
      </c>
      <c r="E167" s="225"/>
      <c r="F167" s="225"/>
      <c r="G167" s="225"/>
      <c r="H167" s="225"/>
      <c r="I167" s="225"/>
      <c r="J167" s="225"/>
      <c r="K167" s="68"/>
      <c r="L167" s="225"/>
      <c r="M167" s="225"/>
      <c r="N167" s="241" t="str">
        <f>IF(E167="","",VLOOKUP(E167,判定式!C$3:$J$12,8,TRUE))</f>
        <v/>
      </c>
      <c r="O167" s="241" t="str">
        <f>IF(F167="","",VLOOKUP(F167,判定式!D$3:$J$12,7,TRUE))</f>
        <v/>
      </c>
      <c r="P167" s="241" t="str">
        <f>IF(G167="","",VLOOKUP(G167,判定式!E$3:$J$12,6,TRUE))</f>
        <v/>
      </c>
      <c r="Q167" s="241" t="str">
        <f>IF(H167="","",VLOOKUP(H167,判定式!F$3:$J$12,5,TRUE))</f>
        <v/>
      </c>
      <c r="R167" s="241" t="str">
        <f>IF(I167="","",VLOOKUP(I167,判定式!M$3:$N$12,2,TRUE))</f>
        <v/>
      </c>
      <c r="S167" s="241" t="str">
        <f>IF(J167="","",VLOOKUP(J167,判定式!I$3:$J$12,2,TRUE))</f>
        <v/>
      </c>
      <c r="T167" s="241" t="str">
        <f>IF(K167="","",VLOOKUP(K167,判定式!L$3:$N$12,3,TRUE))</f>
        <v/>
      </c>
      <c r="U167" s="241" t="str">
        <f>IF(L167="","",VLOOKUP(L167,判定式!G$3:$J$12,4,TRUE))</f>
        <v/>
      </c>
      <c r="V167" s="241" t="str">
        <f>IF(M167="","",VLOOKUP(M167,判定式!$H$3:J$12,3,TRUE))</f>
        <v/>
      </c>
      <c r="W167" s="69" t="str">
        <f t="shared" si="11"/>
        <v/>
      </c>
      <c r="X167" s="170" t="b">
        <f>IF(ISNUMBER(D167),"判定外",IF(C167=12,VLOOKUP(W167,判定式!$C$15:I$19,7,TRUE),IF(C167=13,VLOOKUP(W167,判定式!$D$15:I$19,6,TRUE),IF(C167=14,VLOOKUP(W167,判定式!$E$15:I$19,5,TRUE),IF(C167=15,VLOOKUP(W167,判定式!$F$15:I$19,4,TRUE),IF(C167=16,VLOOKUP(W167,判定式!$G$15:I$19,3,TRUE),IF(C167=17,VLOOKUP(W167,判定式!$H$15:I$19,2,TRUE))))))))</f>
        <v>0</v>
      </c>
    </row>
    <row r="168" spans="1:24" ht="14.25">
      <c r="A168" s="67">
        <v>148</v>
      </c>
      <c r="B168" s="133"/>
      <c r="C168" s="201"/>
      <c r="D168" s="208" t="str">
        <f t="shared" si="10"/>
        <v>-</v>
      </c>
      <c r="E168" s="225"/>
      <c r="F168" s="225"/>
      <c r="G168" s="225"/>
      <c r="H168" s="225"/>
      <c r="I168" s="225"/>
      <c r="J168" s="225"/>
      <c r="K168" s="68"/>
      <c r="L168" s="225"/>
      <c r="M168" s="225"/>
      <c r="N168" s="241" t="str">
        <f>IF(E168="","",VLOOKUP(E168,判定式!C$3:$J$12,8,TRUE))</f>
        <v/>
      </c>
      <c r="O168" s="241" t="str">
        <f>IF(F168="","",VLOOKUP(F168,判定式!D$3:$J$12,7,TRUE))</f>
        <v/>
      </c>
      <c r="P168" s="241" t="str">
        <f>IF(G168="","",VLOOKUP(G168,判定式!E$3:$J$12,6,TRUE))</f>
        <v/>
      </c>
      <c r="Q168" s="241" t="str">
        <f>IF(H168="","",VLOOKUP(H168,判定式!F$3:$J$12,5,TRUE))</f>
        <v/>
      </c>
      <c r="R168" s="241" t="str">
        <f>IF(I168="","",VLOOKUP(I168,判定式!M$3:$N$12,2,TRUE))</f>
        <v/>
      </c>
      <c r="S168" s="241" t="str">
        <f>IF(J168="","",VLOOKUP(J168,判定式!I$3:$J$12,2,TRUE))</f>
        <v/>
      </c>
      <c r="T168" s="241" t="str">
        <f>IF(K168="","",VLOOKUP(K168,判定式!L$3:$N$12,3,TRUE))</f>
        <v/>
      </c>
      <c r="U168" s="241" t="str">
        <f>IF(L168="","",VLOOKUP(L168,判定式!G$3:$J$12,4,TRUE))</f>
        <v/>
      </c>
      <c r="V168" s="241" t="str">
        <f>IF(M168="","",VLOOKUP(M168,判定式!$H$3:J$12,3,TRUE))</f>
        <v/>
      </c>
      <c r="W168" s="69" t="str">
        <f t="shared" si="11"/>
        <v/>
      </c>
      <c r="X168" s="170" t="b">
        <f>IF(ISNUMBER(D168),"判定外",IF(C168=12,VLOOKUP(W168,判定式!$C$15:I$19,7,TRUE),IF(C168=13,VLOOKUP(W168,判定式!$D$15:I$19,6,TRUE),IF(C168=14,VLOOKUP(W168,判定式!$E$15:I$19,5,TRUE),IF(C168=15,VLOOKUP(W168,判定式!$F$15:I$19,4,TRUE),IF(C168=16,VLOOKUP(W168,判定式!$G$15:I$19,3,TRUE),IF(C168=17,VLOOKUP(W168,判定式!$H$15:I$19,2,TRUE))))))))</f>
        <v>0</v>
      </c>
    </row>
    <row r="169" spans="1:24" ht="14.25">
      <c r="A169" s="67">
        <v>149</v>
      </c>
      <c r="B169" s="133"/>
      <c r="C169" s="201"/>
      <c r="D169" s="208" t="str">
        <f t="shared" si="10"/>
        <v>-</v>
      </c>
      <c r="E169" s="225"/>
      <c r="F169" s="225"/>
      <c r="G169" s="225"/>
      <c r="H169" s="225"/>
      <c r="I169" s="225"/>
      <c r="J169" s="225"/>
      <c r="K169" s="68"/>
      <c r="L169" s="225"/>
      <c r="M169" s="225"/>
      <c r="N169" s="241" t="str">
        <f>IF(E169="","",VLOOKUP(E169,判定式!C$3:$J$12,8,TRUE))</f>
        <v/>
      </c>
      <c r="O169" s="241" t="str">
        <f>IF(F169="","",VLOOKUP(F169,判定式!D$3:$J$12,7,TRUE))</f>
        <v/>
      </c>
      <c r="P169" s="241" t="str">
        <f>IF(G169="","",VLOOKUP(G169,判定式!E$3:$J$12,6,TRUE))</f>
        <v/>
      </c>
      <c r="Q169" s="241" t="str">
        <f>IF(H169="","",VLOOKUP(H169,判定式!F$3:$J$12,5,TRUE))</f>
        <v/>
      </c>
      <c r="R169" s="241" t="str">
        <f>IF(I169="","",VLOOKUP(I169,判定式!M$3:$N$12,2,TRUE))</f>
        <v/>
      </c>
      <c r="S169" s="241" t="str">
        <f>IF(J169="","",VLOOKUP(J169,判定式!I$3:$J$12,2,TRUE))</f>
        <v/>
      </c>
      <c r="T169" s="241" t="str">
        <f>IF(K169="","",VLOOKUP(K169,判定式!L$3:$N$12,3,TRUE))</f>
        <v/>
      </c>
      <c r="U169" s="241" t="str">
        <f>IF(L169="","",VLOOKUP(L169,判定式!G$3:$J$12,4,TRUE))</f>
        <v/>
      </c>
      <c r="V169" s="241" t="str">
        <f>IF(M169="","",VLOOKUP(M169,判定式!$H$3:J$12,3,TRUE))</f>
        <v/>
      </c>
      <c r="W169" s="69" t="str">
        <f t="shared" si="11"/>
        <v/>
      </c>
      <c r="X169" s="170" t="b">
        <f>IF(ISNUMBER(D169),"判定外",IF(C169=12,VLOOKUP(W169,判定式!$C$15:I$19,7,TRUE),IF(C169=13,VLOOKUP(W169,判定式!$D$15:I$19,6,TRUE),IF(C169=14,VLOOKUP(W169,判定式!$E$15:I$19,5,TRUE),IF(C169=15,VLOOKUP(W169,判定式!$F$15:I$19,4,TRUE),IF(C169=16,VLOOKUP(W169,判定式!$G$15:I$19,3,TRUE),IF(C169=17,VLOOKUP(W169,判定式!$H$15:I$19,2,TRUE))))))))</f>
        <v>0</v>
      </c>
    </row>
    <row r="170" spans="1:24" ht="14.25">
      <c r="A170" s="76">
        <v>150</v>
      </c>
      <c r="B170" s="136"/>
      <c r="C170" s="204"/>
      <c r="D170" s="211" t="str">
        <f t="shared" si="10"/>
        <v>-</v>
      </c>
      <c r="E170" s="230"/>
      <c r="F170" s="230"/>
      <c r="G170" s="230"/>
      <c r="H170" s="230"/>
      <c r="I170" s="230"/>
      <c r="J170" s="230"/>
      <c r="K170" s="77"/>
      <c r="L170" s="230"/>
      <c r="M170" s="230"/>
      <c r="N170" s="242" t="str">
        <f>IF(E170="","",VLOOKUP(E170,判定式!C$3:$J$12,8,TRUE))</f>
        <v/>
      </c>
      <c r="O170" s="242" t="str">
        <f>IF(F170="","",VLOOKUP(F170,判定式!D$3:$J$12,7,TRUE))</f>
        <v/>
      </c>
      <c r="P170" s="242" t="str">
        <f>IF(G170="","",VLOOKUP(G170,判定式!E$3:$J$12,6,TRUE))</f>
        <v/>
      </c>
      <c r="Q170" s="242" t="str">
        <f>IF(H170="","",VLOOKUP(H170,判定式!F$3:$J$12,5,TRUE))</f>
        <v/>
      </c>
      <c r="R170" s="242" t="str">
        <f>IF(I170="","",VLOOKUP(I170,判定式!M$3:$N$12,2,TRUE))</f>
        <v/>
      </c>
      <c r="S170" s="242" t="str">
        <f>IF(J170="","",VLOOKUP(J170,判定式!I$3:$J$12,2,TRUE))</f>
        <v/>
      </c>
      <c r="T170" s="242" t="str">
        <f>IF(K170="","",VLOOKUP(K170,判定式!L$3:$N$12,3,TRUE))</f>
        <v/>
      </c>
      <c r="U170" s="242" t="str">
        <f>IF(L170="","",VLOOKUP(L170,判定式!G$3:$J$12,4,TRUE))</f>
        <v/>
      </c>
      <c r="V170" s="242" t="str">
        <f>IF(M170="","",VLOOKUP(M170,判定式!$H$3:J$12,3,TRUE))</f>
        <v/>
      </c>
      <c r="W170" s="78" t="str">
        <f t="shared" si="11"/>
        <v/>
      </c>
      <c r="X170" s="173" t="b">
        <f>IF(ISNUMBER(D170),"判定外",IF(C170=12,VLOOKUP(W170,判定式!$C$15:I$19,7,TRUE),IF(C170=13,VLOOKUP(W170,判定式!$D$15:I$19,6,TRUE),IF(C170=14,VLOOKUP(W170,判定式!$E$15:I$19,5,TRUE),IF(C170=15,VLOOKUP(W170,判定式!$F$15:I$19,4,TRUE),IF(C170=16,VLOOKUP(W170,判定式!$G$15:I$19,3,TRUE),IF(C170=17,VLOOKUP(W170,判定式!$H$15:I$19,2,TRUE))))))))</f>
        <v>0</v>
      </c>
    </row>
    <row r="171" spans="1:24" ht="14.25">
      <c r="A171" s="73">
        <v>151</v>
      </c>
      <c r="B171" s="137"/>
      <c r="C171" s="205"/>
      <c r="D171" s="212" t="str">
        <f t="shared" si="10"/>
        <v>-</v>
      </c>
      <c r="E171" s="231"/>
      <c r="F171" s="231"/>
      <c r="G171" s="231"/>
      <c r="H171" s="231"/>
      <c r="I171" s="231"/>
      <c r="J171" s="231"/>
      <c r="K171" s="80"/>
      <c r="L171" s="231"/>
      <c r="M171" s="231"/>
      <c r="N171" s="243" t="str">
        <f>IF(E171="","",VLOOKUP(E171,判定式!C$3:$J$12,8,TRUE))</f>
        <v/>
      </c>
      <c r="O171" s="243" t="str">
        <f>IF(F171="","",VLOOKUP(F171,判定式!D$3:$J$12,7,TRUE))</f>
        <v/>
      </c>
      <c r="P171" s="243" t="str">
        <f>IF(G171="","",VLOOKUP(G171,判定式!E$3:$J$12,6,TRUE))</f>
        <v/>
      </c>
      <c r="Q171" s="243" t="str">
        <f>IF(H171="","",VLOOKUP(H171,判定式!F$3:$J$12,5,TRUE))</f>
        <v/>
      </c>
      <c r="R171" s="243" t="str">
        <f>IF(I171="","",VLOOKUP(I171,判定式!M$3:$N$12,2,TRUE))</f>
        <v/>
      </c>
      <c r="S171" s="243" t="str">
        <f>IF(J171="","",VLOOKUP(J171,判定式!I$3:$J$12,2,TRUE))</f>
        <v/>
      </c>
      <c r="T171" s="243" t="str">
        <f>IF(K171="","",VLOOKUP(K171,判定式!L$3:$N$12,3,TRUE))</f>
        <v/>
      </c>
      <c r="U171" s="243" t="str">
        <f>IF(L171="","",VLOOKUP(L171,判定式!G$3:$J$12,4,TRUE))</f>
        <v/>
      </c>
      <c r="V171" s="243" t="str">
        <f>IF(M171="","",VLOOKUP(M171,判定式!$H$3:J$12,3,TRUE))</f>
        <v/>
      </c>
      <c r="W171" s="75" t="str">
        <f t="shared" si="11"/>
        <v/>
      </c>
      <c r="X171" s="174" t="b">
        <f>IF(ISNUMBER(D171),"判定外",IF(C171=12,VLOOKUP(W171,判定式!$C$15:I$19,7,TRUE),IF(C171=13,VLOOKUP(W171,判定式!$D$15:I$19,6,TRUE),IF(C171=14,VLOOKUP(W171,判定式!$E$15:I$19,5,TRUE),IF(C171=15,VLOOKUP(W171,判定式!$F$15:I$19,4,TRUE),IF(C171=16,VLOOKUP(W171,判定式!$G$15:I$19,3,TRUE),IF(C171=17,VLOOKUP(W171,判定式!$H$15:I$19,2,TRUE))))))))</f>
        <v>0</v>
      </c>
    </row>
    <row r="172" spans="1:24" ht="14.25">
      <c r="A172" s="67">
        <v>152</v>
      </c>
      <c r="B172" s="133"/>
      <c r="C172" s="201"/>
      <c r="D172" s="208" t="str">
        <f t="shared" si="10"/>
        <v>-</v>
      </c>
      <c r="E172" s="225"/>
      <c r="F172" s="225"/>
      <c r="G172" s="225"/>
      <c r="H172" s="225"/>
      <c r="I172" s="225"/>
      <c r="J172" s="225"/>
      <c r="K172" s="68"/>
      <c r="L172" s="225"/>
      <c r="M172" s="225"/>
      <c r="N172" s="241" t="str">
        <f>IF(E172="","",VLOOKUP(E172,判定式!C$3:$J$12,8,TRUE))</f>
        <v/>
      </c>
      <c r="O172" s="241" t="str">
        <f>IF(F172="","",VLOOKUP(F172,判定式!D$3:$J$12,7,TRUE))</f>
        <v/>
      </c>
      <c r="P172" s="241" t="str">
        <f>IF(G172="","",VLOOKUP(G172,判定式!E$3:$J$12,6,TRUE))</f>
        <v/>
      </c>
      <c r="Q172" s="241" t="str">
        <f>IF(H172="","",VLOOKUP(H172,判定式!F$3:$J$12,5,TRUE))</f>
        <v/>
      </c>
      <c r="R172" s="241" t="str">
        <f>IF(I172="","",VLOOKUP(I172,判定式!M$3:$N$12,2,TRUE))</f>
        <v/>
      </c>
      <c r="S172" s="241" t="str">
        <f>IF(J172="","",VLOOKUP(J172,判定式!I$3:$J$12,2,TRUE))</f>
        <v/>
      </c>
      <c r="T172" s="241" t="str">
        <f>IF(K172="","",VLOOKUP(K172,判定式!L$3:$N$12,3,TRUE))</f>
        <v/>
      </c>
      <c r="U172" s="241" t="str">
        <f>IF(L172="","",VLOOKUP(L172,判定式!G$3:$J$12,4,TRUE))</f>
        <v/>
      </c>
      <c r="V172" s="241" t="str">
        <f>IF(M172="","",VLOOKUP(M172,判定式!$H$3:J$12,3,TRUE))</f>
        <v/>
      </c>
      <c r="W172" s="69" t="str">
        <f t="shared" si="11"/>
        <v/>
      </c>
      <c r="X172" s="170" t="b">
        <f>IF(ISNUMBER(D172),"判定外",IF(C172=12,VLOOKUP(W172,判定式!$C$15:I$19,7,TRUE),IF(C172=13,VLOOKUP(W172,判定式!$D$15:I$19,6,TRUE),IF(C172=14,VLOOKUP(W172,判定式!$E$15:I$19,5,TRUE),IF(C172=15,VLOOKUP(W172,判定式!$F$15:I$19,4,TRUE),IF(C172=16,VLOOKUP(W172,判定式!$G$15:I$19,3,TRUE),IF(C172=17,VLOOKUP(W172,判定式!$H$15:I$19,2,TRUE))))))))</f>
        <v>0</v>
      </c>
    </row>
    <row r="173" spans="1:24" ht="14.25">
      <c r="A173" s="67">
        <v>153</v>
      </c>
      <c r="B173" s="133"/>
      <c r="C173" s="201"/>
      <c r="D173" s="208" t="str">
        <f t="shared" si="10"/>
        <v>-</v>
      </c>
      <c r="E173" s="225"/>
      <c r="F173" s="225"/>
      <c r="G173" s="225"/>
      <c r="H173" s="225"/>
      <c r="I173" s="225"/>
      <c r="J173" s="225"/>
      <c r="K173" s="68"/>
      <c r="L173" s="225"/>
      <c r="M173" s="225"/>
      <c r="N173" s="241" t="str">
        <f>IF(E173="","",VLOOKUP(E173,判定式!C$3:$J$12,8,TRUE))</f>
        <v/>
      </c>
      <c r="O173" s="241" t="str">
        <f>IF(F173="","",VLOOKUP(F173,判定式!D$3:$J$12,7,TRUE))</f>
        <v/>
      </c>
      <c r="P173" s="241" t="str">
        <f>IF(G173="","",VLOOKUP(G173,判定式!E$3:$J$12,6,TRUE))</f>
        <v/>
      </c>
      <c r="Q173" s="241" t="str">
        <f>IF(H173="","",VLOOKUP(H173,判定式!F$3:$J$12,5,TRUE))</f>
        <v/>
      </c>
      <c r="R173" s="241" t="str">
        <f>IF(I173="","",VLOOKUP(I173,判定式!M$3:$N$12,2,TRUE))</f>
        <v/>
      </c>
      <c r="S173" s="241" t="str">
        <f>IF(J173="","",VLOOKUP(J173,判定式!I$3:$J$12,2,TRUE))</f>
        <v/>
      </c>
      <c r="T173" s="241" t="str">
        <f>IF(K173="","",VLOOKUP(K173,判定式!L$3:$N$12,3,TRUE))</f>
        <v/>
      </c>
      <c r="U173" s="241" t="str">
        <f>IF(L173="","",VLOOKUP(L173,判定式!G$3:$J$12,4,TRUE))</f>
        <v/>
      </c>
      <c r="V173" s="241" t="str">
        <f>IF(M173="","",VLOOKUP(M173,判定式!$H$3:J$12,3,TRUE))</f>
        <v/>
      </c>
      <c r="W173" s="69" t="str">
        <f t="shared" si="11"/>
        <v/>
      </c>
      <c r="X173" s="170" t="b">
        <f>IF(ISNUMBER(D173),"判定外",IF(C173=12,VLOOKUP(W173,判定式!$C$15:I$19,7,TRUE),IF(C173=13,VLOOKUP(W173,判定式!$D$15:I$19,6,TRUE),IF(C173=14,VLOOKUP(W173,判定式!$E$15:I$19,5,TRUE),IF(C173=15,VLOOKUP(W173,判定式!$F$15:I$19,4,TRUE),IF(C173=16,VLOOKUP(W173,判定式!$G$15:I$19,3,TRUE),IF(C173=17,VLOOKUP(W173,判定式!$H$15:I$19,2,TRUE))))))))</f>
        <v>0</v>
      </c>
    </row>
    <row r="174" spans="1:24" ht="14.25">
      <c r="A174" s="67">
        <v>154</v>
      </c>
      <c r="B174" s="133"/>
      <c r="C174" s="201"/>
      <c r="D174" s="208" t="str">
        <f t="shared" si="10"/>
        <v>-</v>
      </c>
      <c r="E174" s="225"/>
      <c r="F174" s="225"/>
      <c r="G174" s="225"/>
      <c r="H174" s="225"/>
      <c r="I174" s="225"/>
      <c r="J174" s="225"/>
      <c r="K174" s="68"/>
      <c r="L174" s="225"/>
      <c r="M174" s="225"/>
      <c r="N174" s="241" t="str">
        <f>IF(E174="","",VLOOKUP(E174,判定式!C$3:$J$12,8,TRUE))</f>
        <v/>
      </c>
      <c r="O174" s="241" t="str">
        <f>IF(F174="","",VLOOKUP(F174,判定式!D$3:$J$12,7,TRUE))</f>
        <v/>
      </c>
      <c r="P174" s="241" t="str">
        <f>IF(G174="","",VLOOKUP(G174,判定式!E$3:$J$12,6,TRUE))</f>
        <v/>
      </c>
      <c r="Q174" s="241" t="str">
        <f>IF(H174="","",VLOOKUP(H174,判定式!F$3:$J$12,5,TRUE))</f>
        <v/>
      </c>
      <c r="R174" s="241" t="str">
        <f>IF(I174="","",VLOOKUP(I174,判定式!M$3:$N$12,2,TRUE))</f>
        <v/>
      </c>
      <c r="S174" s="241" t="str">
        <f>IF(J174="","",VLOOKUP(J174,判定式!I$3:$J$12,2,TRUE))</f>
        <v/>
      </c>
      <c r="T174" s="241" t="str">
        <f>IF(K174="","",VLOOKUP(K174,判定式!L$3:$N$12,3,TRUE))</f>
        <v/>
      </c>
      <c r="U174" s="241" t="str">
        <f>IF(L174="","",VLOOKUP(L174,判定式!G$3:$J$12,4,TRUE))</f>
        <v/>
      </c>
      <c r="V174" s="241" t="str">
        <f>IF(M174="","",VLOOKUP(M174,判定式!$H$3:J$12,3,TRUE))</f>
        <v/>
      </c>
      <c r="W174" s="69" t="str">
        <f t="shared" si="11"/>
        <v/>
      </c>
      <c r="X174" s="170" t="b">
        <f>IF(ISNUMBER(D174),"判定外",IF(C174=12,VLOOKUP(W174,判定式!$C$15:I$19,7,TRUE),IF(C174=13,VLOOKUP(W174,判定式!$D$15:I$19,6,TRUE),IF(C174=14,VLOOKUP(W174,判定式!$E$15:I$19,5,TRUE),IF(C174=15,VLOOKUP(W174,判定式!$F$15:I$19,4,TRUE),IF(C174=16,VLOOKUP(W174,判定式!$G$15:I$19,3,TRUE),IF(C174=17,VLOOKUP(W174,判定式!$H$15:I$19,2,TRUE))))))))</f>
        <v>0</v>
      </c>
    </row>
    <row r="175" spans="1:24" ht="14.25">
      <c r="A175" s="76">
        <v>155</v>
      </c>
      <c r="B175" s="134"/>
      <c r="C175" s="202"/>
      <c r="D175" s="209" t="str">
        <f t="shared" si="10"/>
        <v>-</v>
      </c>
      <c r="E175" s="227"/>
      <c r="F175" s="227"/>
      <c r="G175" s="227"/>
      <c r="H175" s="227"/>
      <c r="I175" s="227"/>
      <c r="J175" s="227"/>
      <c r="K175" s="71"/>
      <c r="L175" s="227"/>
      <c r="M175" s="227"/>
      <c r="N175" s="244" t="str">
        <f>IF(E175="","",VLOOKUP(E175,判定式!C$3:$J$12,8,TRUE))</f>
        <v/>
      </c>
      <c r="O175" s="244" t="str">
        <f>IF(F175="","",VLOOKUP(F175,判定式!D$3:$J$12,7,TRUE))</f>
        <v/>
      </c>
      <c r="P175" s="244" t="str">
        <f>IF(G175="","",VLOOKUP(G175,判定式!E$3:$J$12,6,TRUE))</f>
        <v/>
      </c>
      <c r="Q175" s="244" t="str">
        <f>IF(H175="","",VLOOKUP(H175,判定式!F$3:$J$12,5,TRUE))</f>
        <v/>
      </c>
      <c r="R175" s="244" t="str">
        <f>IF(I175="","",VLOOKUP(I175,判定式!M$3:$N$12,2,TRUE))</f>
        <v/>
      </c>
      <c r="S175" s="244" t="str">
        <f>IF(J175="","",VLOOKUP(J175,判定式!I$3:$J$12,2,TRUE))</f>
        <v/>
      </c>
      <c r="T175" s="244" t="str">
        <f>IF(K175="","",VLOOKUP(K175,判定式!L$3:$N$12,3,TRUE))</f>
        <v/>
      </c>
      <c r="U175" s="244" t="str">
        <f>IF(L175="","",VLOOKUP(L175,判定式!G$3:$J$12,4,TRUE))</f>
        <v/>
      </c>
      <c r="V175" s="244" t="str">
        <f>IF(M175="","",VLOOKUP(M175,判定式!$H$3:J$12,3,TRUE))</f>
        <v/>
      </c>
      <c r="W175" s="78" t="str">
        <f t="shared" si="11"/>
        <v/>
      </c>
      <c r="X175" s="171" t="b">
        <f>IF(ISNUMBER(D175),"判定外",IF(C175=12,VLOOKUP(W175,判定式!$C$15:I$19,7,TRUE),IF(C175=13,VLOOKUP(W175,判定式!$D$15:I$19,6,TRUE),IF(C175=14,VLOOKUP(W175,判定式!$E$15:I$19,5,TRUE),IF(C175=15,VLOOKUP(W175,判定式!$F$15:I$19,4,TRUE),IF(C175=16,VLOOKUP(W175,判定式!$G$15:I$19,3,TRUE),IF(C175=17,VLOOKUP(W175,判定式!$H$15:I$19,2,TRUE))))))))</f>
        <v>0</v>
      </c>
    </row>
    <row r="176" spans="1:24" ht="14.25">
      <c r="A176" s="73">
        <v>156</v>
      </c>
      <c r="B176" s="135"/>
      <c r="C176" s="203"/>
      <c r="D176" s="210" t="str">
        <f t="shared" si="10"/>
        <v>-</v>
      </c>
      <c r="E176" s="229"/>
      <c r="F176" s="229"/>
      <c r="G176" s="229"/>
      <c r="H176" s="229"/>
      <c r="I176" s="229"/>
      <c r="J176" s="229"/>
      <c r="K176" s="74"/>
      <c r="L176" s="229"/>
      <c r="M176" s="229"/>
      <c r="N176" s="245" t="str">
        <f>IF(E176="","",VLOOKUP(E176,判定式!C$3:$J$12,8,TRUE))</f>
        <v/>
      </c>
      <c r="O176" s="245" t="str">
        <f>IF(F176="","",VLOOKUP(F176,判定式!D$3:$J$12,7,TRUE))</f>
        <v/>
      </c>
      <c r="P176" s="245" t="str">
        <f>IF(G176="","",VLOOKUP(G176,判定式!E$3:$J$12,6,TRUE))</f>
        <v/>
      </c>
      <c r="Q176" s="245" t="str">
        <f>IF(H176="","",VLOOKUP(H176,判定式!F$3:$J$12,5,TRUE))</f>
        <v/>
      </c>
      <c r="R176" s="245" t="str">
        <f>IF(I176="","",VLOOKUP(I176,判定式!M$3:$N$12,2,TRUE))</f>
        <v/>
      </c>
      <c r="S176" s="245" t="str">
        <f>IF(J176="","",VLOOKUP(J176,判定式!I$3:$J$12,2,TRUE))</f>
        <v/>
      </c>
      <c r="T176" s="245" t="str">
        <f>IF(K176="","",VLOOKUP(K176,判定式!L$3:$N$12,3,TRUE))</f>
        <v/>
      </c>
      <c r="U176" s="245" t="str">
        <f>IF(L176="","",VLOOKUP(L176,判定式!G$3:$J$12,4,TRUE))</f>
        <v/>
      </c>
      <c r="V176" s="245" t="str">
        <f>IF(M176="","",VLOOKUP(M176,判定式!$H$3:J$12,3,TRUE))</f>
        <v/>
      </c>
      <c r="W176" s="75" t="str">
        <f t="shared" si="11"/>
        <v/>
      </c>
      <c r="X176" s="172" t="b">
        <f>IF(ISNUMBER(D176),"判定外",IF(C176=12,VLOOKUP(W176,判定式!$C$15:I$19,7,TRUE),IF(C176=13,VLOOKUP(W176,判定式!$D$15:I$19,6,TRUE),IF(C176=14,VLOOKUP(W176,判定式!$E$15:I$19,5,TRUE),IF(C176=15,VLOOKUP(W176,判定式!$F$15:I$19,4,TRUE),IF(C176=16,VLOOKUP(W176,判定式!$G$15:I$19,3,TRUE),IF(C176=17,VLOOKUP(W176,判定式!$H$15:I$19,2,TRUE))))))))</f>
        <v>0</v>
      </c>
    </row>
    <row r="177" spans="1:24" ht="14.25">
      <c r="A177" s="67">
        <v>157</v>
      </c>
      <c r="B177" s="133"/>
      <c r="C177" s="201"/>
      <c r="D177" s="208" t="str">
        <f t="shared" si="10"/>
        <v>-</v>
      </c>
      <c r="E177" s="225"/>
      <c r="F177" s="225"/>
      <c r="G177" s="225"/>
      <c r="H177" s="225"/>
      <c r="I177" s="225"/>
      <c r="J177" s="225"/>
      <c r="K177" s="68"/>
      <c r="L177" s="225"/>
      <c r="M177" s="225"/>
      <c r="N177" s="241" t="str">
        <f>IF(E177="","",VLOOKUP(E177,判定式!C$3:$J$12,8,TRUE))</f>
        <v/>
      </c>
      <c r="O177" s="241" t="str">
        <f>IF(F177="","",VLOOKUP(F177,判定式!D$3:$J$12,7,TRUE))</f>
        <v/>
      </c>
      <c r="P177" s="241" t="str">
        <f>IF(G177="","",VLOOKUP(G177,判定式!E$3:$J$12,6,TRUE))</f>
        <v/>
      </c>
      <c r="Q177" s="241" t="str">
        <f>IF(H177="","",VLOOKUP(H177,判定式!F$3:$J$12,5,TRUE))</f>
        <v/>
      </c>
      <c r="R177" s="241" t="str">
        <f>IF(I177="","",VLOOKUP(I177,判定式!M$3:$N$12,2,TRUE))</f>
        <v/>
      </c>
      <c r="S177" s="241" t="str">
        <f>IF(J177="","",VLOOKUP(J177,判定式!I$3:$J$12,2,TRUE))</f>
        <v/>
      </c>
      <c r="T177" s="241" t="str">
        <f>IF(K177="","",VLOOKUP(K177,判定式!L$3:$N$12,3,TRUE))</f>
        <v/>
      </c>
      <c r="U177" s="241" t="str">
        <f>IF(L177="","",VLOOKUP(L177,判定式!G$3:$J$12,4,TRUE))</f>
        <v/>
      </c>
      <c r="V177" s="241" t="str">
        <f>IF(M177="","",VLOOKUP(M177,判定式!$H$3:J$12,3,TRUE))</f>
        <v/>
      </c>
      <c r="W177" s="69" t="str">
        <f t="shared" si="11"/>
        <v/>
      </c>
      <c r="X177" s="170" t="b">
        <f>IF(ISNUMBER(D177),"判定外",IF(C177=12,VLOOKUP(W177,判定式!$C$15:I$19,7,TRUE),IF(C177=13,VLOOKUP(W177,判定式!$D$15:I$19,6,TRUE),IF(C177=14,VLOOKUP(W177,判定式!$E$15:I$19,5,TRUE),IF(C177=15,VLOOKUP(W177,判定式!$F$15:I$19,4,TRUE),IF(C177=16,VLOOKUP(W177,判定式!$G$15:I$19,3,TRUE),IF(C177=17,VLOOKUP(W177,判定式!$H$15:I$19,2,TRUE))))))))</f>
        <v>0</v>
      </c>
    </row>
    <row r="178" spans="1:24" ht="14.25">
      <c r="A178" s="67">
        <v>158</v>
      </c>
      <c r="B178" s="133"/>
      <c r="C178" s="201"/>
      <c r="D178" s="208" t="str">
        <f t="shared" si="10"/>
        <v>-</v>
      </c>
      <c r="E178" s="225"/>
      <c r="F178" s="225"/>
      <c r="G178" s="225"/>
      <c r="H178" s="225"/>
      <c r="I178" s="225"/>
      <c r="J178" s="225"/>
      <c r="K178" s="68"/>
      <c r="L178" s="225"/>
      <c r="M178" s="225"/>
      <c r="N178" s="241" t="str">
        <f>IF(E178="","",VLOOKUP(E178,判定式!C$3:$J$12,8,TRUE))</f>
        <v/>
      </c>
      <c r="O178" s="241" t="str">
        <f>IF(F178="","",VLOOKUP(F178,判定式!D$3:$J$12,7,TRUE))</f>
        <v/>
      </c>
      <c r="P178" s="241" t="str">
        <f>IF(G178="","",VLOOKUP(G178,判定式!E$3:$J$12,6,TRUE))</f>
        <v/>
      </c>
      <c r="Q178" s="241" t="str">
        <f>IF(H178="","",VLOOKUP(H178,判定式!F$3:$J$12,5,TRUE))</f>
        <v/>
      </c>
      <c r="R178" s="241" t="str">
        <f>IF(I178="","",VLOOKUP(I178,判定式!M$3:$N$12,2,TRUE))</f>
        <v/>
      </c>
      <c r="S178" s="241" t="str">
        <f>IF(J178="","",VLOOKUP(J178,判定式!I$3:$J$12,2,TRUE))</f>
        <v/>
      </c>
      <c r="T178" s="241" t="str">
        <f>IF(K178="","",VLOOKUP(K178,判定式!L$3:$N$12,3,TRUE))</f>
        <v/>
      </c>
      <c r="U178" s="241" t="str">
        <f>IF(L178="","",VLOOKUP(L178,判定式!G$3:$J$12,4,TRUE))</f>
        <v/>
      </c>
      <c r="V178" s="241" t="str">
        <f>IF(M178="","",VLOOKUP(M178,判定式!$H$3:J$12,3,TRUE))</f>
        <v/>
      </c>
      <c r="W178" s="69" t="str">
        <f t="shared" si="11"/>
        <v/>
      </c>
      <c r="X178" s="170" t="b">
        <f>IF(ISNUMBER(D178),"判定外",IF(C178=12,VLOOKUP(W178,判定式!$C$15:I$19,7,TRUE),IF(C178=13,VLOOKUP(W178,判定式!$D$15:I$19,6,TRUE),IF(C178=14,VLOOKUP(W178,判定式!$E$15:I$19,5,TRUE),IF(C178=15,VLOOKUP(W178,判定式!$F$15:I$19,4,TRUE),IF(C178=16,VLOOKUP(W178,判定式!$G$15:I$19,3,TRUE),IF(C178=17,VLOOKUP(W178,判定式!$H$15:I$19,2,TRUE))))))))</f>
        <v>0</v>
      </c>
    </row>
    <row r="179" spans="1:24" ht="14.25">
      <c r="A179" s="67">
        <v>159</v>
      </c>
      <c r="B179" s="133"/>
      <c r="C179" s="201"/>
      <c r="D179" s="208" t="str">
        <f t="shared" si="10"/>
        <v>-</v>
      </c>
      <c r="E179" s="225"/>
      <c r="F179" s="225"/>
      <c r="G179" s="225"/>
      <c r="H179" s="225"/>
      <c r="I179" s="225"/>
      <c r="J179" s="225"/>
      <c r="K179" s="68"/>
      <c r="L179" s="225"/>
      <c r="M179" s="225"/>
      <c r="N179" s="241" t="str">
        <f>IF(E179="","",VLOOKUP(E179,判定式!C$3:$J$12,8,TRUE))</f>
        <v/>
      </c>
      <c r="O179" s="241" t="str">
        <f>IF(F179="","",VLOOKUP(F179,判定式!D$3:$J$12,7,TRUE))</f>
        <v/>
      </c>
      <c r="P179" s="241" t="str">
        <f>IF(G179="","",VLOOKUP(G179,判定式!E$3:$J$12,6,TRUE))</f>
        <v/>
      </c>
      <c r="Q179" s="241" t="str">
        <f>IF(H179="","",VLOOKUP(H179,判定式!F$3:$J$12,5,TRUE))</f>
        <v/>
      </c>
      <c r="R179" s="241" t="str">
        <f>IF(I179="","",VLOOKUP(I179,判定式!M$3:$N$12,2,TRUE))</f>
        <v/>
      </c>
      <c r="S179" s="241" t="str">
        <f>IF(J179="","",VLOOKUP(J179,判定式!I$3:$J$12,2,TRUE))</f>
        <v/>
      </c>
      <c r="T179" s="241" t="str">
        <f>IF(K179="","",VLOOKUP(K179,判定式!L$3:$N$12,3,TRUE))</f>
        <v/>
      </c>
      <c r="U179" s="241" t="str">
        <f>IF(L179="","",VLOOKUP(L179,判定式!G$3:$J$12,4,TRUE))</f>
        <v/>
      </c>
      <c r="V179" s="241" t="str">
        <f>IF(M179="","",VLOOKUP(M179,判定式!$H$3:J$12,3,TRUE))</f>
        <v/>
      </c>
      <c r="W179" s="69" t="str">
        <f t="shared" si="11"/>
        <v/>
      </c>
      <c r="X179" s="170" t="b">
        <f>IF(ISNUMBER(D179),"判定外",IF(C179=12,VLOOKUP(W179,判定式!$C$15:I$19,7,TRUE),IF(C179=13,VLOOKUP(W179,判定式!$D$15:I$19,6,TRUE),IF(C179=14,VLOOKUP(W179,判定式!$E$15:I$19,5,TRUE),IF(C179=15,VLOOKUP(W179,判定式!$F$15:I$19,4,TRUE),IF(C179=16,VLOOKUP(W179,判定式!$G$15:I$19,3,TRUE),IF(C179=17,VLOOKUP(W179,判定式!$H$15:I$19,2,TRUE))))))))</f>
        <v>0</v>
      </c>
    </row>
    <row r="180" spans="1:24" ht="14.25">
      <c r="A180" s="76">
        <v>160</v>
      </c>
      <c r="B180" s="136"/>
      <c r="C180" s="204"/>
      <c r="D180" s="211" t="str">
        <f t="shared" si="10"/>
        <v>-</v>
      </c>
      <c r="E180" s="230"/>
      <c r="F180" s="230"/>
      <c r="G180" s="230"/>
      <c r="H180" s="230"/>
      <c r="I180" s="230"/>
      <c r="J180" s="230"/>
      <c r="K180" s="77"/>
      <c r="L180" s="230"/>
      <c r="M180" s="230"/>
      <c r="N180" s="242" t="str">
        <f>IF(E180="","",VLOOKUP(E180,判定式!C$3:$J$12,8,TRUE))</f>
        <v/>
      </c>
      <c r="O180" s="242" t="str">
        <f>IF(F180="","",VLOOKUP(F180,判定式!D$3:$J$12,7,TRUE))</f>
        <v/>
      </c>
      <c r="P180" s="242" t="str">
        <f>IF(G180="","",VLOOKUP(G180,判定式!E$3:$J$12,6,TRUE))</f>
        <v/>
      </c>
      <c r="Q180" s="242" t="str">
        <f>IF(H180="","",VLOOKUP(H180,判定式!F$3:$J$12,5,TRUE))</f>
        <v/>
      </c>
      <c r="R180" s="242" t="str">
        <f>IF(I180="","",VLOOKUP(I180,判定式!M$3:$N$12,2,TRUE))</f>
        <v/>
      </c>
      <c r="S180" s="242" t="str">
        <f>IF(J180="","",VLOOKUP(J180,判定式!I$3:$J$12,2,TRUE))</f>
        <v/>
      </c>
      <c r="T180" s="242" t="str">
        <f>IF(K180="","",VLOOKUP(K180,判定式!L$3:$N$12,3,TRUE))</f>
        <v/>
      </c>
      <c r="U180" s="242" t="str">
        <f>IF(L180="","",VLOOKUP(L180,判定式!G$3:$J$12,4,TRUE))</f>
        <v/>
      </c>
      <c r="V180" s="242" t="str">
        <f>IF(M180="","",VLOOKUP(M180,判定式!$H$3:J$12,3,TRUE))</f>
        <v/>
      </c>
      <c r="W180" s="78" t="str">
        <f t="shared" si="11"/>
        <v/>
      </c>
      <c r="X180" s="173" t="b">
        <f>IF(ISNUMBER(D180),"判定外",IF(C180=12,VLOOKUP(W180,判定式!$C$15:I$19,7,TRUE),IF(C180=13,VLOOKUP(W180,判定式!$D$15:I$19,6,TRUE),IF(C180=14,VLOOKUP(W180,判定式!$E$15:I$19,5,TRUE),IF(C180=15,VLOOKUP(W180,判定式!$F$15:I$19,4,TRUE),IF(C180=16,VLOOKUP(W180,判定式!$G$15:I$19,3,TRUE),IF(C180=17,VLOOKUP(W180,判定式!$H$15:I$19,2,TRUE))))))))</f>
        <v>0</v>
      </c>
    </row>
    <row r="181" spans="1:24" ht="14.25">
      <c r="A181" s="73">
        <v>161</v>
      </c>
      <c r="B181" s="137"/>
      <c r="C181" s="205"/>
      <c r="D181" s="212" t="str">
        <f t="shared" si="10"/>
        <v>-</v>
      </c>
      <c r="E181" s="231"/>
      <c r="F181" s="231"/>
      <c r="G181" s="231"/>
      <c r="H181" s="231"/>
      <c r="I181" s="231"/>
      <c r="J181" s="231"/>
      <c r="K181" s="80"/>
      <c r="L181" s="231"/>
      <c r="M181" s="231"/>
      <c r="N181" s="243" t="str">
        <f>IF(E181="","",VLOOKUP(E181,判定式!C$3:$J$12,8,TRUE))</f>
        <v/>
      </c>
      <c r="O181" s="243" t="str">
        <f>IF(F181="","",VLOOKUP(F181,判定式!D$3:$J$12,7,TRUE))</f>
        <v/>
      </c>
      <c r="P181" s="243" t="str">
        <f>IF(G181="","",VLOOKUP(G181,判定式!E$3:$J$12,6,TRUE))</f>
        <v/>
      </c>
      <c r="Q181" s="243" t="str">
        <f>IF(H181="","",VLOOKUP(H181,判定式!F$3:$J$12,5,TRUE))</f>
        <v/>
      </c>
      <c r="R181" s="243" t="str">
        <f>IF(I181="","",VLOOKUP(I181,判定式!M$3:$N$12,2,TRUE))</f>
        <v/>
      </c>
      <c r="S181" s="243" t="str">
        <f>IF(J181="","",VLOOKUP(J181,判定式!I$3:$J$12,2,TRUE))</f>
        <v/>
      </c>
      <c r="T181" s="243" t="str">
        <f>IF(K181="","",VLOOKUP(K181,判定式!L$3:$N$12,3,TRUE))</f>
        <v/>
      </c>
      <c r="U181" s="243" t="str">
        <f>IF(L181="","",VLOOKUP(L181,判定式!G$3:$J$12,4,TRUE))</f>
        <v/>
      </c>
      <c r="V181" s="243" t="str">
        <f>IF(M181="","",VLOOKUP(M181,判定式!$H$3:J$12,3,TRUE))</f>
        <v/>
      </c>
      <c r="W181" s="75" t="str">
        <f t="shared" si="11"/>
        <v/>
      </c>
      <c r="X181" s="174" t="b">
        <f>IF(ISNUMBER(D181),"判定外",IF(C181=12,VLOOKUP(W181,判定式!$C$15:I$19,7,TRUE),IF(C181=13,VLOOKUP(W181,判定式!$D$15:I$19,6,TRUE),IF(C181=14,VLOOKUP(W181,判定式!$E$15:I$19,5,TRUE),IF(C181=15,VLOOKUP(W181,判定式!$F$15:I$19,4,TRUE),IF(C181=16,VLOOKUP(W181,判定式!$G$15:I$19,3,TRUE),IF(C181=17,VLOOKUP(W181,判定式!$H$15:I$19,2,TRUE))))))))</f>
        <v>0</v>
      </c>
    </row>
    <row r="182" spans="1:24" ht="14.25">
      <c r="A182" s="67">
        <v>162</v>
      </c>
      <c r="B182" s="133"/>
      <c r="C182" s="201"/>
      <c r="D182" s="208" t="str">
        <f t="shared" si="10"/>
        <v>-</v>
      </c>
      <c r="E182" s="225"/>
      <c r="F182" s="225"/>
      <c r="G182" s="225"/>
      <c r="H182" s="225"/>
      <c r="I182" s="225"/>
      <c r="J182" s="225"/>
      <c r="K182" s="68"/>
      <c r="L182" s="225"/>
      <c r="M182" s="225"/>
      <c r="N182" s="241" t="str">
        <f>IF(E182="","",VLOOKUP(E182,判定式!C$3:$J$12,8,TRUE))</f>
        <v/>
      </c>
      <c r="O182" s="241" t="str">
        <f>IF(F182="","",VLOOKUP(F182,判定式!D$3:$J$12,7,TRUE))</f>
        <v/>
      </c>
      <c r="P182" s="241" t="str">
        <f>IF(G182="","",VLOOKUP(G182,判定式!E$3:$J$12,6,TRUE))</f>
        <v/>
      </c>
      <c r="Q182" s="241" t="str">
        <f>IF(H182="","",VLOOKUP(H182,判定式!F$3:$J$12,5,TRUE))</f>
        <v/>
      </c>
      <c r="R182" s="241" t="str">
        <f>IF(I182="","",VLOOKUP(I182,判定式!M$3:$N$12,2,TRUE))</f>
        <v/>
      </c>
      <c r="S182" s="241" t="str">
        <f>IF(J182="","",VLOOKUP(J182,判定式!I$3:$J$12,2,TRUE))</f>
        <v/>
      </c>
      <c r="T182" s="241" t="str">
        <f>IF(K182="","",VLOOKUP(K182,判定式!L$3:$N$12,3,TRUE))</f>
        <v/>
      </c>
      <c r="U182" s="241" t="str">
        <f>IF(L182="","",VLOOKUP(L182,判定式!G$3:$J$12,4,TRUE))</f>
        <v/>
      </c>
      <c r="V182" s="241" t="str">
        <f>IF(M182="","",VLOOKUP(M182,判定式!$H$3:J$12,3,TRUE))</f>
        <v/>
      </c>
      <c r="W182" s="69" t="str">
        <f t="shared" si="11"/>
        <v/>
      </c>
      <c r="X182" s="170" t="b">
        <f>IF(ISNUMBER(D182),"判定外",IF(C182=12,VLOOKUP(W182,判定式!$C$15:I$19,7,TRUE),IF(C182=13,VLOOKUP(W182,判定式!$D$15:I$19,6,TRUE),IF(C182=14,VLOOKUP(W182,判定式!$E$15:I$19,5,TRUE),IF(C182=15,VLOOKUP(W182,判定式!$F$15:I$19,4,TRUE),IF(C182=16,VLOOKUP(W182,判定式!$G$15:I$19,3,TRUE),IF(C182=17,VLOOKUP(W182,判定式!$H$15:I$19,2,TRUE))))))))</f>
        <v>0</v>
      </c>
    </row>
    <row r="183" spans="1:24" ht="14.25">
      <c r="A183" s="67">
        <v>163</v>
      </c>
      <c r="B183" s="133"/>
      <c r="C183" s="201"/>
      <c r="D183" s="208" t="str">
        <f t="shared" si="10"/>
        <v>-</v>
      </c>
      <c r="E183" s="225"/>
      <c r="F183" s="225"/>
      <c r="G183" s="225"/>
      <c r="H183" s="225"/>
      <c r="I183" s="225"/>
      <c r="J183" s="225"/>
      <c r="K183" s="68"/>
      <c r="L183" s="225"/>
      <c r="M183" s="225"/>
      <c r="N183" s="241" t="str">
        <f>IF(E183="","",VLOOKUP(E183,判定式!C$3:$J$12,8,TRUE))</f>
        <v/>
      </c>
      <c r="O183" s="241" t="str">
        <f>IF(F183="","",VLOOKUP(F183,判定式!D$3:$J$12,7,TRUE))</f>
        <v/>
      </c>
      <c r="P183" s="241" t="str">
        <f>IF(G183="","",VLOOKUP(G183,判定式!E$3:$J$12,6,TRUE))</f>
        <v/>
      </c>
      <c r="Q183" s="241" t="str">
        <f>IF(H183="","",VLOOKUP(H183,判定式!F$3:$J$12,5,TRUE))</f>
        <v/>
      </c>
      <c r="R183" s="241" t="str">
        <f>IF(I183="","",VLOOKUP(I183,判定式!M$3:$N$12,2,TRUE))</f>
        <v/>
      </c>
      <c r="S183" s="241" t="str">
        <f>IF(J183="","",VLOOKUP(J183,判定式!I$3:$J$12,2,TRUE))</f>
        <v/>
      </c>
      <c r="T183" s="241" t="str">
        <f>IF(K183="","",VLOOKUP(K183,判定式!L$3:$N$12,3,TRUE))</f>
        <v/>
      </c>
      <c r="U183" s="241" t="str">
        <f>IF(L183="","",VLOOKUP(L183,判定式!G$3:$J$12,4,TRUE))</f>
        <v/>
      </c>
      <c r="V183" s="241" t="str">
        <f>IF(M183="","",VLOOKUP(M183,判定式!$H$3:J$12,3,TRUE))</f>
        <v/>
      </c>
      <c r="W183" s="69" t="str">
        <f t="shared" si="11"/>
        <v/>
      </c>
      <c r="X183" s="170" t="b">
        <f>IF(ISNUMBER(D183),"判定外",IF(C183=12,VLOOKUP(W183,判定式!$C$15:I$19,7,TRUE),IF(C183=13,VLOOKUP(W183,判定式!$D$15:I$19,6,TRUE),IF(C183=14,VLOOKUP(W183,判定式!$E$15:I$19,5,TRUE),IF(C183=15,VLOOKUP(W183,判定式!$F$15:I$19,4,TRUE),IF(C183=16,VLOOKUP(W183,判定式!$G$15:I$19,3,TRUE),IF(C183=17,VLOOKUP(W183,判定式!$H$15:I$19,2,TRUE))))))))</f>
        <v>0</v>
      </c>
    </row>
    <row r="184" spans="1:24" ht="14.25">
      <c r="A184" s="67">
        <v>164</v>
      </c>
      <c r="B184" s="133"/>
      <c r="C184" s="201"/>
      <c r="D184" s="208" t="str">
        <f t="shared" si="10"/>
        <v>-</v>
      </c>
      <c r="E184" s="225"/>
      <c r="F184" s="225"/>
      <c r="G184" s="225"/>
      <c r="H184" s="225"/>
      <c r="I184" s="225"/>
      <c r="J184" s="225"/>
      <c r="K184" s="68"/>
      <c r="L184" s="225"/>
      <c r="M184" s="225"/>
      <c r="N184" s="241" t="str">
        <f>IF(E184="","",VLOOKUP(E184,判定式!C$3:$J$12,8,TRUE))</f>
        <v/>
      </c>
      <c r="O184" s="241" t="str">
        <f>IF(F184="","",VLOOKUP(F184,判定式!D$3:$J$12,7,TRUE))</f>
        <v/>
      </c>
      <c r="P184" s="241" t="str">
        <f>IF(G184="","",VLOOKUP(G184,判定式!E$3:$J$12,6,TRUE))</f>
        <v/>
      </c>
      <c r="Q184" s="241" t="str">
        <f>IF(H184="","",VLOOKUP(H184,判定式!F$3:$J$12,5,TRUE))</f>
        <v/>
      </c>
      <c r="R184" s="241" t="str">
        <f>IF(I184="","",VLOOKUP(I184,判定式!M$3:$N$12,2,TRUE))</f>
        <v/>
      </c>
      <c r="S184" s="241" t="str">
        <f>IF(J184="","",VLOOKUP(J184,判定式!I$3:$J$12,2,TRUE))</f>
        <v/>
      </c>
      <c r="T184" s="241" t="str">
        <f>IF(K184="","",VLOOKUP(K184,判定式!L$3:$N$12,3,TRUE))</f>
        <v/>
      </c>
      <c r="U184" s="241" t="str">
        <f>IF(L184="","",VLOOKUP(L184,判定式!G$3:$J$12,4,TRUE))</f>
        <v/>
      </c>
      <c r="V184" s="241" t="str">
        <f>IF(M184="","",VLOOKUP(M184,判定式!$H$3:J$12,3,TRUE))</f>
        <v/>
      </c>
      <c r="W184" s="69" t="str">
        <f t="shared" si="11"/>
        <v/>
      </c>
      <c r="X184" s="170" t="b">
        <f>IF(ISNUMBER(D184),"判定外",IF(C184=12,VLOOKUP(W184,判定式!$C$15:I$19,7,TRUE),IF(C184=13,VLOOKUP(W184,判定式!$D$15:I$19,6,TRUE),IF(C184=14,VLOOKUP(W184,判定式!$E$15:I$19,5,TRUE),IF(C184=15,VLOOKUP(W184,判定式!$F$15:I$19,4,TRUE),IF(C184=16,VLOOKUP(W184,判定式!$G$15:I$19,3,TRUE),IF(C184=17,VLOOKUP(W184,判定式!$H$15:I$19,2,TRUE))))))))</f>
        <v>0</v>
      </c>
    </row>
    <row r="185" spans="1:24" ht="14.25">
      <c r="A185" s="76">
        <v>165</v>
      </c>
      <c r="B185" s="134"/>
      <c r="C185" s="202"/>
      <c r="D185" s="211" t="str">
        <f t="shared" si="10"/>
        <v>-</v>
      </c>
      <c r="E185" s="227"/>
      <c r="F185" s="227"/>
      <c r="G185" s="227"/>
      <c r="H185" s="227"/>
      <c r="I185" s="227"/>
      <c r="J185" s="227"/>
      <c r="K185" s="71"/>
      <c r="L185" s="227"/>
      <c r="M185" s="227"/>
      <c r="N185" s="244" t="str">
        <f>IF(E185="","",VLOOKUP(E185,判定式!C$3:$J$12,8,TRUE))</f>
        <v/>
      </c>
      <c r="O185" s="244" t="str">
        <f>IF(F185="","",VLOOKUP(F185,判定式!D$3:$J$12,7,TRUE))</f>
        <v/>
      </c>
      <c r="P185" s="244" t="str">
        <f>IF(G185="","",VLOOKUP(G185,判定式!E$3:$J$12,6,TRUE))</f>
        <v/>
      </c>
      <c r="Q185" s="244" t="str">
        <f>IF(H185="","",VLOOKUP(H185,判定式!F$3:$J$12,5,TRUE))</f>
        <v/>
      </c>
      <c r="R185" s="244" t="str">
        <f>IF(I185="","",VLOOKUP(I185,判定式!M$3:$N$12,2,TRUE))</f>
        <v/>
      </c>
      <c r="S185" s="244" t="str">
        <f>IF(J185="","",VLOOKUP(J185,判定式!I$3:$J$12,2,TRUE))</f>
        <v/>
      </c>
      <c r="T185" s="244" t="str">
        <f>IF(K185="","",VLOOKUP(K185,判定式!L$3:$N$12,3,TRUE))</f>
        <v/>
      </c>
      <c r="U185" s="244" t="str">
        <f>IF(L185="","",VLOOKUP(L185,判定式!G$3:$J$12,4,TRUE))</f>
        <v/>
      </c>
      <c r="V185" s="244" t="str">
        <f>IF(M185="","",VLOOKUP(M185,判定式!$H$3:J$12,3,TRUE))</f>
        <v/>
      </c>
      <c r="W185" s="78" t="str">
        <f t="shared" si="11"/>
        <v/>
      </c>
      <c r="X185" s="171" t="b">
        <f>IF(ISNUMBER(D185),"判定外",IF(C185=12,VLOOKUP(W185,判定式!$C$15:I$19,7,TRUE),IF(C185=13,VLOOKUP(W185,判定式!$D$15:I$19,6,TRUE),IF(C185=14,VLOOKUP(W185,判定式!$E$15:I$19,5,TRUE),IF(C185=15,VLOOKUP(W185,判定式!$F$15:I$19,4,TRUE),IF(C185=16,VLOOKUP(W185,判定式!$G$15:I$19,3,TRUE),IF(C185=17,VLOOKUP(W185,判定式!$H$15:I$19,2,TRUE))))))))</f>
        <v>0</v>
      </c>
    </row>
    <row r="186" spans="1:24" ht="14.25">
      <c r="A186" s="73">
        <v>166</v>
      </c>
      <c r="B186" s="135"/>
      <c r="C186" s="203"/>
      <c r="D186" s="212" t="str">
        <f t="shared" si="10"/>
        <v>-</v>
      </c>
      <c r="E186" s="229"/>
      <c r="F186" s="229"/>
      <c r="G186" s="229"/>
      <c r="H186" s="229"/>
      <c r="I186" s="229"/>
      <c r="J186" s="229"/>
      <c r="K186" s="74"/>
      <c r="L186" s="229"/>
      <c r="M186" s="229"/>
      <c r="N186" s="245" t="str">
        <f>IF(E186="","",VLOOKUP(E186,判定式!C$3:$J$12,8,TRUE))</f>
        <v/>
      </c>
      <c r="O186" s="245" t="str">
        <f>IF(F186="","",VLOOKUP(F186,判定式!D$3:$J$12,7,TRUE))</f>
        <v/>
      </c>
      <c r="P186" s="245" t="str">
        <f>IF(G186="","",VLOOKUP(G186,判定式!E$3:$J$12,6,TRUE))</f>
        <v/>
      </c>
      <c r="Q186" s="245" t="str">
        <f>IF(H186="","",VLOOKUP(H186,判定式!F$3:$J$12,5,TRUE))</f>
        <v/>
      </c>
      <c r="R186" s="245" t="str">
        <f>IF(I186="","",VLOOKUP(I186,判定式!M$3:$N$12,2,TRUE))</f>
        <v/>
      </c>
      <c r="S186" s="245" t="str">
        <f>IF(J186="","",VLOOKUP(J186,判定式!I$3:$J$12,2,TRUE))</f>
        <v/>
      </c>
      <c r="T186" s="245" t="str">
        <f>IF(K186="","",VLOOKUP(K186,判定式!L$3:$N$12,3,TRUE))</f>
        <v/>
      </c>
      <c r="U186" s="245" t="str">
        <f>IF(L186="","",VLOOKUP(L186,判定式!G$3:$J$12,4,TRUE))</f>
        <v/>
      </c>
      <c r="V186" s="245" t="str">
        <f>IF(M186="","",VLOOKUP(M186,判定式!$H$3:J$12,3,TRUE))</f>
        <v/>
      </c>
      <c r="W186" s="75" t="str">
        <f t="shared" si="11"/>
        <v/>
      </c>
      <c r="X186" s="172" t="b">
        <f>IF(ISNUMBER(D186),"判定外",IF(C186=12,VLOOKUP(W186,判定式!$C$15:I$19,7,TRUE),IF(C186=13,VLOOKUP(W186,判定式!$D$15:I$19,6,TRUE),IF(C186=14,VLOOKUP(W186,判定式!$E$15:I$19,5,TRUE),IF(C186=15,VLOOKUP(W186,判定式!$F$15:I$19,4,TRUE),IF(C186=16,VLOOKUP(W186,判定式!$G$15:I$19,3,TRUE),IF(C186=17,VLOOKUP(W186,判定式!$H$15:I$19,2,TRUE))))))))</f>
        <v>0</v>
      </c>
    </row>
    <row r="187" spans="1:24" ht="14.25">
      <c r="A187" s="67">
        <v>167</v>
      </c>
      <c r="B187" s="133"/>
      <c r="C187" s="201"/>
      <c r="D187" s="208" t="str">
        <f t="shared" si="10"/>
        <v>-</v>
      </c>
      <c r="E187" s="225"/>
      <c r="F187" s="225"/>
      <c r="G187" s="225"/>
      <c r="H187" s="225"/>
      <c r="I187" s="225"/>
      <c r="J187" s="225"/>
      <c r="K187" s="68"/>
      <c r="L187" s="225"/>
      <c r="M187" s="225"/>
      <c r="N187" s="241" t="str">
        <f>IF(E187="","",VLOOKUP(E187,判定式!C$3:$J$12,8,TRUE))</f>
        <v/>
      </c>
      <c r="O187" s="241" t="str">
        <f>IF(F187="","",VLOOKUP(F187,判定式!D$3:$J$12,7,TRUE))</f>
        <v/>
      </c>
      <c r="P187" s="241" t="str">
        <f>IF(G187="","",VLOOKUP(G187,判定式!E$3:$J$12,6,TRUE))</f>
        <v/>
      </c>
      <c r="Q187" s="241" t="str">
        <f>IF(H187="","",VLOOKUP(H187,判定式!F$3:$J$12,5,TRUE))</f>
        <v/>
      </c>
      <c r="R187" s="241" t="str">
        <f>IF(I187="","",VLOOKUP(I187,判定式!M$3:$N$12,2,TRUE))</f>
        <v/>
      </c>
      <c r="S187" s="241" t="str">
        <f>IF(J187="","",VLOOKUP(J187,判定式!I$3:$J$12,2,TRUE))</f>
        <v/>
      </c>
      <c r="T187" s="241" t="str">
        <f>IF(K187="","",VLOOKUP(K187,判定式!L$3:$N$12,3,TRUE))</f>
        <v/>
      </c>
      <c r="U187" s="241" t="str">
        <f>IF(L187="","",VLOOKUP(L187,判定式!G$3:$J$12,4,TRUE))</f>
        <v/>
      </c>
      <c r="V187" s="241" t="str">
        <f>IF(M187="","",VLOOKUP(M187,判定式!$H$3:J$12,3,TRUE))</f>
        <v/>
      </c>
      <c r="W187" s="69" t="str">
        <f t="shared" si="11"/>
        <v/>
      </c>
      <c r="X187" s="170" t="b">
        <f>IF(ISNUMBER(D187),"判定外",IF(C187=12,VLOOKUP(W187,判定式!$C$15:I$19,7,TRUE),IF(C187=13,VLOOKUP(W187,判定式!$D$15:I$19,6,TRUE),IF(C187=14,VLOOKUP(W187,判定式!$E$15:I$19,5,TRUE),IF(C187=15,VLOOKUP(W187,判定式!$F$15:I$19,4,TRUE),IF(C187=16,VLOOKUP(W187,判定式!$G$15:I$19,3,TRUE),IF(C187=17,VLOOKUP(W187,判定式!$H$15:I$19,2,TRUE))))))))</f>
        <v>0</v>
      </c>
    </row>
    <row r="188" spans="1:24" ht="14.25">
      <c r="A188" s="67">
        <v>168</v>
      </c>
      <c r="B188" s="133"/>
      <c r="C188" s="201"/>
      <c r="D188" s="208" t="str">
        <f t="shared" si="10"/>
        <v>-</v>
      </c>
      <c r="E188" s="225"/>
      <c r="F188" s="225"/>
      <c r="G188" s="225"/>
      <c r="H188" s="225"/>
      <c r="I188" s="225"/>
      <c r="J188" s="225"/>
      <c r="K188" s="68"/>
      <c r="L188" s="225"/>
      <c r="M188" s="225"/>
      <c r="N188" s="241" t="str">
        <f>IF(E188="","",VLOOKUP(E188,判定式!C$3:$J$12,8,TRUE))</f>
        <v/>
      </c>
      <c r="O188" s="241" t="str">
        <f>IF(F188="","",VLOOKUP(F188,判定式!D$3:$J$12,7,TRUE))</f>
        <v/>
      </c>
      <c r="P188" s="241" t="str">
        <f>IF(G188="","",VLOOKUP(G188,判定式!E$3:$J$12,6,TRUE))</f>
        <v/>
      </c>
      <c r="Q188" s="241" t="str">
        <f>IF(H188="","",VLOOKUP(H188,判定式!F$3:$J$12,5,TRUE))</f>
        <v/>
      </c>
      <c r="R188" s="241" t="str">
        <f>IF(I188="","",VLOOKUP(I188,判定式!M$3:$N$12,2,TRUE))</f>
        <v/>
      </c>
      <c r="S188" s="241" t="str">
        <f>IF(J188="","",VLOOKUP(J188,判定式!I$3:$J$12,2,TRUE))</f>
        <v/>
      </c>
      <c r="T188" s="241" t="str">
        <f>IF(K188="","",VLOOKUP(K188,判定式!L$3:$N$12,3,TRUE))</f>
        <v/>
      </c>
      <c r="U188" s="241" t="str">
        <f>IF(L188="","",VLOOKUP(L188,判定式!G$3:$J$12,4,TRUE))</f>
        <v/>
      </c>
      <c r="V188" s="241" t="str">
        <f>IF(M188="","",VLOOKUP(M188,判定式!$H$3:J$12,3,TRUE))</f>
        <v/>
      </c>
      <c r="W188" s="69" t="str">
        <f t="shared" si="11"/>
        <v/>
      </c>
      <c r="X188" s="170" t="b">
        <f>IF(ISNUMBER(D188),"判定外",IF(C188=12,VLOOKUP(W188,判定式!$C$15:I$19,7,TRUE),IF(C188=13,VLOOKUP(W188,判定式!$D$15:I$19,6,TRUE),IF(C188=14,VLOOKUP(W188,判定式!$E$15:I$19,5,TRUE),IF(C188=15,VLOOKUP(W188,判定式!$F$15:I$19,4,TRUE),IF(C188=16,VLOOKUP(W188,判定式!$G$15:I$19,3,TRUE),IF(C188=17,VLOOKUP(W188,判定式!$H$15:I$19,2,TRUE))))))))</f>
        <v>0</v>
      </c>
    </row>
    <row r="189" spans="1:24" ht="14.25">
      <c r="A189" s="67">
        <v>169</v>
      </c>
      <c r="B189" s="133"/>
      <c r="C189" s="201"/>
      <c r="D189" s="208" t="str">
        <f t="shared" si="10"/>
        <v>-</v>
      </c>
      <c r="E189" s="225"/>
      <c r="F189" s="225"/>
      <c r="G189" s="225"/>
      <c r="H189" s="225"/>
      <c r="I189" s="225"/>
      <c r="J189" s="225"/>
      <c r="K189" s="68"/>
      <c r="L189" s="225"/>
      <c r="M189" s="225"/>
      <c r="N189" s="241" t="str">
        <f>IF(E189="","",VLOOKUP(E189,判定式!C$3:$J$12,8,TRUE))</f>
        <v/>
      </c>
      <c r="O189" s="241" t="str">
        <f>IF(F189="","",VLOOKUP(F189,判定式!D$3:$J$12,7,TRUE))</f>
        <v/>
      </c>
      <c r="P189" s="241" t="str">
        <f>IF(G189="","",VLOOKUP(G189,判定式!E$3:$J$12,6,TRUE))</f>
        <v/>
      </c>
      <c r="Q189" s="241" t="str">
        <f>IF(H189="","",VLOOKUP(H189,判定式!F$3:$J$12,5,TRUE))</f>
        <v/>
      </c>
      <c r="R189" s="241" t="str">
        <f>IF(I189="","",VLOOKUP(I189,判定式!M$3:$N$12,2,TRUE))</f>
        <v/>
      </c>
      <c r="S189" s="241" t="str">
        <f>IF(J189="","",VLOOKUP(J189,判定式!I$3:$J$12,2,TRUE))</f>
        <v/>
      </c>
      <c r="T189" s="241" t="str">
        <f>IF(K189="","",VLOOKUP(K189,判定式!L$3:$N$12,3,TRUE))</f>
        <v/>
      </c>
      <c r="U189" s="241" t="str">
        <f>IF(L189="","",VLOOKUP(L189,判定式!G$3:$J$12,4,TRUE))</f>
        <v/>
      </c>
      <c r="V189" s="241" t="str">
        <f>IF(M189="","",VLOOKUP(M189,判定式!$H$3:J$12,3,TRUE))</f>
        <v/>
      </c>
      <c r="W189" s="69" t="str">
        <f t="shared" si="11"/>
        <v/>
      </c>
      <c r="X189" s="170" t="b">
        <f>IF(ISNUMBER(D189),"判定外",IF(C189=12,VLOOKUP(W189,判定式!$C$15:I$19,7,TRUE),IF(C189=13,VLOOKUP(W189,判定式!$D$15:I$19,6,TRUE),IF(C189=14,VLOOKUP(W189,判定式!$E$15:I$19,5,TRUE),IF(C189=15,VLOOKUP(W189,判定式!$F$15:I$19,4,TRUE),IF(C189=16,VLOOKUP(W189,判定式!$G$15:I$19,3,TRUE),IF(C189=17,VLOOKUP(W189,判定式!$H$15:I$19,2,TRUE))))))))</f>
        <v>0</v>
      </c>
    </row>
    <row r="190" spans="1:24" ht="14.25">
      <c r="A190" s="76">
        <v>170</v>
      </c>
      <c r="B190" s="136"/>
      <c r="C190" s="204"/>
      <c r="D190" s="211" t="str">
        <f t="shared" si="10"/>
        <v>-</v>
      </c>
      <c r="E190" s="230"/>
      <c r="F190" s="230"/>
      <c r="G190" s="230"/>
      <c r="H190" s="230"/>
      <c r="I190" s="230"/>
      <c r="J190" s="230"/>
      <c r="K190" s="77"/>
      <c r="L190" s="230"/>
      <c r="M190" s="230"/>
      <c r="N190" s="242" t="str">
        <f>IF(E190="","",VLOOKUP(E190,判定式!C$3:$J$12,8,TRUE))</f>
        <v/>
      </c>
      <c r="O190" s="242" t="str">
        <f>IF(F190="","",VLOOKUP(F190,判定式!D$3:$J$12,7,TRUE))</f>
        <v/>
      </c>
      <c r="P190" s="242" t="str">
        <f>IF(G190="","",VLOOKUP(G190,判定式!E$3:$J$12,6,TRUE))</f>
        <v/>
      </c>
      <c r="Q190" s="242" t="str">
        <f>IF(H190="","",VLOOKUP(H190,判定式!F$3:$J$12,5,TRUE))</f>
        <v/>
      </c>
      <c r="R190" s="242" t="str">
        <f>IF(I190="","",VLOOKUP(I190,判定式!M$3:$N$12,2,TRUE))</f>
        <v/>
      </c>
      <c r="S190" s="242" t="str">
        <f>IF(J190="","",VLOOKUP(J190,判定式!I$3:$J$12,2,TRUE))</f>
        <v/>
      </c>
      <c r="T190" s="242" t="str">
        <f>IF(K190="","",VLOOKUP(K190,判定式!L$3:$N$12,3,TRUE))</f>
        <v/>
      </c>
      <c r="U190" s="242" t="str">
        <f>IF(L190="","",VLOOKUP(L190,判定式!G$3:$J$12,4,TRUE))</f>
        <v/>
      </c>
      <c r="V190" s="242" t="str">
        <f>IF(M190="","",VLOOKUP(M190,判定式!$H$3:J$12,3,TRUE))</f>
        <v/>
      </c>
      <c r="W190" s="78" t="str">
        <f t="shared" si="11"/>
        <v/>
      </c>
      <c r="X190" s="173" t="b">
        <f>IF(ISNUMBER(D190),"判定外",IF(C190=12,VLOOKUP(W190,判定式!$C$15:I$19,7,TRUE),IF(C190=13,VLOOKUP(W190,判定式!$D$15:I$19,6,TRUE),IF(C190=14,VLOOKUP(W190,判定式!$E$15:I$19,5,TRUE),IF(C190=15,VLOOKUP(W190,判定式!$F$15:I$19,4,TRUE),IF(C190=16,VLOOKUP(W190,判定式!$G$15:I$19,3,TRUE),IF(C190=17,VLOOKUP(W190,判定式!$H$15:I$19,2,TRUE))))))))</f>
        <v>0</v>
      </c>
    </row>
    <row r="191" spans="1:24" ht="14.25">
      <c r="A191" s="73">
        <v>171</v>
      </c>
      <c r="B191" s="137"/>
      <c r="C191" s="205"/>
      <c r="D191" s="212" t="str">
        <f t="shared" si="10"/>
        <v>-</v>
      </c>
      <c r="E191" s="231"/>
      <c r="F191" s="231"/>
      <c r="G191" s="231"/>
      <c r="H191" s="231"/>
      <c r="I191" s="231"/>
      <c r="J191" s="231"/>
      <c r="K191" s="80"/>
      <c r="L191" s="231"/>
      <c r="M191" s="231"/>
      <c r="N191" s="243" t="str">
        <f>IF(E191="","",VLOOKUP(E191,判定式!C$3:$J$12,8,TRUE))</f>
        <v/>
      </c>
      <c r="O191" s="243" t="str">
        <f>IF(F191="","",VLOOKUP(F191,判定式!D$3:$J$12,7,TRUE))</f>
        <v/>
      </c>
      <c r="P191" s="243" t="str">
        <f>IF(G191="","",VLOOKUP(G191,判定式!E$3:$J$12,6,TRUE))</f>
        <v/>
      </c>
      <c r="Q191" s="243" t="str">
        <f>IF(H191="","",VLOOKUP(H191,判定式!F$3:$J$12,5,TRUE))</f>
        <v/>
      </c>
      <c r="R191" s="243" t="str">
        <f>IF(I191="","",VLOOKUP(I191,判定式!M$3:$N$12,2,TRUE))</f>
        <v/>
      </c>
      <c r="S191" s="243" t="str">
        <f>IF(J191="","",VLOOKUP(J191,判定式!I$3:$J$12,2,TRUE))</f>
        <v/>
      </c>
      <c r="T191" s="243" t="str">
        <f>IF(K191="","",VLOOKUP(K191,判定式!L$3:$N$12,3,TRUE))</f>
        <v/>
      </c>
      <c r="U191" s="243" t="str">
        <f>IF(L191="","",VLOOKUP(L191,判定式!G$3:$J$12,4,TRUE))</f>
        <v/>
      </c>
      <c r="V191" s="243" t="str">
        <f>IF(M191="","",VLOOKUP(M191,判定式!$H$3:J$12,3,TRUE))</f>
        <v/>
      </c>
      <c r="W191" s="75" t="str">
        <f t="shared" si="11"/>
        <v/>
      </c>
      <c r="X191" s="174" t="b">
        <f>IF(ISNUMBER(D191),"判定外",IF(C191=12,VLOOKUP(W191,判定式!$C$15:I$19,7,TRUE),IF(C191=13,VLOOKUP(W191,判定式!$D$15:I$19,6,TRUE),IF(C191=14,VLOOKUP(W191,判定式!$E$15:I$19,5,TRUE),IF(C191=15,VLOOKUP(W191,判定式!$F$15:I$19,4,TRUE),IF(C191=16,VLOOKUP(W191,判定式!$G$15:I$19,3,TRUE),IF(C191=17,VLOOKUP(W191,判定式!$H$15:I$19,2,TRUE))))))))</f>
        <v>0</v>
      </c>
    </row>
    <row r="192" spans="1:24" ht="14.25">
      <c r="A192" s="67">
        <v>172</v>
      </c>
      <c r="B192" s="133"/>
      <c r="C192" s="201"/>
      <c r="D192" s="208" t="str">
        <f t="shared" si="10"/>
        <v>-</v>
      </c>
      <c r="E192" s="225"/>
      <c r="F192" s="225"/>
      <c r="G192" s="225"/>
      <c r="H192" s="225"/>
      <c r="I192" s="225"/>
      <c r="J192" s="225"/>
      <c r="K192" s="68"/>
      <c r="L192" s="225"/>
      <c r="M192" s="225"/>
      <c r="N192" s="241" t="str">
        <f>IF(E192="","",VLOOKUP(E192,判定式!C$3:$J$12,8,TRUE))</f>
        <v/>
      </c>
      <c r="O192" s="241" t="str">
        <f>IF(F192="","",VLOOKUP(F192,判定式!D$3:$J$12,7,TRUE))</f>
        <v/>
      </c>
      <c r="P192" s="241" t="str">
        <f>IF(G192="","",VLOOKUP(G192,判定式!E$3:$J$12,6,TRUE))</f>
        <v/>
      </c>
      <c r="Q192" s="241" t="str">
        <f>IF(H192="","",VLOOKUP(H192,判定式!F$3:$J$12,5,TRUE))</f>
        <v/>
      </c>
      <c r="R192" s="241" t="str">
        <f>IF(I192="","",VLOOKUP(I192,判定式!M$3:$N$12,2,TRUE))</f>
        <v/>
      </c>
      <c r="S192" s="241" t="str">
        <f>IF(J192="","",VLOOKUP(J192,判定式!I$3:$J$12,2,TRUE))</f>
        <v/>
      </c>
      <c r="T192" s="241" t="str">
        <f>IF(K192="","",VLOOKUP(K192,判定式!L$3:$N$12,3,TRUE))</f>
        <v/>
      </c>
      <c r="U192" s="241" t="str">
        <f>IF(L192="","",VLOOKUP(L192,判定式!G$3:$J$12,4,TRUE))</f>
        <v/>
      </c>
      <c r="V192" s="241" t="str">
        <f>IF(M192="","",VLOOKUP(M192,判定式!$H$3:J$12,3,TRUE))</f>
        <v/>
      </c>
      <c r="W192" s="69" t="str">
        <f t="shared" si="11"/>
        <v/>
      </c>
      <c r="X192" s="170" t="b">
        <f>IF(ISNUMBER(D192),"判定外",IF(C192=12,VLOOKUP(W192,判定式!$C$15:I$19,7,TRUE),IF(C192=13,VLOOKUP(W192,判定式!$D$15:I$19,6,TRUE),IF(C192=14,VLOOKUP(W192,判定式!$E$15:I$19,5,TRUE),IF(C192=15,VLOOKUP(W192,判定式!$F$15:I$19,4,TRUE),IF(C192=16,VLOOKUP(W192,判定式!$G$15:I$19,3,TRUE),IF(C192=17,VLOOKUP(W192,判定式!$H$15:I$19,2,TRUE))))))))</f>
        <v>0</v>
      </c>
    </row>
    <row r="193" spans="1:24" ht="14.25">
      <c r="A193" s="67">
        <v>173</v>
      </c>
      <c r="B193" s="133"/>
      <c r="C193" s="201"/>
      <c r="D193" s="208" t="str">
        <f t="shared" si="10"/>
        <v>-</v>
      </c>
      <c r="E193" s="225"/>
      <c r="F193" s="225"/>
      <c r="G193" s="225"/>
      <c r="H193" s="225"/>
      <c r="I193" s="225"/>
      <c r="J193" s="225"/>
      <c r="K193" s="68"/>
      <c r="L193" s="225"/>
      <c r="M193" s="225"/>
      <c r="N193" s="241" t="str">
        <f>IF(E193="","",VLOOKUP(E193,判定式!C$3:$J$12,8,TRUE))</f>
        <v/>
      </c>
      <c r="O193" s="241" t="str">
        <f>IF(F193="","",VLOOKUP(F193,判定式!D$3:$J$12,7,TRUE))</f>
        <v/>
      </c>
      <c r="P193" s="241" t="str">
        <f>IF(G193="","",VLOOKUP(G193,判定式!E$3:$J$12,6,TRUE))</f>
        <v/>
      </c>
      <c r="Q193" s="241" t="str">
        <f>IF(H193="","",VLOOKUP(H193,判定式!F$3:$J$12,5,TRUE))</f>
        <v/>
      </c>
      <c r="R193" s="241" t="str">
        <f>IF(I193="","",VLOOKUP(I193,判定式!M$3:$N$12,2,TRUE))</f>
        <v/>
      </c>
      <c r="S193" s="241" t="str">
        <f>IF(J193="","",VLOOKUP(J193,判定式!I$3:$J$12,2,TRUE))</f>
        <v/>
      </c>
      <c r="T193" s="241" t="str">
        <f>IF(K193="","",VLOOKUP(K193,判定式!L$3:$N$12,3,TRUE))</f>
        <v/>
      </c>
      <c r="U193" s="241" t="str">
        <f>IF(L193="","",VLOOKUP(L193,判定式!G$3:$J$12,4,TRUE))</f>
        <v/>
      </c>
      <c r="V193" s="241" t="str">
        <f>IF(M193="","",VLOOKUP(M193,判定式!$H$3:J$12,3,TRUE))</f>
        <v/>
      </c>
      <c r="W193" s="69" t="str">
        <f t="shared" si="11"/>
        <v/>
      </c>
      <c r="X193" s="170" t="b">
        <f>IF(ISNUMBER(D193),"判定外",IF(C193=12,VLOOKUP(W193,判定式!$C$15:I$19,7,TRUE),IF(C193=13,VLOOKUP(W193,判定式!$D$15:I$19,6,TRUE),IF(C193=14,VLOOKUP(W193,判定式!$E$15:I$19,5,TRUE),IF(C193=15,VLOOKUP(W193,判定式!$F$15:I$19,4,TRUE),IF(C193=16,VLOOKUP(W193,判定式!$G$15:I$19,3,TRUE),IF(C193=17,VLOOKUP(W193,判定式!$H$15:I$19,2,TRUE))))))))</f>
        <v>0</v>
      </c>
    </row>
    <row r="194" spans="1:24" ht="14.25">
      <c r="A194" s="67">
        <v>174</v>
      </c>
      <c r="B194" s="133"/>
      <c r="C194" s="201"/>
      <c r="D194" s="208" t="str">
        <f t="shared" si="10"/>
        <v>-</v>
      </c>
      <c r="E194" s="225"/>
      <c r="F194" s="225"/>
      <c r="G194" s="225"/>
      <c r="H194" s="225"/>
      <c r="I194" s="225"/>
      <c r="J194" s="225"/>
      <c r="K194" s="68"/>
      <c r="L194" s="225"/>
      <c r="M194" s="225"/>
      <c r="N194" s="241" t="str">
        <f>IF(E194="","",VLOOKUP(E194,判定式!C$3:$J$12,8,TRUE))</f>
        <v/>
      </c>
      <c r="O194" s="241" t="str">
        <f>IF(F194="","",VLOOKUP(F194,判定式!D$3:$J$12,7,TRUE))</f>
        <v/>
      </c>
      <c r="P194" s="241" t="str">
        <f>IF(G194="","",VLOOKUP(G194,判定式!E$3:$J$12,6,TRUE))</f>
        <v/>
      </c>
      <c r="Q194" s="241" t="str">
        <f>IF(H194="","",VLOOKUP(H194,判定式!F$3:$J$12,5,TRUE))</f>
        <v/>
      </c>
      <c r="R194" s="241" t="str">
        <f>IF(I194="","",VLOOKUP(I194,判定式!M$3:$N$12,2,TRUE))</f>
        <v/>
      </c>
      <c r="S194" s="241" t="str">
        <f>IF(J194="","",VLOOKUP(J194,判定式!I$3:$J$12,2,TRUE))</f>
        <v/>
      </c>
      <c r="T194" s="241" t="str">
        <f>IF(K194="","",VLOOKUP(K194,判定式!L$3:$N$12,3,TRUE))</f>
        <v/>
      </c>
      <c r="U194" s="241" t="str">
        <f>IF(L194="","",VLOOKUP(L194,判定式!G$3:$J$12,4,TRUE))</f>
        <v/>
      </c>
      <c r="V194" s="241" t="str">
        <f>IF(M194="","",VLOOKUP(M194,判定式!$H$3:J$12,3,TRUE))</f>
        <v/>
      </c>
      <c r="W194" s="69" t="str">
        <f t="shared" si="11"/>
        <v/>
      </c>
      <c r="X194" s="170" t="b">
        <f>IF(ISNUMBER(D194),"判定外",IF(C194=12,VLOOKUP(W194,判定式!$C$15:I$19,7,TRUE),IF(C194=13,VLOOKUP(W194,判定式!$D$15:I$19,6,TRUE),IF(C194=14,VLOOKUP(W194,判定式!$E$15:I$19,5,TRUE),IF(C194=15,VLOOKUP(W194,判定式!$F$15:I$19,4,TRUE),IF(C194=16,VLOOKUP(W194,判定式!$G$15:I$19,3,TRUE),IF(C194=17,VLOOKUP(W194,判定式!$H$15:I$19,2,TRUE))))))))</f>
        <v>0</v>
      </c>
    </row>
    <row r="195" spans="1:24" ht="14.25">
      <c r="A195" s="76">
        <v>175</v>
      </c>
      <c r="B195" s="134"/>
      <c r="C195" s="202"/>
      <c r="D195" s="211" t="str">
        <f t="shared" si="10"/>
        <v>-</v>
      </c>
      <c r="E195" s="227"/>
      <c r="F195" s="227"/>
      <c r="G195" s="227"/>
      <c r="H195" s="227"/>
      <c r="I195" s="227"/>
      <c r="J195" s="227"/>
      <c r="K195" s="71"/>
      <c r="L195" s="227"/>
      <c r="M195" s="227"/>
      <c r="N195" s="244" t="str">
        <f>IF(E195="","",VLOOKUP(E195,判定式!C$3:$J$12,8,TRUE))</f>
        <v/>
      </c>
      <c r="O195" s="244" t="str">
        <f>IF(F195="","",VLOOKUP(F195,判定式!D$3:$J$12,7,TRUE))</f>
        <v/>
      </c>
      <c r="P195" s="244" t="str">
        <f>IF(G195="","",VLOOKUP(G195,判定式!E$3:$J$12,6,TRUE))</f>
        <v/>
      </c>
      <c r="Q195" s="244" t="str">
        <f>IF(H195="","",VLOOKUP(H195,判定式!F$3:$J$12,5,TRUE))</f>
        <v/>
      </c>
      <c r="R195" s="244" t="str">
        <f>IF(I195="","",VLOOKUP(I195,判定式!M$3:$N$12,2,TRUE))</f>
        <v/>
      </c>
      <c r="S195" s="244" t="str">
        <f>IF(J195="","",VLOOKUP(J195,判定式!I$3:$J$12,2,TRUE))</f>
        <v/>
      </c>
      <c r="T195" s="244" t="str">
        <f>IF(K195="","",VLOOKUP(K195,判定式!L$3:$N$12,3,TRUE))</f>
        <v/>
      </c>
      <c r="U195" s="244" t="str">
        <f>IF(L195="","",VLOOKUP(L195,判定式!G$3:$J$12,4,TRUE))</f>
        <v/>
      </c>
      <c r="V195" s="244" t="str">
        <f>IF(M195="","",VLOOKUP(M195,判定式!$H$3:J$12,3,TRUE))</f>
        <v/>
      </c>
      <c r="W195" s="78" t="str">
        <f t="shared" si="11"/>
        <v/>
      </c>
      <c r="X195" s="171" t="b">
        <f>IF(ISNUMBER(D195),"判定外",IF(C195=12,VLOOKUP(W195,判定式!$C$15:I$19,7,TRUE),IF(C195=13,VLOOKUP(W195,判定式!$D$15:I$19,6,TRUE),IF(C195=14,VLOOKUP(W195,判定式!$E$15:I$19,5,TRUE),IF(C195=15,VLOOKUP(W195,判定式!$F$15:I$19,4,TRUE),IF(C195=16,VLOOKUP(W195,判定式!$G$15:I$19,3,TRUE),IF(C195=17,VLOOKUP(W195,判定式!$H$15:I$19,2,TRUE))))))))</f>
        <v>0</v>
      </c>
    </row>
    <row r="196" spans="1:24" ht="14.25">
      <c r="A196" s="73">
        <v>176</v>
      </c>
      <c r="B196" s="135"/>
      <c r="C196" s="203"/>
      <c r="D196" s="212" t="str">
        <f t="shared" si="10"/>
        <v>-</v>
      </c>
      <c r="E196" s="229"/>
      <c r="F196" s="229"/>
      <c r="G196" s="229"/>
      <c r="H196" s="229"/>
      <c r="I196" s="229"/>
      <c r="J196" s="229"/>
      <c r="K196" s="74"/>
      <c r="L196" s="229"/>
      <c r="M196" s="229"/>
      <c r="N196" s="245" t="str">
        <f>IF(E196="","",VLOOKUP(E196,判定式!C$3:$J$12,8,TRUE))</f>
        <v/>
      </c>
      <c r="O196" s="245" t="str">
        <f>IF(F196="","",VLOOKUP(F196,判定式!D$3:$J$12,7,TRUE))</f>
        <v/>
      </c>
      <c r="P196" s="245" t="str">
        <f>IF(G196="","",VLOOKUP(G196,判定式!E$3:$J$12,6,TRUE))</f>
        <v/>
      </c>
      <c r="Q196" s="245" t="str">
        <f>IF(H196="","",VLOOKUP(H196,判定式!F$3:$J$12,5,TRUE))</f>
        <v/>
      </c>
      <c r="R196" s="245" t="str">
        <f>IF(I196="","",VLOOKUP(I196,判定式!M$3:$N$12,2,TRUE))</f>
        <v/>
      </c>
      <c r="S196" s="245" t="str">
        <f>IF(J196="","",VLOOKUP(J196,判定式!I$3:$J$12,2,TRUE))</f>
        <v/>
      </c>
      <c r="T196" s="245" t="str">
        <f>IF(K196="","",VLOOKUP(K196,判定式!L$3:$N$12,3,TRUE))</f>
        <v/>
      </c>
      <c r="U196" s="245" t="str">
        <f>IF(L196="","",VLOOKUP(L196,判定式!G$3:$J$12,4,TRUE))</f>
        <v/>
      </c>
      <c r="V196" s="245" t="str">
        <f>IF(M196="","",VLOOKUP(M196,判定式!$H$3:J$12,3,TRUE))</f>
        <v/>
      </c>
      <c r="W196" s="75" t="str">
        <f t="shared" si="11"/>
        <v/>
      </c>
      <c r="X196" s="172" t="b">
        <f>IF(ISNUMBER(D196),"判定外",IF(C196=12,VLOOKUP(W196,判定式!$C$15:I$19,7,TRUE),IF(C196=13,VLOOKUP(W196,判定式!$D$15:I$19,6,TRUE),IF(C196=14,VLOOKUP(W196,判定式!$E$15:I$19,5,TRUE),IF(C196=15,VLOOKUP(W196,判定式!$F$15:I$19,4,TRUE),IF(C196=16,VLOOKUP(W196,判定式!$G$15:I$19,3,TRUE),IF(C196=17,VLOOKUP(W196,判定式!$H$15:I$19,2,TRUE))))))))</f>
        <v>0</v>
      </c>
    </row>
    <row r="197" spans="1:24" ht="14.25">
      <c r="A197" s="67">
        <v>177</v>
      </c>
      <c r="B197" s="133"/>
      <c r="C197" s="201"/>
      <c r="D197" s="208" t="str">
        <f t="shared" si="10"/>
        <v>-</v>
      </c>
      <c r="E197" s="225"/>
      <c r="F197" s="225"/>
      <c r="G197" s="225"/>
      <c r="H197" s="225"/>
      <c r="I197" s="225"/>
      <c r="J197" s="225"/>
      <c r="K197" s="68"/>
      <c r="L197" s="225"/>
      <c r="M197" s="225"/>
      <c r="N197" s="241" t="str">
        <f>IF(E197="","",VLOOKUP(E197,判定式!C$3:$J$12,8,TRUE))</f>
        <v/>
      </c>
      <c r="O197" s="241" t="str">
        <f>IF(F197="","",VLOOKUP(F197,判定式!D$3:$J$12,7,TRUE))</f>
        <v/>
      </c>
      <c r="P197" s="241" t="str">
        <f>IF(G197="","",VLOOKUP(G197,判定式!E$3:$J$12,6,TRUE))</f>
        <v/>
      </c>
      <c r="Q197" s="241" t="str">
        <f>IF(H197="","",VLOOKUP(H197,判定式!F$3:$J$12,5,TRUE))</f>
        <v/>
      </c>
      <c r="R197" s="241" t="str">
        <f>IF(I197="","",VLOOKUP(I197,判定式!M$3:$N$12,2,TRUE))</f>
        <v/>
      </c>
      <c r="S197" s="241" t="str">
        <f>IF(J197="","",VLOOKUP(J197,判定式!I$3:$J$12,2,TRUE))</f>
        <v/>
      </c>
      <c r="T197" s="241" t="str">
        <f>IF(K197="","",VLOOKUP(K197,判定式!L$3:$N$12,3,TRUE))</f>
        <v/>
      </c>
      <c r="U197" s="241" t="str">
        <f>IF(L197="","",VLOOKUP(L197,判定式!G$3:$J$12,4,TRUE))</f>
        <v/>
      </c>
      <c r="V197" s="241" t="str">
        <f>IF(M197="","",VLOOKUP(M197,判定式!$H$3:J$12,3,TRUE))</f>
        <v/>
      </c>
      <c r="W197" s="69" t="str">
        <f t="shared" si="11"/>
        <v/>
      </c>
      <c r="X197" s="170" t="b">
        <f>IF(ISNUMBER(D197),"判定外",IF(C197=12,VLOOKUP(W197,判定式!$C$15:I$19,7,TRUE),IF(C197=13,VLOOKUP(W197,判定式!$D$15:I$19,6,TRUE),IF(C197=14,VLOOKUP(W197,判定式!$E$15:I$19,5,TRUE),IF(C197=15,VLOOKUP(W197,判定式!$F$15:I$19,4,TRUE),IF(C197=16,VLOOKUP(W197,判定式!$G$15:I$19,3,TRUE),IF(C197=17,VLOOKUP(W197,判定式!$H$15:I$19,2,TRUE))))))))</f>
        <v>0</v>
      </c>
    </row>
    <row r="198" spans="1:24" ht="14.25">
      <c r="A198" s="67">
        <v>178</v>
      </c>
      <c r="B198" s="133"/>
      <c r="C198" s="201"/>
      <c r="D198" s="208" t="str">
        <f t="shared" si="10"/>
        <v>-</v>
      </c>
      <c r="E198" s="225"/>
      <c r="F198" s="225"/>
      <c r="G198" s="225"/>
      <c r="H198" s="225"/>
      <c r="I198" s="225"/>
      <c r="J198" s="225"/>
      <c r="K198" s="68"/>
      <c r="L198" s="225"/>
      <c r="M198" s="225"/>
      <c r="N198" s="241" t="str">
        <f>IF(E198="","",VLOOKUP(E198,判定式!C$3:$J$12,8,TRUE))</f>
        <v/>
      </c>
      <c r="O198" s="241" t="str">
        <f>IF(F198="","",VLOOKUP(F198,判定式!D$3:$J$12,7,TRUE))</f>
        <v/>
      </c>
      <c r="P198" s="241" t="str">
        <f>IF(G198="","",VLOOKUP(G198,判定式!E$3:$J$12,6,TRUE))</f>
        <v/>
      </c>
      <c r="Q198" s="241" t="str">
        <f>IF(H198="","",VLOOKUP(H198,判定式!F$3:$J$12,5,TRUE))</f>
        <v/>
      </c>
      <c r="R198" s="241" t="str">
        <f>IF(I198="","",VLOOKUP(I198,判定式!M$3:$N$12,2,TRUE))</f>
        <v/>
      </c>
      <c r="S198" s="241" t="str">
        <f>IF(J198="","",VLOOKUP(J198,判定式!I$3:$J$12,2,TRUE))</f>
        <v/>
      </c>
      <c r="T198" s="241" t="str">
        <f>IF(K198="","",VLOOKUP(K198,判定式!L$3:$N$12,3,TRUE))</f>
        <v/>
      </c>
      <c r="U198" s="241" t="str">
        <f>IF(L198="","",VLOOKUP(L198,判定式!G$3:$J$12,4,TRUE))</f>
        <v/>
      </c>
      <c r="V198" s="241" t="str">
        <f>IF(M198="","",VLOOKUP(M198,判定式!$H$3:J$12,3,TRUE))</f>
        <v/>
      </c>
      <c r="W198" s="69" t="str">
        <f t="shared" si="11"/>
        <v/>
      </c>
      <c r="X198" s="170" t="b">
        <f>IF(ISNUMBER(D198),"判定外",IF(C198=12,VLOOKUP(W198,判定式!$C$15:I$19,7,TRUE),IF(C198=13,VLOOKUP(W198,判定式!$D$15:I$19,6,TRUE),IF(C198=14,VLOOKUP(W198,判定式!$E$15:I$19,5,TRUE),IF(C198=15,VLOOKUP(W198,判定式!$F$15:I$19,4,TRUE),IF(C198=16,VLOOKUP(W198,判定式!$G$15:I$19,3,TRUE),IF(C198=17,VLOOKUP(W198,判定式!$H$15:I$19,2,TRUE))))))))</f>
        <v>0</v>
      </c>
    </row>
    <row r="199" spans="1:24" ht="14.25">
      <c r="A199" s="67">
        <v>179</v>
      </c>
      <c r="B199" s="133"/>
      <c r="C199" s="201"/>
      <c r="D199" s="208" t="str">
        <f t="shared" si="10"/>
        <v>-</v>
      </c>
      <c r="E199" s="225"/>
      <c r="F199" s="225"/>
      <c r="G199" s="225"/>
      <c r="H199" s="225"/>
      <c r="I199" s="225"/>
      <c r="J199" s="225"/>
      <c r="K199" s="68"/>
      <c r="L199" s="225"/>
      <c r="M199" s="225"/>
      <c r="N199" s="241" t="str">
        <f>IF(E199="","",VLOOKUP(E199,判定式!C$3:$J$12,8,TRUE))</f>
        <v/>
      </c>
      <c r="O199" s="241" t="str">
        <f>IF(F199="","",VLOOKUP(F199,判定式!D$3:$J$12,7,TRUE))</f>
        <v/>
      </c>
      <c r="P199" s="241" t="str">
        <f>IF(G199="","",VLOOKUP(G199,判定式!E$3:$J$12,6,TRUE))</f>
        <v/>
      </c>
      <c r="Q199" s="241" t="str">
        <f>IF(H199="","",VLOOKUP(H199,判定式!F$3:$J$12,5,TRUE))</f>
        <v/>
      </c>
      <c r="R199" s="241" t="str">
        <f>IF(I199="","",VLOOKUP(I199,判定式!M$3:$N$12,2,TRUE))</f>
        <v/>
      </c>
      <c r="S199" s="241" t="str">
        <f>IF(J199="","",VLOOKUP(J199,判定式!I$3:$J$12,2,TRUE))</f>
        <v/>
      </c>
      <c r="T199" s="241" t="str">
        <f>IF(K199="","",VLOOKUP(K199,判定式!L$3:$N$12,3,TRUE))</f>
        <v/>
      </c>
      <c r="U199" s="241" t="str">
        <f>IF(L199="","",VLOOKUP(L199,判定式!G$3:$J$12,4,TRUE))</f>
        <v/>
      </c>
      <c r="V199" s="241" t="str">
        <f>IF(M199="","",VLOOKUP(M199,判定式!$H$3:J$12,3,TRUE))</f>
        <v/>
      </c>
      <c r="W199" s="69" t="str">
        <f t="shared" si="11"/>
        <v/>
      </c>
      <c r="X199" s="170" t="b">
        <f>IF(ISNUMBER(D199),"判定外",IF(C199=12,VLOOKUP(W199,判定式!$C$15:I$19,7,TRUE),IF(C199=13,VLOOKUP(W199,判定式!$D$15:I$19,6,TRUE),IF(C199=14,VLOOKUP(W199,判定式!$E$15:I$19,5,TRUE),IF(C199=15,VLOOKUP(W199,判定式!$F$15:I$19,4,TRUE),IF(C199=16,VLOOKUP(W199,判定式!$G$15:I$19,3,TRUE),IF(C199=17,VLOOKUP(W199,判定式!$H$15:I$19,2,TRUE))))))))</f>
        <v>0</v>
      </c>
    </row>
    <row r="200" spans="1:24" ht="14.25">
      <c r="A200" s="76">
        <v>180</v>
      </c>
      <c r="B200" s="136"/>
      <c r="C200" s="204"/>
      <c r="D200" s="211" t="str">
        <f t="shared" si="10"/>
        <v>-</v>
      </c>
      <c r="E200" s="230"/>
      <c r="F200" s="230"/>
      <c r="G200" s="230"/>
      <c r="H200" s="230"/>
      <c r="I200" s="230"/>
      <c r="J200" s="230"/>
      <c r="K200" s="77"/>
      <c r="L200" s="230"/>
      <c r="M200" s="230"/>
      <c r="N200" s="242" t="str">
        <f>IF(E200="","",VLOOKUP(E200,判定式!C$3:$J$12,8,TRUE))</f>
        <v/>
      </c>
      <c r="O200" s="242" t="str">
        <f>IF(F200="","",VLOOKUP(F200,判定式!D$3:$J$12,7,TRUE))</f>
        <v/>
      </c>
      <c r="P200" s="242" t="str">
        <f>IF(G200="","",VLOOKUP(G200,判定式!E$3:$J$12,6,TRUE))</f>
        <v/>
      </c>
      <c r="Q200" s="242" t="str">
        <f>IF(H200="","",VLOOKUP(H200,判定式!F$3:$J$12,5,TRUE))</f>
        <v/>
      </c>
      <c r="R200" s="242" t="str">
        <f>IF(I200="","",VLOOKUP(I200,判定式!M$3:$N$12,2,TRUE))</f>
        <v/>
      </c>
      <c r="S200" s="242" t="str">
        <f>IF(J200="","",VLOOKUP(J200,判定式!I$3:$J$12,2,TRUE))</f>
        <v/>
      </c>
      <c r="T200" s="242" t="str">
        <f>IF(K200="","",VLOOKUP(K200,判定式!L$3:$N$12,3,TRUE))</f>
        <v/>
      </c>
      <c r="U200" s="242" t="str">
        <f>IF(L200="","",VLOOKUP(L200,判定式!G$3:$J$12,4,TRUE))</f>
        <v/>
      </c>
      <c r="V200" s="242" t="str">
        <f>IF(M200="","",VLOOKUP(M200,判定式!$H$3:J$12,3,TRUE))</f>
        <v/>
      </c>
      <c r="W200" s="78" t="str">
        <f t="shared" si="11"/>
        <v/>
      </c>
      <c r="X200" s="173" t="b">
        <f>IF(ISNUMBER(D200),"判定外",IF(C200=12,VLOOKUP(W200,判定式!$C$15:I$19,7,TRUE),IF(C200=13,VLOOKUP(W200,判定式!$D$15:I$19,6,TRUE),IF(C200=14,VLOOKUP(W200,判定式!$E$15:I$19,5,TRUE),IF(C200=15,VLOOKUP(W200,判定式!$F$15:I$19,4,TRUE),IF(C200=16,VLOOKUP(W200,判定式!$G$15:I$19,3,TRUE),IF(C200=17,VLOOKUP(W200,判定式!$H$15:I$19,2,TRUE))))))))</f>
        <v>0</v>
      </c>
    </row>
    <row r="201" spans="1:24" ht="14.25">
      <c r="A201" s="73">
        <v>181</v>
      </c>
      <c r="B201" s="137"/>
      <c r="C201" s="205"/>
      <c r="D201" s="212" t="str">
        <f t="shared" si="10"/>
        <v>-</v>
      </c>
      <c r="E201" s="231"/>
      <c r="F201" s="231"/>
      <c r="G201" s="231"/>
      <c r="H201" s="231"/>
      <c r="I201" s="231"/>
      <c r="J201" s="231"/>
      <c r="K201" s="80"/>
      <c r="L201" s="231"/>
      <c r="M201" s="231"/>
      <c r="N201" s="243" t="str">
        <f>IF(E201="","",VLOOKUP(E201,判定式!C$3:$J$12,8,TRUE))</f>
        <v/>
      </c>
      <c r="O201" s="243" t="str">
        <f>IF(F201="","",VLOOKUP(F201,判定式!D$3:$J$12,7,TRUE))</f>
        <v/>
      </c>
      <c r="P201" s="243" t="str">
        <f>IF(G201="","",VLOOKUP(G201,判定式!E$3:$J$12,6,TRUE))</f>
        <v/>
      </c>
      <c r="Q201" s="243" t="str">
        <f>IF(H201="","",VLOOKUP(H201,判定式!F$3:$J$12,5,TRUE))</f>
        <v/>
      </c>
      <c r="R201" s="243" t="str">
        <f>IF(I201="","",VLOOKUP(I201,判定式!M$3:$N$12,2,TRUE))</f>
        <v/>
      </c>
      <c r="S201" s="243" t="str">
        <f>IF(J201="","",VLOOKUP(J201,判定式!I$3:$J$12,2,TRUE))</f>
        <v/>
      </c>
      <c r="T201" s="243" t="str">
        <f>IF(K201="","",VLOOKUP(K201,判定式!L$3:$N$12,3,TRUE))</f>
        <v/>
      </c>
      <c r="U201" s="243" t="str">
        <f>IF(L201="","",VLOOKUP(L201,判定式!G$3:$J$12,4,TRUE))</f>
        <v/>
      </c>
      <c r="V201" s="243" t="str">
        <f>IF(M201="","",VLOOKUP(M201,判定式!$H$3:J$12,3,TRUE))</f>
        <v/>
      </c>
      <c r="W201" s="75" t="str">
        <f t="shared" si="11"/>
        <v/>
      </c>
      <c r="X201" s="174" t="b">
        <f>IF(ISNUMBER(D201),"判定外",IF(C201=12,VLOOKUP(W201,判定式!$C$15:I$19,7,TRUE),IF(C201=13,VLOOKUP(W201,判定式!$D$15:I$19,6,TRUE),IF(C201=14,VLOOKUP(W201,判定式!$E$15:I$19,5,TRUE),IF(C201=15,VLOOKUP(W201,判定式!$F$15:I$19,4,TRUE),IF(C201=16,VLOOKUP(W201,判定式!$G$15:I$19,3,TRUE),IF(C201=17,VLOOKUP(W201,判定式!$H$15:I$19,2,TRUE))))))))</f>
        <v>0</v>
      </c>
    </row>
    <row r="202" spans="1:24" ht="14.25">
      <c r="A202" s="67">
        <v>182</v>
      </c>
      <c r="B202" s="133"/>
      <c r="C202" s="201"/>
      <c r="D202" s="208" t="str">
        <f t="shared" si="10"/>
        <v>-</v>
      </c>
      <c r="E202" s="225"/>
      <c r="F202" s="225"/>
      <c r="G202" s="225"/>
      <c r="H202" s="225"/>
      <c r="I202" s="225"/>
      <c r="J202" s="225"/>
      <c r="K202" s="68"/>
      <c r="L202" s="225"/>
      <c r="M202" s="225"/>
      <c r="N202" s="241" t="str">
        <f>IF(E202="","",VLOOKUP(E202,判定式!C$3:$J$12,8,TRUE))</f>
        <v/>
      </c>
      <c r="O202" s="241" t="str">
        <f>IF(F202="","",VLOOKUP(F202,判定式!D$3:$J$12,7,TRUE))</f>
        <v/>
      </c>
      <c r="P202" s="241" t="str">
        <f>IF(G202="","",VLOOKUP(G202,判定式!E$3:$J$12,6,TRUE))</f>
        <v/>
      </c>
      <c r="Q202" s="241" t="str">
        <f>IF(H202="","",VLOOKUP(H202,判定式!F$3:$J$12,5,TRUE))</f>
        <v/>
      </c>
      <c r="R202" s="241" t="str">
        <f>IF(I202="","",VLOOKUP(I202,判定式!M$3:$N$12,2,TRUE))</f>
        <v/>
      </c>
      <c r="S202" s="241" t="str">
        <f>IF(J202="","",VLOOKUP(J202,判定式!I$3:$J$12,2,TRUE))</f>
        <v/>
      </c>
      <c r="T202" s="241" t="str">
        <f>IF(K202="","",VLOOKUP(K202,判定式!L$3:$N$12,3,TRUE))</f>
        <v/>
      </c>
      <c r="U202" s="241" t="str">
        <f>IF(L202="","",VLOOKUP(L202,判定式!G$3:$J$12,4,TRUE))</f>
        <v/>
      </c>
      <c r="V202" s="241" t="str">
        <f>IF(M202="","",VLOOKUP(M202,判定式!$H$3:J$12,3,TRUE))</f>
        <v/>
      </c>
      <c r="W202" s="69" t="str">
        <f t="shared" si="11"/>
        <v/>
      </c>
      <c r="X202" s="170" t="b">
        <f>IF(ISNUMBER(D202),"判定外",IF(C202=12,VLOOKUP(W202,判定式!$C$15:I$19,7,TRUE),IF(C202=13,VLOOKUP(W202,判定式!$D$15:I$19,6,TRUE),IF(C202=14,VLOOKUP(W202,判定式!$E$15:I$19,5,TRUE),IF(C202=15,VLOOKUP(W202,判定式!$F$15:I$19,4,TRUE),IF(C202=16,VLOOKUP(W202,判定式!$G$15:I$19,3,TRUE),IF(C202=17,VLOOKUP(W202,判定式!$H$15:I$19,2,TRUE))))))))</f>
        <v>0</v>
      </c>
    </row>
    <row r="203" spans="1:24" ht="14.25">
      <c r="A203" s="67">
        <v>183</v>
      </c>
      <c r="B203" s="133"/>
      <c r="C203" s="201"/>
      <c r="D203" s="208" t="str">
        <f t="shared" si="10"/>
        <v>-</v>
      </c>
      <c r="E203" s="225"/>
      <c r="F203" s="225"/>
      <c r="G203" s="225"/>
      <c r="H203" s="225"/>
      <c r="I203" s="225"/>
      <c r="J203" s="225"/>
      <c r="K203" s="68"/>
      <c r="L203" s="225"/>
      <c r="M203" s="225"/>
      <c r="N203" s="241" t="str">
        <f>IF(E203="","",VLOOKUP(E203,判定式!C$3:$J$12,8,TRUE))</f>
        <v/>
      </c>
      <c r="O203" s="241" t="str">
        <f>IF(F203="","",VLOOKUP(F203,判定式!D$3:$J$12,7,TRUE))</f>
        <v/>
      </c>
      <c r="P203" s="241" t="str">
        <f>IF(G203="","",VLOOKUP(G203,判定式!E$3:$J$12,6,TRUE))</f>
        <v/>
      </c>
      <c r="Q203" s="241" t="str">
        <f>IF(H203="","",VLOOKUP(H203,判定式!F$3:$J$12,5,TRUE))</f>
        <v/>
      </c>
      <c r="R203" s="241" t="str">
        <f>IF(I203="","",VLOOKUP(I203,判定式!M$3:$N$12,2,TRUE))</f>
        <v/>
      </c>
      <c r="S203" s="241" t="str">
        <f>IF(J203="","",VLOOKUP(J203,判定式!I$3:$J$12,2,TRUE))</f>
        <v/>
      </c>
      <c r="T203" s="241" t="str">
        <f>IF(K203="","",VLOOKUP(K203,判定式!L$3:$N$12,3,TRUE))</f>
        <v/>
      </c>
      <c r="U203" s="241" t="str">
        <f>IF(L203="","",VLOOKUP(L203,判定式!G$3:$J$12,4,TRUE))</f>
        <v/>
      </c>
      <c r="V203" s="241" t="str">
        <f>IF(M203="","",VLOOKUP(M203,判定式!$H$3:J$12,3,TRUE))</f>
        <v/>
      </c>
      <c r="W203" s="69" t="str">
        <f t="shared" si="11"/>
        <v/>
      </c>
      <c r="X203" s="170" t="b">
        <f>IF(ISNUMBER(D203),"判定外",IF(C203=12,VLOOKUP(W203,判定式!$C$15:I$19,7,TRUE),IF(C203=13,VLOOKUP(W203,判定式!$D$15:I$19,6,TRUE),IF(C203=14,VLOOKUP(W203,判定式!$E$15:I$19,5,TRUE),IF(C203=15,VLOOKUP(W203,判定式!$F$15:I$19,4,TRUE),IF(C203=16,VLOOKUP(W203,判定式!$G$15:I$19,3,TRUE),IF(C203=17,VLOOKUP(W203,判定式!$H$15:I$19,2,TRUE))))))))</f>
        <v>0</v>
      </c>
    </row>
    <row r="204" spans="1:24" ht="14.25">
      <c r="A204" s="67">
        <v>184</v>
      </c>
      <c r="B204" s="133"/>
      <c r="C204" s="201"/>
      <c r="D204" s="208" t="str">
        <f t="shared" si="10"/>
        <v>-</v>
      </c>
      <c r="E204" s="225"/>
      <c r="F204" s="225"/>
      <c r="G204" s="225"/>
      <c r="H204" s="225"/>
      <c r="I204" s="225"/>
      <c r="J204" s="225"/>
      <c r="K204" s="68"/>
      <c r="L204" s="225"/>
      <c r="M204" s="225"/>
      <c r="N204" s="241" t="str">
        <f>IF(E204="","",VLOOKUP(E204,判定式!C$3:$J$12,8,TRUE))</f>
        <v/>
      </c>
      <c r="O204" s="241" t="str">
        <f>IF(F204="","",VLOOKUP(F204,判定式!D$3:$J$12,7,TRUE))</f>
        <v/>
      </c>
      <c r="P204" s="241" t="str">
        <f>IF(G204="","",VLOOKUP(G204,判定式!E$3:$J$12,6,TRUE))</f>
        <v/>
      </c>
      <c r="Q204" s="241" t="str">
        <f>IF(H204="","",VLOOKUP(H204,判定式!F$3:$J$12,5,TRUE))</f>
        <v/>
      </c>
      <c r="R204" s="241" t="str">
        <f>IF(I204="","",VLOOKUP(I204,判定式!M$3:$N$12,2,TRUE))</f>
        <v/>
      </c>
      <c r="S204" s="241" t="str">
        <f>IF(J204="","",VLOOKUP(J204,判定式!I$3:$J$12,2,TRUE))</f>
        <v/>
      </c>
      <c r="T204" s="241" t="str">
        <f>IF(K204="","",VLOOKUP(K204,判定式!L$3:$N$12,3,TRUE))</f>
        <v/>
      </c>
      <c r="U204" s="241" t="str">
        <f>IF(L204="","",VLOOKUP(L204,判定式!G$3:$J$12,4,TRUE))</f>
        <v/>
      </c>
      <c r="V204" s="241" t="str">
        <f>IF(M204="","",VLOOKUP(M204,判定式!$H$3:J$12,3,TRUE))</f>
        <v/>
      </c>
      <c r="W204" s="69" t="str">
        <f t="shared" si="11"/>
        <v/>
      </c>
      <c r="X204" s="170" t="b">
        <f>IF(ISNUMBER(D204),"判定外",IF(C204=12,VLOOKUP(W204,判定式!$C$15:I$19,7,TRUE),IF(C204=13,VLOOKUP(W204,判定式!$D$15:I$19,6,TRUE),IF(C204=14,VLOOKUP(W204,判定式!$E$15:I$19,5,TRUE),IF(C204=15,VLOOKUP(W204,判定式!$F$15:I$19,4,TRUE),IF(C204=16,VLOOKUP(W204,判定式!$G$15:I$19,3,TRUE),IF(C204=17,VLOOKUP(W204,判定式!$H$15:I$19,2,TRUE))))))))</f>
        <v>0</v>
      </c>
    </row>
    <row r="205" spans="1:24" ht="14.25">
      <c r="A205" s="76">
        <v>185</v>
      </c>
      <c r="B205" s="134"/>
      <c r="C205" s="202"/>
      <c r="D205" s="211" t="str">
        <f t="shared" si="10"/>
        <v>-</v>
      </c>
      <c r="E205" s="227"/>
      <c r="F205" s="227"/>
      <c r="G205" s="227"/>
      <c r="H205" s="227"/>
      <c r="I205" s="227"/>
      <c r="J205" s="227"/>
      <c r="K205" s="71"/>
      <c r="L205" s="227"/>
      <c r="M205" s="227"/>
      <c r="N205" s="244" t="str">
        <f>IF(E205="","",VLOOKUP(E205,判定式!C$3:$J$12,8,TRUE))</f>
        <v/>
      </c>
      <c r="O205" s="244" t="str">
        <f>IF(F205="","",VLOOKUP(F205,判定式!D$3:$J$12,7,TRUE))</f>
        <v/>
      </c>
      <c r="P205" s="244" t="str">
        <f>IF(G205="","",VLOOKUP(G205,判定式!E$3:$J$12,6,TRUE))</f>
        <v/>
      </c>
      <c r="Q205" s="244" t="str">
        <f>IF(H205="","",VLOOKUP(H205,判定式!F$3:$J$12,5,TRUE))</f>
        <v/>
      </c>
      <c r="R205" s="244" t="str">
        <f>IF(I205="","",VLOOKUP(I205,判定式!M$3:$N$12,2,TRUE))</f>
        <v/>
      </c>
      <c r="S205" s="244" t="str">
        <f>IF(J205="","",VLOOKUP(J205,判定式!I$3:$J$12,2,TRUE))</f>
        <v/>
      </c>
      <c r="T205" s="244" t="str">
        <f>IF(K205="","",VLOOKUP(K205,判定式!L$3:$N$12,3,TRUE))</f>
        <v/>
      </c>
      <c r="U205" s="244" t="str">
        <f>IF(L205="","",VLOOKUP(L205,判定式!G$3:$J$12,4,TRUE))</f>
        <v/>
      </c>
      <c r="V205" s="244" t="str">
        <f>IF(M205="","",VLOOKUP(M205,判定式!$H$3:J$12,3,TRUE))</f>
        <v/>
      </c>
      <c r="W205" s="78" t="str">
        <f t="shared" si="11"/>
        <v/>
      </c>
      <c r="X205" s="171" t="b">
        <f>IF(ISNUMBER(D205),"判定外",IF(C205=12,VLOOKUP(W205,判定式!$C$15:I$19,7,TRUE),IF(C205=13,VLOOKUP(W205,判定式!$D$15:I$19,6,TRUE),IF(C205=14,VLOOKUP(W205,判定式!$E$15:I$19,5,TRUE),IF(C205=15,VLOOKUP(W205,判定式!$F$15:I$19,4,TRUE),IF(C205=16,VLOOKUP(W205,判定式!$G$15:I$19,3,TRUE),IF(C205=17,VLOOKUP(W205,判定式!$H$15:I$19,2,TRUE))))))))</f>
        <v>0</v>
      </c>
    </row>
    <row r="206" spans="1:24" ht="14.25">
      <c r="A206" s="73">
        <v>186</v>
      </c>
      <c r="B206" s="135"/>
      <c r="C206" s="203"/>
      <c r="D206" s="212" t="str">
        <f t="shared" si="10"/>
        <v>-</v>
      </c>
      <c r="E206" s="229"/>
      <c r="F206" s="229"/>
      <c r="G206" s="229"/>
      <c r="H206" s="229"/>
      <c r="I206" s="229"/>
      <c r="J206" s="229"/>
      <c r="K206" s="74"/>
      <c r="L206" s="229"/>
      <c r="M206" s="229"/>
      <c r="N206" s="245" t="str">
        <f>IF(E206="","",VLOOKUP(E206,判定式!C$3:$J$12,8,TRUE))</f>
        <v/>
      </c>
      <c r="O206" s="245" t="str">
        <f>IF(F206="","",VLOOKUP(F206,判定式!D$3:$J$12,7,TRUE))</f>
        <v/>
      </c>
      <c r="P206" s="245" t="str">
        <f>IF(G206="","",VLOOKUP(G206,判定式!E$3:$J$12,6,TRUE))</f>
        <v/>
      </c>
      <c r="Q206" s="245" t="str">
        <f>IF(H206="","",VLOOKUP(H206,判定式!F$3:$J$12,5,TRUE))</f>
        <v/>
      </c>
      <c r="R206" s="245" t="str">
        <f>IF(I206="","",VLOOKUP(I206,判定式!M$3:$N$12,2,TRUE))</f>
        <v/>
      </c>
      <c r="S206" s="245" t="str">
        <f>IF(J206="","",VLOOKUP(J206,判定式!I$3:$J$12,2,TRUE))</f>
        <v/>
      </c>
      <c r="T206" s="245" t="str">
        <f>IF(K206="","",VLOOKUP(K206,判定式!L$3:$N$12,3,TRUE))</f>
        <v/>
      </c>
      <c r="U206" s="245" t="str">
        <f>IF(L206="","",VLOOKUP(L206,判定式!G$3:$J$12,4,TRUE))</f>
        <v/>
      </c>
      <c r="V206" s="245" t="str">
        <f>IF(M206="","",VLOOKUP(M206,判定式!$H$3:J$12,3,TRUE))</f>
        <v/>
      </c>
      <c r="W206" s="75" t="str">
        <f t="shared" si="11"/>
        <v/>
      </c>
      <c r="X206" s="172" t="b">
        <f>IF(ISNUMBER(D206),"判定外",IF(C206=12,VLOOKUP(W206,判定式!$C$15:I$19,7,TRUE),IF(C206=13,VLOOKUP(W206,判定式!$D$15:I$19,6,TRUE),IF(C206=14,VLOOKUP(W206,判定式!$E$15:I$19,5,TRUE),IF(C206=15,VLOOKUP(W206,判定式!$F$15:I$19,4,TRUE),IF(C206=16,VLOOKUP(W206,判定式!$G$15:I$19,3,TRUE),IF(C206=17,VLOOKUP(W206,判定式!$H$15:I$19,2,TRUE))))))))</f>
        <v>0</v>
      </c>
    </row>
    <row r="207" spans="1:24" ht="14.25">
      <c r="A207" s="67">
        <v>187</v>
      </c>
      <c r="B207" s="133"/>
      <c r="C207" s="201"/>
      <c r="D207" s="208" t="str">
        <f t="shared" si="10"/>
        <v>-</v>
      </c>
      <c r="E207" s="225"/>
      <c r="F207" s="225"/>
      <c r="G207" s="225"/>
      <c r="H207" s="225"/>
      <c r="I207" s="225"/>
      <c r="J207" s="225"/>
      <c r="K207" s="68"/>
      <c r="L207" s="225"/>
      <c r="M207" s="225"/>
      <c r="N207" s="241" t="str">
        <f>IF(E207="","",VLOOKUP(E207,判定式!C$3:$J$12,8,TRUE))</f>
        <v/>
      </c>
      <c r="O207" s="241" t="str">
        <f>IF(F207="","",VLOOKUP(F207,判定式!D$3:$J$12,7,TRUE))</f>
        <v/>
      </c>
      <c r="P207" s="241" t="str">
        <f>IF(G207="","",VLOOKUP(G207,判定式!E$3:$J$12,6,TRUE))</f>
        <v/>
      </c>
      <c r="Q207" s="241" t="str">
        <f>IF(H207="","",VLOOKUP(H207,判定式!F$3:$J$12,5,TRUE))</f>
        <v/>
      </c>
      <c r="R207" s="241" t="str">
        <f>IF(I207="","",VLOOKUP(I207,判定式!M$3:$N$12,2,TRUE))</f>
        <v/>
      </c>
      <c r="S207" s="241" t="str">
        <f>IF(J207="","",VLOOKUP(J207,判定式!I$3:$J$12,2,TRUE))</f>
        <v/>
      </c>
      <c r="T207" s="241" t="str">
        <f>IF(K207="","",VLOOKUP(K207,判定式!L$3:$N$12,3,TRUE))</f>
        <v/>
      </c>
      <c r="U207" s="241" t="str">
        <f>IF(L207="","",VLOOKUP(L207,判定式!G$3:$J$12,4,TRUE))</f>
        <v/>
      </c>
      <c r="V207" s="241" t="str">
        <f>IF(M207="","",VLOOKUP(M207,判定式!$H$3:J$12,3,TRUE))</f>
        <v/>
      </c>
      <c r="W207" s="69" t="str">
        <f t="shared" si="11"/>
        <v/>
      </c>
      <c r="X207" s="170" t="b">
        <f>IF(ISNUMBER(D207),"判定外",IF(C207=12,VLOOKUP(W207,判定式!$C$15:I$19,7,TRUE),IF(C207=13,VLOOKUP(W207,判定式!$D$15:I$19,6,TRUE),IF(C207=14,VLOOKUP(W207,判定式!$E$15:I$19,5,TRUE),IF(C207=15,VLOOKUP(W207,判定式!$F$15:I$19,4,TRUE),IF(C207=16,VLOOKUP(W207,判定式!$G$15:I$19,3,TRUE),IF(C207=17,VLOOKUP(W207,判定式!$H$15:I$19,2,TRUE))))))))</f>
        <v>0</v>
      </c>
    </row>
    <row r="208" spans="1:24" ht="14.25">
      <c r="A208" s="67">
        <v>188</v>
      </c>
      <c r="B208" s="133"/>
      <c r="C208" s="201"/>
      <c r="D208" s="208" t="str">
        <f t="shared" si="10"/>
        <v>-</v>
      </c>
      <c r="E208" s="225"/>
      <c r="F208" s="225"/>
      <c r="G208" s="225"/>
      <c r="H208" s="225"/>
      <c r="I208" s="225"/>
      <c r="J208" s="225"/>
      <c r="K208" s="68"/>
      <c r="L208" s="225"/>
      <c r="M208" s="225"/>
      <c r="N208" s="241" t="str">
        <f>IF(E208="","",VLOOKUP(E208,判定式!C$3:$J$12,8,TRUE))</f>
        <v/>
      </c>
      <c r="O208" s="241" t="str">
        <f>IF(F208="","",VLOOKUP(F208,判定式!D$3:$J$12,7,TRUE))</f>
        <v/>
      </c>
      <c r="P208" s="241" t="str">
        <f>IF(G208="","",VLOOKUP(G208,判定式!E$3:$J$12,6,TRUE))</f>
        <v/>
      </c>
      <c r="Q208" s="241" t="str">
        <f>IF(H208="","",VLOOKUP(H208,判定式!F$3:$J$12,5,TRUE))</f>
        <v/>
      </c>
      <c r="R208" s="241" t="str">
        <f>IF(I208="","",VLOOKUP(I208,判定式!M$3:$N$12,2,TRUE))</f>
        <v/>
      </c>
      <c r="S208" s="241" t="str">
        <f>IF(J208="","",VLOOKUP(J208,判定式!I$3:$J$12,2,TRUE))</f>
        <v/>
      </c>
      <c r="T208" s="241" t="str">
        <f>IF(K208="","",VLOOKUP(K208,判定式!L$3:$N$12,3,TRUE))</f>
        <v/>
      </c>
      <c r="U208" s="241" t="str">
        <f>IF(L208="","",VLOOKUP(L208,判定式!G$3:$J$12,4,TRUE))</f>
        <v/>
      </c>
      <c r="V208" s="241" t="str">
        <f>IF(M208="","",VLOOKUP(M208,判定式!$H$3:J$12,3,TRUE))</f>
        <v/>
      </c>
      <c r="W208" s="69" t="str">
        <f t="shared" si="11"/>
        <v/>
      </c>
      <c r="X208" s="170" t="b">
        <f>IF(ISNUMBER(D208),"判定外",IF(C208=12,VLOOKUP(W208,判定式!$C$15:I$19,7,TRUE),IF(C208=13,VLOOKUP(W208,判定式!$D$15:I$19,6,TRUE),IF(C208=14,VLOOKUP(W208,判定式!$E$15:I$19,5,TRUE),IF(C208=15,VLOOKUP(W208,判定式!$F$15:I$19,4,TRUE),IF(C208=16,VLOOKUP(W208,判定式!$G$15:I$19,3,TRUE),IF(C208=17,VLOOKUP(W208,判定式!$H$15:I$19,2,TRUE))))))))</f>
        <v>0</v>
      </c>
    </row>
    <row r="209" spans="1:24" ht="14.25">
      <c r="A209" s="67">
        <v>189</v>
      </c>
      <c r="B209" s="133"/>
      <c r="C209" s="201"/>
      <c r="D209" s="208" t="str">
        <f t="shared" si="10"/>
        <v>-</v>
      </c>
      <c r="E209" s="225"/>
      <c r="F209" s="225"/>
      <c r="G209" s="225"/>
      <c r="H209" s="225"/>
      <c r="I209" s="225"/>
      <c r="J209" s="225"/>
      <c r="K209" s="68"/>
      <c r="L209" s="225"/>
      <c r="M209" s="225"/>
      <c r="N209" s="241" t="str">
        <f>IF(E209="","",VLOOKUP(E209,判定式!C$3:$J$12,8,TRUE))</f>
        <v/>
      </c>
      <c r="O209" s="241" t="str">
        <f>IF(F209="","",VLOOKUP(F209,判定式!D$3:$J$12,7,TRUE))</f>
        <v/>
      </c>
      <c r="P209" s="241" t="str">
        <f>IF(G209="","",VLOOKUP(G209,判定式!E$3:$J$12,6,TRUE))</f>
        <v/>
      </c>
      <c r="Q209" s="241" t="str">
        <f>IF(H209="","",VLOOKUP(H209,判定式!F$3:$J$12,5,TRUE))</f>
        <v/>
      </c>
      <c r="R209" s="241" t="str">
        <f>IF(I209="","",VLOOKUP(I209,判定式!M$3:$N$12,2,TRUE))</f>
        <v/>
      </c>
      <c r="S209" s="241" t="str">
        <f>IF(J209="","",VLOOKUP(J209,判定式!I$3:$J$12,2,TRUE))</f>
        <v/>
      </c>
      <c r="T209" s="241" t="str">
        <f>IF(K209="","",VLOOKUP(K209,判定式!L$3:$N$12,3,TRUE))</f>
        <v/>
      </c>
      <c r="U209" s="241" t="str">
        <f>IF(L209="","",VLOOKUP(L209,判定式!G$3:$J$12,4,TRUE))</f>
        <v/>
      </c>
      <c r="V209" s="241" t="str">
        <f>IF(M209="","",VLOOKUP(M209,判定式!$H$3:J$12,3,TRUE))</f>
        <v/>
      </c>
      <c r="W209" s="69" t="str">
        <f t="shared" si="11"/>
        <v/>
      </c>
      <c r="X209" s="170" t="b">
        <f>IF(ISNUMBER(D209),"判定外",IF(C209=12,VLOOKUP(W209,判定式!$C$15:I$19,7,TRUE),IF(C209=13,VLOOKUP(W209,判定式!$D$15:I$19,6,TRUE),IF(C209=14,VLOOKUP(W209,判定式!$E$15:I$19,5,TRUE),IF(C209=15,VLOOKUP(W209,判定式!$F$15:I$19,4,TRUE),IF(C209=16,VLOOKUP(W209,判定式!$G$15:I$19,3,TRUE),IF(C209=17,VLOOKUP(W209,判定式!$H$15:I$19,2,TRUE))))))))</f>
        <v>0</v>
      </c>
    </row>
    <row r="210" spans="1:24" ht="14.25">
      <c r="A210" s="76">
        <v>190</v>
      </c>
      <c r="B210" s="136"/>
      <c r="C210" s="204"/>
      <c r="D210" s="211" t="str">
        <f t="shared" si="10"/>
        <v>-</v>
      </c>
      <c r="E210" s="230"/>
      <c r="F210" s="230"/>
      <c r="G210" s="230"/>
      <c r="H210" s="230"/>
      <c r="I210" s="230"/>
      <c r="J210" s="230"/>
      <c r="K210" s="77"/>
      <c r="L210" s="230"/>
      <c r="M210" s="230"/>
      <c r="N210" s="242" t="str">
        <f>IF(E210="","",VLOOKUP(E210,判定式!C$3:$J$12,8,TRUE))</f>
        <v/>
      </c>
      <c r="O210" s="242" t="str">
        <f>IF(F210="","",VLOOKUP(F210,判定式!D$3:$J$12,7,TRUE))</f>
        <v/>
      </c>
      <c r="P210" s="242" t="str">
        <f>IF(G210="","",VLOOKUP(G210,判定式!E$3:$J$12,6,TRUE))</f>
        <v/>
      </c>
      <c r="Q210" s="242" t="str">
        <f>IF(H210="","",VLOOKUP(H210,判定式!F$3:$J$12,5,TRUE))</f>
        <v/>
      </c>
      <c r="R210" s="242" t="str">
        <f>IF(I210="","",VLOOKUP(I210,判定式!M$3:$N$12,2,TRUE))</f>
        <v/>
      </c>
      <c r="S210" s="242" t="str">
        <f>IF(J210="","",VLOOKUP(J210,判定式!I$3:$J$12,2,TRUE))</f>
        <v/>
      </c>
      <c r="T210" s="242" t="str">
        <f>IF(K210="","",VLOOKUP(K210,判定式!L$3:$N$12,3,TRUE))</f>
        <v/>
      </c>
      <c r="U210" s="242" t="str">
        <f>IF(L210="","",VLOOKUP(L210,判定式!G$3:$J$12,4,TRUE))</f>
        <v/>
      </c>
      <c r="V210" s="242" t="str">
        <f>IF(M210="","",VLOOKUP(M210,判定式!$H$3:J$12,3,TRUE))</f>
        <v/>
      </c>
      <c r="W210" s="78" t="str">
        <f t="shared" si="11"/>
        <v/>
      </c>
      <c r="X210" s="173" t="b">
        <f>IF(ISNUMBER(D210),"判定外",IF(C210=12,VLOOKUP(W210,判定式!$C$15:I$19,7,TRUE),IF(C210=13,VLOOKUP(W210,判定式!$D$15:I$19,6,TRUE),IF(C210=14,VLOOKUP(W210,判定式!$E$15:I$19,5,TRUE),IF(C210=15,VLOOKUP(W210,判定式!$F$15:I$19,4,TRUE),IF(C210=16,VLOOKUP(W210,判定式!$G$15:I$19,3,TRUE),IF(C210=17,VLOOKUP(W210,判定式!$H$15:I$19,2,TRUE))))))))</f>
        <v>0</v>
      </c>
    </row>
    <row r="211" spans="1:24" ht="14.25">
      <c r="A211" s="73">
        <v>191</v>
      </c>
      <c r="B211" s="137"/>
      <c r="C211" s="205"/>
      <c r="D211" s="212" t="str">
        <f t="shared" si="10"/>
        <v>-</v>
      </c>
      <c r="E211" s="231"/>
      <c r="F211" s="231"/>
      <c r="G211" s="231"/>
      <c r="H211" s="231"/>
      <c r="I211" s="231"/>
      <c r="J211" s="231"/>
      <c r="K211" s="80"/>
      <c r="L211" s="231"/>
      <c r="M211" s="231"/>
      <c r="N211" s="243" t="str">
        <f>IF(E211="","",VLOOKUP(E211,判定式!C$3:$J$12,8,TRUE))</f>
        <v/>
      </c>
      <c r="O211" s="243" t="str">
        <f>IF(F211="","",VLOOKUP(F211,判定式!D$3:$J$12,7,TRUE))</f>
        <v/>
      </c>
      <c r="P211" s="243" t="str">
        <f>IF(G211="","",VLOOKUP(G211,判定式!E$3:$J$12,6,TRUE))</f>
        <v/>
      </c>
      <c r="Q211" s="243" t="str">
        <f>IF(H211="","",VLOOKUP(H211,判定式!F$3:$J$12,5,TRUE))</f>
        <v/>
      </c>
      <c r="R211" s="243" t="str">
        <f>IF(I211="","",VLOOKUP(I211,判定式!M$3:$N$12,2,TRUE))</f>
        <v/>
      </c>
      <c r="S211" s="243" t="str">
        <f>IF(J211="","",VLOOKUP(J211,判定式!I$3:$J$12,2,TRUE))</f>
        <v/>
      </c>
      <c r="T211" s="243" t="str">
        <f>IF(K211="","",VLOOKUP(K211,判定式!L$3:$N$12,3,TRUE))</f>
        <v/>
      </c>
      <c r="U211" s="243" t="str">
        <f>IF(L211="","",VLOOKUP(L211,判定式!G$3:$J$12,4,TRUE))</f>
        <v/>
      </c>
      <c r="V211" s="243" t="str">
        <f>IF(M211="","",VLOOKUP(M211,判定式!$H$3:J$12,3,TRUE))</f>
        <v/>
      </c>
      <c r="W211" s="75" t="str">
        <f t="shared" si="11"/>
        <v/>
      </c>
      <c r="X211" s="174" t="b">
        <f>IF(ISNUMBER(D211),"判定外",IF(C211=12,VLOOKUP(W211,判定式!$C$15:I$19,7,TRUE),IF(C211=13,VLOOKUP(W211,判定式!$D$15:I$19,6,TRUE),IF(C211=14,VLOOKUP(W211,判定式!$E$15:I$19,5,TRUE),IF(C211=15,VLOOKUP(W211,判定式!$F$15:I$19,4,TRUE),IF(C211=16,VLOOKUP(W211,判定式!$G$15:I$19,3,TRUE),IF(C211=17,VLOOKUP(W211,判定式!$H$15:I$19,2,TRUE))))))))</f>
        <v>0</v>
      </c>
    </row>
    <row r="212" spans="1:24" ht="14.25">
      <c r="A212" s="67">
        <v>192</v>
      </c>
      <c r="B212" s="133"/>
      <c r="C212" s="201"/>
      <c r="D212" s="208" t="str">
        <f t="shared" si="10"/>
        <v>-</v>
      </c>
      <c r="E212" s="225"/>
      <c r="F212" s="225"/>
      <c r="G212" s="225"/>
      <c r="H212" s="225"/>
      <c r="I212" s="225"/>
      <c r="J212" s="225"/>
      <c r="K212" s="68"/>
      <c r="L212" s="225"/>
      <c r="M212" s="225"/>
      <c r="N212" s="241" t="str">
        <f>IF(E212="","",VLOOKUP(E212,判定式!C$3:$J$12,8,TRUE))</f>
        <v/>
      </c>
      <c r="O212" s="241" t="str">
        <f>IF(F212="","",VLOOKUP(F212,判定式!D$3:$J$12,7,TRUE))</f>
        <v/>
      </c>
      <c r="P212" s="241" t="str">
        <f>IF(G212="","",VLOOKUP(G212,判定式!E$3:$J$12,6,TRUE))</f>
        <v/>
      </c>
      <c r="Q212" s="241" t="str">
        <f>IF(H212="","",VLOOKUP(H212,判定式!F$3:$J$12,5,TRUE))</f>
        <v/>
      </c>
      <c r="R212" s="241" t="str">
        <f>IF(I212="","",VLOOKUP(I212,判定式!M$3:$N$12,2,TRUE))</f>
        <v/>
      </c>
      <c r="S212" s="241" t="str">
        <f>IF(J212="","",VLOOKUP(J212,判定式!I$3:$J$12,2,TRUE))</f>
        <v/>
      </c>
      <c r="T212" s="241" t="str">
        <f>IF(K212="","",VLOOKUP(K212,判定式!L$3:$N$12,3,TRUE))</f>
        <v/>
      </c>
      <c r="U212" s="241" t="str">
        <f>IF(L212="","",VLOOKUP(L212,判定式!G$3:$J$12,4,TRUE))</f>
        <v/>
      </c>
      <c r="V212" s="241" t="str">
        <f>IF(M212="","",VLOOKUP(M212,判定式!$H$3:J$12,3,TRUE))</f>
        <v/>
      </c>
      <c r="W212" s="69" t="str">
        <f t="shared" si="11"/>
        <v/>
      </c>
      <c r="X212" s="170" t="b">
        <f>IF(ISNUMBER(D212),"判定外",IF(C212=12,VLOOKUP(W212,判定式!$C$15:I$19,7,TRUE),IF(C212=13,VLOOKUP(W212,判定式!$D$15:I$19,6,TRUE),IF(C212=14,VLOOKUP(W212,判定式!$E$15:I$19,5,TRUE),IF(C212=15,VLOOKUP(W212,判定式!$F$15:I$19,4,TRUE),IF(C212=16,VLOOKUP(W212,判定式!$G$15:I$19,3,TRUE),IF(C212=17,VLOOKUP(W212,判定式!$H$15:I$19,2,TRUE))))))))</f>
        <v>0</v>
      </c>
    </row>
    <row r="213" spans="1:24" ht="14.25">
      <c r="A213" s="67">
        <v>193</v>
      </c>
      <c r="B213" s="133"/>
      <c r="C213" s="201"/>
      <c r="D213" s="208" t="str">
        <f t="shared" si="10"/>
        <v>-</v>
      </c>
      <c r="E213" s="225"/>
      <c r="F213" s="225"/>
      <c r="G213" s="225"/>
      <c r="H213" s="225"/>
      <c r="I213" s="225"/>
      <c r="J213" s="225"/>
      <c r="K213" s="68"/>
      <c r="L213" s="225"/>
      <c r="M213" s="225"/>
      <c r="N213" s="241" t="str">
        <f>IF(E213="","",VLOOKUP(E213,判定式!C$3:$J$12,8,TRUE))</f>
        <v/>
      </c>
      <c r="O213" s="241" t="str">
        <f>IF(F213="","",VLOOKUP(F213,判定式!D$3:$J$12,7,TRUE))</f>
        <v/>
      </c>
      <c r="P213" s="241" t="str">
        <f>IF(G213="","",VLOOKUP(G213,判定式!E$3:$J$12,6,TRUE))</f>
        <v/>
      </c>
      <c r="Q213" s="241" t="str">
        <f>IF(H213="","",VLOOKUP(H213,判定式!F$3:$J$12,5,TRUE))</f>
        <v/>
      </c>
      <c r="R213" s="241" t="str">
        <f>IF(I213="","",VLOOKUP(I213,判定式!M$3:$N$12,2,TRUE))</f>
        <v/>
      </c>
      <c r="S213" s="241" t="str">
        <f>IF(J213="","",VLOOKUP(J213,判定式!I$3:$J$12,2,TRUE))</f>
        <v/>
      </c>
      <c r="T213" s="241" t="str">
        <f>IF(K213="","",VLOOKUP(K213,判定式!L$3:$N$12,3,TRUE))</f>
        <v/>
      </c>
      <c r="U213" s="241" t="str">
        <f>IF(L213="","",VLOOKUP(L213,判定式!G$3:$J$12,4,TRUE))</f>
        <v/>
      </c>
      <c r="V213" s="241" t="str">
        <f>IF(M213="","",VLOOKUP(M213,判定式!$H$3:J$12,3,TRUE))</f>
        <v/>
      </c>
      <c r="W213" s="69" t="str">
        <f t="shared" si="11"/>
        <v/>
      </c>
      <c r="X213" s="170" t="b">
        <f>IF(ISNUMBER(D213),"判定外",IF(C213=12,VLOOKUP(W213,判定式!$C$15:I$19,7,TRUE),IF(C213=13,VLOOKUP(W213,判定式!$D$15:I$19,6,TRUE),IF(C213=14,VLOOKUP(W213,判定式!$E$15:I$19,5,TRUE),IF(C213=15,VLOOKUP(W213,判定式!$F$15:I$19,4,TRUE),IF(C213=16,VLOOKUP(W213,判定式!$G$15:I$19,3,TRUE),IF(C213=17,VLOOKUP(W213,判定式!$H$15:I$19,2,TRUE))))))))</f>
        <v>0</v>
      </c>
    </row>
    <row r="214" spans="1:24" ht="14.25">
      <c r="A214" s="67">
        <v>194</v>
      </c>
      <c r="B214" s="133"/>
      <c r="C214" s="201"/>
      <c r="D214" s="208" t="str">
        <f t="shared" ref="D214:D277" si="12">IF((COUNTBLANK(E214:H214)+COUNTBLANK(K214:M214)+IF(AND(I214="",J214=""),1,0))=0,"",IF((COUNTBLANK(E214:H214)+COUNTBLANK(K214:M214)+IF(AND(I214="",J214=""),1,0))=8,"-",(COUNTBLANK(E214:H214)+COUNTBLANK(K214:M214)+IF(AND(I214="",J214=""),1,0))))</f>
        <v>-</v>
      </c>
      <c r="E214" s="225"/>
      <c r="F214" s="225"/>
      <c r="G214" s="225"/>
      <c r="H214" s="225"/>
      <c r="I214" s="225"/>
      <c r="J214" s="225"/>
      <c r="K214" s="68"/>
      <c r="L214" s="225"/>
      <c r="M214" s="225"/>
      <c r="N214" s="241" t="str">
        <f>IF(E214="","",VLOOKUP(E214,判定式!C$3:$J$12,8,TRUE))</f>
        <v/>
      </c>
      <c r="O214" s="241" t="str">
        <f>IF(F214="","",VLOOKUP(F214,判定式!D$3:$J$12,7,TRUE))</f>
        <v/>
      </c>
      <c r="P214" s="241" t="str">
        <f>IF(G214="","",VLOOKUP(G214,判定式!E$3:$J$12,6,TRUE))</f>
        <v/>
      </c>
      <c r="Q214" s="241" t="str">
        <f>IF(H214="","",VLOOKUP(H214,判定式!F$3:$J$12,5,TRUE))</f>
        <v/>
      </c>
      <c r="R214" s="241" t="str">
        <f>IF(I214="","",VLOOKUP(I214,判定式!M$3:$N$12,2,TRUE))</f>
        <v/>
      </c>
      <c r="S214" s="241" t="str">
        <f>IF(J214="","",VLOOKUP(J214,判定式!I$3:$J$12,2,TRUE))</f>
        <v/>
      </c>
      <c r="T214" s="241" t="str">
        <f>IF(K214="","",VLOOKUP(K214,判定式!L$3:$N$12,3,TRUE))</f>
        <v/>
      </c>
      <c r="U214" s="241" t="str">
        <f>IF(L214="","",VLOOKUP(L214,判定式!G$3:$J$12,4,TRUE))</f>
        <v/>
      </c>
      <c r="V214" s="241" t="str">
        <f>IF(M214="","",VLOOKUP(M214,判定式!$H$3:J$12,3,TRUE))</f>
        <v/>
      </c>
      <c r="W214" s="69" t="str">
        <f t="shared" ref="W214:W277" si="13">IF(COUNTBLANK(N214:V214)=0,IF((SUM(N214:R214)+SUM(T214:V214))&gt;=(SUM(N214:Q214)+SUM(S214:V214)),SUM(N214:R214)+SUM(T214:V214),SUM(N214:Q214)+SUM(S214:V214)),IF(AND(R214="",S214=""),"",IF(AND(COUNTBLANK(N214:Q214)=0,COUNTBLANK(T214:V214)=0),IF((SUM(N214:R214)+SUM(T214:V214))&gt;=(SUM(N214:Q214)+SUM(S214:V214)),SUM(N214:R214)+SUM(T214:V214),SUM(N214:Q214)+SUM(S214:V214)),"")))</f>
        <v/>
      </c>
      <c r="X214" s="170" t="b">
        <f>IF(ISNUMBER(D214),"判定外",IF(C214=12,VLOOKUP(W214,判定式!$C$15:I$19,7,TRUE),IF(C214=13,VLOOKUP(W214,判定式!$D$15:I$19,6,TRUE),IF(C214=14,VLOOKUP(W214,判定式!$E$15:I$19,5,TRUE),IF(C214=15,VLOOKUP(W214,判定式!$F$15:I$19,4,TRUE),IF(C214=16,VLOOKUP(W214,判定式!$G$15:I$19,3,TRUE),IF(C214=17,VLOOKUP(W214,判定式!$H$15:I$19,2,TRUE))))))))</f>
        <v>0</v>
      </c>
    </row>
    <row r="215" spans="1:24" ht="14.25">
      <c r="A215" s="76">
        <v>195</v>
      </c>
      <c r="B215" s="134"/>
      <c r="C215" s="202"/>
      <c r="D215" s="211" t="str">
        <f t="shared" si="12"/>
        <v>-</v>
      </c>
      <c r="E215" s="227"/>
      <c r="F215" s="227"/>
      <c r="G215" s="227"/>
      <c r="H215" s="227"/>
      <c r="I215" s="227"/>
      <c r="J215" s="227"/>
      <c r="K215" s="71"/>
      <c r="L215" s="227"/>
      <c r="M215" s="227"/>
      <c r="N215" s="244" t="str">
        <f>IF(E215="","",VLOOKUP(E215,判定式!C$3:$J$12,8,TRUE))</f>
        <v/>
      </c>
      <c r="O215" s="244" t="str">
        <f>IF(F215="","",VLOOKUP(F215,判定式!D$3:$J$12,7,TRUE))</f>
        <v/>
      </c>
      <c r="P215" s="244" t="str">
        <f>IF(G215="","",VLOOKUP(G215,判定式!E$3:$J$12,6,TRUE))</f>
        <v/>
      </c>
      <c r="Q215" s="244" t="str">
        <f>IF(H215="","",VLOOKUP(H215,判定式!F$3:$J$12,5,TRUE))</f>
        <v/>
      </c>
      <c r="R215" s="244" t="str">
        <f>IF(I215="","",VLOOKUP(I215,判定式!M$3:$N$12,2,TRUE))</f>
        <v/>
      </c>
      <c r="S215" s="244" t="str">
        <f>IF(J215="","",VLOOKUP(J215,判定式!I$3:$J$12,2,TRUE))</f>
        <v/>
      </c>
      <c r="T215" s="244" t="str">
        <f>IF(K215="","",VLOOKUP(K215,判定式!L$3:$N$12,3,TRUE))</f>
        <v/>
      </c>
      <c r="U215" s="244" t="str">
        <f>IF(L215="","",VLOOKUP(L215,判定式!G$3:$J$12,4,TRUE))</f>
        <v/>
      </c>
      <c r="V215" s="244" t="str">
        <f>IF(M215="","",VLOOKUP(M215,判定式!$H$3:J$12,3,TRUE))</f>
        <v/>
      </c>
      <c r="W215" s="78" t="str">
        <f t="shared" si="13"/>
        <v/>
      </c>
      <c r="X215" s="171" t="b">
        <f>IF(ISNUMBER(D215),"判定外",IF(C215=12,VLOOKUP(W215,判定式!$C$15:I$19,7,TRUE),IF(C215=13,VLOOKUP(W215,判定式!$D$15:I$19,6,TRUE),IF(C215=14,VLOOKUP(W215,判定式!$E$15:I$19,5,TRUE),IF(C215=15,VLOOKUP(W215,判定式!$F$15:I$19,4,TRUE),IF(C215=16,VLOOKUP(W215,判定式!$G$15:I$19,3,TRUE),IF(C215=17,VLOOKUP(W215,判定式!$H$15:I$19,2,TRUE))))))))</f>
        <v>0</v>
      </c>
    </row>
    <row r="216" spans="1:24" ht="14.25">
      <c r="A216" s="73">
        <v>196</v>
      </c>
      <c r="B216" s="135"/>
      <c r="C216" s="203"/>
      <c r="D216" s="212" t="str">
        <f t="shared" si="12"/>
        <v>-</v>
      </c>
      <c r="E216" s="229"/>
      <c r="F216" s="229"/>
      <c r="G216" s="229"/>
      <c r="H216" s="229"/>
      <c r="I216" s="229"/>
      <c r="J216" s="229"/>
      <c r="K216" s="74"/>
      <c r="L216" s="229"/>
      <c r="M216" s="229"/>
      <c r="N216" s="245" t="str">
        <f>IF(E216="","",VLOOKUP(E216,判定式!C$3:$J$12,8,TRUE))</f>
        <v/>
      </c>
      <c r="O216" s="245" t="str">
        <f>IF(F216="","",VLOOKUP(F216,判定式!D$3:$J$12,7,TRUE))</f>
        <v/>
      </c>
      <c r="P216" s="245" t="str">
        <f>IF(G216="","",VLOOKUP(G216,判定式!E$3:$J$12,6,TRUE))</f>
        <v/>
      </c>
      <c r="Q216" s="245" t="str">
        <f>IF(H216="","",VLOOKUP(H216,判定式!F$3:$J$12,5,TRUE))</f>
        <v/>
      </c>
      <c r="R216" s="245" t="str">
        <f>IF(I216="","",VLOOKUP(I216,判定式!M$3:$N$12,2,TRUE))</f>
        <v/>
      </c>
      <c r="S216" s="245" t="str">
        <f>IF(J216="","",VLOOKUP(J216,判定式!I$3:$J$12,2,TRUE))</f>
        <v/>
      </c>
      <c r="T216" s="245" t="str">
        <f>IF(K216="","",VLOOKUP(K216,判定式!L$3:$N$12,3,TRUE))</f>
        <v/>
      </c>
      <c r="U216" s="245" t="str">
        <f>IF(L216="","",VLOOKUP(L216,判定式!G$3:$J$12,4,TRUE))</f>
        <v/>
      </c>
      <c r="V216" s="245" t="str">
        <f>IF(M216="","",VLOOKUP(M216,判定式!$H$3:J$12,3,TRUE))</f>
        <v/>
      </c>
      <c r="W216" s="75" t="str">
        <f t="shared" si="13"/>
        <v/>
      </c>
      <c r="X216" s="172" t="b">
        <f>IF(ISNUMBER(D216),"判定外",IF(C216=12,VLOOKUP(W216,判定式!$C$15:I$19,7,TRUE),IF(C216=13,VLOOKUP(W216,判定式!$D$15:I$19,6,TRUE),IF(C216=14,VLOOKUP(W216,判定式!$E$15:I$19,5,TRUE),IF(C216=15,VLOOKUP(W216,判定式!$F$15:I$19,4,TRUE),IF(C216=16,VLOOKUP(W216,判定式!$G$15:I$19,3,TRUE),IF(C216=17,VLOOKUP(W216,判定式!$H$15:I$19,2,TRUE))))))))</f>
        <v>0</v>
      </c>
    </row>
    <row r="217" spans="1:24" ht="14.25">
      <c r="A217" s="67">
        <v>197</v>
      </c>
      <c r="B217" s="133"/>
      <c r="C217" s="201"/>
      <c r="D217" s="208" t="str">
        <f t="shared" si="12"/>
        <v>-</v>
      </c>
      <c r="E217" s="225"/>
      <c r="F217" s="225"/>
      <c r="G217" s="225"/>
      <c r="H217" s="225"/>
      <c r="I217" s="225"/>
      <c r="J217" s="225"/>
      <c r="K217" s="68"/>
      <c r="L217" s="225"/>
      <c r="M217" s="225"/>
      <c r="N217" s="241" t="str">
        <f>IF(E217="","",VLOOKUP(E217,判定式!C$3:$J$12,8,TRUE))</f>
        <v/>
      </c>
      <c r="O217" s="241" t="str">
        <f>IF(F217="","",VLOOKUP(F217,判定式!D$3:$J$12,7,TRUE))</f>
        <v/>
      </c>
      <c r="P217" s="241" t="str">
        <f>IF(G217="","",VLOOKUP(G217,判定式!E$3:$J$12,6,TRUE))</f>
        <v/>
      </c>
      <c r="Q217" s="241" t="str">
        <f>IF(H217="","",VLOOKUP(H217,判定式!F$3:$J$12,5,TRUE))</f>
        <v/>
      </c>
      <c r="R217" s="241" t="str">
        <f>IF(I217="","",VLOOKUP(I217,判定式!M$3:$N$12,2,TRUE))</f>
        <v/>
      </c>
      <c r="S217" s="241" t="str">
        <f>IF(J217="","",VLOOKUP(J217,判定式!I$3:$J$12,2,TRUE))</f>
        <v/>
      </c>
      <c r="T217" s="241" t="str">
        <f>IF(K217="","",VLOOKUP(K217,判定式!L$3:$N$12,3,TRUE))</f>
        <v/>
      </c>
      <c r="U217" s="241" t="str">
        <f>IF(L217="","",VLOOKUP(L217,判定式!G$3:$J$12,4,TRUE))</f>
        <v/>
      </c>
      <c r="V217" s="241" t="str">
        <f>IF(M217="","",VLOOKUP(M217,判定式!$H$3:J$12,3,TRUE))</f>
        <v/>
      </c>
      <c r="W217" s="69" t="str">
        <f t="shared" si="13"/>
        <v/>
      </c>
      <c r="X217" s="170" t="b">
        <f>IF(ISNUMBER(D217),"判定外",IF(C217=12,VLOOKUP(W217,判定式!$C$15:I$19,7,TRUE),IF(C217=13,VLOOKUP(W217,判定式!$D$15:I$19,6,TRUE),IF(C217=14,VLOOKUP(W217,判定式!$E$15:I$19,5,TRUE),IF(C217=15,VLOOKUP(W217,判定式!$F$15:I$19,4,TRUE),IF(C217=16,VLOOKUP(W217,判定式!$G$15:I$19,3,TRUE),IF(C217=17,VLOOKUP(W217,判定式!$H$15:I$19,2,TRUE))))))))</f>
        <v>0</v>
      </c>
    </row>
    <row r="218" spans="1:24" ht="14.25">
      <c r="A218" s="67">
        <v>198</v>
      </c>
      <c r="B218" s="133"/>
      <c r="C218" s="201"/>
      <c r="D218" s="208" t="str">
        <f t="shared" si="12"/>
        <v>-</v>
      </c>
      <c r="E218" s="225"/>
      <c r="F218" s="225"/>
      <c r="G218" s="225"/>
      <c r="H218" s="225"/>
      <c r="I218" s="225"/>
      <c r="J218" s="225"/>
      <c r="K218" s="68"/>
      <c r="L218" s="225"/>
      <c r="M218" s="225"/>
      <c r="N218" s="241" t="str">
        <f>IF(E218="","",VLOOKUP(E218,判定式!C$3:$J$12,8,TRUE))</f>
        <v/>
      </c>
      <c r="O218" s="241" t="str">
        <f>IF(F218="","",VLOOKUP(F218,判定式!D$3:$J$12,7,TRUE))</f>
        <v/>
      </c>
      <c r="P218" s="241" t="str">
        <f>IF(G218="","",VLOOKUP(G218,判定式!E$3:$J$12,6,TRUE))</f>
        <v/>
      </c>
      <c r="Q218" s="241" t="str">
        <f>IF(H218="","",VLOOKUP(H218,判定式!F$3:$J$12,5,TRUE))</f>
        <v/>
      </c>
      <c r="R218" s="241" t="str">
        <f>IF(I218="","",VLOOKUP(I218,判定式!M$3:$N$12,2,TRUE))</f>
        <v/>
      </c>
      <c r="S218" s="241" t="str">
        <f>IF(J218="","",VLOOKUP(J218,判定式!I$3:$J$12,2,TRUE))</f>
        <v/>
      </c>
      <c r="T218" s="241" t="str">
        <f>IF(K218="","",VLOOKUP(K218,判定式!L$3:$N$12,3,TRUE))</f>
        <v/>
      </c>
      <c r="U218" s="241" t="str">
        <f>IF(L218="","",VLOOKUP(L218,判定式!G$3:$J$12,4,TRUE))</f>
        <v/>
      </c>
      <c r="V218" s="241" t="str">
        <f>IF(M218="","",VLOOKUP(M218,判定式!$H$3:J$12,3,TRUE))</f>
        <v/>
      </c>
      <c r="W218" s="69" t="str">
        <f t="shared" si="13"/>
        <v/>
      </c>
      <c r="X218" s="170" t="b">
        <f>IF(ISNUMBER(D218),"判定外",IF(C218=12,VLOOKUP(W218,判定式!$C$15:I$19,7,TRUE),IF(C218=13,VLOOKUP(W218,判定式!$D$15:I$19,6,TRUE),IF(C218=14,VLOOKUP(W218,判定式!$E$15:I$19,5,TRUE),IF(C218=15,VLOOKUP(W218,判定式!$F$15:I$19,4,TRUE),IF(C218=16,VLOOKUP(W218,判定式!$G$15:I$19,3,TRUE),IF(C218=17,VLOOKUP(W218,判定式!$H$15:I$19,2,TRUE))))))))</f>
        <v>0</v>
      </c>
    </row>
    <row r="219" spans="1:24" ht="14.25">
      <c r="A219" s="67">
        <v>199</v>
      </c>
      <c r="B219" s="133"/>
      <c r="C219" s="201"/>
      <c r="D219" s="208" t="str">
        <f t="shared" si="12"/>
        <v>-</v>
      </c>
      <c r="E219" s="225"/>
      <c r="F219" s="225"/>
      <c r="G219" s="225"/>
      <c r="H219" s="225"/>
      <c r="I219" s="225"/>
      <c r="J219" s="225"/>
      <c r="K219" s="68"/>
      <c r="L219" s="225"/>
      <c r="M219" s="225"/>
      <c r="N219" s="241" t="str">
        <f>IF(E219="","",VLOOKUP(E219,判定式!C$3:$J$12,8,TRUE))</f>
        <v/>
      </c>
      <c r="O219" s="241" t="str">
        <f>IF(F219="","",VLOOKUP(F219,判定式!D$3:$J$12,7,TRUE))</f>
        <v/>
      </c>
      <c r="P219" s="241" t="str">
        <f>IF(G219="","",VLOOKUP(G219,判定式!E$3:$J$12,6,TRUE))</f>
        <v/>
      </c>
      <c r="Q219" s="241" t="str">
        <f>IF(H219="","",VLOOKUP(H219,判定式!F$3:$J$12,5,TRUE))</f>
        <v/>
      </c>
      <c r="R219" s="241" t="str">
        <f>IF(I219="","",VLOOKUP(I219,判定式!M$3:$N$12,2,TRUE))</f>
        <v/>
      </c>
      <c r="S219" s="241" t="str">
        <f>IF(J219="","",VLOOKUP(J219,判定式!I$3:$J$12,2,TRUE))</f>
        <v/>
      </c>
      <c r="T219" s="241" t="str">
        <f>IF(K219="","",VLOOKUP(K219,判定式!L$3:$N$12,3,TRUE))</f>
        <v/>
      </c>
      <c r="U219" s="241" t="str">
        <f>IF(L219="","",VLOOKUP(L219,判定式!G$3:$J$12,4,TRUE))</f>
        <v/>
      </c>
      <c r="V219" s="241" t="str">
        <f>IF(M219="","",VLOOKUP(M219,判定式!$H$3:J$12,3,TRUE))</f>
        <v/>
      </c>
      <c r="W219" s="69" t="str">
        <f t="shared" si="13"/>
        <v/>
      </c>
      <c r="X219" s="170" t="b">
        <f>IF(ISNUMBER(D219),"判定外",IF(C219=12,VLOOKUP(W219,判定式!$C$15:I$19,7,TRUE),IF(C219=13,VLOOKUP(W219,判定式!$D$15:I$19,6,TRUE),IF(C219=14,VLOOKUP(W219,判定式!$E$15:I$19,5,TRUE),IF(C219=15,VLOOKUP(W219,判定式!$F$15:I$19,4,TRUE),IF(C219=16,VLOOKUP(W219,判定式!$G$15:I$19,3,TRUE),IF(C219=17,VLOOKUP(W219,判定式!$H$15:I$19,2,TRUE))))))))</f>
        <v>0</v>
      </c>
    </row>
    <row r="220" spans="1:24" ht="14.25">
      <c r="A220" s="76">
        <v>200</v>
      </c>
      <c r="B220" s="136"/>
      <c r="C220" s="204"/>
      <c r="D220" s="211" t="str">
        <f t="shared" si="12"/>
        <v>-</v>
      </c>
      <c r="E220" s="230"/>
      <c r="F220" s="230"/>
      <c r="G220" s="230"/>
      <c r="H220" s="230"/>
      <c r="I220" s="230"/>
      <c r="J220" s="230"/>
      <c r="K220" s="77"/>
      <c r="L220" s="230"/>
      <c r="M220" s="230"/>
      <c r="N220" s="242" t="str">
        <f>IF(E220="","",VLOOKUP(E220,判定式!C$3:$J$12,8,TRUE))</f>
        <v/>
      </c>
      <c r="O220" s="242" t="str">
        <f>IF(F220="","",VLOOKUP(F220,判定式!D$3:$J$12,7,TRUE))</f>
        <v/>
      </c>
      <c r="P220" s="242" t="str">
        <f>IF(G220="","",VLOOKUP(G220,判定式!E$3:$J$12,6,TRUE))</f>
        <v/>
      </c>
      <c r="Q220" s="242" t="str">
        <f>IF(H220="","",VLOOKUP(H220,判定式!F$3:$J$12,5,TRUE))</f>
        <v/>
      </c>
      <c r="R220" s="242" t="str">
        <f>IF(I220="","",VLOOKUP(I220,判定式!M$3:$N$12,2,TRUE))</f>
        <v/>
      </c>
      <c r="S220" s="242" t="str">
        <f>IF(J220="","",VLOOKUP(J220,判定式!I$3:$J$12,2,TRUE))</f>
        <v/>
      </c>
      <c r="T220" s="242" t="str">
        <f>IF(K220="","",VLOOKUP(K220,判定式!L$3:$N$12,3,TRUE))</f>
        <v/>
      </c>
      <c r="U220" s="242" t="str">
        <f>IF(L220="","",VLOOKUP(L220,判定式!G$3:$J$12,4,TRUE))</f>
        <v/>
      </c>
      <c r="V220" s="242" t="str">
        <f>IF(M220="","",VLOOKUP(M220,判定式!$H$3:J$12,3,TRUE))</f>
        <v/>
      </c>
      <c r="W220" s="78" t="str">
        <f t="shared" si="13"/>
        <v/>
      </c>
      <c r="X220" s="173" t="b">
        <f>IF(ISNUMBER(D220),"判定外",IF(C220=12,VLOOKUP(W220,判定式!$C$15:I$19,7,TRUE),IF(C220=13,VLOOKUP(W220,判定式!$D$15:I$19,6,TRUE),IF(C220=14,VLOOKUP(W220,判定式!$E$15:I$19,5,TRUE),IF(C220=15,VLOOKUP(W220,判定式!$F$15:I$19,4,TRUE),IF(C220=16,VLOOKUP(W220,判定式!$G$15:I$19,3,TRUE),IF(C220=17,VLOOKUP(W220,判定式!$H$15:I$19,2,TRUE))))))))</f>
        <v>0</v>
      </c>
    </row>
    <row r="221" spans="1:24" ht="14.25">
      <c r="A221" s="73">
        <v>201</v>
      </c>
      <c r="B221" s="137"/>
      <c r="C221" s="205"/>
      <c r="D221" s="212" t="str">
        <f t="shared" si="12"/>
        <v>-</v>
      </c>
      <c r="E221" s="231"/>
      <c r="F221" s="231"/>
      <c r="G221" s="231"/>
      <c r="H221" s="231"/>
      <c r="I221" s="231"/>
      <c r="J221" s="231"/>
      <c r="K221" s="80"/>
      <c r="L221" s="231"/>
      <c r="M221" s="231"/>
      <c r="N221" s="243" t="str">
        <f>IF(E221="","",VLOOKUP(E221,判定式!C$3:$J$12,8,TRUE))</f>
        <v/>
      </c>
      <c r="O221" s="243" t="str">
        <f>IF(F221="","",VLOOKUP(F221,判定式!D$3:$J$12,7,TRUE))</f>
        <v/>
      </c>
      <c r="P221" s="243" t="str">
        <f>IF(G221="","",VLOOKUP(G221,判定式!E$3:$J$12,6,TRUE))</f>
        <v/>
      </c>
      <c r="Q221" s="243" t="str">
        <f>IF(H221="","",VLOOKUP(H221,判定式!F$3:$J$12,5,TRUE))</f>
        <v/>
      </c>
      <c r="R221" s="243" t="str">
        <f>IF(I221="","",VLOOKUP(I221,判定式!M$3:$N$12,2,TRUE))</f>
        <v/>
      </c>
      <c r="S221" s="243" t="str">
        <f>IF(J221="","",VLOOKUP(J221,判定式!I$3:$J$12,2,TRUE))</f>
        <v/>
      </c>
      <c r="T221" s="243" t="str">
        <f>IF(K221="","",VLOOKUP(K221,判定式!L$3:$N$12,3,TRUE))</f>
        <v/>
      </c>
      <c r="U221" s="243" t="str">
        <f>IF(L221="","",VLOOKUP(L221,判定式!G$3:$J$12,4,TRUE))</f>
        <v/>
      </c>
      <c r="V221" s="243" t="str">
        <f>IF(M221="","",VLOOKUP(M221,判定式!$H$3:J$12,3,TRUE))</f>
        <v/>
      </c>
      <c r="W221" s="75" t="str">
        <f t="shared" si="13"/>
        <v/>
      </c>
      <c r="X221" s="174" t="b">
        <f>IF(ISNUMBER(D221),"判定外",IF(C221=12,VLOOKUP(W221,判定式!$C$15:I$19,7,TRUE),IF(C221=13,VLOOKUP(W221,判定式!$D$15:I$19,6,TRUE),IF(C221=14,VLOOKUP(W221,判定式!$E$15:I$19,5,TRUE),IF(C221=15,VLOOKUP(W221,判定式!$F$15:I$19,4,TRUE),IF(C221=16,VLOOKUP(W221,判定式!$G$15:I$19,3,TRUE),IF(C221=17,VLOOKUP(W221,判定式!$H$15:I$19,2,TRUE))))))))</f>
        <v>0</v>
      </c>
    </row>
    <row r="222" spans="1:24" ht="14.25">
      <c r="A222" s="67">
        <v>202</v>
      </c>
      <c r="B222" s="133"/>
      <c r="C222" s="201"/>
      <c r="D222" s="208" t="str">
        <f t="shared" si="12"/>
        <v>-</v>
      </c>
      <c r="E222" s="225"/>
      <c r="F222" s="225"/>
      <c r="G222" s="225"/>
      <c r="H222" s="225"/>
      <c r="I222" s="225"/>
      <c r="J222" s="225"/>
      <c r="K222" s="68"/>
      <c r="L222" s="225"/>
      <c r="M222" s="225"/>
      <c r="N222" s="241" t="str">
        <f>IF(E222="","",VLOOKUP(E222,判定式!C$3:$J$12,8,TRUE))</f>
        <v/>
      </c>
      <c r="O222" s="241" t="str">
        <f>IF(F222="","",VLOOKUP(F222,判定式!D$3:$J$12,7,TRUE))</f>
        <v/>
      </c>
      <c r="P222" s="241" t="str">
        <f>IF(G222="","",VLOOKUP(G222,判定式!E$3:$J$12,6,TRUE))</f>
        <v/>
      </c>
      <c r="Q222" s="241" t="str">
        <f>IF(H222="","",VLOOKUP(H222,判定式!F$3:$J$12,5,TRUE))</f>
        <v/>
      </c>
      <c r="R222" s="241" t="str">
        <f>IF(I222="","",VLOOKUP(I222,判定式!M$3:$N$12,2,TRUE))</f>
        <v/>
      </c>
      <c r="S222" s="241" t="str">
        <f>IF(J222="","",VLOOKUP(J222,判定式!I$3:$J$12,2,TRUE))</f>
        <v/>
      </c>
      <c r="T222" s="241" t="str">
        <f>IF(K222="","",VLOOKUP(K222,判定式!L$3:$N$12,3,TRUE))</f>
        <v/>
      </c>
      <c r="U222" s="241" t="str">
        <f>IF(L222="","",VLOOKUP(L222,判定式!G$3:$J$12,4,TRUE))</f>
        <v/>
      </c>
      <c r="V222" s="241" t="str">
        <f>IF(M222="","",VLOOKUP(M222,判定式!$H$3:J$12,3,TRUE))</f>
        <v/>
      </c>
      <c r="W222" s="69" t="str">
        <f t="shared" si="13"/>
        <v/>
      </c>
      <c r="X222" s="170" t="b">
        <f>IF(ISNUMBER(D222),"判定外",IF(C222=12,VLOOKUP(W222,判定式!$C$15:I$19,7,TRUE),IF(C222=13,VLOOKUP(W222,判定式!$D$15:I$19,6,TRUE),IF(C222=14,VLOOKUP(W222,判定式!$E$15:I$19,5,TRUE),IF(C222=15,VLOOKUP(W222,判定式!$F$15:I$19,4,TRUE),IF(C222=16,VLOOKUP(W222,判定式!$G$15:I$19,3,TRUE),IF(C222=17,VLOOKUP(W222,判定式!$H$15:I$19,2,TRUE))))))))</f>
        <v>0</v>
      </c>
    </row>
    <row r="223" spans="1:24" ht="14.25">
      <c r="A223" s="67">
        <v>203</v>
      </c>
      <c r="B223" s="133"/>
      <c r="C223" s="201"/>
      <c r="D223" s="208" t="str">
        <f t="shared" si="12"/>
        <v>-</v>
      </c>
      <c r="E223" s="225"/>
      <c r="F223" s="225"/>
      <c r="G223" s="225"/>
      <c r="H223" s="225"/>
      <c r="I223" s="225"/>
      <c r="J223" s="225"/>
      <c r="K223" s="68"/>
      <c r="L223" s="225"/>
      <c r="M223" s="225"/>
      <c r="N223" s="241" t="str">
        <f>IF(E223="","",VLOOKUP(E223,判定式!C$3:$J$12,8,TRUE))</f>
        <v/>
      </c>
      <c r="O223" s="241" t="str">
        <f>IF(F223="","",VLOOKUP(F223,判定式!D$3:$J$12,7,TRUE))</f>
        <v/>
      </c>
      <c r="P223" s="241" t="str">
        <f>IF(G223="","",VLOOKUP(G223,判定式!E$3:$J$12,6,TRUE))</f>
        <v/>
      </c>
      <c r="Q223" s="241" t="str">
        <f>IF(H223="","",VLOOKUP(H223,判定式!F$3:$J$12,5,TRUE))</f>
        <v/>
      </c>
      <c r="R223" s="241" t="str">
        <f>IF(I223="","",VLOOKUP(I223,判定式!M$3:$N$12,2,TRUE))</f>
        <v/>
      </c>
      <c r="S223" s="241" t="str">
        <f>IF(J223="","",VLOOKUP(J223,判定式!I$3:$J$12,2,TRUE))</f>
        <v/>
      </c>
      <c r="T223" s="241" t="str">
        <f>IF(K223="","",VLOOKUP(K223,判定式!L$3:$N$12,3,TRUE))</f>
        <v/>
      </c>
      <c r="U223" s="241" t="str">
        <f>IF(L223="","",VLOOKUP(L223,判定式!G$3:$J$12,4,TRUE))</f>
        <v/>
      </c>
      <c r="V223" s="241" t="str">
        <f>IF(M223="","",VLOOKUP(M223,判定式!$H$3:J$12,3,TRUE))</f>
        <v/>
      </c>
      <c r="W223" s="69" t="str">
        <f t="shared" si="13"/>
        <v/>
      </c>
      <c r="X223" s="170" t="b">
        <f>IF(ISNUMBER(D223),"判定外",IF(C223=12,VLOOKUP(W223,判定式!$C$15:I$19,7,TRUE),IF(C223=13,VLOOKUP(W223,判定式!$D$15:I$19,6,TRUE),IF(C223=14,VLOOKUP(W223,判定式!$E$15:I$19,5,TRUE),IF(C223=15,VLOOKUP(W223,判定式!$F$15:I$19,4,TRUE),IF(C223=16,VLOOKUP(W223,判定式!$G$15:I$19,3,TRUE),IF(C223=17,VLOOKUP(W223,判定式!$H$15:I$19,2,TRUE))))))))</f>
        <v>0</v>
      </c>
    </row>
    <row r="224" spans="1:24" ht="14.25">
      <c r="A224" s="67">
        <v>204</v>
      </c>
      <c r="B224" s="133"/>
      <c r="C224" s="201"/>
      <c r="D224" s="208" t="str">
        <f t="shared" si="12"/>
        <v>-</v>
      </c>
      <c r="E224" s="225"/>
      <c r="F224" s="225"/>
      <c r="G224" s="225"/>
      <c r="H224" s="225"/>
      <c r="I224" s="225"/>
      <c r="J224" s="225"/>
      <c r="K224" s="68"/>
      <c r="L224" s="225"/>
      <c r="M224" s="225"/>
      <c r="N224" s="241" t="str">
        <f>IF(E224="","",VLOOKUP(E224,判定式!C$3:$J$12,8,TRUE))</f>
        <v/>
      </c>
      <c r="O224" s="241" t="str">
        <f>IF(F224="","",VLOOKUP(F224,判定式!D$3:$J$12,7,TRUE))</f>
        <v/>
      </c>
      <c r="P224" s="241" t="str">
        <f>IF(G224="","",VLOOKUP(G224,判定式!E$3:$J$12,6,TRUE))</f>
        <v/>
      </c>
      <c r="Q224" s="241" t="str">
        <f>IF(H224="","",VLOOKUP(H224,判定式!F$3:$J$12,5,TRUE))</f>
        <v/>
      </c>
      <c r="R224" s="241" t="str">
        <f>IF(I224="","",VLOOKUP(I224,判定式!M$3:$N$12,2,TRUE))</f>
        <v/>
      </c>
      <c r="S224" s="241" t="str">
        <f>IF(J224="","",VLOOKUP(J224,判定式!I$3:$J$12,2,TRUE))</f>
        <v/>
      </c>
      <c r="T224" s="241" t="str">
        <f>IF(K224="","",VLOOKUP(K224,判定式!L$3:$N$12,3,TRUE))</f>
        <v/>
      </c>
      <c r="U224" s="241" t="str">
        <f>IF(L224="","",VLOOKUP(L224,判定式!G$3:$J$12,4,TRUE))</f>
        <v/>
      </c>
      <c r="V224" s="241" t="str">
        <f>IF(M224="","",VLOOKUP(M224,判定式!$H$3:J$12,3,TRUE))</f>
        <v/>
      </c>
      <c r="W224" s="69" t="str">
        <f t="shared" si="13"/>
        <v/>
      </c>
      <c r="X224" s="170" t="b">
        <f>IF(ISNUMBER(D224),"判定外",IF(C224=12,VLOOKUP(W224,判定式!$C$15:I$19,7,TRUE),IF(C224=13,VLOOKUP(W224,判定式!$D$15:I$19,6,TRUE),IF(C224=14,VLOOKUP(W224,判定式!$E$15:I$19,5,TRUE),IF(C224=15,VLOOKUP(W224,判定式!$F$15:I$19,4,TRUE),IF(C224=16,VLOOKUP(W224,判定式!$G$15:I$19,3,TRUE),IF(C224=17,VLOOKUP(W224,判定式!$H$15:I$19,2,TRUE))))))))</f>
        <v>0</v>
      </c>
    </row>
    <row r="225" spans="1:24" ht="14.25">
      <c r="A225" s="76">
        <v>205</v>
      </c>
      <c r="B225" s="134"/>
      <c r="C225" s="202"/>
      <c r="D225" s="211" t="str">
        <f t="shared" si="12"/>
        <v>-</v>
      </c>
      <c r="E225" s="227"/>
      <c r="F225" s="227"/>
      <c r="G225" s="227"/>
      <c r="H225" s="227"/>
      <c r="I225" s="227"/>
      <c r="J225" s="227"/>
      <c r="K225" s="71"/>
      <c r="L225" s="227"/>
      <c r="M225" s="227"/>
      <c r="N225" s="244" t="str">
        <f>IF(E225="","",VLOOKUP(E225,判定式!C$3:$J$12,8,TRUE))</f>
        <v/>
      </c>
      <c r="O225" s="244" t="str">
        <f>IF(F225="","",VLOOKUP(F225,判定式!D$3:$J$12,7,TRUE))</f>
        <v/>
      </c>
      <c r="P225" s="244" t="str">
        <f>IF(G225="","",VLOOKUP(G225,判定式!E$3:$J$12,6,TRUE))</f>
        <v/>
      </c>
      <c r="Q225" s="244" t="str">
        <f>IF(H225="","",VLOOKUP(H225,判定式!F$3:$J$12,5,TRUE))</f>
        <v/>
      </c>
      <c r="R225" s="244" t="str">
        <f>IF(I225="","",VLOOKUP(I225,判定式!M$3:$N$12,2,TRUE))</f>
        <v/>
      </c>
      <c r="S225" s="244" t="str">
        <f>IF(J225="","",VLOOKUP(J225,判定式!I$3:$J$12,2,TRUE))</f>
        <v/>
      </c>
      <c r="T225" s="244" t="str">
        <f>IF(K225="","",VLOOKUP(K225,判定式!L$3:$N$12,3,TRUE))</f>
        <v/>
      </c>
      <c r="U225" s="244" t="str">
        <f>IF(L225="","",VLOOKUP(L225,判定式!G$3:$J$12,4,TRUE))</f>
        <v/>
      </c>
      <c r="V225" s="244" t="str">
        <f>IF(M225="","",VLOOKUP(M225,判定式!$H$3:J$12,3,TRUE))</f>
        <v/>
      </c>
      <c r="W225" s="78" t="str">
        <f t="shared" si="13"/>
        <v/>
      </c>
      <c r="X225" s="171" t="b">
        <f>IF(ISNUMBER(D225),"判定外",IF(C225=12,VLOOKUP(W225,判定式!$C$15:I$19,7,TRUE),IF(C225=13,VLOOKUP(W225,判定式!$D$15:I$19,6,TRUE),IF(C225=14,VLOOKUP(W225,判定式!$E$15:I$19,5,TRUE),IF(C225=15,VLOOKUP(W225,判定式!$F$15:I$19,4,TRUE),IF(C225=16,VLOOKUP(W225,判定式!$G$15:I$19,3,TRUE),IF(C225=17,VLOOKUP(W225,判定式!$H$15:I$19,2,TRUE))))))))</f>
        <v>0</v>
      </c>
    </row>
    <row r="226" spans="1:24" ht="14.25">
      <c r="A226" s="73">
        <v>206</v>
      </c>
      <c r="B226" s="135"/>
      <c r="C226" s="203"/>
      <c r="D226" s="212" t="str">
        <f t="shared" si="12"/>
        <v>-</v>
      </c>
      <c r="E226" s="229"/>
      <c r="F226" s="229"/>
      <c r="G226" s="229"/>
      <c r="H226" s="229"/>
      <c r="I226" s="229"/>
      <c r="J226" s="229"/>
      <c r="K226" s="74"/>
      <c r="L226" s="229"/>
      <c r="M226" s="229"/>
      <c r="N226" s="245" t="str">
        <f>IF(E226="","",VLOOKUP(E226,判定式!C$3:$J$12,8,TRUE))</f>
        <v/>
      </c>
      <c r="O226" s="245" t="str">
        <f>IF(F226="","",VLOOKUP(F226,判定式!D$3:$J$12,7,TRUE))</f>
        <v/>
      </c>
      <c r="P226" s="245" t="str">
        <f>IF(G226="","",VLOOKUP(G226,判定式!E$3:$J$12,6,TRUE))</f>
        <v/>
      </c>
      <c r="Q226" s="245" t="str">
        <f>IF(H226="","",VLOOKUP(H226,判定式!F$3:$J$12,5,TRUE))</f>
        <v/>
      </c>
      <c r="R226" s="245" t="str">
        <f>IF(I226="","",VLOOKUP(I226,判定式!M$3:$N$12,2,TRUE))</f>
        <v/>
      </c>
      <c r="S226" s="245" t="str">
        <f>IF(J226="","",VLOOKUP(J226,判定式!I$3:$J$12,2,TRUE))</f>
        <v/>
      </c>
      <c r="T226" s="245" t="str">
        <f>IF(K226="","",VLOOKUP(K226,判定式!L$3:$N$12,3,TRUE))</f>
        <v/>
      </c>
      <c r="U226" s="245" t="str">
        <f>IF(L226="","",VLOOKUP(L226,判定式!G$3:$J$12,4,TRUE))</f>
        <v/>
      </c>
      <c r="V226" s="245" t="str">
        <f>IF(M226="","",VLOOKUP(M226,判定式!$H$3:J$12,3,TRUE))</f>
        <v/>
      </c>
      <c r="W226" s="75" t="str">
        <f t="shared" si="13"/>
        <v/>
      </c>
      <c r="X226" s="172" t="b">
        <f>IF(ISNUMBER(D226),"判定外",IF(C226=12,VLOOKUP(W226,判定式!$C$15:I$19,7,TRUE),IF(C226=13,VLOOKUP(W226,判定式!$D$15:I$19,6,TRUE),IF(C226=14,VLOOKUP(W226,判定式!$E$15:I$19,5,TRUE),IF(C226=15,VLOOKUP(W226,判定式!$F$15:I$19,4,TRUE),IF(C226=16,VLOOKUP(W226,判定式!$G$15:I$19,3,TRUE),IF(C226=17,VLOOKUP(W226,判定式!$H$15:I$19,2,TRUE))))))))</f>
        <v>0</v>
      </c>
    </row>
    <row r="227" spans="1:24" ht="14.25">
      <c r="A227" s="67">
        <v>207</v>
      </c>
      <c r="B227" s="133"/>
      <c r="C227" s="201"/>
      <c r="D227" s="208" t="str">
        <f t="shared" si="12"/>
        <v>-</v>
      </c>
      <c r="E227" s="225"/>
      <c r="F227" s="225"/>
      <c r="G227" s="225"/>
      <c r="H227" s="225"/>
      <c r="I227" s="225"/>
      <c r="J227" s="225"/>
      <c r="K227" s="68"/>
      <c r="L227" s="225"/>
      <c r="M227" s="225"/>
      <c r="N227" s="241" t="str">
        <f>IF(E227="","",VLOOKUP(E227,判定式!C$3:$J$12,8,TRUE))</f>
        <v/>
      </c>
      <c r="O227" s="241" t="str">
        <f>IF(F227="","",VLOOKUP(F227,判定式!D$3:$J$12,7,TRUE))</f>
        <v/>
      </c>
      <c r="P227" s="241" t="str">
        <f>IF(G227="","",VLOOKUP(G227,判定式!E$3:$J$12,6,TRUE))</f>
        <v/>
      </c>
      <c r="Q227" s="241" t="str">
        <f>IF(H227="","",VLOOKUP(H227,判定式!F$3:$J$12,5,TRUE))</f>
        <v/>
      </c>
      <c r="R227" s="241" t="str">
        <f>IF(I227="","",VLOOKUP(I227,判定式!M$3:$N$12,2,TRUE))</f>
        <v/>
      </c>
      <c r="S227" s="241" t="str">
        <f>IF(J227="","",VLOOKUP(J227,判定式!I$3:$J$12,2,TRUE))</f>
        <v/>
      </c>
      <c r="T227" s="241" t="str">
        <f>IF(K227="","",VLOOKUP(K227,判定式!L$3:$N$12,3,TRUE))</f>
        <v/>
      </c>
      <c r="U227" s="241" t="str">
        <f>IF(L227="","",VLOOKUP(L227,判定式!G$3:$J$12,4,TRUE))</f>
        <v/>
      </c>
      <c r="V227" s="241" t="str">
        <f>IF(M227="","",VLOOKUP(M227,判定式!$H$3:J$12,3,TRUE))</f>
        <v/>
      </c>
      <c r="W227" s="69" t="str">
        <f t="shared" si="13"/>
        <v/>
      </c>
      <c r="X227" s="170" t="b">
        <f>IF(ISNUMBER(D227),"判定外",IF(C227=12,VLOOKUP(W227,判定式!$C$15:I$19,7,TRUE),IF(C227=13,VLOOKUP(W227,判定式!$D$15:I$19,6,TRUE),IF(C227=14,VLOOKUP(W227,判定式!$E$15:I$19,5,TRUE),IF(C227=15,VLOOKUP(W227,判定式!$F$15:I$19,4,TRUE),IF(C227=16,VLOOKUP(W227,判定式!$G$15:I$19,3,TRUE),IF(C227=17,VLOOKUP(W227,判定式!$H$15:I$19,2,TRUE))))))))</f>
        <v>0</v>
      </c>
    </row>
    <row r="228" spans="1:24" ht="14.25">
      <c r="A228" s="67">
        <v>208</v>
      </c>
      <c r="B228" s="133"/>
      <c r="C228" s="201"/>
      <c r="D228" s="208" t="str">
        <f t="shared" si="12"/>
        <v>-</v>
      </c>
      <c r="E228" s="225"/>
      <c r="F228" s="225"/>
      <c r="G228" s="225"/>
      <c r="H228" s="225"/>
      <c r="I228" s="225"/>
      <c r="J228" s="225"/>
      <c r="K228" s="68"/>
      <c r="L228" s="225"/>
      <c r="M228" s="225"/>
      <c r="N228" s="241" t="str">
        <f>IF(E228="","",VLOOKUP(E228,判定式!C$3:$J$12,8,TRUE))</f>
        <v/>
      </c>
      <c r="O228" s="241" t="str">
        <f>IF(F228="","",VLOOKUP(F228,判定式!D$3:$J$12,7,TRUE))</f>
        <v/>
      </c>
      <c r="P228" s="241" t="str">
        <f>IF(G228="","",VLOOKUP(G228,判定式!E$3:$J$12,6,TRUE))</f>
        <v/>
      </c>
      <c r="Q228" s="241" t="str">
        <f>IF(H228="","",VLOOKUP(H228,判定式!F$3:$J$12,5,TRUE))</f>
        <v/>
      </c>
      <c r="R228" s="241" t="str">
        <f>IF(I228="","",VLOOKUP(I228,判定式!M$3:$N$12,2,TRUE))</f>
        <v/>
      </c>
      <c r="S228" s="241" t="str">
        <f>IF(J228="","",VLOOKUP(J228,判定式!I$3:$J$12,2,TRUE))</f>
        <v/>
      </c>
      <c r="T228" s="241" t="str">
        <f>IF(K228="","",VLOOKUP(K228,判定式!L$3:$N$12,3,TRUE))</f>
        <v/>
      </c>
      <c r="U228" s="241" t="str">
        <f>IF(L228="","",VLOOKUP(L228,判定式!G$3:$J$12,4,TRUE))</f>
        <v/>
      </c>
      <c r="V228" s="241" t="str">
        <f>IF(M228="","",VLOOKUP(M228,判定式!$H$3:J$12,3,TRUE))</f>
        <v/>
      </c>
      <c r="W228" s="69" t="str">
        <f t="shared" si="13"/>
        <v/>
      </c>
      <c r="X228" s="170" t="b">
        <f>IF(ISNUMBER(D228),"判定外",IF(C228=12,VLOOKUP(W228,判定式!$C$15:I$19,7,TRUE),IF(C228=13,VLOOKUP(W228,判定式!$D$15:I$19,6,TRUE),IF(C228=14,VLOOKUP(W228,判定式!$E$15:I$19,5,TRUE),IF(C228=15,VLOOKUP(W228,判定式!$F$15:I$19,4,TRUE),IF(C228=16,VLOOKUP(W228,判定式!$G$15:I$19,3,TRUE),IF(C228=17,VLOOKUP(W228,判定式!$H$15:I$19,2,TRUE))))))))</f>
        <v>0</v>
      </c>
    </row>
    <row r="229" spans="1:24" ht="14.25">
      <c r="A229" s="67">
        <v>209</v>
      </c>
      <c r="B229" s="133"/>
      <c r="C229" s="201"/>
      <c r="D229" s="208" t="str">
        <f t="shared" si="12"/>
        <v>-</v>
      </c>
      <c r="E229" s="225"/>
      <c r="F229" s="225"/>
      <c r="G229" s="225"/>
      <c r="H229" s="225"/>
      <c r="I229" s="225"/>
      <c r="J229" s="225"/>
      <c r="K229" s="68"/>
      <c r="L229" s="225"/>
      <c r="M229" s="225"/>
      <c r="N229" s="241" t="str">
        <f>IF(E229="","",VLOOKUP(E229,判定式!C$3:$J$12,8,TRUE))</f>
        <v/>
      </c>
      <c r="O229" s="241" t="str">
        <f>IF(F229="","",VLOOKUP(F229,判定式!D$3:$J$12,7,TRUE))</f>
        <v/>
      </c>
      <c r="P229" s="241" t="str">
        <f>IF(G229="","",VLOOKUP(G229,判定式!E$3:$J$12,6,TRUE))</f>
        <v/>
      </c>
      <c r="Q229" s="241" t="str">
        <f>IF(H229="","",VLOOKUP(H229,判定式!F$3:$J$12,5,TRUE))</f>
        <v/>
      </c>
      <c r="R229" s="241" t="str">
        <f>IF(I229="","",VLOOKUP(I229,判定式!M$3:$N$12,2,TRUE))</f>
        <v/>
      </c>
      <c r="S229" s="241" t="str">
        <f>IF(J229="","",VLOOKUP(J229,判定式!I$3:$J$12,2,TRUE))</f>
        <v/>
      </c>
      <c r="T229" s="241" t="str">
        <f>IF(K229="","",VLOOKUP(K229,判定式!L$3:$N$12,3,TRUE))</f>
        <v/>
      </c>
      <c r="U229" s="241" t="str">
        <f>IF(L229="","",VLOOKUP(L229,判定式!G$3:$J$12,4,TRUE))</f>
        <v/>
      </c>
      <c r="V229" s="241" t="str">
        <f>IF(M229="","",VLOOKUP(M229,判定式!$H$3:J$12,3,TRUE))</f>
        <v/>
      </c>
      <c r="W229" s="69" t="str">
        <f t="shared" si="13"/>
        <v/>
      </c>
      <c r="X229" s="170" t="b">
        <f>IF(ISNUMBER(D229),"判定外",IF(C229=12,VLOOKUP(W229,判定式!$C$15:I$19,7,TRUE),IF(C229=13,VLOOKUP(W229,判定式!$D$15:I$19,6,TRUE),IF(C229=14,VLOOKUP(W229,判定式!$E$15:I$19,5,TRUE),IF(C229=15,VLOOKUP(W229,判定式!$F$15:I$19,4,TRUE),IF(C229=16,VLOOKUP(W229,判定式!$G$15:I$19,3,TRUE),IF(C229=17,VLOOKUP(W229,判定式!$H$15:I$19,2,TRUE))))))))</f>
        <v>0</v>
      </c>
    </row>
    <row r="230" spans="1:24" ht="14.25">
      <c r="A230" s="76">
        <v>210</v>
      </c>
      <c r="B230" s="136"/>
      <c r="C230" s="204"/>
      <c r="D230" s="211" t="str">
        <f t="shared" si="12"/>
        <v>-</v>
      </c>
      <c r="E230" s="230"/>
      <c r="F230" s="230"/>
      <c r="G230" s="230"/>
      <c r="H230" s="230"/>
      <c r="I230" s="230"/>
      <c r="J230" s="230"/>
      <c r="K230" s="77"/>
      <c r="L230" s="230"/>
      <c r="M230" s="230"/>
      <c r="N230" s="242" t="str">
        <f>IF(E230="","",VLOOKUP(E230,判定式!C$3:$J$12,8,TRUE))</f>
        <v/>
      </c>
      <c r="O230" s="242" t="str">
        <f>IF(F230="","",VLOOKUP(F230,判定式!D$3:$J$12,7,TRUE))</f>
        <v/>
      </c>
      <c r="P230" s="242" t="str">
        <f>IF(G230="","",VLOOKUP(G230,判定式!E$3:$J$12,6,TRUE))</f>
        <v/>
      </c>
      <c r="Q230" s="242" t="str">
        <f>IF(H230="","",VLOOKUP(H230,判定式!F$3:$J$12,5,TRUE))</f>
        <v/>
      </c>
      <c r="R230" s="242" t="str">
        <f>IF(I230="","",VLOOKUP(I230,判定式!M$3:$N$12,2,TRUE))</f>
        <v/>
      </c>
      <c r="S230" s="242" t="str">
        <f>IF(J230="","",VLOOKUP(J230,判定式!I$3:$J$12,2,TRUE))</f>
        <v/>
      </c>
      <c r="T230" s="242" t="str">
        <f>IF(K230="","",VLOOKUP(K230,判定式!L$3:$N$12,3,TRUE))</f>
        <v/>
      </c>
      <c r="U230" s="242" t="str">
        <f>IF(L230="","",VLOOKUP(L230,判定式!G$3:$J$12,4,TRUE))</f>
        <v/>
      </c>
      <c r="V230" s="242" t="str">
        <f>IF(M230="","",VLOOKUP(M230,判定式!$H$3:J$12,3,TRUE))</f>
        <v/>
      </c>
      <c r="W230" s="78" t="str">
        <f t="shared" si="13"/>
        <v/>
      </c>
      <c r="X230" s="173" t="b">
        <f>IF(ISNUMBER(D230),"判定外",IF(C230=12,VLOOKUP(W230,判定式!$C$15:I$19,7,TRUE),IF(C230=13,VLOOKUP(W230,判定式!$D$15:I$19,6,TRUE),IF(C230=14,VLOOKUP(W230,判定式!$E$15:I$19,5,TRUE),IF(C230=15,VLOOKUP(W230,判定式!$F$15:I$19,4,TRUE),IF(C230=16,VLOOKUP(W230,判定式!$G$15:I$19,3,TRUE),IF(C230=17,VLOOKUP(W230,判定式!$H$15:I$19,2,TRUE))))))))</f>
        <v>0</v>
      </c>
    </row>
    <row r="231" spans="1:24" ht="14.25">
      <c r="A231" s="73">
        <v>211</v>
      </c>
      <c r="B231" s="137"/>
      <c r="C231" s="205"/>
      <c r="D231" s="212" t="str">
        <f t="shared" si="12"/>
        <v>-</v>
      </c>
      <c r="E231" s="231"/>
      <c r="F231" s="231"/>
      <c r="G231" s="231"/>
      <c r="H231" s="231"/>
      <c r="I231" s="231"/>
      <c r="J231" s="231"/>
      <c r="K231" s="80"/>
      <c r="L231" s="231"/>
      <c r="M231" s="231"/>
      <c r="N231" s="243" t="str">
        <f>IF(E231="","",VLOOKUP(E231,判定式!C$3:$J$12,8,TRUE))</f>
        <v/>
      </c>
      <c r="O231" s="243" t="str">
        <f>IF(F231="","",VLOOKUP(F231,判定式!D$3:$J$12,7,TRUE))</f>
        <v/>
      </c>
      <c r="P231" s="243" t="str">
        <f>IF(G231="","",VLOOKUP(G231,判定式!E$3:$J$12,6,TRUE))</f>
        <v/>
      </c>
      <c r="Q231" s="243" t="str">
        <f>IF(H231="","",VLOOKUP(H231,判定式!F$3:$J$12,5,TRUE))</f>
        <v/>
      </c>
      <c r="R231" s="243" t="str">
        <f>IF(I231="","",VLOOKUP(I231,判定式!M$3:$N$12,2,TRUE))</f>
        <v/>
      </c>
      <c r="S231" s="243" t="str">
        <f>IF(J231="","",VLOOKUP(J231,判定式!I$3:$J$12,2,TRUE))</f>
        <v/>
      </c>
      <c r="T231" s="243" t="str">
        <f>IF(K231="","",VLOOKUP(K231,判定式!L$3:$N$12,3,TRUE))</f>
        <v/>
      </c>
      <c r="U231" s="243" t="str">
        <f>IF(L231="","",VLOOKUP(L231,判定式!G$3:$J$12,4,TRUE))</f>
        <v/>
      </c>
      <c r="V231" s="243" t="str">
        <f>IF(M231="","",VLOOKUP(M231,判定式!$H$3:J$12,3,TRUE))</f>
        <v/>
      </c>
      <c r="W231" s="75" t="str">
        <f t="shared" si="13"/>
        <v/>
      </c>
      <c r="X231" s="174" t="b">
        <f>IF(ISNUMBER(D231),"判定外",IF(C231=12,VLOOKUP(W231,判定式!$C$15:I$19,7,TRUE),IF(C231=13,VLOOKUP(W231,判定式!$D$15:I$19,6,TRUE),IF(C231=14,VLOOKUP(W231,判定式!$E$15:I$19,5,TRUE),IF(C231=15,VLOOKUP(W231,判定式!$F$15:I$19,4,TRUE),IF(C231=16,VLOOKUP(W231,判定式!$G$15:I$19,3,TRUE),IF(C231=17,VLOOKUP(W231,判定式!$H$15:I$19,2,TRUE))))))))</f>
        <v>0</v>
      </c>
    </row>
    <row r="232" spans="1:24" ht="14.25">
      <c r="A232" s="67">
        <v>212</v>
      </c>
      <c r="B232" s="133"/>
      <c r="C232" s="201"/>
      <c r="D232" s="208" t="str">
        <f t="shared" si="12"/>
        <v>-</v>
      </c>
      <c r="E232" s="225"/>
      <c r="F232" s="225"/>
      <c r="G232" s="225"/>
      <c r="H232" s="225"/>
      <c r="I232" s="225"/>
      <c r="J232" s="225"/>
      <c r="K232" s="68"/>
      <c r="L232" s="225"/>
      <c r="M232" s="225"/>
      <c r="N232" s="241" t="str">
        <f>IF(E232="","",VLOOKUP(E232,判定式!C$3:$J$12,8,TRUE))</f>
        <v/>
      </c>
      <c r="O232" s="241" t="str">
        <f>IF(F232="","",VLOOKUP(F232,判定式!D$3:$J$12,7,TRUE))</f>
        <v/>
      </c>
      <c r="P232" s="241" t="str">
        <f>IF(G232="","",VLOOKUP(G232,判定式!E$3:$J$12,6,TRUE))</f>
        <v/>
      </c>
      <c r="Q232" s="241" t="str">
        <f>IF(H232="","",VLOOKUP(H232,判定式!F$3:$J$12,5,TRUE))</f>
        <v/>
      </c>
      <c r="R232" s="241" t="str">
        <f>IF(I232="","",VLOOKUP(I232,判定式!M$3:$N$12,2,TRUE))</f>
        <v/>
      </c>
      <c r="S232" s="241" t="str">
        <f>IF(J232="","",VLOOKUP(J232,判定式!I$3:$J$12,2,TRUE))</f>
        <v/>
      </c>
      <c r="T232" s="241" t="str">
        <f>IF(K232="","",VLOOKUP(K232,判定式!L$3:$N$12,3,TRUE))</f>
        <v/>
      </c>
      <c r="U232" s="241" t="str">
        <f>IF(L232="","",VLOOKUP(L232,判定式!G$3:$J$12,4,TRUE))</f>
        <v/>
      </c>
      <c r="V232" s="241" t="str">
        <f>IF(M232="","",VLOOKUP(M232,判定式!$H$3:J$12,3,TRUE))</f>
        <v/>
      </c>
      <c r="W232" s="69" t="str">
        <f t="shared" si="13"/>
        <v/>
      </c>
      <c r="X232" s="170" t="b">
        <f>IF(ISNUMBER(D232),"判定外",IF(C232=12,VLOOKUP(W232,判定式!$C$15:I$19,7,TRUE),IF(C232=13,VLOOKUP(W232,判定式!$D$15:I$19,6,TRUE),IF(C232=14,VLOOKUP(W232,判定式!$E$15:I$19,5,TRUE),IF(C232=15,VLOOKUP(W232,判定式!$F$15:I$19,4,TRUE),IF(C232=16,VLOOKUP(W232,判定式!$G$15:I$19,3,TRUE),IF(C232=17,VLOOKUP(W232,判定式!$H$15:I$19,2,TRUE))))))))</f>
        <v>0</v>
      </c>
    </row>
    <row r="233" spans="1:24" ht="14.25">
      <c r="A233" s="67">
        <v>213</v>
      </c>
      <c r="B233" s="133"/>
      <c r="C233" s="201"/>
      <c r="D233" s="208" t="str">
        <f t="shared" si="12"/>
        <v>-</v>
      </c>
      <c r="E233" s="225"/>
      <c r="F233" s="225"/>
      <c r="G233" s="225"/>
      <c r="H233" s="225"/>
      <c r="I233" s="225"/>
      <c r="J233" s="225"/>
      <c r="K233" s="68"/>
      <c r="L233" s="225"/>
      <c r="M233" s="225"/>
      <c r="N233" s="241" t="str">
        <f>IF(E233="","",VLOOKUP(E233,判定式!C$3:$J$12,8,TRUE))</f>
        <v/>
      </c>
      <c r="O233" s="241" t="str">
        <f>IF(F233="","",VLOOKUP(F233,判定式!D$3:$J$12,7,TRUE))</f>
        <v/>
      </c>
      <c r="P233" s="241" t="str">
        <f>IF(G233="","",VLOOKUP(G233,判定式!E$3:$J$12,6,TRUE))</f>
        <v/>
      </c>
      <c r="Q233" s="241" t="str">
        <f>IF(H233="","",VLOOKUP(H233,判定式!F$3:$J$12,5,TRUE))</f>
        <v/>
      </c>
      <c r="R233" s="241" t="str">
        <f>IF(I233="","",VLOOKUP(I233,判定式!M$3:$N$12,2,TRUE))</f>
        <v/>
      </c>
      <c r="S233" s="241" t="str">
        <f>IF(J233="","",VLOOKUP(J233,判定式!I$3:$J$12,2,TRUE))</f>
        <v/>
      </c>
      <c r="T233" s="241" t="str">
        <f>IF(K233="","",VLOOKUP(K233,判定式!L$3:$N$12,3,TRUE))</f>
        <v/>
      </c>
      <c r="U233" s="241" t="str">
        <f>IF(L233="","",VLOOKUP(L233,判定式!G$3:$J$12,4,TRUE))</f>
        <v/>
      </c>
      <c r="V233" s="241" t="str">
        <f>IF(M233="","",VLOOKUP(M233,判定式!$H$3:J$12,3,TRUE))</f>
        <v/>
      </c>
      <c r="W233" s="69" t="str">
        <f t="shared" si="13"/>
        <v/>
      </c>
      <c r="X233" s="170" t="b">
        <f>IF(ISNUMBER(D233),"判定外",IF(C233=12,VLOOKUP(W233,判定式!$C$15:I$19,7,TRUE),IF(C233=13,VLOOKUP(W233,判定式!$D$15:I$19,6,TRUE),IF(C233=14,VLOOKUP(W233,判定式!$E$15:I$19,5,TRUE),IF(C233=15,VLOOKUP(W233,判定式!$F$15:I$19,4,TRUE),IF(C233=16,VLOOKUP(W233,判定式!$G$15:I$19,3,TRUE),IF(C233=17,VLOOKUP(W233,判定式!$H$15:I$19,2,TRUE))))))))</f>
        <v>0</v>
      </c>
    </row>
    <row r="234" spans="1:24" ht="14.25">
      <c r="A234" s="67">
        <v>214</v>
      </c>
      <c r="B234" s="133"/>
      <c r="C234" s="201"/>
      <c r="D234" s="208" t="str">
        <f t="shared" si="12"/>
        <v>-</v>
      </c>
      <c r="E234" s="225"/>
      <c r="F234" s="225"/>
      <c r="G234" s="225"/>
      <c r="H234" s="225"/>
      <c r="I234" s="225"/>
      <c r="J234" s="225"/>
      <c r="K234" s="68"/>
      <c r="L234" s="225"/>
      <c r="M234" s="225"/>
      <c r="N234" s="241" t="str">
        <f>IF(E234="","",VLOOKUP(E234,判定式!C$3:$J$12,8,TRUE))</f>
        <v/>
      </c>
      <c r="O234" s="241" t="str">
        <f>IF(F234="","",VLOOKUP(F234,判定式!D$3:$J$12,7,TRUE))</f>
        <v/>
      </c>
      <c r="P234" s="241" t="str">
        <f>IF(G234="","",VLOOKUP(G234,判定式!E$3:$J$12,6,TRUE))</f>
        <v/>
      </c>
      <c r="Q234" s="241" t="str">
        <f>IF(H234="","",VLOOKUP(H234,判定式!F$3:$J$12,5,TRUE))</f>
        <v/>
      </c>
      <c r="R234" s="241" t="str">
        <f>IF(I234="","",VLOOKUP(I234,判定式!M$3:$N$12,2,TRUE))</f>
        <v/>
      </c>
      <c r="S234" s="241" t="str">
        <f>IF(J234="","",VLOOKUP(J234,判定式!I$3:$J$12,2,TRUE))</f>
        <v/>
      </c>
      <c r="T234" s="241" t="str">
        <f>IF(K234="","",VLOOKUP(K234,判定式!L$3:$N$12,3,TRUE))</f>
        <v/>
      </c>
      <c r="U234" s="241" t="str">
        <f>IF(L234="","",VLOOKUP(L234,判定式!G$3:$J$12,4,TRUE))</f>
        <v/>
      </c>
      <c r="V234" s="241" t="str">
        <f>IF(M234="","",VLOOKUP(M234,判定式!$H$3:J$12,3,TRUE))</f>
        <v/>
      </c>
      <c r="W234" s="69" t="str">
        <f t="shared" si="13"/>
        <v/>
      </c>
      <c r="X234" s="170" t="b">
        <f>IF(ISNUMBER(D234),"判定外",IF(C234=12,VLOOKUP(W234,判定式!$C$15:I$19,7,TRUE),IF(C234=13,VLOOKUP(W234,判定式!$D$15:I$19,6,TRUE),IF(C234=14,VLOOKUP(W234,判定式!$E$15:I$19,5,TRUE),IF(C234=15,VLOOKUP(W234,判定式!$F$15:I$19,4,TRUE),IF(C234=16,VLOOKUP(W234,判定式!$G$15:I$19,3,TRUE),IF(C234=17,VLOOKUP(W234,判定式!$H$15:I$19,2,TRUE))))))))</f>
        <v>0</v>
      </c>
    </row>
    <row r="235" spans="1:24" ht="14.25">
      <c r="A235" s="76">
        <v>215</v>
      </c>
      <c r="B235" s="134"/>
      <c r="C235" s="202"/>
      <c r="D235" s="211" t="str">
        <f t="shared" si="12"/>
        <v>-</v>
      </c>
      <c r="E235" s="227"/>
      <c r="F235" s="227"/>
      <c r="G235" s="227"/>
      <c r="H235" s="227"/>
      <c r="I235" s="227"/>
      <c r="J235" s="227"/>
      <c r="K235" s="71"/>
      <c r="L235" s="227"/>
      <c r="M235" s="227"/>
      <c r="N235" s="244" t="str">
        <f>IF(E235="","",VLOOKUP(E235,判定式!C$3:$J$12,8,TRUE))</f>
        <v/>
      </c>
      <c r="O235" s="244" t="str">
        <f>IF(F235="","",VLOOKUP(F235,判定式!D$3:$J$12,7,TRUE))</f>
        <v/>
      </c>
      <c r="P235" s="244" t="str">
        <f>IF(G235="","",VLOOKUP(G235,判定式!E$3:$J$12,6,TRUE))</f>
        <v/>
      </c>
      <c r="Q235" s="244" t="str">
        <f>IF(H235="","",VLOOKUP(H235,判定式!F$3:$J$12,5,TRUE))</f>
        <v/>
      </c>
      <c r="R235" s="244" t="str">
        <f>IF(I235="","",VLOOKUP(I235,判定式!M$3:$N$12,2,TRUE))</f>
        <v/>
      </c>
      <c r="S235" s="244" t="str">
        <f>IF(J235="","",VLOOKUP(J235,判定式!I$3:$J$12,2,TRUE))</f>
        <v/>
      </c>
      <c r="T235" s="244" t="str">
        <f>IF(K235="","",VLOOKUP(K235,判定式!L$3:$N$12,3,TRUE))</f>
        <v/>
      </c>
      <c r="U235" s="244" t="str">
        <f>IF(L235="","",VLOOKUP(L235,判定式!G$3:$J$12,4,TRUE))</f>
        <v/>
      </c>
      <c r="V235" s="244" t="str">
        <f>IF(M235="","",VLOOKUP(M235,判定式!$H$3:J$12,3,TRUE))</f>
        <v/>
      </c>
      <c r="W235" s="78" t="str">
        <f t="shared" si="13"/>
        <v/>
      </c>
      <c r="X235" s="171" t="b">
        <f>IF(ISNUMBER(D235),"判定外",IF(C235=12,VLOOKUP(W235,判定式!$C$15:I$19,7,TRUE),IF(C235=13,VLOOKUP(W235,判定式!$D$15:I$19,6,TRUE),IF(C235=14,VLOOKUP(W235,判定式!$E$15:I$19,5,TRUE),IF(C235=15,VLOOKUP(W235,判定式!$F$15:I$19,4,TRUE),IF(C235=16,VLOOKUP(W235,判定式!$G$15:I$19,3,TRUE),IF(C235=17,VLOOKUP(W235,判定式!$H$15:I$19,2,TRUE))))))))</f>
        <v>0</v>
      </c>
    </row>
    <row r="236" spans="1:24" ht="14.25">
      <c r="A236" s="73">
        <v>216</v>
      </c>
      <c r="B236" s="135"/>
      <c r="C236" s="203"/>
      <c r="D236" s="212" t="str">
        <f t="shared" si="12"/>
        <v>-</v>
      </c>
      <c r="E236" s="229"/>
      <c r="F236" s="229"/>
      <c r="G236" s="229"/>
      <c r="H236" s="229"/>
      <c r="I236" s="229"/>
      <c r="J236" s="229"/>
      <c r="K236" s="74"/>
      <c r="L236" s="229"/>
      <c r="M236" s="229"/>
      <c r="N236" s="245" t="str">
        <f>IF(E236="","",VLOOKUP(E236,判定式!C$3:$J$12,8,TRUE))</f>
        <v/>
      </c>
      <c r="O236" s="245" t="str">
        <f>IF(F236="","",VLOOKUP(F236,判定式!D$3:$J$12,7,TRUE))</f>
        <v/>
      </c>
      <c r="P236" s="245" t="str">
        <f>IF(G236="","",VLOOKUP(G236,判定式!E$3:$J$12,6,TRUE))</f>
        <v/>
      </c>
      <c r="Q236" s="245" t="str">
        <f>IF(H236="","",VLOOKUP(H236,判定式!F$3:$J$12,5,TRUE))</f>
        <v/>
      </c>
      <c r="R236" s="245" t="str">
        <f>IF(I236="","",VLOOKUP(I236,判定式!M$3:$N$12,2,TRUE))</f>
        <v/>
      </c>
      <c r="S236" s="245" t="str">
        <f>IF(J236="","",VLOOKUP(J236,判定式!I$3:$J$12,2,TRUE))</f>
        <v/>
      </c>
      <c r="T236" s="245" t="str">
        <f>IF(K236="","",VLOOKUP(K236,判定式!L$3:$N$12,3,TRUE))</f>
        <v/>
      </c>
      <c r="U236" s="245" t="str">
        <f>IF(L236="","",VLOOKUP(L236,判定式!G$3:$J$12,4,TRUE))</f>
        <v/>
      </c>
      <c r="V236" s="245" t="str">
        <f>IF(M236="","",VLOOKUP(M236,判定式!$H$3:J$12,3,TRUE))</f>
        <v/>
      </c>
      <c r="W236" s="75" t="str">
        <f t="shared" si="13"/>
        <v/>
      </c>
      <c r="X236" s="172" t="b">
        <f>IF(ISNUMBER(D236),"判定外",IF(C236=12,VLOOKUP(W236,判定式!$C$15:I$19,7,TRUE),IF(C236=13,VLOOKUP(W236,判定式!$D$15:I$19,6,TRUE),IF(C236=14,VLOOKUP(W236,判定式!$E$15:I$19,5,TRUE),IF(C236=15,VLOOKUP(W236,判定式!$F$15:I$19,4,TRUE),IF(C236=16,VLOOKUP(W236,判定式!$G$15:I$19,3,TRUE),IF(C236=17,VLOOKUP(W236,判定式!$H$15:I$19,2,TRUE))))))))</f>
        <v>0</v>
      </c>
    </row>
    <row r="237" spans="1:24" ht="14.25">
      <c r="A237" s="67">
        <v>217</v>
      </c>
      <c r="B237" s="133"/>
      <c r="C237" s="201"/>
      <c r="D237" s="208" t="str">
        <f t="shared" si="12"/>
        <v>-</v>
      </c>
      <c r="E237" s="225"/>
      <c r="F237" s="225"/>
      <c r="G237" s="225"/>
      <c r="H237" s="225"/>
      <c r="I237" s="225"/>
      <c r="J237" s="225"/>
      <c r="K237" s="68"/>
      <c r="L237" s="225"/>
      <c r="M237" s="225"/>
      <c r="N237" s="241" t="str">
        <f>IF(E237="","",VLOOKUP(E237,判定式!C$3:$J$12,8,TRUE))</f>
        <v/>
      </c>
      <c r="O237" s="241" t="str">
        <f>IF(F237="","",VLOOKUP(F237,判定式!D$3:$J$12,7,TRUE))</f>
        <v/>
      </c>
      <c r="P237" s="241" t="str">
        <f>IF(G237="","",VLOOKUP(G237,判定式!E$3:$J$12,6,TRUE))</f>
        <v/>
      </c>
      <c r="Q237" s="241" t="str">
        <f>IF(H237="","",VLOOKUP(H237,判定式!F$3:$J$12,5,TRUE))</f>
        <v/>
      </c>
      <c r="R237" s="241" t="str">
        <f>IF(I237="","",VLOOKUP(I237,判定式!M$3:$N$12,2,TRUE))</f>
        <v/>
      </c>
      <c r="S237" s="241" t="str">
        <f>IF(J237="","",VLOOKUP(J237,判定式!I$3:$J$12,2,TRUE))</f>
        <v/>
      </c>
      <c r="T237" s="241" t="str">
        <f>IF(K237="","",VLOOKUP(K237,判定式!L$3:$N$12,3,TRUE))</f>
        <v/>
      </c>
      <c r="U237" s="241" t="str">
        <f>IF(L237="","",VLOOKUP(L237,判定式!G$3:$J$12,4,TRUE))</f>
        <v/>
      </c>
      <c r="V237" s="241" t="str">
        <f>IF(M237="","",VLOOKUP(M237,判定式!$H$3:J$12,3,TRUE))</f>
        <v/>
      </c>
      <c r="W237" s="69" t="str">
        <f t="shared" si="13"/>
        <v/>
      </c>
      <c r="X237" s="170" t="b">
        <f>IF(ISNUMBER(D237),"判定外",IF(C237=12,VLOOKUP(W237,判定式!$C$15:I$19,7,TRUE),IF(C237=13,VLOOKUP(W237,判定式!$D$15:I$19,6,TRUE),IF(C237=14,VLOOKUP(W237,判定式!$E$15:I$19,5,TRUE),IF(C237=15,VLOOKUP(W237,判定式!$F$15:I$19,4,TRUE),IF(C237=16,VLOOKUP(W237,判定式!$G$15:I$19,3,TRUE),IF(C237=17,VLOOKUP(W237,判定式!$H$15:I$19,2,TRUE))))))))</f>
        <v>0</v>
      </c>
    </row>
    <row r="238" spans="1:24" ht="14.25">
      <c r="A238" s="67">
        <v>218</v>
      </c>
      <c r="B238" s="133"/>
      <c r="C238" s="201"/>
      <c r="D238" s="208" t="str">
        <f t="shared" si="12"/>
        <v>-</v>
      </c>
      <c r="E238" s="225"/>
      <c r="F238" s="225"/>
      <c r="G238" s="225"/>
      <c r="H238" s="225"/>
      <c r="I238" s="225"/>
      <c r="J238" s="225"/>
      <c r="K238" s="68"/>
      <c r="L238" s="225"/>
      <c r="M238" s="225"/>
      <c r="N238" s="241" t="str">
        <f>IF(E238="","",VLOOKUP(E238,判定式!C$3:$J$12,8,TRUE))</f>
        <v/>
      </c>
      <c r="O238" s="241" t="str">
        <f>IF(F238="","",VLOOKUP(F238,判定式!D$3:$J$12,7,TRUE))</f>
        <v/>
      </c>
      <c r="P238" s="241" t="str">
        <f>IF(G238="","",VLOOKUP(G238,判定式!E$3:$J$12,6,TRUE))</f>
        <v/>
      </c>
      <c r="Q238" s="241" t="str">
        <f>IF(H238="","",VLOOKUP(H238,判定式!F$3:$J$12,5,TRUE))</f>
        <v/>
      </c>
      <c r="R238" s="241" t="str">
        <f>IF(I238="","",VLOOKUP(I238,判定式!M$3:$N$12,2,TRUE))</f>
        <v/>
      </c>
      <c r="S238" s="241" t="str">
        <f>IF(J238="","",VLOOKUP(J238,判定式!I$3:$J$12,2,TRUE))</f>
        <v/>
      </c>
      <c r="T238" s="241" t="str">
        <f>IF(K238="","",VLOOKUP(K238,判定式!L$3:$N$12,3,TRUE))</f>
        <v/>
      </c>
      <c r="U238" s="241" t="str">
        <f>IF(L238="","",VLOOKUP(L238,判定式!G$3:$J$12,4,TRUE))</f>
        <v/>
      </c>
      <c r="V238" s="241" t="str">
        <f>IF(M238="","",VLOOKUP(M238,判定式!$H$3:J$12,3,TRUE))</f>
        <v/>
      </c>
      <c r="W238" s="69" t="str">
        <f t="shared" si="13"/>
        <v/>
      </c>
      <c r="X238" s="170" t="b">
        <f>IF(ISNUMBER(D238),"判定外",IF(C238=12,VLOOKUP(W238,判定式!$C$15:I$19,7,TRUE),IF(C238=13,VLOOKUP(W238,判定式!$D$15:I$19,6,TRUE),IF(C238=14,VLOOKUP(W238,判定式!$E$15:I$19,5,TRUE),IF(C238=15,VLOOKUP(W238,判定式!$F$15:I$19,4,TRUE),IF(C238=16,VLOOKUP(W238,判定式!$G$15:I$19,3,TRUE),IF(C238=17,VLOOKUP(W238,判定式!$H$15:I$19,2,TRUE))))))))</f>
        <v>0</v>
      </c>
    </row>
    <row r="239" spans="1:24" ht="14.25">
      <c r="A239" s="67">
        <v>219</v>
      </c>
      <c r="B239" s="133"/>
      <c r="C239" s="201"/>
      <c r="D239" s="208" t="str">
        <f t="shared" si="12"/>
        <v>-</v>
      </c>
      <c r="E239" s="225"/>
      <c r="F239" s="225"/>
      <c r="G239" s="225"/>
      <c r="H239" s="225"/>
      <c r="I239" s="225"/>
      <c r="J239" s="225"/>
      <c r="K239" s="68"/>
      <c r="L239" s="225"/>
      <c r="M239" s="225"/>
      <c r="N239" s="241" t="str">
        <f>IF(E239="","",VLOOKUP(E239,判定式!C$3:$J$12,8,TRUE))</f>
        <v/>
      </c>
      <c r="O239" s="241" t="str">
        <f>IF(F239="","",VLOOKUP(F239,判定式!D$3:$J$12,7,TRUE))</f>
        <v/>
      </c>
      <c r="P239" s="241" t="str">
        <f>IF(G239="","",VLOOKUP(G239,判定式!E$3:$J$12,6,TRUE))</f>
        <v/>
      </c>
      <c r="Q239" s="241" t="str">
        <f>IF(H239="","",VLOOKUP(H239,判定式!F$3:$J$12,5,TRUE))</f>
        <v/>
      </c>
      <c r="R239" s="241" t="str">
        <f>IF(I239="","",VLOOKUP(I239,判定式!M$3:$N$12,2,TRUE))</f>
        <v/>
      </c>
      <c r="S239" s="241" t="str">
        <f>IF(J239="","",VLOOKUP(J239,判定式!I$3:$J$12,2,TRUE))</f>
        <v/>
      </c>
      <c r="T239" s="241" t="str">
        <f>IF(K239="","",VLOOKUP(K239,判定式!L$3:$N$12,3,TRUE))</f>
        <v/>
      </c>
      <c r="U239" s="241" t="str">
        <f>IF(L239="","",VLOOKUP(L239,判定式!G$3:$J$12,4,TRUE))</f>
        <v/>
      </c>
      <c r="V239" s="241" t="str">
        <f>IF(M239="","",VLOOKUP(M239,判定式!$H$3:J$12,3,TRUE))</f>
        <v/>
      </c>
      <c r="W239" s="69" t="str">
        <f t="shared" si="13"/>
        <v/>
      </c>
      <c r="X239" s="170" t="b">
        <f>IF(ISNUMBER(D239),"判定外",IF(C239=12,VLOOKUP(W239,判定式!$C$15:I$19,7,TRUE),IF(C239=13,VLOOKUP(W239,判定式!$D$15:I$19,6,TRUE),IF(C239=14,VLOOKUP(W239,判定式!$E$15:I$19,5,TRUE),IF(C239=15,VLOOKUP(W239,判定式!$F$15:I$19,4,TRUE),IF(C239=16,VLOOKUP(W239,判定式!$G$15:I$19,3,TRUE),IF(C239=17,VLOOKUP(W239,判定式!$H$15:I$19,2,TRUE))))))))</f>
        <v>0</v>
      </c>
    </row>
    <row r="240" spans="1:24" ht="14.25">
      <c r="A240" s="76">
        <v>220</v>
      </c>
      <c r="B240" s="136"/>
      <c r="C240" s="204"/>
      <c r="D240" s="211" t="str">
        <f t="shared" si="12"/>
        <v>-</v>
      </c>
      <c r="E240" s="230"/>
      <c r="F240" s="230"/>
      <c r="G240" s="230"/>
      <c r="H240" s="230"/>
      <c r="I240" s="230"/>
      <c r="J240" s="230"/>
      <c r="K240" s="77"/>
      <c r="L240" s="230"/>
      <c r="M240" s="230"/>
      <c r="N240" s="242" t="str">
        <f>IF(E240="","",VLOOKUP(E240,判定式!C$3:$J$12,8,TRUE))</f>
        <v/>
      </c>
      <c r="O240" s="242" t="str">
        <f>IF(F240="","",VLOOKUP(F240,判定式!D$3:$J$12,7,TRUE))</f>
        <v/>
      </c>
      <c r="P240" s="242" t="str">
        <f>IF(G240="","",VLOOKUP(G240,判定式!E$3:$J$12,6,TRUE))</f>
        <v/>
      </c>
      <c r="Q240" s="242" t="str">
        <f>IF(H240="","",VLOOKUP(H240,判定式!F$3:$J$12,5,TRUE))</f>
        <v/>
      </c>
      <c r="R240" s="242" t="str">
        <f>IF(I240="","",VLOOKUP(I240,判定式!M$3:$N$12,2,TRUE))</f>
        <v/>
      </c>
      <c r="S240" s="242" t="str">
        <f>IF(J240="","",VLOOKUP(J240,判定式!I$3:$J$12,2,TRUE))</f>
        <v/>
      </c>
      <c r="T240" s="242" t="str">
        <f>IF(K240="","",VLOOKUP(K240,判定式!L$3:$N$12,3,TRUE))</f>
        <v/>
      </c>
      <c r="U240" s="242" t="str">
        <f>IF(L240="","",VLOOKUP(L240,判定式!G$3:$J$12,4,TRUE))</f>
        <v/>
      </c>
      <c r="V240" s="242" t="str">
        <f>IF(M240="","",VLOOKUP(M240,判定式!$H$3:J$12,3,TRUE))</f>
        <v/>
      </c>
      <c r="W240" s="78" t="str">
        <f t="shared" si="13"/>
        <v/>
      </c>
      <c r="X240" s="173" t="b">
        <f>IF(ISNUMBER(D240),"判定外",IF(C240=12,VLOOKUP(W240,判定式!$C$15:I$19,7,TRUE),IF(C240=13,VLOOKUP(W240,判定式!$D$15:I$19,6,TRUE),IF(C240=14,VLOOKUP(W240,判定式!$E$15:I$19,5,TRUE),IF(C240=15,VLOOKUP(W240,判定式!$F$15:I$19,4,TRUE),IF(C240=16,VLOOKUP(W240,判定式!$G$15:I$19,3,TRUE),IF(C240=17,VLOOKUP(W240,判定式!$H$15:I$19,2,TRUE))))))))</f>
        <v>0</v>
      </c>
    </row>
    <row r="241" spans="1:24" ht="14.25">
      <c r="A241" s="73">
        <v>221</v>
      </c>
      <c r="B241" s="137"/>
      <c r="C241" s="205"/>
      <c r="D241" s="212" t="str">
        <f t="shared" si="12"/>
        <v>-</v>
      </c>
      <c r="E241" s="231"/>
      <c r="F241" s="231"/>
      <c r="G241" s="231"/>
      <c r="H241" s="231"/>
      <c r="I241" s="231"/>
      <c r="J241" s="231"/>
      <c r="K241" s="80"/>
      <c r="L241" s="231"/>
      <c r="M241" s="231"/>
      <c r="N241" s="243" t="str">
        <f>IF(E241="","",VLOOKUP(E241,判定式!C$3:$J$12,8,TRUE))</f>
        <v/>
      </c>
      <c r="O241" s="243" t="str">
        <f>IF(F241="","",VLOOKUP(F241,判定式!D$3:$J$12,7,TRUE))</f>
        <v/>
      </c>
      <c r="P241" s="243" t="str">
        <f>IF(G241="","",VLOOKUP(G241,判定式!E$3:$J$12,6,TRUE))</f>
        <v/>
      </c>
      <c r="Q241" s="243" t="str">
        <f>IF(H241="","",VLOOKUP(H241,判定式!F$3:$J$12,5,TRUE))</f>
        <v/>
      </c>
      <c r="R241" s="243" t="str">
        <f>IF(I241="","",VLOOKUP(I241,判定式!M$3:$N$12,2,TRUE))</f>
        <v/>
      </c>
      <c r="S241" s="243" t="str">
        <f>IF(J241="","",VLOOKUP(J241,判定式!I$3:$J$12,2,TRUE))</f>
        <v/>
      </c>
      <c r="T241" s="243" t="str">
        <f>IF(K241="","",VLOOKUP(K241,判定式!L$3:$N$12,3,TRUE))</f>
        <v/>
      </c>
      <c r="U241" s="243" t="str">
        <f>IF(L241="","",VLOOKUP(L241,判定式!G$3:$J$12,4,TRUE))</f>
        <v/>
      </c>
      <c r="V241" s="243" t="str">
        <f>IF(M241="","",VLOOKUP(M241,判定式!$H$3:J$12,3,TRUE))</f>
        <v/>
      </c>
      <c r="W241" s="75" t="str">
        <f t="shared" si="13"/>
        <v/>
      </c>
      <c r="X241" s="174" t="b">
        <f>IF(ISNUMBER(D241),"判定外",IF(C241=12,VLOOKUP(W241,判定式!$C$15:I$19,7,TRUE),IF(C241=13,VLOOKUP(W241,判定式!$D$15:I$19,6,TRUE),IF(C241=14,VLOOKUP(W241,判定式!$E$15:I$19,5,TRUE),IF(C241=15,VLOOKUP(W241,判定式!$F$15:I$19,4,TRUE),IF(C241=16,VLOOKUP(W241,判定式!$G$15:I$19,3,TRUE),IF(C241=17,VLOOKUP(W241,判定式!$H$15:I$19,2,TRUE))))))))</f>
        <v>0</v>
      </c>
    </row>
    <row r="242" spans="1:24" ht="14.25">
      <c r="A242" s="67">
        <v>222</v>
      </c>
      <c r="B242" s="133"/>
      <c r="C242" s="201"/>
      <c r="D242" s="208" t="str">
        <f t="shared" si="12"/>
        <v>-</v>
      </c>
      <c r="E242" s="225"/>
      <c r="F242" s="225"/>
      <c r="G242" s="225"/>
      <c r="H242" s="225"/>
      <c r="I242" s="225"/>
      <c r="J242" s="225"/>
      <c r="K242" s="68"/>
      <c r="L242" s="225"/>
      <c r="M242" s="225"/>
      <c r="N242" s="241" t="str">
        <f>IF(E242="","",VLOOKUP(E242,判定式!C$3:$J$12,8,TRUE))</f>
        <v/>
      </c>
      <c r="O242" s="241" t="str">
        <f>IF(F242="","",VLOOKUP(F242,判定式!D$3:$J$12,7,TRUE))</f>
        <v/>
      </c>
      <c r="P242" s="241" t="str">
        <f>IF(G242="","",VLOOKUP(G242,判定式!E$3:$J$12,6,TRUE))</f>
        <v/>
      </c>
      <c r="Q242" s="241" t="str">
        <f>IF(H242="","",VLOOKUP(H242,判定式!F$3:$J$12,5,TRUE))</f>
        <v/>
      </c>
      <c r="R242" s="241" t="str">
        <f>IF(I242="","",VLOOKUP(I242,判定式!M$3:$N$12,2,TRUE))</f>
        <v/>
      </c>
      <c r="S242" s="241" t="str">
        <f>IF(J242="","",VLOOKUP(J242,判定式!I$3:$J$12,2,TRUE))</f>
        <v/>
      </c>
      <c r="T242" s="241" t="str">
        <f>IF(K242="","",VLOOKUP(K242,判定式!L$3:$N$12,3,TRUE))</f>
        <v/>
      </c>
      <c r="U242" s="241" t="str">
        <f>IF(L242="","",VLOOKUP(L242,判定式!G$3:$J$12,4,TRUE))</f>
        <v/>
      </c>
      <c r="V242" s="241" t="str">
        <f>IF(M242="","",VLOOKUP(M242,判定式!$H$3:J$12,3,TRUE))</f>
        <v/>
      </c>
      <c r="W242" s="69" t="str">
        <f t="shared" si="13"/>
        <v/>
      </c>
      <c r="X242" s="170" t="b">
        <f>IF(ISNUMBER(D242),"判定外",IF(C242=12,VLOOKUP(W242,判定式!$C$15:I$19,7,TRUE),IF(C242=13,VLOOKUP(W242,判定式!$D$15:I$19,6,TRUE),IF(C242=14,VLOOKUP(W242,判定式!$E$15:I$19,5,TRUE),IF(C242=15,VLOOKUP(W242,判定式!$F$15:I$19,4,TRUE),IF(C242=16,VLOOKUP(W242,判定式!$G$15:I$19,3,TRUE),IF(C242=17,VLOOKUP(W242,判定式!$H$15:I$19,2,TRUE))))))))</f>
        <v>0</v>
      </c>
    </row>
    <row r="243" spans="1:24" ht="14.25">
      <c r="A243" s="67">
        <v>223</v>
      </c>
      <c r="B243" s="133"/>
      <c r="C243" s="201"/>
      <c r="D243" s="208" t="str">
        <f t="shared" si="12"/>
        <v>-</v>
      </c>
      <c r="E243" s="225"/>
      <c r="F243" s="225"/>
      <c r="G243" s="225"/>
      <c r="H243" s="225"/>
      <c r="I243" s="225"/>
      <c r="J243" s="225"/>
      <c r="K243" s="68"/>
      <c r="L243" s="225"/>
      <c r="M243" s="225"/>
      <c r="N243" s="241" t="str">
        <f>IF(E243="","",VLOOKUP(E243,判定式!C$3:$J$12,8,TRUE))</f>
        <v/>
      </c>
      <c r="O243" s="241" t="str">
        <f>IF(F243="","",VLOOKUP(F243,判定式!D$3:$J$12,7,TRUE))</f>
        <v/>
      </c>
      <c r="P243" s="241" t="str">
        <f>IF(G243="","",VLOOKUP(G243,判定式!E$3:$J$12,6,TRUE))</f>
        <v/>
      </c>
      <c r="Q243" s="241" t="str">
        <f>IF(H243="","",VLOOKUP(H243,判定式!F$3:$J$12,5,TRUE))</f>
        <v/>
      </c>
      <c r="R243" s="241" t="str">
        <f>IF(I243="","",VLOOKUP(I243,判定式!M$3:$N$12,2,TRUE))</f>
        <v/>
      </c>
      <c r="S243" s="241" t="str">
        <f>IF(J243="","",VLOOKUP(J243,判定式!I$3:$J$12,2,TRUE))</f>
        <v/>
      </c>
      <c r="T243" s="241" t="str">
        <f>IF(K243="","",VLOOKUP(K243,判定式!L$3:$N$12,3,TRUE))</f>
        <v/>
      </c>
      <c r="U243" s="241" t="str">
        <f>IF(L243="","",VLOOKUP(L243,判定式!G$3:$J$12,4,TRUE))</f>
        <v/>
      </c>
      <c r="V243" s="241" t="str">
        <f>IF(M243="","",VLOOKUP(M243,判定式!$H$3:J$12,3,TRUE))</f>
        <v/>
      </c>
      <c r="W243" s="69" t="str">
        <f t="shared" si="13"/>
        <v/>
      </c>
      <c r="X243" s="170" t="b">
        <f>IF(ISNUMBER(D243),"判定外",IF(C243=12,VLOOKUP(W243,判定式!$C$15:I$19,7,TRUE),IF(C243=13,VLOOKUP(W243,判定式!$D$15:I$19,6,TRUE),IF(C243=14,VLOOKUP(W243,判定式!$E$15:I$19,5,TRUE),IF(C243=15,VLOOKUP(W243,判定式!$F$15:I$19,4,TRUE),IF(C243=16,VLOOKUP(W243,判定式!$G$15:I$19,3,TRUE),IF(C243=17,VLOOKUP(W243,判定式!$H$15:I$19,2,TRUE))))))))</f>
        <v>0</v>
      </c>
    </row>
    <row r="244" spans="1:24" ht="14.25">
      <c r="A244" s="67">
        <v>224</v>
      </c>
      <c r="B244" s="134"/>
      <c r="C244" s="202"/>
      <c r="D244" s="208" t="str">
        <f t="shared" si="12"/>
        <v>-</v>
      </c>
      <c r="E244" s="227"/>
      <c r="F244" s="227"/>
      <c r="G244" s="227"/>
      <c r="H244" s="227"/>
      <c r="I244" s="227"/>
      <c r="J244" s="227"/>
      <c r="K244" s="71"/>
      <c r="L244" s="227"/>
      <c r="M244" s="227"/>
      <c r="N244" s="244" t="str">
        <f>IF(E244="","",VLOOKUP(E244,判定式!C$3:$J$12,8,TRUE))</f>
        <v/>
      </c>
      <c r="O244" s="244" t="str">
        <f>IF(F244="","",VLOOKUP(F244,判定式!D$3:$J$12,7,TRUE))</f>
        <v/>
      </c>
      <c r="P244" s="244" t="str">
        <f>IF(G244="","",VLOOKUP(G244,判定式!E$3:$J$12,6,TRUE))</f>
        <v/>
      </c>
      <c r="Q244" s="244" t="str">
        <f>IF(H244="","",VLOOKUP(H244,判定式!F$3:$J$12,5,TRUE))</f>
        <v/>
      </c>
      <c r="R244" s="244" t="str">
        <f>IF(I244="","",VLOOKUP(I244,判定式!M$3:$N$12,2,TRUE))</f>
        <v/>
      </c>
      <c r="S244" s="244" t="str">
        <f>IF(J244="","",VLOOKUP(J244,判定式!I$3:$J$12,2,TRUE))</f>
        <v/>
      </c>
      <c r="T244" s="244" t="str">
        <f>IF(K244="","",VLOOKUP(K244,判定式!L$3:$N$12,3,TRUE))</f>
        <v/>
      </c>
      <c r="U244" s="244" t="str">
        <f>IF(L244="","",VLOOKUP(L244,判定式!G$3:$J$12,4,TRUE))</f>
        <v/>
      </c>
      <c r="V244" s="244" t="str">
        <f>IF(M244="","",VLOOKUP(M244,判定式!$H$3:J$12,3,TRUE))</f>
        <v/>
      </c>
      <c r="W244" s="69" t="str">
        <f t="shared" si="13"/>
        <v/>
      </c>
      <c r="X244" s="171" t="b">
        <f>IF(ISNUMBER(D244),"判定外",IF(C244=12,VLOOKUP(W244,判定式!$C$15:I$19,7,TRUE),IF(C244=13,VLOOKUP(W244,判定式!$D$15:I$19,6,TRUE),IF(C244=14,VLOOKUP(W244,判定式!$E$15:I$19,5,TRUE),IF(C244=15,VLOOKUP(W244,判定式!$F$15:I$19,4,TRUE),IF(C244=16,VLOOKUP(W244,判定式!$G$15:I$19,3,TRUE),IF(C244=17,VLOOKUP(W244,判定式!$H$15:I$19,2,TRUE))))))))</f>
        <v>0</v>
      </c>
    </row>
    <row r="245" spans="1:24" ht="14.25">
      <c r="A245" s="76">
        <v>225</v>
      </c>
      <c r="B245" s="136"/>
      <c r="C245" s="204"/>
      <c r="D245" s="211" t="str">
        <f t="shared" si="12"/>
        <v>-</v>
      </c>
      <c r="E245" s="230"/>
      <c r="F245" s="230"/>
      <c r="G245" s="230"/>
      <c r="H245" s="230"/>
      <c r="I245" s="230"/>
      <c r="J245" s="230"/>
      <c r="K245" s="77"/>
      <c r="L245" s="230"/>
      <c r="M245" s="230"/>
      <c r="N245" s="242" t="str">
        <f>IF(E245="","",VLOOKUP(E245,判定式!C$3:$J$12,8,TRUE))</f>
        <v/>
      </c>
      <c r="O245" s="242" t="str">
        <f>IF(F245="","",VLOOKUP(F245,判定式!D$3:$J$12,7,TRUE))</f>
        <v/>
      </c>
      <c r="P245" s="242" t="str">
        <f>IF(G245="","",VLOOKUP(G245,判定式!E$3:$J$12,6,TRUE))</f>
        <v/>
      </c>
      <c r="Q245" s="242" t="str">
        <f>IF(H245="","",VLOOKUP(H245,判定式!F$3:$J$12,5,TRUE))</f>
        <v/>
      </c>
      <c r="R245" s="242" t="str">
        <f>IF(I245="","",VLOOKUP(I245,判定式!M$3:$N$12,2,TRUE))</f>
        <v/>
      </c>
      <c r="S245" s="242" t="str">
        <f>IF(J245="","",VLOOKUP(J245,判定式!I$3:$J$12,2,TRUE))</f>
        <v/>
      </c>
      <c r="T245" s="242" t="str">
        <f>IF(K245="","",VLOOKUP(K245,判定式!L$3:$N$12,3,TRUE))</f>
        <v/>
      </c>
      <c r="U245" s="242" t="str">
        <f>IF(L245="","",VLOOKUP(L245,判定式!G$3:$J$12,4,TRUE))</f>
        <v/>
      </c>
      <c r="V245" s="242" t="str">
        <f>IF(M245="","",VLOOKUP(M245,判定式!$H$3:J$12,3,TRUE))</f>
        <v/>
      </c>
      <c r="W245" s="78" t="str">
        <f t="shared" si="13"/>
        <v/>
      </c>
      <c r="X245" s="173" t="b">
        <f>IF(ISNUMBER(D245),"判定外",IF(C245=12,VLOOKUP(W245,判定式!$C$15:I$19,7,TRUE),IF(C245=13,VLOOKUP(W245,判定式!$D$15:I$19,6,TRUE),IF(C245=14,VLOOKUP(W245,判定式!$E$15:I$19,5,TRUE),IF(C245=15,VLOOKUP(W245,判定式!$F$15:I$19,4,TRUE),IF(C245=16,VLOOKUP(W245,判定式!$G$15:I$19,3,TRUE),IF(C245=17,VLOOKUP(W245,判定式!$H$15:I$19,2,TRUE))))))))</f>
        <v>0</v>
      </c>
    </row>
    <row r="246" spans="1:24" ht="14.25">
      <c r="A246" s="73">
        <v>226</v>
      </c>
      <c r="B246" s="135"/>
      <c r="C246" s="203"/>
      <c r="D246" s="210" t="str">
        <f t="shared" si="12"/>
        <v>-</v>
      </c>
      <c r="E246" s="228"/>
      <c r="F246" s="229"/>
      <c r="G246" s="229"/>
      <c r="H246" s="229"/>
      <c r="I246" s="229"/>
      <c r="J246" s="229"/>
      <c r="K246" s="74"/>
      <c r="L246" s="229"/>
      <c r="M246" s="229"/>
      <c r="N246" s="245" t="str">
        <f>IF(E246="","",VLOOKUP(E246,判定式!C$3:$J$12,8,TRUE))</f>
        <v/>
      </c>
      <c r="O246" s="245" t="str">
        <f>IF(F246="","",VLOOKUP(F246,判定式!D$3:$J$12,7,TRUE))</f>
        <v/>
      </c>
      <c r="P246" s="245" t="str">
        <f>IF(G246="","",VLOOKUP(G246,判定式!E$3:$J$12,6,TRUE))</f>
        <v/>
      </c>
      <c r="Q246" s="245" t="str">
        <f>IF(H246="","",VLOOKUP(H246,判定式!F$3:$J$12,5,TRUE))</f>
        <v/>
      </c>
      <c r="R246" s="245" t="str">
        <f>IF(I246="","",VLOOKUP(I246,判定式!M$3:$N$12,2,TRUE))</f>
        <v/>
      </c>
      <c r="S246" s="245" t="str">
        <f>IF(J246="","",VLOOKUP(J246,判定式!I$3:$J$12,2,TRUE))</f>
        <v/>
      </c>
      <c r="T246" s="245" t="str">
        <f>IF(K246="","",VLOOKUP(K246,判定式!L$3:$N$12,3,TRUE))</f>
        <v/>
      </c>
      <c r="U246" s="245" t="str">
        <f>IF(L246="","",VLOOKUP(L246,判定式!G$3:$J$12,4,TRUE))</f>
        <v/>
      </c>
      <c r="V246" s="245" t="str">
        <f>IF(M246="","",VLOOKUP(M246,判定式!$H$3:J$12,3,TRUE))</f>
        <v/>
      </c>
      <c r="W246" s="75" t="str">
        <f t="shared" si="13"/>
        <v/>
      </c>
      <c r="X246" s="172" t="b">
        <f>IF(ISNUMBER(D246),"判定外",IF(C246=12,VLOOKUP(W246,判定式!$C$15:I$19,7,TRUE),IF(C246=13,VLOOKUP(W246,判定式!$D$15:I$19,6,TRUE),IF(C246=14,VLOOKUP(W246,判定式!$E$15:I$19,5,TRUE),IF(C246=15,VLOOKUP(W246,判定式!$F$15:I$19,4,TRUE),IF(C246=16,VLOOKUP(W246,判定式!$G$15:I$19,3,TRUE),IF(C246=17,VLOOKUP(W246,判定式!$H$15:I$19,2,TRUE))))))))</f>
        <v>0</v>
      </c>
    </row>
    <row r="247" spans="1:24" ht="14.25">
      <c r="A247" s="67">
        <v>227</v>
      </c>
      <c r="B247" s="133"/>
      <c r="C247" s="201"/>
      <c r="D247" s="208" t="str">
        <f t="shared" si="12"/>
        <v>-</v>
      </c>
      <c r="E247" s="224"/>
      <c r="F247" s="225"/>
      <c r="G247" s="225"/>
      <c r="H247" s="225"/>
      <c r="I247" s="225"/>
      <c r="J247" s="225"/>
      <c r="K247" s="68"/>
      <c r="L247" s="225"/>
      <c r="M247" s="225"/>
      <c r="N247" s="241" t="str">
        <f>IF(E247="","",VLOOKUP(E247,判定式!C$3:$J$12,8,TRUE))</f>
        <v/>
      </c>
      <c r="O247" s="241" t="str">
        <f>IF(F247="","",VLOOKUP(F247,判定式!D$3:$J$12,7,TRUE))</f>
        <v/>
      </c>
      <c r="P247" s="241" t="str">
        <f>IF(G247="","",VLOOKUP(G247,判定式!E$3:$J$12,6,TRUE))</f>
        <v/>
      </c>
      <c r="Q247" s="241" t="str">
        <f>IF(H247="","",VLOOKUP(H247,判定式!F$3:$J$12,5,TRUE))</f>
        <v/>
      </c>
      <c r="R247" s="241" t="str">
        <f>IF(I247="","",VLOOKUP(I247,判定式!M$3:$N$12,2,TRUE))</f>
        <v/>
      </c>
      <c r="S247" s="241" t="str">
        <f>IF(J247="","",VLOOKUP(J247,判定式!I$3:$J$12,2,TRUE))</f>
        <v/>
      </c>
      <c r="T247" s="241" t="str">
        <f>IF(K247="","",VLOOKUP(K247,判定式!L$3:$N$12,3,TRUE))</f>
        <v/>
      </c>
      <c r="U247" s="241" t="str">
        <f>IF(L247="","",VLOOKUP(L247,判定式!G$3:$J$12,4,TRUE))</f>
        <v/>
      </c>
      <c r="V247" s="241" t="str">
        <f>IF(M247="","",VLOOKUP(M247,判定式!$H$3:J$12,3,TRUE))</f>
        <v/>
      </c>
      <c r="W247" s="69" t="str">
        <f t="shared" si="13"/>
        <v/>
      </c>
      <c r="X247" s="170" t="b">
        <f>IF(ISNUMBER(D247),"判定外",IF(C247=12,VLOOKUP(W247,判定式!$C$15:I$19,7,TRUE),IF(C247=13,VLOOKUP(W247,判定式!$D$15:I$19,6,TRUE),IF(C247=14,VLOOKUP(W247,判定式!$E$15:I$19,5,TRUE),IF(C247=15,VLOOKUP(W247,判定式!$F$15:I$19,4,TRUE),IF(C247=16,VLOOKUP(W247,判定式!$G$15:I$19,3,TRUE),IF(C247=17,VLOOKUP(W247,判定式!$H$15:I$19,2,TRUE))))))))</f>
        <v>0</v>
      </c>
    </row>
    <row r="248" spans="1:24" ht="14.25">
      <c r="A248" s="67">
        <v>228</v>
      </c>
      <c r="B248" s="133"/>
      <c r="C248" s="201"/>
      <c r="D248" s="208" t="str">
        <f t="shared" si="12"/>
        <v>-</v>
      </c>
      <c r="E248" s="225"/>
      <c r="F248" s="225"/>
      <c r="G248" s="225"/>
      <c r="H248" s="225"/>
      <c r="I248" s="225"/>
      <c r="J248" s="225"/>
      <c r="K248" s="68"/>
      <c r="L248" s="225"/>
      <c r="M248" s="225"/>
      <c r="N248" s="241" t="str">
        <f>IF(E248="","",VLOOKUP(E248,判定式!C$3:$J$12,8,TRUE))</f>
        <v/>
      </c>
      <c r="O248" s="241" t="str">
        <f>IF(F248="","",VLOOKUP(F248,判定式!D$3:$J$12,7,TRUE))</f>
        <v/>
      </c>
      <c r="P248" s="241" t="str">
        <f>IF(G248="","",VLOOKUP(G248,判定式!E$3:$J$12,6,TRUE))</f>
        <v/>
      </c>
      <c r="Q248" s="241" t="str">
        <f>IF(H248="","",VLOOKUP(H248,判定式!F$3:$J$12,5,TRUE))</f>
        <v/>
      </c>
      <c r="R248" s="241" t="str">
        <f>IF(I248="","",VLOOKUP(I248,判定式!M$3:$N$12,2,TRUE))</f>
        <v/>
      </c>
      <c r="S248" s="241" t="str">
        <f>IF(J248="","",VLOOKUP(J248,判定式!I$3:$J$12,2,TRUE))</f>
        <v/>
      </c>
      <c r="T248" s="241" t="str">
        <f>IF(K248="","",VLOOKUP(K248,判定式!L$3:$N$12,3,TRUE))</f>
        <v/>
      </c>
      <c r="U248" s="241" t="str">
        <f>IF(L248="","",VLOOKUP(L248,判定式!G$3:$J$12,4,TRUE))</f>
        <v/>
      </c>
      <c r="V248" s="241" t="str">
        <f>IF(M248="","",VLOOKUP(M248,判定式!$H$3:J$12,3,TRUE))</f>
        <v/>
      </c>
      <c r="W248" s="69" t="str">
        <f t="shared" si="13"/>
        <v/>
      </c>
      <c r="X248" s="170" t="b">
        <f>IF(ISNUMBER(D248),"判定外",IF(C248=12,VLOOKUP(W248,判定式!$C$15:I$19,7,TRUE),IF(C248=13,VLOOKUP(W248,判定式!$D$15:I$19,6,TRUE),IF(C248=14,VLOOKUP(W248,判定式!$E$15:I$19,5,TRUE),IF(C248=15,VLOOKUP(W248,判定式!$F$15:I$19,4,TRUE),IF(C248=16,VLOOKUP(W248,判定式!$G$15:I$19,3,TRUE),IF(C248=17,VLOOKUP(W248,判定式!$H$15:I$19,2,TRUE))))))))</f>
        <v>0</v>
      </c>
    </row>
    <row r="249" spans="1:24" ht="14.25">
      <c r="A249" s="67">
        <v>229</v>
      </c>
      <c r="B249" s="133"/>
      <c r="C249" s="201"/>
      <c r="D249" s="208" t="str">
        <f t="shared" si="12"/>
        <v>-</v>
      </c>
      <c r="E249" s="225"/>
      <c r="F249" s="225"/>
      <c r="G249" s="225"/>
      <c r="H249" s="225"/>
      <c r="I249" s="225"/>
      <c r="J249" s="225"/>
      <c r="K249" s="68"/>
      <c r="L249" s="225"/>
      <c r="M249" s="225"/>
      <c r="N249" s="241" t="str">
        <f>IF(E249="","",VLOOKUP(E249,判定式!C$3:$J$12,8,TRUE))</f>
        <v/>
      </c>
      <c r="O249" s="241" t="str">
        <f>IF(F249="","",VLOOKUP(F249,判定式!D$3:$J$12,7,TRUE))</f>
        <v/>
      </c>
      <c r="P249" s="241" t="str">
        <f>IF(G249="","",VLOOKUP(G249,判定式!E$3:$J$12,6,TRUE))</f>
        <v/>
      </c>
      <c r="Q249" s="241" t="str">
        <f>IF(H249="","",VLOOKUP(H249,判定式!F$3:$J$12,5,TRUE))</f>
        <v/>
      </c>
      <c r="R249" s="241" t="str">
        <f>IF(I249="","",VLOOKUP(I249,判定式!M$3:$N$12,2,TRUE))</f>
        <v/>
      </c>
      <c r="S249" s="241" t="str">
        <f>IF(J249="","",VLOOKUP(J249,判定式!I$3:$J$12,2,TRUE))</f>
        <v/>
      </c>
      <c r="T249" s="241" t="str">
        <f>IF(K249="","",VLOOKUP(K249,判定式!L$3:$N$12,3,TRUE))</f>
        <v/>
      </c>
      <c r="U249" s="241" t="str">
        <f>IF(L249="","",VLOOKUP(L249,判定式!G$3:$J$12,4,TRUE))</f>
        <v/>
      </c>
      <c r="V249" s="241" t="str">
        <f>IF(M249="","",VLOOKUP(M249,判定式!$H$3:J$12,3,TRUE))</f>
        <v/>
      </c>
      <c r="W249" s="69" t="str">
        <f t="shared" si="13"/>
        <v/>
      </c>
      <c r="X249" s="170" t="b">
        <f>IF(ISNUMBER(D249),"判定外",IF(C249=12,VLOOKUP(W249,判定式!$C$15:I$19,7,TRUE),IF(C249=13,VLOOKUP(W249,判定式!$D$15:I$19,6,TRUE),IF(C249=14,VLOOKUP(W249,判定式!$E$15:I$19,5,TRUE),IF(C249=15,VLOOKUP(W249,判定式!$F$15:I$19,4,TRUE),IF(C249=16,VLOOKUP(W249,判定式!$G$15:I$19,3,TRUE),IF(C249=17,VLOOKUP(W249,判定式!$H$15:I$19,2,TRUE))))))))</f>
        <v>0</v>
      </c>
    </row>
    <row r="250" spans="1:24" ht="14.25">
      <c r="A250" s="76">
        <v>230</v>
      </c>
      <c r="B250" s="136"/>
      <c r="C250" s="204"/>
      <c r="D250" s="211" t="str">
        <f t="shared" si="12"/>
        <v>-</v>
      </c>
      <c r="E250" s="230"/>
      <c r="F250" s="230"/>
      <c r="G250" s="230"/>
      <c r="H250" s="230"/>
      <c r="I250" s="230"/>
      <c r="J250" s="230"/>
      <c r="K250" s="77"/>
      <c r="L250" s="230"/>
      <c r="M250" s="230"/>
      <c r="N250" s="242" t="str">
        <f>IF(E250="","",VLOOKUP(E250,判定式!C$3:$J$12,8,TRUE))</f>
        <v/>
      </c>
      <c r="O250" s="242" t="str">
        <f>IF(F250="","",VLOOKUP(F250,判定式!D$3:$J$12,7,TRUE))</f>
        <v/>
      </c>
      <c r="P250" s="242" t="str">
        <f>IF(G250="","",VLOOKUP(G250,判定式!E$3:$J$12,6,TRUE))</f>
        <v/>
      </c>
      <c r="Q250" s="242" t="str">
        <f>IF(H250="","",VLOOKUP(H250,判定式!F$3:$J$12,5,TRUE))</f>
        <v/>
      </c>
      <c r="R250" s="242" t="str">
        <f>IF(I250="","",VLOOKUP(I250,判定式!M$3:$N$12,2,TRUE))</f>
        <v/>
      </c>
      <c r="S250" s="242" t="str">
        <f>IF(J250="","",VLOOKUP(J250,判定式!I$3:$J$12,2,TRUE))</f>
        <v/>
      </c>
      <c r="T250" s="242" t="str">
        <f>IF(K250="","",VLOOKUP(K250,判定式!L$3:$N$12,3,TRUE))</f>
        <v/>
      </c>
      <c r="U250" s="242" t="str">
        <f>IF(L250="","",VLOOKUP(L250,判定式!G$3:$J$12,4,TRUE))</f>
        <v/>
      </c>
      <c r="V250" s="242" t="str">
        <f>IF(M250="","",VLOOKUP(M250,判定式!$H$3:J$12,3,TRUE))</f>
        <v/>
      </c>
      <c r="W250" s="78" t="str">
        <f t="shared" si="13"/>
        <v/>
      </c>
      <c r="X250" s="173" t="b">
        <f>IF(ISNUMBER(D250),"判定外",IF(C250=12,VLOOKUP(W250,判定式!$C$15:I$19,7,TRUE),IF(C250=13,VLOOKUP(W250,判定式!$D$15:I$19,6,TRUE),IF(C250=14,VLOOKUP(W250,判定式!$E$15:I$19,5,TRUE),IF(C250=15,VLOOKUP(W250,判定式!$F$15:I$19,4,TRUE),IF(C250=16,VLOOKUP(W250,判定式!$G$15:I$19,3,TRUE),IF(C250=17,VLOOKUP(W250,判定式!$H$15:I$19,2,TRUE))))))))</f>
        <v>0</v>
      </c>
    </row>
    <row r="251" spans="1:24" ht="14.25">
      <c r="A251" s="73">
        <v>231</v>
      </c>
      <c r="B251" s="137"/>
      <c r="C251" s="205"/>
      <c r="D251" s="212" t="str">
        <f t="shared" si="12"/>
        <v>-</v>
      </c>
      <c r="E251" s="231"/>
      <c r="F251" s="231"/>
      <c r="G251" s="231"/>
      <c r="H251" s="231"/>
      <c r="I251" s="231"/>
      <c r="J251" s="231"/>
      <c r="K251" s="80"/>
      <c r="L251" s="231"/>
      <c r="M251" s="231"/>
      <c r="N251" s="243" t="str">
        <f>IF(E251="","",VLOOKUP(E251,判定式!C$3:$J$12,8,TRUE))</f>
        <v/>
      </c>
      <c r="O251" s="243" t="str">
        <f>IF(F251="","",VLOOKUP(F251,判定式!D$3:$J$12,7,TRUE))</f>
        <v/>
      </c>
      <c r="P251" s="243" t="str">
        <f>IF(G251="","",VLOOKUP(G251,判定式!E$3:$J$12,6,TRUE))</f>
        <v/>
      </c>
      <c r="Q251" s="243" t="str">
        <f>IF(H251="","",VLOOKUP(H251,判定式!F$3:$J$12,5,TRUE))</f>
        <v/>
      </c>
      <c r="R251" s="243" t="str">
        <f>IF(I251="","",VLOOKUP(I251,判定式!M$3:$N$12,2,TRUE))</f>
        <v/>
      </c>
      <c r="S251" s="243" t="str">
        <f>IF(J251="","",VLOOKUP(J251,判定式!I$3:$J$12,2,TRUE))</f>
        <v/>
      </c>
      <c r="T251" s="243" t="str">
        <f>IF(K251="","",VLOOKUP(K251,判定式!L$3:$N$12,3,TRUE))</f>
        <v/>
      </c>
      <c r="U251" s="243" t="str">
        <f>IF(L251="","",VLOOKUP(L251,判定式!G$3:$J$12,4,TRUE))</f>
        <v/>
      </c>
      <c r="V251" s="243" t="str">
        <f>IF(M251="","",VLOOKUP(M251,判定式!$H$3:J$12,3,TRUE))</f>
        <v/>
      </c>
      <c r="W251" s="75" t="str">
        <f t="shared" si="13"/>
        <v/>
      </c>
      <c r="X251" s="174" t="b">
        <f>IF(ISNUMBER(D251),"判定外",IF(C251=12,VLOOKUP(W251,判定式!$C$15:I$19,7,TRUE),IF(C251=13,VLOOKUP(W251,判定式!$D$15:I$19,6,TRUE),IF(C251=14,VLOOKUP(W251,判定式!$E$15:I$19,5,TRUE),IF(C251=15,VLOOKUP(W251,判定式!$F$15:I$19,4,TRUE),IF(C251=16,VLOOKUP(W251,判定式!$G$15:I$19,3,TRUE),IF(C251=17,VLOOKUP(W251,判定式!$H$15:I$19,2,TRUE))))))))</f>
        <v>0</v>
      </c>
    </row>
    <row r="252" spans="1:24" ht="14.25">
      <c r="A252" s="67">
        <v>232</v>
      </c>
      <c r="B252" s="133"/>
      <c r="C252" s="201"/>
      <c r="D252" s="208" t="str">
        <f t="shared" si="12"/>
        <v>-</v>
      </c>
      <c r="E252" s="225"/>
      <c r="F252" s="225"/>
      <c r="G252" s="225"/>
      <c r="H252" s="225"/>
      <c r="I252" s="225"/>
      <c r="J252" s="225"/>
      <c r="K252" s="68"/>
      <c r="L252" s="225"/>
      <c r="M252" s="225"/>
      <c r="N252" s="241" t="str">
        <f>IF(E252="","",VLOOKUP(E252,判定式!C$3:$J$12,8,TRUE))</f>
        <v/>
      </c>
      <c r="O252" s="241" t="str">
        <f>IF(F252="","",VLOOKUP(F252,判定式!D$3:$J$12,7,TRUE))</f>
        <v/>
      </c>
      <c r="P252" s="241" t="str">
        <f>IF(G252="","",VLOOKUP(G252,判定式!E$3:$J$12,6,TRUE))</f>
        <v/>
      </c>
      <c r="Q252" s="241" t="str">
        <f>IF(H252="","",VLOOKUP(H252,判定式!F$3:$J$12,5,TRUE))</f>
        <v/>
      </c>
      <c r="R252" s="241" t="str">
        <f>IF(I252="","",VLOOKUP(I252,判定式!M$3:$N$12,2,TRUE))</f>
        <v/>
      </c>
      <c r="S252" s="241" t="str">
        <f>IF(J252="","",VLOOKUP(J252,判定式!I$3:$J$12,2,TRUE))</f>
        <v/>
      </c>
      <c r="T252" s="241" t="str">
        <f>IF(K252="","",VLOOKUP(K252,判定式!L$3:$N$12,3,TRUE))</f>
        <v/>
      </c>
      <c r="U252" s="241" t="str">
        <f>IF(L252="","",VLOOKUP(L252,判定式!G$3:$J$12,4,TRUE))</f>
        <v/>
      </c>
      <c r="V252" s="241" t="str">
        <f>IF(M252="","",VLOOKUP(M252,判定式!$H$3:J$12,3,TRUE))</f>
        <v/>
      </c>
      <c r="W252" s="69" t="str">
        <f t="shared" si="13"/>
        <v/>
      </c>
      <c r="X252" s="170" t="b">
        <f>IF(ISNUMBER(D252),"判定外",IF(C252=12,VLOOKUP(W252,判定式!$C$15:I$19,7,TRUE),IF(C252=13,VLOOKUP(W252,判定式!$D$15:I$19,6,TRUE),IF(C252=14,VLOOKUP(W252,判定式!$E$15:I$19,5,TRUE),IF(C252=15,VLOOKUP(W252,判定式!$F$15:I$19,4,TRUE),IF(C252=16,VLOOKUP(W252,判定式!$G$15:I$19,3,TRUE),IF(C252=17,VLOOKUP(W252,判定式!$H$15:I$19,2,TRUE))))))))</f>
        <v>0</v>
      </c>
    </row>
    <row r="253" spans="1:24" ht="14.25">
      <c r="A253" s="67">
        <v>233</v>
      </c>
      <c r="B253" s="133"/>
      <c r="C253" s="201"/>
      <c r="D253" s="208" t="str">
        <f t="shared" si="12"/>
        <v>-</v>
      </c>
      <c r="E253" s="225"/>
      <c r="F253" s="225"/>
      <c r="G253" s="225"/>
      <c r="H253" s="225"/>
      <c r="I253" s="225"/>
      <c r="J253" s="225"/>
      <c r="K253" s="68"/>
      <c r="L253" s="225"/>
      <c r="M253" s="225"/>
      <c r="N253" s="241" t="str">
        <f>IF(E253="","",VLOOKUP(E253,判定式!C$3:$J$12,8,TRUE))</f>
        <v/>
      </c>
      <c r="O253" s="241" t="str">
        <f>IF(F253="","",VLOOKUP(F253,判定式!D$3:$J$12,7,TRUE))</f>
        <v/>
      </c>
      <c r="P253" s="241" t="str">
        <f>IF(G253="","",VLOOKUP(G253,判定式!E$3:$J$12,6,TRUE))</f>
        <v/>
      </c>
      <c r="Q253" s="241" t="str">
        <f>IF(H253="","",VLOOKUP(H253,判定式!F$3:$J$12,5,TRUE))</f>
        <v/>
      </c>
      <c r="R253" s="241" t="str">
        <f>IF(I253="","",VLOOKUP(I253,判定式!M$3:$N$12,2,TRUE))</f>
        <v/>
      </c>
      <c r="S253" s="241" t="str">
        <f>IF(J253="","",VLOOKUP(J253,判定式!I$3:$J$12,2,TRUE))</f>
        <v/>
      </c>
      <c r="T253" s="241" t="str">
        <f>IF(K253="","",VLOOKUP(K253,判定式!L$3:$N$12,3,TRUE))</f>
        <v/>
      </c>
      <c r="U253" s="241" t="str">
        <f>IF(L253="","",VLOOKUP(L253,判定式!G$3:$J$12,4,TRUE))</f>
        <v/>
      </c>
      <c r="V253" s="241" t="str">
        <f>IF(M253="","",VLOOKUP(M253,判定式!$H$3:J$12,3,TRUE))</f>
        <v/>
      </c>
      <c r="W253" s="69" t="str">
        <f t="shared" si="13"/>
        <v/>
      </c>
      <c r="X253" s="170" t="b">
        <f>IF(ISNUMBER(D253),"判定外",IF(C253=12,VLOOKUP(W253,判定式!$C$15:I$19,7,TRUE),IF(C253=13,VLOOKUP(W253,判定式!$D$15:I$19,6,TRUE),IF(C253=14,VLOOKUP(W253,判定式!$E$15:I$19,5,TRUE),IF(C253=15,VLOOKUP(W253,判定式!$F$15:I$19,4,TRUE),IF(C253=16,VLOOKUP(W253,判定式!$G$15:I$19,3,TRUE),IF(C253=17,VLOOKUP(W253,判定式!$H$15:I$19,2,TRUE))))))))</f>
        <v>0</v>
      </c>
    </row>
    <row r="254" spans="1:24" ht="14.25">
      <c r="A254" s="67">
        <v>234</v>
      </c>
      <c r="B254" s="133"/>
      <c r="C254" s="201"/>
      <c r="D254" s="208" t="str">
        <f t="shared" si="12"/>
        <v>-</v>
      </c>
      <c r="E254" s="225"/>
      <c r="F254" s="225"/>
      <c r="G254" s="225"/>
      <c r="H254" s="225"/>
      <c r="I254" s="225"/>
      <c r="J254" s="225"/>
      <c r="K254" s="68"/>
      <c r="L254" s="225"/>
      <c r="M254" s="225"/>
      <c r="N254" s="241" t="str">
        <f>IF(E254="","",VLOOKUP(E254,判定式!C$3:$J$12,8,TRUE))</f>
        <v/>
      </c>
      <c r="O254" s="241" t="str">
        <f>IF(F254="","",VLOOKUP(F254,判定式!D$3:$J$12,7,TRUE))</f>
        <v/>
      </c>
      <c r="P254" s="241" t="str">
        <f>IF(G254="","",VLOOKUP(G254,判定式!E$3:$J$12,6,TRUE))</f>
        <v/>
      </c>
      <c r="Q254" s="241" t="str">
        <f>IF(H254="","",VLOOKUP(H254,判定式!F$3:$J$12,5,TRUE))</f>
        <v/>
      </c>
      <c r="R254" s="241" t="str">
        <f>IF(I254="","",VLOOKUP(I254,判定式!M$3:$N$12,2,TRUE))</f>
        <v/>
      </c>
      <c r="S254" s="241" t="str">
        <f>IF(J254="","",VLOOKUP(J254,判定式!I$3:$J$12,2,TRUE))</f>
        <v/>
      </c>
      <c r="T254" s="241" t="str">
        <f>IF(K254="","",VLOOKUP(K254,判定式!L$3:$N$12,3,TRUE))</f>
        <v/>
      </c>
      <c r="U254" s="241" t="str">
        <f>IF(L254="","",VLOOKUP(L254,判定式!G$3:$J$12,4,TRUE))</f>
        <v/>
      </c>
      <c r="V254" s="241" t="str">
        <f>IF(M254="","",VLOOKUP(M254,判定式!$H$3:J$12,3,TRUE))</f>
        <v/>
      </c>
      <c r="W254" s="69" t="str">
        <f t="shared" si="13"/>
        <v/>
      </c>
      <c r="X254" s="170" t="b">
        <f>IF(ISNUMBER(D254),"判定外",IF(C254=12,VLOOKUP(W254,判定式!$C$15:I$19,7,TRUE),IF(C254=13,VLOOKUP(W254,判定式!$D$15:I$19,6,TRUE),IF(C254=14,VLOOKUP(W254,判定式!$E$15:I$19,5,TRUE),IF(C254=15,VLOOKUP(W254,判定式!$F$15:I$19,4,TRUE),IF(C254=16,VLOOKUP(W254,判定式!$G$15:I$19,3,TRUE),IF(C254=17,VLOOKUP(W254,判定式!$H$15:I$19,2,TRUE))))))))</f>
        <v>0</v>
      </c>
    </row>
    <row r="255" spans="1:24" ht="14.25">
      <c r="A255" s="76">
        <v>235</v>
      </c>
      <c r="B255" s="134"/>
      <c r="C255" s="202"/>
      <c r="D255" s="209" t="str">
        <f t="shared" si="12"/>
        <v>-</v>
      </c>
      <c r="E255" s="227"/>
      <c r="F255" s="227"/>
      <c r="G255" s="227"/>
      <c r="H255" s="227"/>
      <c r="I255" s="227"/>
      <c r="J255" s="227"/>
      <c r="K255" s="71"/>
      <c r="L255" s="227"/>
      <c r="M255" s="227"/>
      <c r="N255" s="244" t="str">
        <f>IF(E255="","",VLOOKUP(E255,判定式!C$3:$J$12,8,TRUE))</f>
        <v/>
      </c>
      <c r="O255" s="244" t="str">
        <f>IF(F255="","",VLOOKUP(F255,判定式!D$3:$J$12,7,TRUE))</f>
        <v/>
      </c>
      <c r="P255" s="244" t="str">
        <f>IF(G255="","",VLOOKUP(G255,判定式!E$3:$J$12,6,TRUE))</f>
        <v/>
      </c>
      <c r="Q255" s="244" t="str">
        <f>IF(H255="","",VLOOKUP(H255,判定式!F$3:$J$12,5,TRUE))</f>
        <v/>
      </c>
      <c r="R255" s="244" t="str">
        <f>IF(I255="","",VLOOKUP(I255,判定式!M$3:$N$12,2,TRUE))</f>
        <v/>
      </c>
      <c r="S255" s="244" t="str">
        <f>IF(J255="","",VLOOKUP(J255,判定式!I$3:$J$12,2,TRUE))</f>
        <v/>
      </c>
      <c r="T255" s="244" t="str">
        <f>IF(K255="","",VLOOKUP(K255,判定式!L$3:$N$12,3,TRUE))</f>
        <v/>
      </c>
      <c r="U255" s="244" t="str">
        <f>IF(L255="","",VLOOKUP(L255,判定式!G$3:$J$12,4,TRUE))</f>
        <v/>
      </c>
      <c r="V255" s="244" t="str">
        <f>IF(M255="","",VLOOKUP(M255,判定式!$H$3:J$12,3,TRUE))</f>
        <v/>
      </c>
      <c r="W255" s="78" t="str">
        <f t="shared" si="13"/>
        <v/>
      </c>
      <c r="X255" s="171" t="b">
        <f>IF(ISNUMBER(D255),"判定外",IF(C255=12,VLOOKUP(W255,判定式!$C$15:I$19,7,TRUE),IF(C255=13,VLOOKUP(W255,判定式!$D$15:I$19,6,TRUE),IF(C255=14,VLOOKUP(W255,判定式!$E$15:I$19,5,TRUE),IF(C255=15,VLOOKUP(W255,判定式!$F$15:I$19,4,TRUE),IF(C255=16,VLOOKUP(W255,判定式!$G$15:I$19,3,TRUE),IF(C255=17,VLOOKUP(W255,判定式!$H$15:I$19,2,TRUE))))))))</f>
        <v>0</v>
      </c>
    </row>
    <row r="256" spans="1:24" ht="14.25">
      <c r="A256" s="73">
        <v>236</v>
      </c>
      <c r="B256" s="135"/>
      <c r="C256" s="203"/>
      <c r="D256" s="210" t="str">
        <f t="shared" si="12"/>
        <v>-</v>
      </c>
      <c r="E256" s="229"/>
      <c r="F256" s="229"/>
      <c r="G256" s="229"/>
      <c r="H256" s="229"/>
      <c r="I256" s="229"/>
      <c r="J256" s="229"/>
      <c r="K256" s="74"/>
      <c r="L256" s="229"/>
      <c r="M256" s="229"/>
      <c r="N256" s="245" t="str">
        <f>IF(E256="","",VLOOKUP(E256,判定式!C$3:$J$12,8,TRUE))</f>
        <v/>
      </c>
      <c r="O256" s="245" t="str">
        <f>IF(F256="","",VLOOKUP(F256,判定式!D$3:$J$12,7,TRUE))</f>
        <v/>
      </c>
      <c r="P256" s="245" t="str">
        <f>IF(G256="","",VLOOKUP(G256,判定式!E$3:$J$12,6,TRUE))</f>
        <v/>
      </c>
      <c r="Q256" s="245" t="str">
        <f>IF(H256="","",VLOOKUP(H256,判定式!F$3:$J$12,5,TRUE))</f>
        <v/>
      </c>
      <c r="R256" s="245" t="str">
        <f>IF(I256="","",VLOOKUP(I256,判定式!M$3:$N$12,2,TRUE))</f>
        <v/>
      </c>
      <c r="S256" s="245" t="str">
        <f>IF(J256="","",VLOOKUP(J256,判定式!I$3:$J$12,2,TRUE))</f>
        <v/>
      </c>
      <c r="T256" s="245" t="str">
        <f>IF(K256="","",VLOOKUP(K256,判定式!L$3:$N$12,3,TRUE))</f>
        <v/>
      </c>
      <c r="U256" s="245" t="str">
        <f>IF(L256="","",VLOOKUP(L256,判定式!G$3:$J$12,4,TRUE))</f>
        <v/>
      </c>
      <c r="V256" s="245" t="str">
        <f>IF(M256="","",VLOOKUP(M256,判定式!$H$3:J$12,3,TRUE))</f>
        <v/>
      </c>
      <c r="W256" s="75" t="str">
        <f t="shared" si="13"/>
        <v/>
      </c>
      <c r="X256" s="172" t="b">
        <f>IF(ISNUMBER(D256),"判定外",IF(C256=12,VLOOKUP(W256,判定式!$C$15:I$19,7,TRUE),IF(C256=13,VLOOKUP(W256,判定式!$D$15:I$19,6,TRUE),IF(C256=14,VLOOKUP(W256,判定式!$E$15:I$19,5,TRUE),IF(C256=15,VLOOKUP(W256,判定式!$F$15:I$19,4,TRUE),IF(C256=16,VLOOKUP(W256,判定式!$G$15:I$19,3,TRUE),IF(C256=17,VLOOKUP(W256,判定式!$H$15:I$19,2,TRUE))))))))</f>
        <v>0</v>
      </c>
    </row>
    <row r="257" spans="1:24" ht="14.25">
      <c r="A257" s="67">
        <v>237</v>
      </c>
      <c r="B257" s="133"/>
      <c r="C257" s="201"/>
      <c r="D257" s="208" t="str">
        <f t="shared" si="12"/>
        <v>-</v>
      </c>
      <c r="E257" s="225"/>
      <c r="F257" s="225"/>
      <c r="G257" s="225"/>
      <c r="H257" s="225"/>
      <c r="I257" s="225"/>
      <c r="J257" s="225"/>
      <c r="K257" s="68"/>
      <c r="L257" s="225"/>
      <c r="M257" s="225"/>
      <c r="N257" s="241" t="str">
        <f>IF(E257="","",VLOOKUP(E257,判定式!C$3:$J$12,8,TRUE))</f>
        <v/>
      </c>
      <c r="O257" s="241" t="str">
        <f>IF(F257="","",VLOOKUP(F257,判定式!D$3:$J$12,7,TRUE))</f>
        <v/>
      </c>
      <c r="P257" s="241" t="str">
        <f>IF(G257="","",VLOOKUP(G257,判定式!E$3:$J$12,6,TRUE))</f>
        <v/>
      </c>
      <c r="Q257" s="241" t="str">
        <f>IF(H257="","",VLOOKUP(H257,判定式!F$3:$J$12,5,TRUE))</f>
        <v/>
      </c>
      <c r="R257" s="241" t="str">
        <f>IF(I257="","",VLOOKUP(I257,判定式!M$3:$N$12,2,TRUE))</f>
        <v/>
      </c>
      <c r="S257" s="241" t="str">
        <f>IF(J257="","",VLOOKUP(J257,判定式!I$3:$J$12,2,TRUE))</f>
        <v/>
      </c>
      <c r="T257" s="241" t="str">
        <f>IF(K257="","",VLOOKUP(K257,判定式!L$3:$N$12,3,TRUE))</f>
        <v/>
      </c>
      <c r="U257" s="241" t="str">
        <f>IF(L257="","",VLOOKUP(L257,判定式!G$3:$J$12,4,TRUE))</f>
        <v/>
      </c>
      <c r="V257" s="241" t="str">
        <f>IF(M257="","",VLOOKUP(M257,判定式!$H$3:J$12,3,TRUE))</f>
        <v/>
      </c>
      <c r="W257" s="69" t="str">
        <f t="shared" si="13"/>
        <v/>
      </c>
      <c r="X257" s="170" t="b">
        <f>IF(ISNUMBER(D257),"判定外",IF(C257=12,VLOOKUP(W257,判定式!$C$15:I$19,7,TRUE),IF(C257=13,VLOOKUP(W257,判定式!$D$15:I$19,6,TRUE),IF(C257=14,VLOOKUP(W257,判定式!$E$15:I$19,5,TRUE),IF(C257=15,VLOOKUP(W257,判定式!$F$15:I$19,4,TRUE),IF(C257=16,VLOOKUP(W257,判定式!$G$15:I$19,3,TRUE),IF(C257=17,VLOOKUP(W257,判定式!$H$15:I$19,2,TRUE))))))))</f>
        <v>0</v>
      </c>
    </row>
    <row r="258" spans="1:24" ht="14.25">
      <c r="A258" s="67">
        <v>238</v>
      </c>
      <c r="B258" s="133"/>
      <c r="C258" s="201"/>
      <c r="D258" s="208" t="str">
        <f t="shared" si="12"/>
        <v>-</v>
      </c>
      <c r="E258" s="225"/>
      <c r="F258" s="225"/>
      <c r="G258" s="225"/>
      <c r="H258" s="225"/>
      <c r="I258" s="225"/>
      <c r="J258" s="225"/>
      <c r="K258" s="68"/>
      <c r="L258" s="225"/>
      <c r="M258" s="225"/>
      <c r="N258" s="241" t="str">
        <f>IF(E258="","",VLOOKUP(E258,判定式!C$3:$J$12,8,TRUE))</f>
        <v/>
      </c>
      <c r="O258" s="241" t="str">
        <f>IF(F258="","",VLOOKUP(F258,判定式!D$3:$J$12,7,TRUE))</f>
        <v/>
      </c>
      <c r="P258" s="241" t="str">
        <f>IF(G258="","",VLOOKUP(G258,判定式!E$3:$J$12,6,TRUE))</f>
        <v/>
      </c>
      <c r="Q258" s="241" t="str">
        <f>IF(H258="","",VLOOKUP(H258,判定式!F$3:$J$12,5,TRUE))</f>
        <v/>
      </c>
      <c r="R258" s="241" t="str">
        <f>IF(I258="","",VLOOKUP(I258,判定式!M$3:$N$12,2,TRUE))</f>
        <v/>
      </c>
      <c r="S258" s="241" t="str">
        <f>IF(J258="","",VLOOKUP(J258,判定式!I$3:$J$12,2,TRUE))</f>
        <v/>
      </c>
      <c r="T258" s="241" t="str">
        <f>IF(K258="","",VLOOKUP(K258,判定式!L$3:$N$12,3,TRUE))</f>
        <v/>
      </c>
      <c r="U258" s="241" t="str">
        <f>IF(L258="","",VLOOKUP(L258,判定式!G$3:$J$12,4,TRUE))</f>
        <v/>
      </c>
      <c r="V258" s="241" t="str">
        <f>IF(M258="","",VLOOKUP(M258,判定式!$H$3:J$12,3,TRUE))</f>
        <v/>
      </c>
      <c r="W258" s="69" t="str">
        <f t="shared" si="13"/>
        <v/>
      </c>
      <c r="X258" s="170" t="b">
        <f>IF(ISNUMBER(D258),"判定外",IF(C258=12,VLOOKUP(W258,判定式!$C$15:I$19,7,TRUE),IF(C258=13,VLOOKUP(W258,判定式!$D$15:I$19,6,TRUE),IF(C258=14,VLOOKUP(W258,判定式!$E$15:I$19,5,TRUE),IF(C258=15,VLOOKUP(W258,判定式!$F$15:I$19,4,TRUE),IF(C258=16,VLOOKUP(W258,判定式!$G$15:I$19,3,TRUE),IF(C258=17,VLOOKUP(W258,判定式!$H$15:I$19,2,TRUE))))))))</f>
        <v>0</v>
      </c>
    </row>
    <row r="259" spans="1:24" ht="14.25">
      <c r="A259" s="67">
        <v>239</v>
      </c>
      <c r="B259" s="133"/>
      <c r="C259" s="201"/>
      <c r="D259" s="208" t="str">
        <f t="shared" si="12"/>
        <v>-</v>
      </c>
      <c r="E259" s="225"/>
      <c r="F259" s="225"/>
      <c r="G259" s="225"/>
      <c r="H259" s="225"/>
      <c r="I259" s="225"/>
      <c r="J259" s="225"/>
      <c r="K259" s="68"/>
      <c r="L259" s="225"/>
      <c r="M259" s="225"/>
      <c r="N259" s="241" t="str">
        <f>IF(E259="","",VLOOKUP(E259,判定式!C$3:$J$12,8,TRUE))</f>
        <v/>
      </c>
      <c r="O259" s="241" t="str">
        <f>IF(F259="","",VLOOKUP(F259,判定式!D$3:$J$12,7,TRUE))</f>
        <v/>
      </c>
      <c r="P259" s="241" t="str">
        <f>IF(G259="","",VLOOKUP(G259,判定式!E$3:$J$12,6,TRUE))</f>
        <v/>
      </c>
      <c r="Q259" s="241" t="str">
        <f>IF(H259="","",VLOOKUP(H259,判定式!F$3:$J$12,5,TRUE))</f>
        <v/>
      </c>
      <c r="R259" s="241" t="str">
        <f>IF(I259="","",VLOOKUP(I259,判定式!M$3:$N$12,2,TRUE))</f>
        <v/>
      </c>
      <c r="S259" s="241" t="str">
        <f>IF(J259="","",VLOOKUP(J259,判定式!I$3:$J$12,2,TRUE))</f>
        <v/>
      </c>
      <c r="T259" s="241" t="str">
        <f>IF(K259="","",VLOOKUP(K259,判定式!L$3:$N$12,3,TRUE))</f>
        <v/>
      </c>
      <c r="U259" s="241" t="str">
        <f>IF(L259="","",VLOOKUP(L259,判定式!G$3:$J$12,4,TRUE))</f>
        <v/>
      </c>
      <c r="V259" s="241" t="str">
        <f>IF(M259="","",VLOOKUP(M259,判定式!$H$3:J$12,3,TRUE))</f>
        <v/>
      </c>
      <c r="W259" s="69" t="str">
        <f t="shared" si="13"/>
        <v/>
      </c>
      <c r="X259" s="170" t="b">
        <f>IF(ISNUMBER(D259),"判定外",IF(C259=12,VLOOKUP(W259,判定式!$C$15:I$19,7,TRUE),IF(C259=13,VLOOKUP(W259,判定式!$D$15:I$19,6,TRUE),IF(C259=14,VLOOKUP(W259,判定式!$E$15:I$19,5,TRUE),IF(C259=15,VLOOKUP(W259,判定式!$F$15:I$19,4,TRUE),IF(C259=16,VLOOKUP(W259,判定式!$G$15:I$19,3,TRUE),IF(C259=17,VLOOKUP(W259,判定式!$H$15:I$19,2,TRUE))))))))</f>
        <v>0</v>
      </c>
    </row>
    <row r="260" spans="1:24" ht="14.25">
      <c r="A260" s="76">
        <v>240</v>
      </c>
      <c r="B260" s="136"/>
      <c r="C260" s="204"/>
      <c r="D260" s="211" t="str">
        <f t="shared" si="12"/>
        <v>-</v>
      </c>
      <c r="E260" s="230"/>
      <c r="F260" s="230"/>
      <c r="G260" s="230"/>
      <c r="H260" s="230"/>
      <c r="I260" s="230"/>
      <c r="J260" s="230"/>
      <c r="K260" s="77"/>
      <c r="L260" s="230"/>
      <c r="M260" s="230"/>
      <c r="N260" s="242" t="str">
        <f>IF(E260="","",VLOOKUP(E260,判定式!C$3:$J$12,8,TRUE))</f>
        <v/>
      </c>
      <c r="O260" s="242" t="str">
        <f>IF(F260="","",VLOOKUP(F260,判定式!D$3:$J$12,7,TRUE))</f>
        <v/>
      </c>
      <c r="P260" s="242" t="str">
        <f>IF(G260="","",VLOOKUP(G260,判定式!E$3:$J$12,6,TRUE))</f>
        <v/>
      </c>
      <c r="Q260" s="242" t="str">
        <f>IF(H260="","",VLOOKUP(H260,判定式!F$3:$J$12,5,TRUE))</f>
        <v/>
      </c>
      <c r="R260" s="242" t="str">
        <f>IF(I260="","",VLOOKUP(I260,判定式!M$3:$N$12,2,TRUE))</f>
        <v/>
      </c>
      <c r="S260" s="242" t="str">
        <f>IF(J260="","",VLOOKUP(J260,判定式!I$3:$J$12,2,TRUE))</f>
        <v/>
      </c>
      <c r="T260" s="242" t="str">
        <f>IF(K260="","",VLOOKUP(K260,判定式!L$3:$N$12,3,TRUE))</f>
        <v/>
      </c>
      <c r="U260" s="242" t="str">
        <f>IF(L260="","",VLOOKUP(L260,判定式!G$3:$J$12,4,TRUE))</f>
        <v/>
      </c>
      <c r="V260" s="242" t="str">
        <f>IF(M260="","",VLOOKUP(M260,判定式!$H$3:J$12,3,TRUE))</f>
        <v/>
      </c>
      <c r="W260" s="78" t="str">
        <f t="shared" si="13"/>
        <v/>
      </c>
      <c r="X260" s="173" t="b">
        <f>IF(ISNUMBER(D260),"判定外",IF(C260=12,VLOOKUP(W260,判定式!$C$15:I$19,7,TRUE),IF(C260=13,VLOOKUP(W260,判定式!$D$15:I$19,6,TRUE),IF(C260=14,VLOOKUP(W260,判定式!$E$15:I$19,5,TRUE),IF(C260=15,VLOOKUP(W260,判定式!$F$15:I$19,4,TRUE),IF(C260=16,VLOOKUP(W260,判定式!$G$15:I$19,3,TRUE),IF(C260=17,VLOOKUP(W260,判定式!$H$15:I$19,2,TRUE))))))))</f>
        <v>0</v>
      </c>
    </row>
    <row r="261" spans="1:24" ht="14.25">
      <c r="A261" s="73">
        <v>241</v>
      </c>
      <c r="B261" s="137"/>
      <c r="C261" s="205"/>
      <c r="D261" s="212" t="str">
        <f t="shared" si="12"/>
        <v>-</v>
      </c>
      <c r="E261" s="231"/>
      <c r="F261" s="231"/>
      <c r="G261" s="231"/>
      <c r="H261" s="231"/>
      <c r="I261" s="231"/>
      <c r="J261" s="231"/>
      <c r="K261" s="80"/>
      <c r="L261" s="231"/>
      <c r="M261" s="231"/>
      <c r="N261" s="243" t="str">
        <f>IF(E261="","",VLOOKUP(E261,判定式!C$3:$J$12,8,TRUE))</f>
        <v/>
      </c>
      <c r="O261" s="243" t="str">
        <f>IF(F261="","",VLOOKUP(F261,判定式!D$3:$J$12,7,TRUE))</f>
        <v/>
      </c>
      <c r="P261" s="243" t="str">
        <f>IF(G261="","",VLOOKUP(G261,判定式!E$3:$J$12,6,TRUE))</f>
        <v/>
      </c>
      <c r="Q261" s="243" t="str">
        <f>IF(H261="","",VLOOKUP(H261,判定式!F$3:$J$12,5,TRUE))</f>
        <v/>
      </c>
      <c r="R261" s="243" t="str">
        <f>IF(I261="","",VLOOKUP(I261,判定式!M$3:$N$12,2,TRUE))</f>
        <v/>
      </c>
      <c r="S261" s="243" t="str">
        <f>IF(J261="","",VLOOKUP(J261,判定式!I$3:$J$12,2,TRUE))</f>
        <v/>
      </c>
      <c r="T261" s="243" t="str">
        <f>IF(K261="","",VLOOKUP(K261,判定式!L$3:$N$12,3,TRUE))</f>
        <v/>
      </c>
      <c r="U261" s="243" t="str">
        <f>IF(L261="","",VLOOKUP(L261,判定式!G$3:$J$12,4,TRUE))</f>
        <v/>
      </c>
      <c r="V261" s="243" t="str">
        <f>IF(M261="","",VLOOKUP(M261,判定式!$H$3:J$12,3,TRUE))</f>
        <v/>
      </c>
      <c r="W261" s="75" t="str">
        <f t="shared" si="13"/>
        <v/>
      </c>
      <c r="X261" s="174" t="b">
        <f>IF(ISNUMBER(D261),"判定外",IF(C261=12,VLOOKUP(W261,判定式!$C$15:I$19,7,TRUE),IF(C261=13,VLOOKUP(W261,判定式!$D$15:I$19,6,TRUE),IF(C261=14,VLOOKUP(W261,判定式!$E$15:I$19,5,TRUE),IF(C261=15,VLOOKUP(W261,判定式!$F$15:I$19,4,TRUE),IF(C261=16,VLOOKUP(W261,判定式!$G$15:I$19,3,TRUE),IF(C261=17,VLOOKUP(W261,判定式!$H$15:I$19,2,TRUE))))))))</f>
        <v>0</v>
      </c>
    </row>
    <row r="262" spans="1:24" ht="14.25">
      <c r="A262" s="67">
        <v>242</v>
      </c>
      <c r="B262" s="133"/>
      <c r="C262" s="201"/>
      <c r="D262" s="208" t="str">
        <f t="shared" si="12"/>
        <v>-</v>
      </c>
      <c r="E262" s="225"/>
      <c r="F262" s="225"/>
      <c r="G262" s="225"/>
      <c r="H262" s="225"/>
      <c r="I262" s="225"/>
      <c r="J262" s="225"/>
      <c r="K262" s="68"/>
      <c r="L262" s="225"/>
      <c r="M262" s="225"/>
      <c r="N262" s="241" t="str">
        <f>IF(E262="","",VLOOKUP(E262,判定式!C$3:$J$12,8,TRUE))</f>
        <v/>
      </c>
      <c r="O262" s="241" t="str">
        <f>IF(F262="","",VLOOKUP(F262,判定式!D$3:$J$12,7,TRUE))</f>
        <v/>
      </c>
      <c r="P262" s="241" t="str">
        <f>IF(G262="","",VLOOKUP(G262,判定式!E$3:$J$12,6,TRUE))</f>
        <v/>
      </c>
      <c r="Q262" s="241" t="str">
        <f>IF(H262="","",VLOOKUP(H262,判定式!F$3:$J$12,5,TRUE))</f>
        <v/>
      </c>
      <c r="R262" s="241" t="str">
        <f>IF(I262="","",VLOOKUP(I262,判定式!M$3:$N$12,2,TRUE))</f>
        <v/>
      </c>
      <c r="S262" s="241" t="str">
        <f>IF(J262="","",VLOOKUP(J262,判定式!I$3:$J$12,2,TRUE))</f>
        <v/>
      </c>
      <c r="T262" s="241" t="str">
        <f>IF(K262="","",VLOOKUP(K262,判定式!L$3:$N$12,3,TRUE))</f>
        <v/>
      </c>
      <c r="U262" s="241" t="str">
        <f>IF(L262="","",VLOOKUP(L262,判定式!G$3:$J$12,4,TRUE))</f>
        <v/>
      </c>
      <c r="V262" s="241" t="str">
        <f>IF(M262="","",VLOOKUP(M262,判定式!$H$3:J$12,3,TRUE))</f>
        <v/>
      </c>
      <c r="W262" s="69" t="str">
        <f t="shared" si="13"/>
        <v/>
      </c>
      <c r="X262" s="170" t="b">
        <f>IF(ISNUMBER(D262),"判定外",IF(C262=12,VLOOKUP(W262,判定式!$C$15:I$19,7,TRUE),IF(C262=13,VLOOKUP(W262,判定式!$D$15:I$19,6,TRUE),IF(C262=14,VLOOKUP(W262,判定式!$E$15:I$19,5,TRUE),IF(C262=15,VLOOKUP(W262,判定式!$F$15:I$19,4,TRUE),IF(C262=16,VLOOKUP(W262,判定式!$G$15:I$19,3,TRUE),IF(C262=17,VLOOKUP(W262,判定式!$H$15:I$19,2,TRUE))))))))</f>
        <v>0</v>
      </c>
    </row>
    <row r="263" spans="1:24" ht="14.25">
      <c r="A263" s="67">
        <v>243</v>
      </c>
      <c r="B263" s="133"/>
      <c r="C263" s="201"/>
      <c r="D263" s="208" t="str">
        <f t="shared" si="12"/>
        <v>-</v>
      </c>
      <c r="E263" s="225"/>
      <c r="F263" s="225"/>
      <c r="G263" s="225"/>
      <c r="H263" s="225"/>
      <c r="I263" s="225"/>
      <c r="J263" s="225"/>
      <c r="K263" s="68"/>
      <c r="L263" s="225"/>
      <c r="M263" s="225"/>
      <c r="N263" s="241" t="str">
        <f>IF(E263="","",VLOOKUP(E263,判定式!C$3:$J$12,8,TRUE))</f>
        <v/>
      </c>
      <c r="O263" s="241" t="str">
        <f>IF(F263="","",VLOOKUP(F263,判定式!D$3:$J$12,7,TRUE))</f>
        <v/>
      </c>
      <c r="P263" s="241" t="str">
        <f>IF(G263="","",VLOOKUP(G263,判定式!E$3:$J$12,6,TRUE))</f>
        <v/>
      </c>
      <c r="Q263" s="241" t="str">
        <f>IF(H263="","",VLOOKUP(H263,判定式!F$3:$J$12,5,TRUE))</f>
        <v/>
      </c>
      <c r="R263" s="241" t="str">
        <f>IF(I263="","",VLOOKUP(I263,判定式!M$3:$N$12,2,TRUE))</f>
        <v/>
      </c>
      <c r="S263" s="241" t="str">
        <f>IF(J263="","",VLOOKUP(J263,判定式!I$3:$J$12,2,TRUE))</f>
        <v/>
      </c>
      <c r="T263" s="241" t="str">
        <f>IF(K263="","",VLOOKUP(K263,判定式!L$3:$N$12,3,TRUE))</f>
        <v/>
      </c>
      <c r="U263" s="241" t="str">
        <f>IF(L263="","",VLOOKUP(L263,判定式!G$3:$J$12,4,TRUE))</f>
        <v/>
      </c>
      <c r="V263" s="241" t="str">
        <f>IF(M263="","",VLOOKUP(M263,判定式!$H$3:J$12,3,TRUE))</f>
        <v/>
      </c>
      <c r="W263" s="69" t="str">
        <f t="shared" si="13"/>
        <v/>
      </c>
      <c r="X263" s="170" t="b">
        <f>IF(ISNUMBER(D263),"判定外",IF(C263=12,VLOOKUP(W263,判定式!$C$15:I$19,7,TRUE),IF(C263=13,VLOOKUP(W263,判定式!$D$15:I$19,6,TRUE),IF(C263=14,VLOOKUP(W263,判定式!$E$15:I$19,5,TRUE),IF(C263=15,VLOOKUP(W263,判定式!$F$15:I$19,4,TRUE),IF(C263=16,VLOOKUP(W263,判定式!$G$15:I$19,3,TRUE),IF(C263=17,VLOOKUP(W263,判定式!$H$15:I$19,2,TRUE))))))))</f>
        <v>0</v>
      </c>
    </row>
    <row r="264" spans="1:24" ht="14.25">
      <c r="A264" s="67">
        <v>244</v>
      </c>
      <c r="B264" s="133"/>
      <c r="C264" s="201"/>
      <c r="D264" s="208" t="str">
        <f t="shared" si="12"/>
        <v>-</v>
      </c>
      <c r="E264" s="225"/>
      <c r="F264" s="225"/>
      <c r="G264" s="225"/>
      <c r="H264" s="225"/>
      <c r="I264" s="225"/>
      <c r="J264" s="225"/>
      <c r="K264" s="68"/>
      <c r="L264" s="225"/>
      <c r="M264" s="225"/>
      <c r="N264" s="241" t="str">
        <f>IF(E264="","",VLOOKUP(E264,判定式!C$3:$J$12,8,TRUE))</f>
        <v/>
      </c>
      <c r="O264" s="241" t="str">
        <f>IF(F264="","",VLOOKUP(F264,判定式!D$3:$J$12,7,TRUE))</f>
        <v/>
      </c>
      <c r="P264" s="241" t="str">
        <f>IF(G264="","",VLOOKUP(G264,判定式!E$3:$J$12,6,TRUE))</f>
        <v/>
      </c>
      <c r="Q264" s="241" t="str">
        <f>IF(H264="","",VLOOKUP(H264,判定式!F$3:$J$12,5,TRUE))</f>
        <v/>
      </c>
      <c r="R264" s="241" t="str">
        <f>IF(I264="","",VLOOKUP(I264,判定式!M$3:$N$12,2,TRUE))</f>
        <v/>
      </c>
      <c r="S264" s="241" t="str">
        <f>IF(J264="","",VLOOKUP(J264,判定式!I$3:$J$12,2,TRUE))</f>
        <v/>
      </c>
      <c r="T264" s="241" t="str">
        <f>IF(K264="","",VLOOKUP(K264,判定式!L$3:$N$12,3,TRUE))</f>
        <v/>
      </c>
      <c r="U264" s="241" t="str">
        <f>IF(L264="","",VLOOKUP(L264,判定式!G$3:$J$12,4,TRUE))</f>
        <v/>
      </c>
      <c r="V264" s="241" t="str">
        <f>IF(M264="","",VLOOKUP(M264,判定式!$H$3:J$12,3,TRUE))</f>
        <v/>
      </c>
      <c r="W264" s="69" t="str">
        <f t="shared" si="13"/>
        <v/>
      </c>
      <c r="X264" s="170" t="b">
        <f>IF(ISNUMBER(D264),"判定外",IF(C264=12,VLOOKUP(W264,判定式!$C$15:I$19,7,TRUE),IF(C264=13,VLOOKUP(W264,判定式!$D$15:I$19,6,TRUE),IF(C264=14,VLOOKUP(W264,判定式!$E$15:I$19,5,TRUE),IF(C264=15,VLOOKUP(W264,判定式!$F$15:I$19,4,TRUE),IF(C264=16,VLOOKUP(W264,判定式!$G$15:I$19,3,TRUE),IF(C264=17,VLOOKUP(W264,判定式!$H$15:I$19,2,TRUE))))))))</f>
        <v>0</v>
      </c>
    </row>
    <row r="265" spans="1:24" ht="14.25">
      <c r="A265" s="76">
        <v>245</v>
      </c>
      <c r="B265" s="134"/>
      <c r="C265" s="202"/>
      <c r="D265" s="209" t="str">
        <f t="shared" si="12"/>
        <v>-</v>
      </c>
      <c r="E265" s="227"/>
      <c r="F265" s="227"/>
      <c r="G265" s="227"/>
      <c r="H265" s="227"/>
      <c r="I265" s="227"/>
      <c r="J265" s="227"/>
      <c r="K265" s="71"/>
      <c r="L265" s="227"/>
      <c r="M265" s="227"/>
      <c r="N265" s="244" t="str">
        <f>IF(E265="","",VLOOKUP(E265,判定式!C$3:$J$12,8,TRUE))</f>
        <v/>
      </c>
      <c r="O265" s="244" t="str">
        <f>IF(F265="","",VLOOKUP(F265,判定式!D$3:$J$12,7,TRUE))</f>
        <v/>
      </c>
      <c r="P265" s="244" t="str">
        <f>IF(G265="","",VLOOKUP(G265,判定式!E$3:$J$12,6,TRUE))</f>
        <v/>
      </c>
      <c r="Q265" s="244" t="str">
        <f>IF(H265="","",VLOOKUP(H265,判定式!F$3:$J$12,5,TRUE))</f>
        <v/>
      </c>
      <c r="R265" s="244" t="str">
        <f>IF(I265="","",VLOOKUP(I265,判定式!M$3:$N$12,2,TRUE))</f>
        <v/>
      </c>
      <c r="S265" s="244" t="str">
        <f>IF(J265="","",VLOOKUP(J265,判定式!I$3:$J$12,2,TRUE))</f>
        <v/>
      </c>
      <c r="T265" s="244" t="str">
        <f>IF(K265="","",VLOOKUP(K265,判定式!L$3:$N$12,3,TRUE))</f>
        <v/>
      </c>
      <c r="U265" s="244" t="str">
        <f>IF(L265="","",VLOOKUP(L265,判定式!G$3:$J$12,4,TRUE))</f>
        <v/>
      </c>
      <c r="V265" s="244" t="str">
        <f>IF(M265="","",VLOOKUP(M265,判定式!$H$3:J$12,3,TRUE))</f>
        <v/>
      </c>
      <c r="W265" s="78" t="str">
        <f t="shared" si="13"/>
        <v/>
      </c>
      <c r="X265" s="171" t="b">
        <f>IF(ISNUMBER(D265),"判定外",IF(C265=12,VLOOKUP(W265,判定式!$C$15:I$19,7,TRUE),IF(C265=13,VLOOKUP(W265,判定式!$D$15:I$19,6,TRUE),IF(C265=14,VLOOKUP(W265,判定式!$E$15:I$19,5,TRUE),IF(C265=15,VLOOKUP(W265,判定式!$F$15:I$19,4,TRUE),IF(C265=16,VLOOKUP(W265,判定式!$G$15:I$19,3,TRUE),IF(C265=17,VLOOKUP(W265,判定式!$H$15:I$19,2,TRUE))))))))</f>
        <v>0</v>
      </c>
    </row>
    <row r="266" spans="1:24" ht="14.25">
      <c r="A266" s="73">
        <v>246</v>
      </c>
      <c r="B266" s="135"/>
      <c r="C266" s="203"/>
      <c r="D266" s="210" t="str">
        <f t="shared" si="12"/>
        <v>-</v>
      </c>
      <c r="E266" s="229"/>
      <c r="F266" s="229"/>
      <c r="G266" s="229"/>
      <c r="H266" s="229"/>
      <c r="I266" s="229"/>
      <c r="J266" s="229"/>
      <c r="K266" s="74"/>
      <c r="L266" s="229"/>
      <c r="M266" s="229"/>
      <c r="N266" s="245" t="str">
        <f>IF(E266="","",VLOOKUP(E266,判定式!C$3:$J$12,8,TRUE))</f>
        <v/>
      </c>
      <c r="O266" s="245" t="str">
        <f>IF(F266="","",VLOOKUP(F266,判定式!D$3:$J$12,7,TRUE))</f>
        <v/>
      </c>
      <c r="P266" s="245" t="str">
        <f>IF(G266="","",VLOOKUP(G266,判定式!E$3:$J$12,6,TRUE))</f>
        <v/>
      </c>
      <c r="Q266" s="245" t="str">
        <f>IF(H266="","",VLOOKUP(H266,判定式!F$3:$J$12,5,TRUE))</f>
        <v/>
      </c>
      <c r="R266" s="245" t="str">
        <f>IF(I266="","",VLOOKUP(I266,判定式!M$3:$N$12,2,TRUE))</f>
        <v/>
      </c>
      <c r="S266" s="245" t="str">
        <f>IF(J266="","",VLOOKUP(J266,判定式!I$3:$J$12,2,TRUE))</f>
        <v/>
      </c>
      <c r="T266" s="245" t="str">
        <f>IF(K266="","",VLOOKUP(K266,判定式!L$3:$N$12,3,TRUE))</f>
        <v/>
      </c>
      <c r="U266" s="245" t="str">
        <f>IF(L266="","",VLOOKUP(L266,判定式!G$3:$J$12,4,TRUE))</f>
        <v/>
      </c>
      <c r="V266" s="245" t="str">
        <f>IF(M266="","",VLOOKUP(M266,判定式!$H$3:J$12,3,TRUE))</f>
        <v/>
      </c>
      <c r="W266" s="75" t="str">
        <f t="shared" si="13"/>
        <v/>
      </c>
      <c r="X266" s="172" t="b">
        <f>IF(ISNUMBER(D266),"判定外",IF(C266=12,VLOOKUP(W266,判定式!$C$15:I$19,7,TRUE),IF(C266=13,VLOOKUP(W266,判定式!$D$15:I$19,6,TRUE),IF(C266=14,VLOOKUP(W266,判定式!$E$15:I$19,5,TRUE),IF(C266=15,VLOOKUP(W266,判定式!$F$15:I$19,4,TRUE),IF(C266=16,VLOOKUP(W266,判定式!$G$15:I$19,3,TRUE),IF(C266=17,VLOOKUP(W266,判定式!$H$15:I$19,2,TRUE))))))))</f>
        <v>0</v>
      </c>
    </row>
    <row r="267" spans="1:24" ht="14.25">
      <c r="A267" s="67">
        <v>247</v>
      </c>
      <c r="B267" s="133"/>
      <c r="C267" s="201"/>
      <c r="D267" s="208" t="str">
        <f t="shared" si="12"/>
        <v>-</v>
      </c>
      <c r="E267" s="225"/>
      <c r="F267" s="225"/>
      <c r="G267" s="225"/>
      <c r="H267" s="225"/>
      <c r="I267" s="225"/>
      <c r="J267" s="225"/>
      <c r="K267" s="68"/>
      <c r="L267" s="225"/>
      <c r="M267" s="225"/>
      <c r="N267" s="241" t="str">
        <f>IF(E267="","",VLOOKUP(E267,判定式!C$3:$J$12,8,TRUE))</f>
        <v/>
      </c>
      <c r="O267" s="241" t="str">
        <f>IF(F267="","",VLOOKUP(F267,判定式!D$3:$J$12,7,TRUE))</f>
        <v/>
      </c>
      <c r="P267" s="241" t="str">
        <f>IF(G267="","",VLOOKUP(G267,判定式!E$3:$J$12,6,TRUE))</f>
        <v/>
      </c>
      <c r="Q267" s="241" t="str">
        <f>IF(H267="","",VLOOKUP(H267,判定式!F$3:$J$12,5,TRUE))</f>
        <v/>
      </c>
      <c r="R267" s="241" t="str">
        <f>IF(I267="","",VLOOKUP(I267,判定式!M$3:$N$12,2,TRUE))</f>
        <v/>
      </c>
      <c r="S267" s="241" t="str">
        <f>IF(J267="","",VLOOKUP(J267,判定式!I$3:$J$12,2,TRUE))</f>
        <v/>
      </c>
      <c r="T267" s="241" t="str">
        <f>IF(K267="","",VLOOKUP(K267,判定式!L$3:$N$12,3,TRUE))</f>
        <v/>
      </c>
      <c r="U267" s="241" t="str">
        <f>IF(L267="","",VLOOKUP(L267,判定式!G$3:$J$12,4,TRUE))</f>
        <v/>
      </c>
      <c r="V267" s="241" t="str">
        <f>IF(M267="","",VLOOKUP(M267,判定式!$H$3:J$12,3,TRUE))</f>
        <v/>
      </c>
      <c r="W267" s="69" t="str">
        <f t="shared" si="13"/>
        <v/>
      </c>
      <c r="X267" s="170" t="b">
        <f>IF(ISNUMBER(D267),"判定外",IF(C267=12,VLOOKUP(W267,判定式!$C$15:I$19,7,TRUE),IF(C267=13,VLOOKUP(W267,判定式!$D$15:I$19,6,TRUE),IF(C267=14,VLOOKUP(W267,判定式!$E$15:I$19,5,TRUE),IF(C267=15,VLOOKUP(W267,判定式!$F$15:I$19,4,TRUE),IF(C267=16,VLOOKUP(W267,判定式!$G$15:I$19,3,TRUE),IF(C267=17,VLOOKUP(W267,判定式!$H$15:I$19,2,TRUE))))))))</f>
        <v>0</v>
      </c>
    </row>
    <row r="268" spans="1:24" ht="14.25">
      <c r="A268" s="67">
        <v>248</v>
      </c>
      <c r="B268" s="133"/>
      <c r="C268" s="201"/>
      <c r="D268" s="208" t="str">
        <f t="shared" si="12"/>
        <v>-</v>
      </c>
      <c r="E268" s="225"/>
      <c r="F268" s="225"/>
      <c r="G268" s="225"/>
      <c r="H268" s="225"/>
      <c r="I268" s="225"/>
      <c r="J268" s="225"/>
      <c r="K268" s="68"/>
      <c r="L268" s="225"/>
      <c r="M268" s="225"/>
      <c r="N268" s="241" t="str">
        <f>IF(E268="","",VLOOKUP(E268,判定式!C$3:$J$12,8,TRUE))</f>
        <v/>
      </c>
      <c r="O268" s="241" t="str">
        <f>IF(F268="","",VLOOKUP(F268,判定式!D$3:$J$12,7,TRUE))</f>
        <v/>
      </c>
      <c r="P268" s="241" t="str">
        <f>IF(G268="","",VLOOKUP(G268,判定式!E$3:$J$12,6,TRUE))</f>
        <v/>
      </c>
      <c r="Q268" s="241" t="str">
        <f>IF(H268="","",VLOOKUP(H268,判定式!F$3:$J$12,5,TRUE))</f>
        <v/>
      </c>
      <c r="R268" s="241" t="str">
        <f>IF(I268="","",VLOOKUP(I268,判定式!M$3:$N$12,2,TRUE))</f>
        <v/>
      </c>
      <c r="S268" s="241" t="str">
        <f>IF(J268="","",VLOOKUP(J268,判定式!I$3:$J$12,2,TRUE))</f>
        <v/>
      </c>
      <c r="T268" s="241" t="str">
        <f>IF(K268="","",VLOOKUP(K268,判定式!L$3:$N$12,3,TRUE))</f>
        <v/>
      </c>
      <c r="U268" s="241" t="str">
        <f>IF(L268="","",VLOOKUP(L268,判定式!G$3:$J$12,4,TRUE))</f>
        <v/>
      </c>
      <c r="V268" s="241" t="str">
        <f>IF(M268="","",VLOOKUP(M268,判定式!$H$3:J$12,3,TRUE))</f>
        <v/>
      </c>
      <c r="W268" s="69" t="str">
        <f t="shared" si="13"/>
        <v/>
      </c>
      <c r="X268" s="170" t="b">
        <f>IF(ISNUMBER(D268),"判定外",IF(C268=12,VLOOKUP(W268,判定式!$C$15:I$19,7,TRUE),IF(C268=13,VLOOKUP(W268,判定式!$D$15:I$19,6,TRUE),IF(C268=14,VLOOKUP(W268,判定式!$E$15:I$19,5,TRUE),IF(C268=15,VLOOKUP(W268,判定式!$F$15:I$19,4,TRUE),IF(C268=16,VLOOKUP(W268,判定式!$G$15:I$19,3,TRUE),IF(C268=17,VLOOKUP(W268,判定式!$H$15:I$19,2,TRUE))))))))</f>
        <v>0</v>
      </c>
    </row>
    <row r="269" spans="1:24" ht="14.25">
      <c r="A269" s="67">
        <v>249</v>
      </c>
      <c r="B269" s="133"/>
      <c r="C269" s="201"/>
      <c r="D269" s="208" t="str">
        <f t="shared" si="12"/>
        <v>-</v>
      </c>
      <c r="E269" s="225"/>
      <c r="F269" s="225"/>
      <c r="G269" s="225"/>
      <c r="H269" s="225"/>
      <c r="I269" s="225"/>
      <c r="J269" s="225"/>
      <c r="K269" s="68"/>
      <c r="L269" s="225"/>
      <c r="M269" s="225"/>
      <c r="N269" s="241" t="str">
        <f>IF(E269="","",VLOOKUP(E269,判定式!C$3:$J$12,8,TRUE))</f>
        <v/>
      </c>
      <c r="O269" s="241" t="str">
        <f>IF(F269="","",VLOOKUP(F269,判定式!D$3:$J$12,7,TRUE))</f>
        <v/>
      </c>
      <c r="P269" s="241" t="str">
        <f>IF(G269="","",VLOOKUP(G269,判定式!E$3:$J$12,6,TRUE))</f>
        <v/>
      </c>
      <c r="Q269" s="241" t="str">
        <f>IF(H269="","",VLOOKUP(H269,判定式!F$3:$J$12,5,TRUE))</f>
        <v/>
      </c>
      <c r="R269" s="241" t="str">
        <f>IF(I269="","",VLOOKUP(I269,判定式!M$3:$N$12,2,TRUE))</f>
        <v/>
      </c>
      <c r="S269" s="241" t="str">
        <f>IF(J269="","",VLOOKUP(J269,判定式!I$3:$J$12,2,TRUE))</f>
        <v/>
      </c>
      <c r="T269" s="241" t="str">
        <f>IF(K269="","",VLOOKUP(K269,判定式!L$3:$N$12,3,TRUE))</f>
        <v/>
      </c>
      <c r="U269" s="241" t="str">
        <f>IF(L269="","",VLOOKUP(L269,判定式!G$3:$J$12,4,TRUE))</f>
        <v/>
      </c>
      <c r="V269" s="241" t="str">
        <f>IF(M269="","",VLOOKUP(M269,判定式!$H$3:J$12,3,TRUE))</f>
        <v/>
      </c>
      <c r="W269" s="69" t="str">
        <f t="shared" si="13"/>
        <v/>
      </c>
      <c r="X269" s="170" t="b">
        <f>IF(ISNUMBER(D269),"判定外",IF(C269=12,VLOOKUP(W269,判定式!$C$15:I$19,7,TRUE),IF(C269=13,VLOOKUP(W269,判定式!$D$15:I$19,6,TRUE),IF(C269=14,VLOOKUP(W269,判定式!$E$15:I$19,5,TRUE),IF(C269=15,VLOOKUP(W269,判定式!$F$15:I$19,4,TRUE),IF(C269=16,VLOOKUP(W269,判定式!$G$15:I$19,3,TRUE),IF(C269=17,VLOOKUP(W269,判定式!$H$15:I$19,2,TRUE))))))))</f>
        <v>0</v>
      </c>
    </row>
    <row r="270" spans="1:24" ht="14.25">
      <c r="A270" s="76">
        <v>250</v>
      </c>
      <c r="B270" s="136"/>
      <c r="C270" s="204"/>
      <c r="D270" s="211" t="str">
        <f t="shared" si="12"/>
        <v>-</v>
      </c>
      <c r="E270" s="230"/>
      <c r="F270" s="230"/>
      <c r="G270" s="230"/>
      <c r="H270" s="230"/>
      <c r="I270" s="230"/>
      <c r="J270" s="230"/>
      <c r="K270" s="77"/>
      <c r="L270" s="230"/>
      <c r="M270" s="230"/>
      <c r="N270" s="242" t="str">
        <f>IF(E270="","",VLOOKUP(E270,判定式!C$3:$J$12,8,TRUE))</f>
        <v/>
      </c>
      <c r="O270" s="242" t="str">
        <f>IF(F270="","",VLOOKUP(F270,判定式!D$3:$J$12,7,TRUE))</f>
        <v/>
      </c>
      <c r="P270" s="242" t="str">
        <f>IF(G270="","",VLOOKUP(G270,判定式!E$3:$J$12,6,TRUE))</f>
        <v/>
      </c>
      <c r="Q270" s="242" t="str">
        <f>IF(H270="","",VLOOKUP(H270,判定式!F$3:$J$12,5,TRUE))</f>
        <v/>
      </c>
      <c r="R270" s="242" t="str">
        <f>IF(I270="","",VLOOKUP(I270,判定式!M$3:$N$12,2,TRUE))</f>
        <v/>
      </c>
      <c r="S270" s="242" t="str">
        <f>IF(J270="","",VLOOKUP(J270,判定式!I$3:$J$12,2,TRUE))</f>
        <v/>
      </c>
      <c r="T270" s="242" t="str">
        <f>IF(K270="","",VLOOKUP(K270,判定式!L$3:$N$12,3,TRUE))</f>
        <v/>
      </c>
      <c r="U270" s="242" t="str">
        <f>IF(L270="","",VLOOKUP(L270,判定式!G$3:$J$12,4,TRUE))</f>
        <v/>
      </c>
      <c r="V270" s="242" t="str">
        <f>IF(M270="","",VLOOKUP(M270,判定式!$H$3:J$12,3,TRUE))</f>
        <v/>
      </c>
      <c r="W270" s="78" t="str">
        <f t="shared" si="13"/>
        <v/>
      </c>
      <c r="X270" s="173" t="b">
        <f>IF(ISNUMBER(D270),"判定外",IF(C270=12,VLOOKUP(W270,判定式!$C$15:I$19,7,TRUE),IF(C270=13,VLOOKUP(W270,判定式!$D$15:I$19,6,TRUE),IF(C270=14,VLOOKUP(W270,判定式!$E$15:I$19,5,TRUE),IF(C270=15,VLOOKUP(W270,判定式!$F$15:I$19,4,TRUE),IF(C270=16,VLOOKUP(W270,判定式!$G$15:I$19,3,TRUE),IF(C270=17,VLOOKUP(W270,判定式!$H$15:I$19,2,TRUE))))))))</f>
        <v>0</v>
      </c>
    </row>
    <row r="271" spans="1:24" ht="14.25">
      <c r="A271" s="73">
        <v>251</v>
      </c>
      <c r="B271" s="137"/>
      <c r="C271" s="205"/>
      <c r="D271" s="212" t="str">
        <f t="shared" si="12"/>
        <v>-</v>
      </c>
      <c r="E271" s="231"/>
      <c r="F271" s="231"/>
      <c r="G271" s="231"/>
      <c r="H271" s="231"/>
      <c r="I271" s="231"/>
      <c r="J271" s="231"/>
      <c r="K271" s="80"/>
      <c r="L271" s="231"/>
      <c r="M271" s="231"/>
      <c r="N271" s="243" t="str">
        <f>IF(E271="","",VLOOKUP(E271,判定式!C$3:$J$12,8,TRUE))</f>
        <v/>
      </c>
      <c r="O271" s="243" t="str">
        <f>IF(F271="","",VLOOKUP(F271,判定式!D$3:$J$12,7,TRUE))</f>
        <v/>
      </c>
      <c r="P271" s="243" t="str">
        <f>IF(G271="","",VLOOKUP(G271,判定式!E$3:$J$12,6,TRUE))</f>
        <v/>
      </c>
      <c r="Q271" s="243" t="str">
        <f>IF(H271="","",VLOOKUP(H271,判定式!F$3:$J$12,5,TRUE))</f>
        <v/>
      </c>
      <c r="R271" s="243" t="str">
        <f>IF(I271="","",VLOOKUP(I271,判定式!M$3:$N$12,2,TRUE))</f>
        <v/>
      </c>
      <c r="S271" s="243" t="str">
        <f>IF(J271="","",VLOOKUP(J271,判定式!I$3:$J$12,2,TRUE))</f>
        <v/>
      </c>
      <c r="T271" s="243" t="str">
        <f>IF(K271="","",VLOOKUP(K271,判定式!L$3:$N$12,3,TRUE))</f>
        <v/>
      </c>
      <c r="U271" s="243" t="str">
        <f>IF(L271="","",VLOOKUP(L271,判定式!G$3:$J$12,4,TRUE))</f>
        <v/>
      </c>
      <c r="V271" s="243" t="str">
        <f>IF(M271="","",VLOOKUP(M271,判定式!$H$3:J$12,3,TRUE))</f>
        <v/>
      </c>
      <c r="W271" s="75" t="str">
        <f t="shared" si="13"/>
        <v/>
      </c>
      <c r="X271" s="174" t="b">
        <f>IF(ISNUMBER(D271),"判定外",IF(C271=12,VLOOKUP(W271,判定式!$C$15:I$19,7,TRUE),IF(C271=13,VLOOKUP(W271,判定式!$D$15:I$19,6,TRUE),IF(C271=14,VLOOKUP(W271,判定式!$E$15:I$19,5,TRUE),IF(C271=15,VLOOKUP(W271,判定式!$F$15:I$19,4,TRUE),IF(C271=16,VLOOKUP(W271,判定式!$G$15:I$19,3,TRUE),IF(C271=17,VLOOKUP(W271,判定式!$H$15:I$19,2,TRUE))))))))</f>
        <v>0</v>
      </c>
    </row>
    <row r="272" spans="1:24" ht="14.25">
      <c r="A272" s="67">
        <v>252</v>
      </c>
      <c r="B272" s="133"/>
      <c r="C272" s="201"/>
      <c r="D272" s="208" t="str">
        <f t="shared" si="12"/>
        <v>-</v>
      </c>
      <c r="E272" s="225"/>
      <c r="F272" s="225"/>
      <c r="G272" s="225"/>
      <c r="H272" s="225"/>
      <c r="I272" s="225"/>
      <c r="J272" s="225"/>
      <c r="K272" s="68"/>
      <c r="L272" s="225"/>
      <c r="M272" s="225"/>
      <c r="N272" s="241" t="str">
        <f>IF(E272="","",VLOOKUP(E272,判定式!C$3:$J$12,8,TRUE))</f>
        <v/>
      </c>
      <c r="O272" s="241" t="str">
        <f>IF(F272="","",VLOOKUP(F272,判定式!D$3:$J$12,7,TRUE))</f>
        <v/>
      </c>
      <c r="P272" s="241" t="str">
        <f>IF(G272="","",VLOOKUP(G272,判定式!E$3:$J$12,6,TRUE))</f>
        <v/>
      </c>
      <c r="Q272" s="241" t="str">
        <f>IF(H272="","",VLOOKUP(H272,判定式!F$3:$J$12,5,TRUE))</f>
        <v/>
      </c>
      <c r="R272" s="241" t="str">
        <f>IF(I272="","",VLOOKUP(I272,判定式!M$3:$N$12,2,TRUE))</f>
        <v/>
      </c>
      <c r="S272" s="241" t="str">
        <f>IF(J272="","",VLOOKUP(J272,判定式!I$3:$J$12,2,TRUE))</f>
        <v/>
      </c>
      <c r="T272" s="241" t="str">
        <f>IF(K272="","",VLOOKUP(K272,判定式!L$3:$N$12,3,TRUE))</f>
        <v/>
      </c>
      <c r="U272" s="241" t="str">
        <f>IF(L272="","",VLOOKUP(L272,判定式!G$3:$J$12,4,TRUE))</f>
        <v/>
      </c>
      <c r="V272" s="241" t="str">
        <f>IF(M272="","",VLOOKUP(M272,判定式!$H$3:J$12,3,TRUE))</f>
        <v/>
      </c>
      <c r="W272" s="69" t="str">
        <f t="shared" si="13"/>
        <v/>
      </c>
      <c r="X272" s="170" t="b">
        <f>IF(ISNUMBER(D272),"判定外",IF(C272=12,VLOOKUP(W272,判定式!$C$15:I$19,7,TRUE),IF(C272=13,VLOOKUP(W272,判定式!$D$15:I$19,6,TRUE),IF(C272=14,VLOOKUP(W272,判定式!$E$15:I$19,5,TRUE),IF(C272=15,VLOOKUP(W272,判定式!$F$15:I$19,4,TRUE),IF(C272=16,VLOOKUP(W272,判定式!$G$15:I$19,3,TRUE),IF(C272=17,VLOOKUP(W272,判定式!$H$15:I$19,2,TRUE))))))))</f>
        <v>0</v>
      </c>
    </row>
    <row r="273" spans="1:24" ht="14.25">
      <c r="A273" s="67">
        <v>253</v>
      </c>
      <c r="B273" s="133"/>
      <c r="C273" s="201"/>
      <c r="D273" s="208" t="str">
        <f t="shared" si="12"/>
        <v>-</v>
      </c>
      <c r="E273" s="225"/>
      <c r="F273" s="225"/>
      <c r="G273" s="225"/>
      <c r="H273" s="225"/>
      <c r="I273" s="225"/>
      <c r="J273" s="225"/>
      <c r="K273" s="68"/>
      <c r="L273" s="225"/>
      <c r="M273" s="225"/>
      <c r="N273" s="241" t="str">
        <f>IF(E273="","",VLOOKUP(E273,判定式!C$3:$J$12,8,TRUE))</f>
        <v/>
      </c>
      <c r="O273" s="241" t="str">
        <f>IF(F273="","",VLOOKUP(F273,判定式!D$3:$J$12,7,TRUE))</f>
        <v/>
      </c>
      <c r="P273" s="241" t="str">
        <f>IF(G273="","",VLOOKUP(G273,判定式!E$3:$J$12,6,TRUE))</f>
        <v/>
      </c>
      <c r="Q273" s="241" t="str">
        <f>IF(H273="","",VLOOKUP(H273,判定式!F$3:$J$12,5,TRUE))</f>
        <v/>
      </c>
      <c r="R273" s="241" t="str">
        <f>IF(I273="","",VLOOKUP(I273,判定式!M$3:$N$12,2,TRUE))</f>
        <v/>
      </c>
      <c r="S273" s="241" t="str">
        <f>IF(J273="","",VLOOKUP(J273,判定式!I$3:$J$12,2,TRUE))</f>
        <v/>
      </c>
      <c r="T273" s="241" t="str">
        <f>IF(K273="","",VLOOKUP(K273,判定式!L$3:$N$12,3,TRUE))</f>
        <v/>
      </c>
      <c r="U273" s="241" t="str">
        <f>IF(L273="","",VLOOKUP(L273,判定式!G$3:$J$12,4,TRUE))</f>
        <v/>
      </c>
      <c r="V273" s="241" t="str">
        <f>IF(M273="","",VLOOKUP(M273,判定式!$H$3:J$12,3,TRUE))</f>
        <v/>
      </c>
      <c r="W273" s="69" t="str">
        <f t="shared" si="13"/>
        <v/>
      </c>
      <c r="X273" s="170" t="b">
        <f>IF(ISNUMBER(D273),"判定外",IF(C273=12,VLOOKUP(W273,判定式!$C$15:I$19,7,TRUE),IF(C273=13,VLOOKUP(W273,判定式!$D$15:I$19,6,TRUE),IF(C273=14,VLOOKUP(W273,判定式!$E$15:I$19,5,TRUE),IF(C273=15,VLOOKUP(W273,判定式!$F$15:I$19,4,TRUE),IF(C273=16,VLOOKUP(W273,判定式!$G$15:I$19,3,TRUE),IF(C273=17,VLOOKUP(W273,判定式!$H$15:I$19,2,TRUE))))))))</f>
        <v>0</v>
      </c>
    </row>
    <row r="274" spans="1:24" ht="14.25">
      <c r="A274" s="67">
        <v>254</v>
      </c>
      <c r="B274" s="133"/>
      <c r="C274" s="201"/>
      <c r="D274" s="208" t="str">
        <f t="shared" si="12"/>
        <v>-</v>
      </c>
      <c r="E274" s="225"/>
      <c r="F274" s="225"/>
      <c r="G274" s="225"/>
      <c r="H274" s="225"/>
      <c r="I274" s="225"/>
      <c r="J274" s="225"/>
      <c r="K274" s="68"/>
      <c r="L274" s="225"/>
      <c r="M274" s="225"/>
      <c r="N274" s="241" t="str">
        <f>IF(E274="","",VLOOKUP(E274,判定式!C$3:$J$12,8,TRUE))</f>
        <v/>
      </c>
      <c r="O274" s="241" t="str">
        <f>IF(F274="","",VLOOKUP(F274,判定式!D$3:$J$12,7,TRUE))</f>
        <v/>
      </c>
      <c r="P274" s="241" t="str">
        <f>IF(G274="","",VLOOKUP(G274,判定式!E$3:$J$12,6,TRUE))</f>
        <v/>
      </c>
      <c r="Q274" s="241" t="str">
        <f>IF(H274="","",VLOOKUP(H274,判定式!F$3:$J$12,5,TRUE))</f>
        <v/>
      </c>
      <c r="R274" s="241" t="str">
        <f>IF(I274="","",VLOOKUP(I274,判定式!M$3:$N$12,2,TRUE))</f>
        <v/>
      </c>
      <c r="S274" s="241" t="str">
        <f>IF(J274="","",VLOOKUP(J274,判定式!I$3:$J$12,2,TRUE))</f>
        <v/>
      </c>
      <c r="T274" s="241" t="str">
        <f>IF(K274="","",VLOOKUP(K274,判定式!L$3:$N$12,3,TRUE))</f>
        <v/>
      </c>
      <c r="U274" s="241" t="str">
        <f>IF(L274="","",VLOOKUP(L274,判定式!G$3:$J$12,4,TRUE))</f>
        <v/>
      </c>
      <c r="V274" s="241" t="str">
        <f>IF(M274="","",VLOOKUP(M274,判定式!$H$3:J$12,3,TRUE))</f>
        <v/>
      </c>
      <c r="W274" s="69" t="str">
        <f t="shared" si="13"/>
        <v/>
      </c>
      <c r="X274" s="170" t="b">
        <f>IF(ISNUMBER(D274),"判定外",IF(C274=12,VLOOKUP(W274,判定式!$C$15:I$19,7,TRUE),IF(C274=13,VLOOKUP(W274,判定式!$D$15:I$19,6,TRUE),IF(C274=14,VLOOKUP(W274,判定式!$E$15:I$19,5,TRUE),IF(C274=15,VLOOKUP(W274,判定式!$F$15:I$19,4,TRUE),IF(C274=16,VLOOKUP(W274,判定式!$G$15:I$19,3,TRUE),IF(C274=17,VLOOKUP(W274,判定式!$H$15:I$19,2,TRUE))))))))</f>
        <v>0</v>
      </c>
    </row>
    <row r="275" spans="1:24" ht="14.25">
      <c r="A275" s="76">
        <v>255</v>
      </c>
      <c r="B275" s="134"/>
      <c r="C275" s="202"/>
      <c r="D275" s="209" t="str">
        <f t="shared" si="12"/>
        <v>-</v>
      </c>
      <c r="E275" s="227"/>
      <c r="F275" s="227"/>
      <c r="G275" s="227"/>
      <c r="H275" s="227"/>
      <c r="I275" s="227"/>
      <c r="J275" s="227"/>
      <c r="K275" s="71"/>
      <c r="L275" s="227"/>
      <c r="M275" s="227"/>
      <c r="N275" s="244" t="str">
        <f>IF(E275="","",VLOOKUP(E275,判定式!C$3:$J$12,8,TRUE))</f>
        <v/>
      </c>
      <c r="O275" s="244" t="str">
        <f>IF(F275="","",VLOOKUP(F275,判定式!D$3:$J$12,7,TRUE))</f>
        <v/>
      </c>
      <c r="P275" s="244" t="str">
        <f>IF(G275="","",VLOOKUP(G275,判定式!E$3:$J$12,6,TRUE))</f>
        <v/>
      </c>
      <c r="Q275" s="244" t="str">
        <f>IF(H275="","",VLOOKUP(H275,判定式!F$3:$J$12,5,TRUE))</f>
        <v/>
      </c>
      <c r="R275" s="244" t="str">
        <f>IF(I275="","",VLOOKUP(I275,判定式!M$3:$N$12,2,TRUE))</f>
        <v/>
      </c>
      <c r="S275" s="244" t="str">
        <f>IF(J275="","",VLOOKUP(J275,判定式!I$3:$J$12,2,TRUE))</f>
        <v/>
      </c>
      <c r="T275" s="244" t="str">
        <f>IF(K275="","",VLOOKUP(K275,判定式!L$3:$N$12,3,TRUE))</f>
        <v/>
      </c>
      <c r="U275" s="244" t="str">
        <f>IF(L275="","",VLOOKUP(L275,判定式!G$3:$J$12,4,TRUE))</f>
        <v/>
      </c>
      <c r="V275" s="244" t="str">
        <f>IF(M275="","",VLOOKUP(M275,判定式!$H$3:J$12,3,TRUE))</f>
        <v/>
      </c>
      <c r="W275" s="78" t="str">
        <f t="shared" si="13"/>
        <v/>
      </c>
      <c r="X275" s="171" t="b">
        <f>IF(ISNUMBER(D275),"判定外",IF(C275=12,VLOOKUP(W275,判定式!$C$15:I$19,7,TRUE),IF(C275=13,VLOOKUP(W275,判定式!$D$15:I$19,6,TRUE),IF(C275=14,VLOOKUP(W275,判定式!$E$15:I$19,5,TRUE),IF(C275=15,VLOOKUP(W275,判定式!$F$15:I$19,4,TRUE),IF(C275=16,VLOOKUP(W275,判定式!$G$15:I$19,3,TRUE),IF(C275=17,VLOOKUP(W275,判定式!$H$15:I$19,2,TRUE))))))))</f>
        <v>0</v>
      </c>
    </row>
    <row r="276" spans="1:24" ht="14.25">
      <c r="A276" s="73">
        <v>256</v>
      </c>
      <c r="B276" s="135"/>
      <c r="C276" s="203"/>
      <c r="D276" s="210" t="str">
        <f t="shared" si="12"/>
        <v>-</v>
      </c>
      <c r="E276" s="229"/>
      <c r="F276" s="229"/>
      <c r="G276" s="229"/>
      <c r="H276" s="229"/>
      <c r="I276" s="229"/>
      <c r="J276" s="229"/>
      <c r="K276" s="74"/>
      <c r="L276" s="229"/>
      <c r="M276" s="229"/>
      <c r="N276" s="245" t="str">
        <f>IF(E276="","",VLOOKUP(E276,判定式!C$3:$J$12,8,TRUE))</f>
        <v/>
      </c>
      <c r="O276" s="245" t="str">
        <f>IF(F276="","",VLOOKUP(F276,判定式!D$3:$J$12,7,TRUE))</f>
        <v/>
      </c>
      <c r="P276" s="245" t="str">
        <f>IF(G276="","",VLOOKUP(G276,判定式!E$3:$J$12,6,TRUE))</f>
        <v/>
      </c>
      <c r="Q276" s="245" t="str">
        <f>IF(H276="","",VLOOKUP(H276,判定式!F$3:$J$12,5,TRUE))</f>
        <v/>
      </c>
      <c r="R276" s="245" t="str">
        <f>IF(I276="","",VLOOKUP(I276,判定式!M$3:$N$12,2,TRUE))</f>
        <v/>
      </c>
      <c r="S276" s="245" t="str">
        <f>IF(J276="","",VLOOKUP(J276,判定式!I$3:$J$12,2,TRUE))</f>
        <v/>
      </c>
      <c r="T276" s="245" t="str">
        <f>IF(K276="","",VLOOKUP(K276,判定式!L$3:$N$12,3,TRUE))</f>
        <v/>
      </c>
      <c r="U276" s="245" t="str">
        <f>IF(L276="","",VLOOKUP(L276,判定式!G$3:$J$12,4,TRUE))</f>
        <v/>
      </c>
      <c r="V276" s="245" t="str">
        <f>IF(M276="","",VLOOKUP(M276,判定式!$H$3:J$12,3,TRUE))</f>
        <v/>
      </c>
      <c r="W276" s="75" t="str">
        <f t="shared" si="13"/>
        <v/>
      </c>
      <c r="X276" s="172" t="b">
        <f>IF(ISNUMBER(D276),"判定外",IF(C276=12,VLOOKUP(W276,判定式!$C$15:I$19,7,TRUE),IF(C276=13,VLOOKUP(W276,判定式!$D$15:I$19,6,TRUE),IF(C276=14,VLOOKUP(W276,判定式!$E$15:I$19,5,TRUE),IF(C276=15,VLOOKUP(W276,判定式!$F$15:I$19,4,TRUE),IF(C276=16,VLOOKUP(W276,判定式!$G$15:I$19,3,TRUE),IF(C276=17,VLOOKUP(W276,判定式!$H$15:I$19,2,TRUE))))))))</f>
        <v>0</v>
      </c>
    </row>
    <row r="277" spans="1:24" ht="14.25">
      <c r="A277" s="67">
        <v>257</v>
      </c>
      <c r="B277" s="133"/>
      <c r="C277" s="201"/>
      <c r="D277" s="208" t="str">
        <f t="shared" si="12"/>
        <v>-</v>
      </c>
      <c r="E277" s="225"/>
      <c r="F277" s="225"/>
      <c r="G277" s="225"/>
      <c r="H277" s="225"/>
      <c r="I277" s="225"/>
      <c r="J277" s="225"/>
      <c r="K277" s="68"/>
      <c r="L277" s="225"/>
      <c r="M277" s="225"/>
      <c r="N277" s="241" t="str">
        <f>IF(E277="","",VLOOKUP(E277,判定式!C$3:$J$12,8,TRUE))</f>
        <v/>
      </c>
      <c r="O277" s="241" t="str">
        <f>IF(F277="","",VLOOKUP(F277,判定式!D$3:$J$12,7,TRUE))</f>
        <v/>
      </c>
      <c r="P277" s="241" t="str">
        <f>IF(G277="","",VLOOKUP(G277,判定式!E$3:$J$12,6,TRUE))</f>
        <v/>
      </c>
      <c r="Q277" s="241" t="str">
        <f>IF(H277="","",VLOOKUP(H277,判定式!F$3:$J$12,5,TRUE))</f>
        <v/>
      </c>
      <c r="R277" s="241" t="str">
        <f>IF(I277="","",VLOOKUP(I277,判定式!M$3:$N$12,2,TRUE))</f>
        <v/>
      </c>
      <c r="S277" s="241" t="str">
        <f>IF(J277="","",VLOOKUP(J277,判定式!I$3:$J$12,2,TRUE))</f>
        <v/>
      </c>
      <c r="T277" s="241" t="str">
        <f>IF(K277="","",VLOOKUP(K277,判定式!L$3:$N$12,3,TRUE))</f>
        <v/>
      </c>
      <c r="U277" s="241" t="str">
        <f>IF(L277="","",VLOOKUP(L277,判定式!G$3:$J$12,4,TRUE))</f>
        <v/>
      </c>
      <c r="V277" s="241" t="str">
        <f>IF(M277="","",VLOOKUP(M277,判定式!$H$3:J$12,3,TRUE))</f>
        <v/>
      </c>
      <c r="W277" s="69" t="str">
        <f t="shared" si="13"/>
        <v/>
      </c>
      <c r="X277" s="170" t="b">
        <f>IF(ISNUMBER(D277),"判定外",IF(C277=12,VLOOKUP(W277,判定式!$C$15:I$19,7,TRUE),IF(C277=13,VLOOKUP(W277,判定式!$D$15:I$19,6,TRUE),IF(C277=14,VLOOKUP(W277,判定式!$E$15:I$19,5,TRUE),IF(C277=15,VLOOKUP(W277,判定式!$F$15:I$19,4,TRUE),IF(C277=16,VLOOKUP(W277,判定式!$G$15:I$19,3,TRUE),IF(C277=17,VLOOKUP(W277,判定式!$H$15:I$19,2,TRUE))))))))</f>
        <v>0</v>
      </c>
    </row>
    <row r="278" spans="1:24" ht="14.25">
      <c r="A278" s="67">
        <v>258</v>
      </c>
      <c r="B278" s="133"/>
      <c r="C278" s="201"/>
      <c r="D278" s="208" t="str">
        <f t="shared" ref="D278:D320" si="14">IF((COUNTBLANK(E278:H278)+COUNTBLANK(K278:M278)+IF(AND(I278="",J278=""),1,0))=0,"",IF((COUNTBLANK(E278:H278)+COUNTBLANK(K278:M278)+IF(AND(I278="",J278=""),1,0))=8,"-",(COUNTBLANK(E278:H278)+COUNTBLANK(K278:M278)+IF(AND(I278="",J278=""),1,0))))</f>
        <v>-</v>
      </c>
      <c r="E278" s="225"/>
      <c r="F278" s="225"/>
      <c r="G278" s="225"/>
      <c r="H278" s="225"/>
      <c r="I278" s="225"/>
      <c r="J278" s="225"/>
      <c r="K278" s="68"/>
      <c r="L278" s="225"/>
      <c r="M278" s="225"/>
      <c r="N278" s="241" t="str">
        <f>IF(E278="","",VLOOKUP(E278,判定式!C$3:$J$12,8,TRUE))</f>
        <v/>
      </c>
      <c r="O278" s="241" t="str">
        <f>IF(F278="","",VLOOKUP(F278,判定式!D$3:$J$12,7,TRUE))</f>
        <v/>
      </c>
      <c r="P278" s="241" t="str">
        <f>IF(G278="","",VLOOKUP(G278,判定式!E$3:$J$12,6,TRUE))</f>
        <v/>
      </c>
      <c r="Q278" s="241" t="str">
        <f>IF(H278="","",VLOOKUP(H278,判定式!F$3:$J$12,5,TRUE))</f>
        <v/>
      </c>
      <c r="R278" s="241" t="str">
        <f>IF(I278="","",VLOOKUP(I278,判定式!M$3:$N$12,2,TRUE))</f>
        <v/>
      </c>
      <c r="S278" s="241" t="str">
        <f>IF(J278="","",VLOOKUP(J278,判定式!I$3:$J$12,2,TRUE))</f>
        <v/>
      </c>
      <c r="T278" s="241" t="str">
        <f>IF(K278="","",VLOOKUP(K278,判定式!L$3:$N$12,3,TRUE))</f>
        <v/>
      </c>
      <c r="U278" s="241" t="str">
        <f>IF(L278="","",VLOOKUP(L278,判定式!G$3:$J$12,4,TRUE))</f>
        <v/>
      </c>
      <c r="V278" s="241" t="str">
        <f>IF(M278="","",VLOOKUP(M278,判定式!$H$3:J$12,3,TRUE))</f>
        <v/>
      </c>
      <c r="W278" s="69" t="str">
        <f t="shared" ref="W278:W320" si="15">IF(COUNTBLANK(N278:V278)=0,IF((SUM(N278:R278)+SUM(T278:V278))&gt;=(SUM(N278:Q278)+SUM(S278:V278)),SUM(N278:R278)+SUM(T278:V278),SUM(N278:Q278)+SUM(S278:V278)),IF(AND(R278="",S278=""),"",IF(AND(COUNTBLANK(N278:Q278)=0,COUNTBLANK(T278:V278)=0),IF((SUM(N278:R278)+SUM(T278:V278))&gt;=(SUM(N278:Q278)+SUM(S278:V278)),SUM(N278:R278)+SUM(T278:V278),SUM(N278:Q278)+SUM(S278:V278)),"")))</f>
        <v/>
      </c>
      <c r="X278" s="170" t="b">
        <f>IF(ISNUMBER(D278),"判定外",IF(C278=12,VLOOKUP(W278,判定式!$C$15:I$19,7,TRUE),IF(C278=13,VLOOKUP(W278,判定式!$D$15:I$19,6,TRUE),IF(C278=14,VLOOKUP(W278,判定式!$E$15:I$19,5,TRUE),IF(C278=15,VLOOKUP(W278,判定式!$F$15:I$19,4,TRUE),IF(C278=16,VLOOKUP(W278,判定式!$G$15:I$19,3,TRUE),IF(C278=17,VLOOKUP(W278,判定式!$H$15:I$19,2,TRUE))))))))</f>
        <v>0</v>
      </c>
    </row>
    <row r="279" spans="1:24" ht="14.25">
      <c r="A279" s="67">
        <v>259</v>
      </c>
      <c r="B279" s="133"/>
      <c r="C279" s="201"/>
      <c r="D279" s="208" t="str">
        <f t="shared" si="14"/>
        <v>-</v>
      </c>
      <c r="E279" s="225"/>
      <c r="F279" s="225"/>
      <c r="G279" s="225"/>
      <c r="H279" s="225"/>
      <c r="I279" s="225"/>
      <c r="J279" s="225"/>
      <c r="K279" s="68"/>
      <c r="L279" s="225"/>
      <c r="M279" s="225"/>
      <c r="N279" s="241" t="str">
        <f>IF(E279="","",VLOOKUP(E279,判定式!C$3:$J$12,8,TRUE))</f>
        <v/>
      </c>
      <c r="O279" s="241" t="str">
        <f>IF(F279="","",VLOOKUP(F279,判定式!D$3:$J$12,7,TRUE))</f>
        <v/>
      </c>
      <c r="P279" s="241" t="str">
        <f>IF(G279="","",VLOOKUP(G279,判定式!E$3:$J$12,6,TRUE))</f>
        <v/>
      </c>
      <c r="Q279" s="241" t="str">
        <f>IF(H279="","",VLOOKUP(H279,判定式!F$3:$J$12,5,TRUE))</f>
        <v/>
      </c>
      <c r="R279" s="241" t="str">
        <f>IF(I279="","",VLOOKUP(I279,判定式!M$3:$N$12,2,TRUE))</f>
        <v/>
      </c>
      <c r="S279" s="241" t="str">
        <f>IF(J279="","",VLOOKUP(J279,判定式!I$3:$J$12,2,TRUE))</f>
        <v/>
      </c>
      <c r="T279" s="241" t="str">
        <f>IF(K279="","",VLOOKUP(K279,判定式!L$3:$N$12,3,TRUE))</f>
        <v/>
      </c>
      <c r="U279" s="241" t="str">
        <f>IF(L279="","",VLOOKUP(L279,判定式!G$3:$J$12,4,TRUE))</f>
        <v/>
      </c>
      <c r="V279" s="241" t="str">
        <f>IF(M279="","",VLOOKUP(M279,判定式!$H$3:J$12,3,TRUE))</f>
        <v/>
      </c>
      <c r="W279" s="69" t="str">
        <f t="shared" si="15"/>
        <v/>
      </c>
      <c r="X279" s="170" t="b">
        <f>IF(ISNUMBER(D279),"判定外",IF(C279=12,VLOOKUP(W279,判定式!$C$15:I$19,7,TRUE),IF(C279=13,VLOOKUP(W279,判定式!$D$15:I$19,6,TRUE),IF(C279=14,VLOOKUP(W279,判定式!$E$15:I$19,5,TRUE),IF(C279=15,VLOOKUP(W279,判定式!$F$15:I$19,4,TRUE),IF(C279=16,VLOOKUP(W279,判定式!$G$15:I$19,3,TRUE),IF(C279=17,VLOOKUP(W279,判定式!$H$15:I$19,2,TRUE))))))))</f>
        <v>0</v>
      </c>
    </row>
    <row r="280" spans="1:24" ht="14.25">
      <c r="A280" s="76">
        <v>260</v>
      </c>
      <c r="B280" s="136"/>
      <c r="C280" s="204"/>
      <c r="D280" s="211" t="str">
        <f t="shared" si="14"/>
        <v>-</v>
      </c>
      <c r="E280" s="230"/>
      <c r="F280" s="230"/>
      <c r="G280" s="230"/>
      <c r="H280" s="230"/>
      <c r="I280" s="230"/>
      <c r="J280" s="230"/>
      <c r="K280" s="77"/>
      <c r="L280" s="230"/>
      <c r="M280" s="230"/>
      <c r="N280" s="242" t="str">
        <f>IF(E280="","",VLOOKUP(E280,判定式!C$3:$J$12,8,TRUE))</f>
        <v/>
      </c>
      <c r="O280" s="242" t="str">
        <f>IF(F280="","",VLOOKUP(F280,判定式!D$3:$J$12,7,TRUE))</f>
        <v/>
      </c>
      <c r="P280" s="242" t="str">
        <f>IF(G280="","",VLOOKUP(G280,判定式!E$3:$J$12,6,TRUE))</f>
        <v/>
      </c>
      <c r="Q280" s="242" t="str">
        <f>IF(H280="","",VLOOKUP(H280,判定式!F$3:$J$12,5,TRUE))</f>
        <v/>
      </c>
      <c r="R280" s="242" t="str">
        <f>IF(I280="","",VLOOKUP(I280,判定式!M$3:$N$12,2,TRUE))</f>
        <v/>
      </c>
      <c r="S280" s="242" t="str">
        <f>IF(J280="","",VLOOKUP(J280,判定式!I$3:$J$12,2,TRUE))</f>
        <v/>
      </c>
      <c r="T280" s="242" t="str">
        <f>IF(K280="","",VLOOKUP(K280,判定式!L$3:$N$12,3,TRUE))</f>
        <v/>
      </c>
      <c r="U280" s="242" t="str">
        <f>IF(L280="","",VLOOKUP(L280,判定式!G$3:$J$12,4,TRUE))</f>
        <v/>
      </c>
      <c r="V280" s="242" t="str">
        <f>IF(M280="","",VLOOKUP(M280,判定式!$H$3:J$12,3,TRUE))</f>
        <v/>
      </c>
      <c r="W280" s="78" t="str">
        <f t="shared" si="15"/>
        <v/>
      </c>
      <c r="X280" s="173" t="b">
        <f>IF(ISNUMBER(D280),"判定外",IF(C280=12,VLOOKUP(W280,判定式!$C$15:I$19,7,TRUE),IF(C280=13,VLOOKUP(W280,判定式!$D$15:I$19,6,TRUE),IF(C280=14,VLOOKUP(W280,判定式!$E$15:I$19,5,TRUE),IF(C280=15,VLOOKUP(W280,判定式!$F$15:I$19,4,TRUE),IF(C280=16,VLOOKUP(W280,判定式!$G$15:I$19,3,TRUE),IF(C280=17,VLOOKUP(W280,判定式!$H$15:I$19,2,TRUE))))))))</f>
        <v>0</v>
      </c>
    </row>
    <row r="281" spans="1:24" ht="14.25">
      <c r="A281" s="73">
        <v>261</v>
      </c>
      <c r="B281" s="137"/>
      <c r="C281" s="205"/>
      <c r="D281" s="212" t="str">
        <f t="shared" si="14"/>
        <v>-</v>
      </c>
      <c r="E281" s="231"/>
      <c r="F281" s="231"/>
      <c r="G281" s="231"/>
      <c r="H281" s="231"/>
      <c r="I281" s="231"/>
      <c r="J281" s="231"/>
      <c r="K281" s="80"/>
      <c r="L281" s="231"/>
      <c r="M281" s="231"/>
      <c r="N281" s="243" t="str">
        <f>IF(E281="","",VLOOKUP(E281,判定式!C$3:$J$12,8,TRUE))</f>
        <v/>
      </c>
      <c r="O281" s="243" t="str">
        <f>IF(F281="","",VLOOKUP(F281,判定式!D$3:$J$12,7,TRUE))</f>
        <v/>
      </c>
      <c r="P281" s="243" t="str">
        <f>IF(G281="","",VLOOKUP(G281,判定式!E$3:$J$12,6,TRUE))</f>
        <v/>
      </c>
      <c r="Q281" s="243" t="str">
        <f>IF(H281="","",VLOOKUP(H281,判定式!F$3:$J$12,5,TRUE))</f>
        <v/>
      </c>
      <c r="R281" s="243" t="str">
        <f>IF(I281="","",VLOOKUP(I281,判定式!M$3:$N$12,2,TRUE))</f>
        <v/>
      </c>
      <c r="S281" s="243" t="str">
        <f>IF(J281="","",VLOOKUP(J281,判定式!I$3:$J$12,2,TRUE))</f>
        <v/>
      </c>
      <c r="T281" s="243" t="str">
        <f>IF(K281="","",VLOOKUP(K281,判定式!L$3:$N$12,3,TRUE))</f>
        <v/>
      </c>
      <c r="U281" s="243" t="str">
        <f>IF(L281="","",VLOOKUP(L281,判定式!G$3:$J$12,4,TRUE))</f>
        <v/>
      </c>
      <c r="V281" s="243" t="str">
        <f>IF(M281="","",VLOOKUP(M281,判定式!$H$3:J$12,3,TRUE))</f>
        <v/>
      </c>
      <c r="W281" s="75" t="str">
        <f t="shared" si="15"/>
        <v/>
      </c>
      <c r="X281" s="174" t="b">
        <f>IF(ISNUMBER(D281),"判定外",IF(C281=12,VLOOKUP(W281,判定式!$C$15:I$19,7,TRUE),IF(C281=13,VLOOKUP(W281,判定式!$D$15:I$19,6,TRUE),IF(C281=14,VLOOKUP(W281,判定式!$E$15:I$19,5,TRUE),IF(C281=15,VLOOKUP(W281,判定式!$F$15:I$19,4,TRUE),IF(C281=16,VLOOKUP(W281,判定式!$G$15:I$19,3,TRUE),IF(C281=17,VLOOKUP(W281,判定式!$H$15:I$19,2,TRUE))))))))</f>
        <v>0</v>
      </c>
    </row>
    <row r="282" spans="1:24" ht="14.25">
      <c r="A282" s="67">
        <v>262</v>
      </c>
      <c r="B282" s="133"/>
      <c r="C282" s="201"/>
      <c r="D282" s="208" t="str">
        <f t="shared" si="14"/>
        <v>-</v>
      </c>
      <c r="E282" s="225"/>
      <c r="F282" s="225"/>
      <c r="G282" s="225"/>
      <c r="H282" s="225"/>
      <c r="I282" s="225"/>
      <c r="J282" s="225"/>
      <c r="K282" s="68"/>
      <c r="L282" s="225"/>
      <c r="M282" s="225"/>
      <c r="N282" s="241" t="str">
        <f>IF(E282="","",VLOOKUP(E282,判定式!C$3:$J$12,8,TRUE))</f>
        <v/>
      </c>
      <c r="O282" s="241" t="str">
        <f>IF(F282="","",VLOOKUP(F282,判定式!D$3:$J$12,7,TRUE))</f>
        <v/>
      </c>
      <c r="P282" s="241" t="str">
        <f>IF(G282="","",VLOOKUP(G282,判定式!E$3:$J$12,6,TRUE))</f>
        <v/>
      </c>
      <c r="Q282" s="241" t="str">
        <f>IF(H282="","",VLOOKUP(H282,判定式!F$3:$J$12,5,TRUE))</f>
        <v/>
      </c>
      <c r="R282" s="241" t="str">
        <f>IF(I282="","",VLOOKUP(I282,判定式!M$3:$N$12,2,TRUE))</f>
        <v/>
      </c>
      <c r="S282" s="241" t="str">
        <f>IF(J282="","",VLOOKUP(J282,判定式!I$3:$J$12,2,TRUE))</f>
        <v/>
      </c>
      <c r="T282" s="241" t="str">
        <f>IF(K282="","",VLOOKUP(K282,判定式!L$3:$N$12,3,TRUE))</f>
        <v/>
      </c>
      <c r="U282" s="241" t="str">
        <f>IF(L282="","",VLOOKUP(L282,判定式!G$3:$J$12,4,TRUE))</f>
        <v/>
      </c>
      <c r="V282" s="241" t="str">
        <f>IF(M282="","",VLOOKUP(M282,判定式!$H$3:J$12,3,TRUE))</f>
        <v/>
      </c>
      <c r="W282" s="69" t="str">
        <f t="shared" si="15"/>
        <v/>
      </c>
      <c r="X282" s="170" t="b">
        <f>IF(ISNUMBER(D282),"判定外",IF(C282=12,VLOOKUP(W282,判定式!$C$15:I$19,7,TRUE),IF(C282=13,VLOOKUP(W282,判定式!$D$15:I$19,6,TRUE),IF(C282=14,VLOOKUP(W282,判定式!$E$15:I$19,5,TRUE),IF(C282=15,VLOOKUP(W282,判定式!$F$15:I$19,4,TRUE),IF(C282=16,VLOOKUP(W282,判定式!$G$15:I$19,3,TRUE),IF(C282=17,VLOOKUP(W282,判定式!$H$15:I$19,2,TRUE))))))))</f>
        <v>0</v>
      </c>
    </row>
    <row r="283" spans="1:24" ht="14.25">
      <c r="A283" s="67">
        <v>263</v>
      </c>
      <c r="B283" s="133"/>
      <c r="C283" s="201"/>
      <c r="D283" s="208" t="str">
        <f t="shared" si="14"/>
        <v>-</v>
      </c>
      <c r="E283" s="225"/>
      <c r="F283" s="225"/>
      <c r="G283" s="225"/>
      <c r="H283" s="225"/>
      <c r="I283" s="225"/>
      <c r="J283" s="225"/>
      <c r="K283" s="68"/>
      <c r="L283" s="225"/>
      <c r="M283" s="225"/>
      <c r="N283" s="241" t="str">
        <f>IF(E283="","",VLOOKUP(E283,判定式!C$3:$J$12,8,TRUE))</f>
        <v/>
      </c>
      <c r="O283" s="241" t="str">
        <f>IF(F283="","",VLOOKUP(F283,判定式!D$3:$J$12,7,TRUE))</f>
        <v/>
      </c>
      <c r="P283" s="241" t="str">
        <f>IF(G283="","",VLOOKUP(G283,判定式!E$3:$J$12,6,TRUE))</f>
        <v/>
      </c>
      <c r="Q283" s="241" t="str">
        <f>IF(H283="","",VLOOKUP(H283,判定式!F$3:$J$12,5,TRUE))</f>
        <v/>
      </c>
      <c r="R283" s="241" t="str">
        <f>IF(I283="","",VLOOKUP(I283,判定式!M$3:$N$12,2,TRUE))</f>
        <v/>
      </c>
      <c r="S283" s="241" t="str">
        <f>IF(J283="","",VLOOKUP(J283,判定式!I$3:$J$12,2,TRUE))</f>
        <v/>
      </c>
      <c r="T283" s="241" t="str">
        <f>IF(K283="","",VLOOKUP(K283,判定式!L$3:$N$12,3,TRUE))</f>
        <v/>
      </c>
      <c r="U283" s="241" t="str">
        <f>IF(L283="","",VLOOKUP(L283,判定式!G$3:$J$12,4,TRUE))</f>
        <v/>
      </c>
      <c r="V283" s="241" t="str">
        <f>IF(M283="","",VLOOKUP(M283,判定式!$H$3:J$12,3,TRUE))</f>
        <v/>
      </c>
      <c r="W283" s="69" t="str">
        <f t="shared" si="15"/>
        <v/>
      </c>
      <c r="X283" s="170" t="b">
        <f>IF(ISNUMBER(D283),"判定外",IF(C283=12,VLOOKUP(W283,判定式!$C$15:I$19,7,TRUE),IF(C283=13,VLOOKUP(W283,判定式!$D$15:I$19,6,TRUE),IF(C283=14,VLOOKUP(W283,判定式!$E$15:I$19,5,TRUE),IF(C283=15,VLOOKUP(W283,判定式!$F$15:I$19,4,TRUE),IF(C283=16,VLOOKUP(W283,判定式!$G$15:I$19,3,TRUE),IF(C283=17,VLOOKUP(W283,判定式!$H$15:I$19,2,TRUE))))))))</f>
        <v>0</v>
      </c>
    </row>
    <row r="284" spans="1:24" ht="14.25">
      <c r="A284" s="67">
        <v>264</v>
      </c>
      <c r="B284" s="133"/>
      <c r="C284" s="201"/>
      <c r="D284" s="208" t="str">
        <f t="shared" si="14"/>
        <v>-</v>
      </c>
      <c r="E284" s="225"/>
      <c r="F284" s="225"/>
      <c r="G284" s="225"/>
      <c r="H284" s="225"/>
      <c r="I284" s="225"/>
      <c r="J284" s="225"/>
      <c r="K284" s="68"/>
      <c r="L284" s="225"/>
      <c r="M284" s="225"/>
      <c r="N284" s="241" t="str">
        <f>IF(E284="","",VLOOKUP(E284,判定式!C$3:$J$12,8,TRUE))</f>
        <v/>
      </c>
      <c r="O284" s="241" t="str">
        <f>IF(F284="","",VLOOKUP(F284,判定式!D$3:$J$12,7,TRUE))</f>
        <v/>
      </c>
      <c r="P284" s="241" t="str">
        <f>IF(G284="","",VLOOKUP(G284,判定式!E$3:$J$12,6,TRUE))</f>
        <v/>
      </c>
      <c r="Q284" s="241" t="str">
        <f>IF(H284="","",VLOOKUP(H284,判定式!F$3:$J$12,5,TRUE))</f>
        <v/>
      </c>
      <c r="R284" s="241" t="str">
        <f>IF(I284="","",VLOOKUP(I284,判定式!M$3:$N$12,2,TRUE))</f>
        <v/>
      </c>
      <c r="S284" s="241" t="str">
        <f>IF(J284="","",VLOOKUP(J284,判定式!I$3:$J$12,2,TRUE))</f>
        <v/>
      </c>
      <c r="T284" s="241" t="str">
        <f>IF(K284="","",VLOOKUP(K284,判定式!L$3:$N$12,3,TRUE))</f>
        <v/>
      </c>
      <c r="U284" s="241" t="str">
        <f>IF(L284="","",VLOOKUP(L284,判定式!G$3:$J$12,4,TRUE))</f>
        <v/>
      </c>
      <c r="V284" s="241" t="str">
        <f>IF(M284="","",VLOOKUP(M284,判定式!$H$3:J$12,3,TRUE))</f>
        <v/>
      </c>
      <c r="W284" s="69" t="str">
        <f t="shared" si="15"/>
        <v/>
      </c>
      <c r="X284" s="170" t="b">
        <f>IF(ISNUMBER(D284),"判定外",IF(C284=12,VLOOKUP(W284,判定式!$C$15:I$19,7,TRUE),IF(C284=13,VLOOKUP(W284,判定式!$D$15:I$19,6,TRUE),IF(C284=14,VLOOKUP(W284,判定式!$E$15:I$19,5,TRUE),IF(C284=15,VLOOKUP(W284,判定式!$F$15:I$19,4,TRUE),IF(C284=16,VLOOKUP(W284,判定式!$G$15:I$19,3,TRUE),IF(C284=17,VLOOKUP(W284,判定式!$H$15:I$19,2,TRUE))))))))</f>
        <v>0</v>
      </c>
    </row>
    <row r="285" spans="1:24" ht="14.25">
      <c r="A285" s="76">
        <v>265</v>
      </c>
      <c r="B285" s="134"/>
      <c r="C285" s="202"/>
      <c r="D285" s="209" t="str">
        <f t="shared" si="14"/>
        <v>-</v>
      </c>
      <c r="E285" s="227"/>
      <c r="F285" s="227"/>
      <c r="G285" s="227"/>
      <c r="H285" s="227"/>
      <c r="I285" s="227"/>
      <c r="J285" s="227"/>
      <c r="K285" s="71"/>
      <c r="L285" s="227"/>
      <c r="M285" s="227"/>
      <c r="N285" s="244" t="str">
        <f>IF(E285="","",VLOOKUP(E285,判定式!C$3:$J$12,8,TRUE))</f>
        <v/>
      </c>
      <c r="O285" s="244" t="str">
        <f>IF(F285="","",VLOOKUP(F285,判定式!D$3:$J$12,7,TRUE))</f>
        <v/>
      </c>
      <c r="P285" s="244" t="str">
        <f>IF(G285="","",VLOOKUP(G285,判定式!E$3:$J$12,6,TRUE))</f>
        <v/>
      </c>
      <c r="Q285" s="244" t="str">
        <f>IF(H285="","",VLOOKUP(H285,判定式!F$3:$J$12,5,TRUE))</f>
        <v/>
      </c>
      <c r="R285" s="244" t="str">
        <f>IF(I285="","",VLOOKUP(I285,判定式!M$3:$N$12,2,TRUE))</f>
        <v/>
      </c>
      <c r="S285" s="244" t="str">
        <f>IF(J285="","",VLOOKUP(J285,判定式!I$3:$J$12,2,TRUE))</f>
        <v/>
      </c>
      <c r="T285" s="244" t="str">
        <f>IF(K285="","",VLOOKUP(K285,判定式!L$3:$N$12,3,TRUE))</f>
        <v/>
      </c>
      <c r="U285" s="244" t="str">
        <f>IF(L285="","",VLOOKUP(L285,判定式!G$3:$J$12,4,TRUE))</f>
        <v/>
      </c>
      <c r="V285" s="244" t="str">
        <f>IF(M285="","",VLOOKUP(M285,判定式!$H$3:J$12,3,TRUE))</f>
        <v/>
      </c>
      <c r="W285" s="78" t="str">
        <f t="shared" si="15"/>
        <v/>
      </c>
      <c r="X285" s="171" t="b">
        <f>IF(ISNUMBER(D285),"判定外",IF(C285=12,VLOOKUP(W285,判定式!$C$15:I$19,7,TRUE),IF(C285=13,VLOOKUP(W285,判定式!$D$15:I$19,6,TRUE),IF(C285=14,VLOOKUP(W285,判定式!$E$15:I$19,5,TRUE),IF(C285=15,VLOOKUP(W285,判定式!$F$15:I$19,4,TRUE),IF(C285=16,VLOOKUP(W285,判定式!$G$15:I$19,3,TRUE),IF(C285=17,VLOOKUP(W285,判定式!$H$15:I$19,2,TRUE))))))))</f>
        <v>0</v>
      </c>
    </row>
    <row r="286" spans="1:24" ht="14.25">
      <c r="A286" s="73">
        <v>266</v>
      </c>
      <c r="B286" s="135"/>
      <c r="C286" s="203"/>
      <c r="D286" s="210" t="str">
        <f t="shared" si="14"/>
        <v>-</v>
      </c>
      <c r="E286" s="229"/>
      <c r="F286" s="229"/>
      <c r="G286" s="229"/>
      <c r="H286" s="229"/>
      <c r="I286" s="229"/>
      <c r="J286" s="229"/>
      <c r="K286" s="74"/>
      <c r="L286" s="229"/>
      <c r="M286" s="229"/>
      <c r="N286" s="245" t="str">
        <f>IF(E286="","",VLOOKUP(E286,判定式!C$3:$J$12,8,TRUE))</f>
        <v/>
      </c>
      <c r="O286" s="245" t="str">
        <f>IF(F286="","",VLOOKUP(F286,判定式!D$3:$J$12,7,TRUE))</f>
        <v/>
      </c>
      <c r="P286" s="245" t="str">
        <f>IF(G286="","",VLOOKUP(G286,判定式!E$3:$J$12,6,TRUE))</f>
        <v/>
      </c>
      <c r="Q286" s="245" t="str">
        <f>IF(H286="","",VLOOKUP(H286,判定式!F$3:$J$12,5,TRUE))</f>
        <v/>
      </c>
      <c r="R286" s="245" t="str">
        <f>IF(I286="","",VLOOKUP(I286,判定式!M$3:$N$12,2,TRUE))</f>
        <v/>
      </c>
      <c r="S286" s="245" t="str">
        <f>IF(J286="","",VLOOKUP(J286,判定式!I$3:$J$12,2,TRUE))</f>
        <v/>
      </c>
      <c r="T286" s="245" t="str">
        <f>IF(K286="","",VLOOKUP(K286,判定式!L$3:$N$12,3,TRUE))</f>
        <v/>
      </c>
      <c r="U286" s="245" t="str">
        <f>IF(L286="","",VLOOKUP(L286,判定式!G$3:$J$12,4,TRUE))</f>
        <v/>
      </c>
      <c r="V286" s="245" t="str">
        <f>IF(M286="","",VLOOKUP(M286,判定式!$H$3:J$12,3,TRUE))</f>
        <v/>
      </c>
      <c r="W286" s="75" t="str">
        <f t="shared" si="15"/>
        <v/>
      </c>
      <c r="X286" s="172" t="b">
        <f>IF(ISNUMBER(D286),"判定外",IF(C286=12,VLOOKUP(W286,判定式!$C$15:I$19,7,TRUE),IF(C286=13,VLOOKUP(W286,判定式!$D$15:I$19,6,TRUE),IF(C286=14,VLOOKUP(W286,判定式!$E$15:I$19,5,TRUE),IF(C286=15,VLOOKUP(W286,判定式!$F$15:I$19,4,TRUE),IF(C286=16,VLOOKUP(W286,判定式!$G$15:I$19,3,TRUE),IF(C286=17,VLOOKUP(W286,判定式!$H$15:I$19,2,TRUE))))))))</f>
        <v>0</v>
      </c>
    </row>
    <row r="287" spans="1:24" ht="14.25">
      <c r="A287" s="67">
        <v>267</v>
      </c>
      <c r="B287" s="133"/>
      <c r="C287" s="201"/>
      <c r="D287" s="208" t="str">
        <f t="shared" si="14"/>
        <v>-</v>
      </c>
      <c r="E287" s="225"/>
      <c r="F287" s="225"/>
      <c r="G287" s="225"/>
      <c r="H287" s="225"/>
      <c r="I287" s="225"/>
      <c r="J287" s="225"/>
      <c r="K287" s="68"/>
      <c r="L287" s="225"/>
      <c r="M287" s="225"/>
      <c r="N287" s="241" t="str">
        <f>IF(E287="","",VLOOKUP(E287,判定式!C$3:$J$12,8,TRUE))</f>
        <v/>
      </c>
      <c r="O287" s="241" t="str">
        <f>IF(F287="","",VLOOKUP(F287,判定式!D$3:$J$12,7,TRUE))</f>
        <v/>
      </c>
      <c r="P287" s="241" t="str">
        <f>IF(G287="","",VLOOKUP(G287,判定式!E$3:$J$12,6,TRUE))</f>
        <v/>
      </c>
      <c r="Q287" s="241" t="str">
        <f>IF(H287="","",VLOOKUP(H287,判定式!F$3:$J$12,5,TRUE))</f>
        <v/>
      </c>
      <c r="R287" s="241" t="str">
        <f>IF(I287="","",VLOOKUP(I287,判定式!M$3:$N$12,2,TRUE))</f>
        <v/>
      </c>
      <c r="S287" s="241" t="str">
        <f>IF(J287="","",VLOOKUP(J287,判定式!I$3:$J$12,2,TRUE))</f>
        <v/>
      </c>
      <c r="T287" s="241" t="str">
        <f>IF(K287="","",VLOOKUP(K287,判定式!L$3:$N$12,3,TRUE))</f>
        <v/>
      </c>
      <c r="U287" s="241" t="str">
        <f>IF(L287="","",VLOOKUP(L287,判定式!G$3:$J$12,4,TRUE))</f>
        <v/>
      </c>
      <c r="V287" s="241" t="str">
        <f>IF(M287="","",VLOOKUP(M287,判定式!$H$3:J$12,3,TRUE))</f>
        <v/>
      </c>
      <c r="W287" s="69" t="str">
        <f t="shared" si="15"/>
        <v/>
      </c>
      <c r="X287" s="170" t="b">
        <f>IF(ISNUMBER(D287),"判定外",IF(C287=12,VLOOKUP(W287,判定式!$C$15:I$19,7,TRUE),IF(C287=13,VLOOKUP(W287,判定式!$D$15:I$19,6,TRUE),IF(C287=14,VLOOKUP(W287,判定式!$E$15:I$19,5,TRUE),IF(C287=15,VLOOKUP(W287,判定式!$F$15:I$19,4,TRUE),IF(C287=16,VLOOKUP(W287,判定式!$G$15:I$19,3,TRUE),IF(C287=17,VLOOKUP(W287,判定式!$H$15:I$19,2,TRUE))))))))</f>
        <v>0</v>
      </c>
    </row>
    <row r="288" spans="1:24" ht="14.25">
      <c r="A288" s="67">
        <v>268</v>
      </c>
      <c r="B288" s="133"/>
      <c r="C288" s="201"/>
      <c r="D288" s="208" t="str">
        <f t="shared" si="14"/>
        <v>-</v>
      </c>
      <c r="E288" s="225"/>
      <c r="F288" s="225"/>
      <c r="G288" s="225"/>
      <c r="H288" s="225"/>
      <c r="I288" s="225"/>
      <c r="J288" s="225"/>
      <c r="K288" s="68"/>
      <c r="L288" s="225"/>
      <c r="M288" s="225"/>
      <c r="N288" s="241" t="str">
        <f>IF(E288="","",VLOOKUP(E288,判定式!C$3:$J$12,8,TRUE))</f>
        <v/>
      </c>
      <c r="O288" s="241" t="str">
        <f>IF(F288="","",VLOOKUP(F288,判定式!D$3:$J$12,7,TRUE))</f>
        <v/>
      </c>
      <c r="P288" s="241" t="str">
        <f>IF(G288="","",VLOOKUP(G288,判定式!E$3:$J$12,6,TRUE))</f>
        <v/>
      </c>
      <c r="Q288" s="241" t="str">
        <f>IF(H288="","",VLOOKUP(H288,判定式!F$3:$J$12,5,TRUE))</f>
        <v/>
      </c>
      <c r="R288" s="241" t="str">
        <f>IF(I288="","",VLOOKUP(I288,判定式!M$3:$N$12,2,TRUE))</f>
        <v/>
      </c>
      <c r="S288" s="241" t="str">
        <f>IF(J288="","",VLOOKUP(J288,判定式!I$3:$J$12,2,TRUE))</f>
        <v/>
      </c>
      <c r="T288" s="241" t="str">
        <f>IF(K288="","",VLOOKUP(K288,判定式!L$3:$N$12,3,TRUE))</f>
        <v/>
      </c>
      <c r="U288" s="241" t="str">
        <f>IF(L288="","",VLOOKUP(L288,判定式!G$3:$J$12,4,TRUE))</f>
        <v/>
      </c>
      <c r="V288" s="241" t="str">
        <f>IF(M288="","",VLOOKUP(M288,判定式!$H$3:J$12,3,TRUE))</f>
        <v/>
      </c>
      <c r="W288" s="69" t="str">
        <f t="shared" si="15"/>
        <v/>
      </c>
      <c r="X288" s="170" t="b">
        <f>IF(ISNUMBER(D288),"判定外",IF(C288=12,VLOOKUP(W288,判定式!$C$15:I$19,7,TRUE),IF(C288=13,VLOOKUP(W288,判定式!$D$15:I$19,6,TRUE),IF(C288=14,VLOOKUP(W288,判定式!$E$15:I$19,5,TRUE),IF(C288=15,VLOOKUP(W288,判定式!$F$15:I$19,4,TRUE),IF(C288=16,VLOOKUP(W288,判定式!$G$15:I$19,3,TRUE),IF(C288=17,VLOOKUP(W288,判定式!$H$15:I$19,2,TRUE))))))))</f>
        <v>0</v>
      </c>
    </row>
    <row r="289" spans="1:24" ht="14.25">
      <c r="A289" s="67">
        <v>269</v>
      </c>
      <c r="B289" s="133"/>
      <c r="C289" s="201"/>
      <c r="D289" s="208" t="str">
        <f t="shared" si="14"/>
        <v>-</v>
      </c>
      <c r="E289" s="225"/>
      <c r="F289" s="225"/>
      <c r="G289" s="225"/>
      <c r="H289" s="225"/>
      <c r="I289" s="225"/>
      <c r="J289" s="225"/>
      <c r="K289" s="68"/>
      <c r="L289" s="225"/>
      <c r="M289" s="225"/>
      <c r="N289" s="241" t="str">
        <f>IF(E289="","",VLOOKUP(E289,判定式!C$3:$J$12,8,TRUE))</f>
        <v/>
      </c>
      <c r="O289" s="241" t="str">
        <f>IF(F289="","",VLOOKUP(F289,判定式!D$3:$J$12,7,TRUE))</f>
        <v/>
      </c>
      <c r="P289" s="241" t="str">
        <f>IF(G289="","",VLOOKUP(G289,判定式!E$3:$J$12,6,TRUE))</f>
        <v/>
      </c>
      <c r="Q289" s="241" t="str">
        <f>IF(H289="","",VLOOKUP(H289,判定式!F$3:$J$12,5,TRUE))</f>
        <v/>
      </c>
      <c r="R289" s="241" t="str">
        <f>IF(I289="","",VLOOKUP(I289,判定式!M$3:$N$12,2,TRUE))</f>
        <v/>
      </c>
      <c r="S289" s="241" t="str">
        <f>IF(J289="","",VLOOKUP(J289,判定式!I$3:$J$12,2,TRUE))</f>
        <v/>
      </c>
      <c r="T289" s="241" t="str">
        <f>IF(K289="","",VLOOKUP(K289,判定式!L$3:$N$12,3,TRUE))</f>
        <v/>
      </c>
      <c r="U289" s="241" t="str">
        <f>IF(L289="","",VLOOKUP(L289,判定式!G$3:$J$12,4,TRUE))</f>
        <v/>
      </c>
      <c r="V289" s="241" t="str">
        <f>IF(M289="","",VLOOKUP(M289,判定式!$H$3:J$12,3,TRUE))</f>
        <v/>
      </c>
      <c r="W289" s="69" t="str">
        <f t="shared" si="15"/>
        <v/>
      </c>
      <c r="X289" s="170" t="b">
        <f>IF(ISNUMBER(D289),"判定外",IF(C289=12,VLOOKUP(W289,判定式!$C$15:I$19,7,TRUE),IF(C289=13,VLOOKUP(W289,判定式!$D$15:I$19,6,TRUE),IF(C289=14,VLOOKUP(W289,判定式!$E$15:I$19,5,TRUE),IF(C289=15,VLOOKUP(W289,判定式!$F$15:I$19,4,TRUE),IF(C289=16,VLOOKUP(W289,判定式!$G$15:I$19,3,TRUE),IF(C289=17,VLOOKUP(W289,判定式!$H$15:I$19,2,TRUE))))))))</f>
        <v>0</v>
      </c>
    </row>
    <row r="290" spans="1:24" ht="14.25">
      <c r="A290" s="76">
        <v>270</v>
      </c>
      <c r="B290" s="136"/>
      <c r="C290" s="204"/>
      <c r="D290" s="211" t="str">
        <f t="shared" si="14"/>
        <v>-</v>
      </c>
      <c r="E290" s="230"/>
      <c r="F290" s="230"/>
      <c r="G290" s="230"/>
      <c r="H290" s="230"/>
      <c r="I290" s="230"/>
      <c r="J290" s="230"/>
      <c r="K290" s="77"/>
      <c r="L290" s="230"/>
      <c r="M290" s="230"/>
      <c r="N290" s="242" t="str">
        <f>IF(E290="","",VLOOKUP(E290,判定式!C$3:$J$12,8,TRUE))</f>
        <v/>
      </c>
      <c r="O290" s="242" t="str">
        <f>IF(F290="","",VLOOKUP(F290,判定式!D$3:$J$12,7,TRUE))</f>
        <v/>
      </c>
      <c r="P290" s="242" t="str">
        <f>IF(G290="","",VLOOKUP(G290,判定式!E$3:$J$12,6,TRUE))</f>
        <v/>
      </c>
      <c r="Q290" s="242" t="str">
        <f>IF(H290="","",VLOOKUP(H290,判定式!F$3:$J$12,5,TRUE))</f>
        <v/>
      </c>
      <c r="R290" s="242" t="str">
        <f>IF(I290="","",VLOOKUP(I290,判定式!M$3:$N$12,2,TRUE))</f>
        <v/>
      </c>
      <c r="S290" s="242" t="str">
        <f>IF(J290="","",VLOOKUP(J290,判定式!I$3:$J$12,2,TRUE))</f>
        <v/>
      </c>
      <c r="T290" s="242" t="str">
        <f>IF(K290="","",VLOOKUP(K290,判定式!L$3:$N$12,3,TRUE))</f>
        <v/>
      </c>
      <c r="U290" s="242" t="str">
        <f>IF(L290="","",VLOOKUP(L290,判定式!G$3:$J$12,4,TRUE))</f>
        <v/>
      </c>
      <c r="V290" s="242" t="str">
        <f>IF(M290="","",VLOOKUP(M290,判定式!$H$3:J$12,3,TRUE))</f>
        <v/>
      </c>
      <c r="W290" s="78" t="str">
        <f t="shared" si="15"/>
        <v/>
      </c>
      <c r="X290" s="173" t="b">
        <f>IF(ISNUMBER(D290),"判定外",IF(C290=12,VLOOKUP(W290,判定式!$C$15:I$19,7,TRUE),IF(C290=13,VLOOKUP(W290,判定式!$D$15:I$19,6,TRUE),IF(C290=14,VLOOKUP(W290,判定式!$E$15:I$19,5,TRUE),IF(C290=15,VLOOKUP(W290,判定式!$F$15:I$19,4,TRUE),IF(C290=16,VLOOKUP(W290,判定式!$G$15:I$19,3,TRUE),IF(C290=17,VLOOKUP(W290,判定式!$H$15:I$19,2,TRUE))))))))</f>
        <v>0</v>
      </c>
    </row>
    <row r="291" spans="1:24" ht="14.25">
      <c r="A291" s="73">
        <v>271</v>
      </c>
      <c r="B291" s="137"/>
      <c r="C291" s="205"/>
      <c r="D291" s="212" t="str">
        <f t="shared" si="14"/>
        <v>-</v>
      </c>
      <c r="E291" s="231"/>
      <c r="F291" s="231"/>
      <c r="G291" s="231"/>
      <c r="H291" s="231"/>
      <c r="I291" s="231"/>
      <c r="J291" s="231"/>
      <c r="K291" s="80"/>
      <c r="L291" s="231"/>
      <c r="M291" s="231"/>
      <c r="N291" s="243" t="str">
        <f>IF(E291="","",VLOOKUP(E291,判定式!C$3:$J$12,8,TRUE))</f>
        <v/>
      </c>
      <c r="O291" s="243" t="str">
        <f>IF(F291="","",VLOOKUP(F291,判定式!D$3:$J$12,7,TRUE))</f>
        <v/>
      </c>
      <c r="P291" s="243" t="str">
        <f>IF(G291="","",VLOOKUP(G291,判定式!E$3:$J$12,6,TRUE))</f>
        <v/>
      </c>
      <c r="Q291" s="243" t="str">
        <f>IF(H291="","",VLOOKUP(H291,判定式!F$3:$J$12,5,TRUE))</f>
        <v/>
      </c>
      <c r="R291" s="243" t="str">
        <f>IF(I291="","",VLOOKUP(I291,判定式!M$3:$N$12,2,TRUE))</f>
        <v/>
      </c>
      <c r="S291" s="243" t="str">
        <f>IF(J291="","",VLOOKUP(J291,判定式!I$3:$J$12,2,TRUE))</f>
        <v/>
      </c>
      <c r="T291" s="243" t="str">
        <f>IF(K291="","",VLOOKUP(K291,判定式!L$3:$N$12,3,TRUE))</f>
        <v/>
      </c>
      <c r="U291" s="243" t="str">
        <f>IF(L291="","",VLOOKUP(L291,判定式!G$3:$J$12,4,TRUE))</f>
        <v/>
      </c>
      <c r="V291" s="243" t="str">
        <f>IF(M291="","",VLOOKUP(M291,判定式!$H$3:J$12,3,TRUE))</f>
        <v/>
      </c>
      <c r="W291" s="75" t="str">
        <f t="shared" si="15"/>
        <v/>
      </c>
      <c r="X291" s="174" t="b">
        <f>IF(ISNUMBER(D291),"判定外",IF(C291=12,VLOOKUP(W291,判定式!$C$15:I$19,7,TRUE),IF(C291=13,VLOOKUP(W291,判定式!$D$15:I$19,6,TRUE),IF(C291=14,VLOOKUP(W291,判定式!$E$15:I$19,5,TRUE),IF(C291=15,VLOOKUP(W291,判定式!$F$15:I$19,4,TRUE),IF(C291=16,VLOOKUP(W291,判定式!$G$15:I$19,3,TRUE),IF(C291=17,VLOOKUP(W291,判定式!$H$15:I$19,2,TRUE))))))))</f>
        <v>0</v>
      </c>
    </row>
    <row r="292" spans="1:24" ht="14.25">
      <c r="A292" s="67">
        <v>272</v>
      </c>
      <c r="B292" s="133"/>
      <c r="C292" s="201"/>
      <c r="D292" s="208" t="str">
        <f t="shared" si="14"/>
        <v>-</v>
      </c>
      <c r="E292" s="225"/>
      <c r="F292" s="225"/>
      <c r="G292" s="225"/>
      <c r="H292" s="225"/>
      <c r="I292" s="225"/>
      <c r="J292" s="225"/>
      <c r="K292" s="68"/>
      <c r="L292" s="225"/>
      <c r="M292" s="225"/>
      <c r="N292" s="241" t="str">
        <f>IF(E292="","",VLOOKUP(E292,判定式!C$3:$J$12,8,TRUE))</f>
        <v/>
      </c>
      <c r="O292" s="241" t="str">
        <f>IF(F292="","",VLOOKUP(F292,判定式!D$3:$J$12,7,TRUE))</f>
        <v/>
      </c>
      <c r="P292" s="241" t="str">
        <f>IF(G292="","",VLOOKUP(G292,判定式!E$3:$J$12,6,TRUE))</f>
        <v/>
      </c>
      <c r="Q292" s="241" t="str">
        <f>IF(H292="","",VLOOKUP(H292,判定式!F$3:$J$12,5,TRUE))</f>
        <v/>
      </c>
      <c r="R292" s="241" t="str">
        <f>IF(I292="","",VLOOKUP(I292,判定式!M$3:$N$12,2,TRUE))</f>
        <v/>
      </c>
      <c r="S292" s="241" t="str">
        <f>IF(J292="","",VLOOKUP(J292,判定式!I$3:$J$12,2,TRUE))</f>
        <v/>
      </c>
      <c r="T292" s="241" t="str">
        <f>IF(K292="","",VLOOKUP(K292,判定式!L$3:$N$12,3,TRUE))</f>
        <v/>
      </c>
      <c r="U292" s="241" t="str">
        <f>IF(L292="","",VLOOKUP(L292,判定式!G$3:$J$12,4,TRUE))</f>
        <v/>
      </c>
      <c r="V292" s="241" t="str">
        <f>IF(M292="","",VLOOKUP(M292,判定式!$H$3:J$12,3,TRUE))</f>
        <v/>
      </c>
      <c r="W292" s="69" t="str">
        <f t="shared" si="15"/>
        <v/>
      </c>
      <c r="X292" s="170" t="b">
        <f>IF(ISNUMBER(D292),"判定外",IF(C292=12,VLOOKUP(W292,判定式!$C$15:I$19,7,TRUE),IF(C292=13,VLOOKUP(W292,判定式!$D$15:I$19,6,TRUE),IF(C292=14,VLOOKUP(W292,判定式!$E$15:I$19,5,TRUE),IF(C292=15,VLOOKUP(W292,判定式!$F$15:I$19,4,TRUE),IF(C292=16,VLOOKUP(W292,判定式!$G$15:I$19,3,TRUE),IF(C292=17,VLOOKUP(W292,判定式!$H$15:I$19,2,TRUE))))))))</f>
        <v>0</v>
      </c>
    </row>
    <row r="293" spans="1:24" ht="14.25">
      <c r="A293" s="67">
        <v>273</v>
      </c>
      <c r="B293" s="133"/>
      <c r="C293" s="201"/>
      <c r="D293" s="208" t="str">
        <f t="shared" si="14"/>
        <v>-</v>
      </c>
      <c r="E293" s="225"/>
      <c r="F293" s="225"/>
      <c r="G293" s="225"/>
      <c r="H293" s="225"/>
      <c r="I293" s="225"/>
      <c r="J293" s="225"/>
      <c r="K293" s="68"/>
      <c r="L293" s="225"/>
      <c r="M293" s="225"/>
      <c r="N293" s="241" t="str">
        <f>IF(E293="","",VLOOKUP(E293,判定式!C$3:$J$12,8,TRUE))</f>
        <v/>
      </c>
      <c r="O293" s="241" t="str">
        <f>IF(F293="","",VLOOKUP(F293,判定式!D$3:$J$12,7,TRUE))</f>
        <v/>
      </c>
      <c r="P293" s="241" t="str">
        <f>IF(G293="","",VLOOKUP(G293,判定式!E$3:$J$12,6,TRUE))</f>
        <v/>
      </c>
      <c r="Q293" s="241" t="str">
        <f>IF(H293="","",VLOOKUP(H293,判定式!F$3:$J$12,5,TRUE))</f>
        <v/>
      </c>
      <c r="R293" s="241" t="str">
        <f>IF(I293="","",VLOOKUP(I293,判定式!M$3:$N$12,2,TRUE))</f>
        <v/>
      </c>
      <c r="S293" s="241" t="str">
        <f>IF(J293="","",VLOOKUP(J293,判定式!I$3:$J$12,2,TRUE))</f>
        <v/>
      </c>
      <c r="T293" s="241" t="str">
        <f>IF(K293="","",VLOOKUP(K293,判定式!L$3:$N$12,3,TRUE))</f>
        <v/>
      </c>
      <c r="U293" s="241" t="str">
        <f>IF(L293="","",VLOOKUP(L293,判定式!G$3:$J$12,4,TRUE))</f>
        <v/>
      </c>
      <c r="V293" s="241" t="str">
        <f>IF(M293="","",VLOOKUP(M293,判定式!$H$3:J$12,3,TRUE))</f>
        <v/>
      </c>
      <c r="W293" s="69" t="str">
        <f t="shared" si="15"/>
        <v/>
      </c>
      <c r="X293" s="170" t="b">
        <f>IF(ISNUMBER(D293),"判定外",IF(C293=12,VLOOKUP(W293,判定式!$C$15:I$19,7,TRUE),IF(C293=13,VLOOKUP(W293,判定式!$D$15:I$19,6,TRUE),IF(C293=14,VLOOKUP(W293,判定式!$E$15:I$19,5,TRUE),IF(C293=15,VLOOKUP(W293,判定式!$F$15:I$19,4,TRUE),IF(C293=16,VLOOKUP(W293,判定式!$G$15:I$19,3,TRUE),IF(C293=17,VLOOKUP(W293,判定式!$H$15:I$19,2,TRUE))))))))</f>
        <v>0</v>
      </c>
    </row>
    <row r="294" spans="1:24" ht="14.25">
      <c r="A294" s="67">
        <v>274</v>
      </c>
      <c r="B294" s="133"/>
      <c r="C294" s="201"/>
      <c r="D294" s="208" t="str">
        <f t="shared" si="14"/>
        <v>-</v>
      </c>
      <c r="E294" s="225"/>
      <c r="F294" s="225"/>
      <c r="G294" s="225"/>
      <c r="H294" s="225"/>
      <c r="I294" s="225"/>
      <c r="J294" s="225"/>
      <c r="K294" s="68"/>
      <c r="L294" s="225"/>
      <c r="M294" s="225"/>
      <c r="N294" s="241" t="str">
        <f>IF(E294="","",VLOOKUP(E294,判定式!C$3:$J$12,8,TRUE))</f>
        <v/>
      </c>
      <c r="O294" s="241" t="str">
        <f>IF(F294="","",VLOOKUP(F294,判定式!D$3:$J$12,7,TRUE))</f>
        <v/>
      </c>
      <c r="P294" s="241" t="str">
        <f>IF(G294="","",VLOOKUP(G294,判定式!E$3:$J$12,6,TRUE))</f>
        <v/>
      </c>
      <c r="Q294" s="241" t="str">
        <f>IF(H294="","",VLOOKUP(H294,判定式!F$3:$J$12,5,TRUE))</f>
        <v/>
      </c>
      <c r="R294" s="241" t="str">
        <f>IF(I294="","",VLOOKUP(I294,判定式!M$3:$N$12,2,TRUE))</f>
        <v/>
      </c>
      <c r="S294" s="241" t="str">
        <f>IF(J294="","",VLOOKUP(J294,判定式!I$3:$J$12,2,TRUE))</f>
        <v/>
      </c>
      <c r="T294" s="241" t="str">
        <f>IF(K294="","",VLOOKUP(K294,判定式!L$3:$N$12,3,TRUE))</f>
        <v/>
      </c>
      <c r="U294" s="241" t="str">
        <f>IF(L294="","",VLOOKUP(L294,判定式!G$3:$J$12,4,TRUE))</f>
        <v/>
      </c>
      <c r="V294" s="241" t="str">
        <f>IF(M294="","",VLOOKUP(M294,判定式!$H$3:J$12,3,TRUE))</f>
        <v/>
      </c>
      <c r="W294" s="69" t="str">
        <f t="shared" si="15"/>
        <v/>
      </c>
      <c r="X294" s="170" t="b">
        <f>IF(ISNUMBER(D294),"判定外",IF(C294=12,VLOOKUP(W294,判定式!$C$15:I$19,7,TRUE),IF(C294=13,VLOOKUP(W294,判定式!$D$15:I$19,6,TRUE),IF(C294=14,VLOOKUP(W294,判定式!$E$15:I$19,5,TRUE),IF(C294=15,VLOOKUP(W294,判定式!$F$15:I$19,4,TRUE),IF(C294=16,VLOOKUP(W294,判定式!$G$15:I$19,3,TRUE),IF(C294=17,VLOOKUP(W294,判定式!$H$15:I$19,2,TRUE))))))))</f>
        <v>0</v>
      </c>
    </row>
    <row r="295" spans="1:24" ht="14.25">
      <c r="A295" s="76">
        <v>275</v>
      </c>
      <c r="B295" s="134"/>
      <c r="C295" s="202"/>
      <c r="D295" s="211" t="str">
        <f t="shared" si="14"/>
        <v>-</v>
      </c>
      <c r="E295" s="227"/>
      <c r="F295" s="227"/>
      <c r="G295" s="227"/>
      <c r="H295" s="227"/>
      <c r="I295" s="227"/>
      <c r="J295" s="227"/>
      <c r="K295" s="71"/>
      <c r="L295" s="227"/>
      <c r="M295" s="227"/>
      <c r="N295" s="244" t="str">
        <f>IF(E295="","",VLOOKUP(E295,判定式!C$3:$J$12,8,TRUE))</f>
        <v/>
      </c>
      <c r="O295" s="244" t="str">
        <f>IF(F295="","",VLOOKUP(F295,判定式!D$3:$J$12,7,TRUE))</f>
        <v/>
      </c>
      <c r="P295" s="244" t="str">
        <f>IF(G295="","",VLOOKUP(G295,判定式!E$3:$J$12,6,TRUE))</f>
        <v/>
      </c>
      <c r="Q295" s="244" t="str">
        <f>IF(H295="","",VLOOKUP(H295,判定式!F$3:$J$12,5,TRUE))</f>
        <v/>
      </c>
      <c r="R295" s="244" t="str">
        <f>IF(I295="","",VLOOKUP(I295,判定式!M$3:$N$12,2,TRUE))</f>
        <v/>
      </c>
      <c r="S295" s="244" t="str">
        <f>IF(J295="","",VLOOKUP(J295,判定式!I$3:$J$12,2,TRUE))</f>
        <v/>
      </c>
      <c r="T295" s="244" t="str">
        <f>IF(K295="","",VLOOKUP(K295,判定式!L$3:$N$12,3,TRUE))</f>
        <v/>
      </c>
      <c r="U295" s="244" t="str">
        <f>IF(L295="","",VLOOKUP(L295,判定式!G$3:$J$12,4,TRUE))</f>
        <v/>
      </c>
      <c r="V295" s="244" t="str">
        <f>IF(M295="","",VLOOKUP(M295,判定式!$H$3:J$12,3,TRUE))</f>
        <v/>
      </c>
      <c r="W295" s="78" t="str">
        <f t="shared" si="15"/>
        <v/>
      </c>
      <c r="X295" s="171" t="b">
        <f>IF(ISNUMBER(D295),"判定外",IF(C295=12,VLOOKUP(W295,判定式!$C$15:I$19,7,TRUE),IF(C295=13,VLOOKUP(W295,判定式!$D$15:I$19,6,TRUE),IF(C295=14,VLOOKUP(W295,判定式!$E$15:I$19,5,TRUE),IF(C295=15,VLOOKUP(W295,判定式!$F$15:I$19,4,TRUE),IF(C295=16,VLOOKUP(W295,判定式!$G$15:I$19,3,TRUE),IF(C295=17,VLOOKUP(W295,判定式!$H$15:I$19,2,TRUE))))))))</f>
        <v>0</v>
      </c>
    </row>
    <row r="296" spans="1:24" ht="14.25">
      <c r="A296" s="73">
        <v>276</v>
      </c>
      <c r="B296" s="135"/>
      <c r="C296" s="203"/>
      <c r="D296" s="212" t="str">
        <f t="shared" si="14"/>
        <v>-</v>
      </c>
      <c r="E296" s="229"/>
      <c r="F296" s="229"/>
      <c r="G296" s="229"/>
      <c r="H296" s="229"/>
      <c r="I296" s="229"/>
      <c r="J296" s="229"/>
      <c r="K296" s="74"/>
      <c r="L296" s="229"/>
      <c r="M296" s="229"/>
      <c r="N296" s="245" t="str">
        <f>IF(E296="","",VLOOKUP(E296,判定式!C$3:$J$12,8,TRUE))</f>
        <v/>
      </c>
      <c r="O296" s="245" t="str">
        <f>IF(F296="","",VLOOKUP(F296,判定式!D$3:$J$12,7,TRUE))</f>
        <v/>
      </c>
      <c r="P296" s="245" t="str">
        <f>IF(G296="","",VLOOKUP(G296,判定式!E$3:$J$12,6,TRUE))</f>
        <v/>
      </c>
      <c r="Q296" s="245" t="str">
        <f>IF(H296="","",VLOOKUP(H296,判定式!F$3:$J$12,5,TRUE))</f>
        <v/>
      </c>
      <c r="R296" s="245" t="str">
        <f>IF(I296="","",VLOOKUP(I296,判定式!M$3:$N$12,2,TRUE))</f>
        <v/>
      </c>
      <c r="S296" s="245" t="str">
        <f>IF(J296="","",VLOOKUP(J296,判定式!I$3:$J$12,2,TRUE))</f>
        <v/>
      </c>
      <c r="T296" s="245" t="str">
        <f>IF(K296="","",VLOOKUP(K296,判定式!L$3:$N$12,3,TRUE))</f>
        <v/>
      </c>
      <c r="U296" s="245" t="str">
        <f>IF(L296="","",VLOOKUP(L296,判定式!G$3:$J$12,4,TRUE))</f>
        <v/>
      </c>
      <c r="V296" s="245" t="str">
        <f>IF(M296="","",VLOOKUP(M296,判定式!$H$3:J$12,3,TRUE))</f>
        <v/>
      </c>
      <c r="W296" s="75" t="str">
        <f t="shared" si="15"/>
        <v/>
      </c>
      <c r="X296" s="172" t="b">
        <f>IF(ISNUMBER(D296),"判定外",IF(C296=12,VLOOKUP(W296,判定式!$C$15:I$19,7,TRUE),IF(C296=13,VLOOKUP(W296,判定式!$D$15:I$19,6,TRUE),IF(C296=14,VLOOKUP(W296,判定式!$E$15:I$19,5,TRUE),IF(C296=15,VLOOKUP(W296,判定式!$F$15:I$19,4,TRUE),IF(C296=16,VLOOKUP(W296,判定式!$G$15:I$19,3,TRUE),IF(C296=17,VLOOKUP(W296,判定式!$H$15:I$19,2,TRUE))))))))</f>
        <v>0</v>
      </c>
    </row>
    <row r="297" spans="1:24" ht="14.25">
      <c r="A297" s="67">
        <v>277</v>
      </c>
      <c r="B297" s="133"/>
      <c r="C297" s="201"/>
      <c r="D297" s="208" t="str">
        <f t="shared" si="14"/>
        <v>-</v>
      </c>
      <c r="E297" s="225"/>
      <c r="F297" s="225"/>
      <c r="G297" s="225"/>
      <c r="H297" s="225"/>
      <c r="I297" s="225"/>
      <c r="J297" s="225"/>
      <c r="K297" s="68"/>
      <c r="L297" s="225"/>
      <c r="M297" s="225"/>
      <c r="N297" s="241" t="str">
        <f>IF(E297="","",VLOOKUP(E297,判定式!C$3:$J$12,8,TRUE))</f>
        <v/>
      </c>
      <c r="O297" s="241" t="str">
        <f>IF(F297="","",VLOOKUP(F297,判定式!D$3:$J$12,7,TRUE))</f>
        <v/>
      </c>
      <c r="P297" s="241" t="str">
        <f>IF(G297="","",VLOOKUP(G297,判定式!E$3:$J$12,6,TRUE))</f>
        <v/>
      </c>
      <c r="Q297" s="241" t="str">
        <f>IF(H297="","",VLOOKUP(H297,判定式!F$3:$J$12,5,TRUE))</f>
        <v/>
      </c>
      <c r="R297" s="241" t="str">
        <f>IF(I297="","",VLOOKUP(I297,判定式!M$3:$N$12,2,TRUE))</f>
        <v/>
      </c>
      <c r="S297" s="241" t="str">
        <f>IF(J297="","",VLOOKUP(J297,判定式!I$3:$J$12,2,TRUE))</f>
        <v/>
      </c>
      <c r="T297" s="241" t="str">
        <f>IF(K297="","",VLOOKUP(K297,判定式!L$3:$N$12,3,TRUE))</f>
        <v/>
      </c>
      <c r="U297" s="241" t="str">
        <f>IF(L297="","",VLOOKUP(L297,判定式!G$3:$J$12,4,TRUE))</f>
        <v/>
      </c>
      <c r="V297" s="241" t="str">
        <f>IF(M297="","",VLOOKUP(M297,判定式!$H$3:J$12,3,TRUE))</f>
        <v/>
      </c>
      <c r="W297" s="69" t="str">
        <f t="shared" si="15"/>
        <v/>
      </c>
      <c r="X297" s="170" t="b">
        <f>IF(ISNUMBER(D297),"判定外",IF(C297=12,VLOOKUP(W297,判定式!$C$15:I$19,7,TRUE),IF(C297=13,VLOOKUP(W297,判定式!$D$15:I$19,6,TRUE),IF(C297=14,VLOOKUP(W297,判定式!$E$15:I$19,5,TRUE),IF(C297=15,VLOOKUP(W297,判定式!$F$15:I$19,4,TRUE),IF(C297=16,VLOOKUP(W297,判定式!$G$15:I$19,3,TRUE),IF(C297=17,VLOOKUP(W297,判定式!$H$15:I$19,2,TRUE))))))))</f>
        <v>0</v>
      </c>
    </row>
    <row r="298" spans="1:24" ht="14.25">
      <c r="A298" s="67">
        <v>278</v>
      </c>
      <c r="B298" s="133"/>
      <c r="C298" s="201"/>
      <c r="D298" s="208" t="str">
        <f t="shared" si="14"/>
        <v>-</v>
      </c>
      <c r="E298" s="225"/>
      <c r="F298" s="225"/>
      <c r="G298" s="225"/>
      <c r="H298" s="225"/>
      <c r="I298" s="225"/>
      <c r="J298" s="225"/>
      <c r="K298" s="68"/>
      <c r="L298" s="225"/>
      <c r="M298" s="225"/>
      <c r="N298" s="241" t="str">
        <f>IF(E298="","",VLOOKUP(E298,判定式!C$3:$J$12,8,TRUE))</f>
        <v/>
      </c>
      <c r="O298" s="241" t="str">
        <f>IF(F298="","",VLOOKUP(F298,判定式!D$3:$J$12,7,TRUE))</f>
        <v/>
      </c>
      <c r="P298" s="241" t="str">
        <f>IF(G298="","",VLOOKUP(G298,判定式!E$3:$J$12,6,TRUE))</f>
        <v/>
      </c>
      <c r="Q298" s="241" t="str">
        <f>IF(H298="","",VLOOKUP(H298,判定式!F$3:$J$12,5,TRUE))</f>
        <v/>
      </c>
      <c r="R298" s="241" t="str">
        <f>IF(I298="","",VLOOKUP(I298,判定式!M$3:$N$12,2,TRUE))</f>
        <v/>
      </c>
      <c r="S298" s="241" t="str">
        <f>IF(J298="","",VLOOKUP(J298,判定式!I$3:$J$12,2,TRUE))</f>
        <v/>
      </c>
      <c r="T298" s="241" t="str">
        <f>IF(K298="","",VLOOKUP(K298,判定式!L$3:$N$12,3,TRUE))</f>
        <v/>
      </c>
      <c r="U298" s="241" t="str">
        <f>IF(L298="","",VLOOKUP(L298,判定式!G$3:$J$12,4,TRUE))</f>
        <v/>
      </c>
      <c r="V298" s="241" t="str">
        <f>IF(M298="","",VLOOKUP(M298,判定式!$H$3:J$12,3,TRUE))</f>
        <v/>
      </c>
      <c r="W298" s="69" t="str">
        <f t="shared" si="15"/>
        <v/>
      </c>
      <c r="X298" s="170" t="b">
        <f>IF(ISNUMBER(D298),"判定外",IF(C298=12,VLOOKUP(W298,判定式!$C$15:I$19,7,TRUE),IF(C298=13,VLOOKUP(W298,判定式!$D$15:I$19,6,TRUE),IF(C298=14,VLOOKUP(W298,判定式!$E$15:I$19,5,TRUE),IF(C298=15,VLOOKUP(W298,判定式!$F$15:I$19,4,TRUE),IF(C298=16,VLOOKUP(W298,判定式!$G$15:I$19,3,TRUE),IF(C298=17,VLOOKUP(W298,判定式!$H$15:I$19,2,TRUE))))))))</f>
        <v>0</v>
      </c>
    </row>
    <row r="299" spans="1:24" ht="14.25">
      <c r="A299" s="67">
        <v>279</v>
      </c>
      <c r="B299" s="133"/>
      <c r="C299" s="201"/>
      <c r="D299" s="208" t="str">
        <f t="shared" si="14"/>
        <v>-</v>
      </c>
      <c r="E299" s="225"/>
      <c r="F299" s="225"/>
      <c r="G299" s="225"/>
      <c r="H299" s="225"/>
      <c r="I299" s="225"/>
      <c r="J299" s="225"/>
      <c r="K299" s="68"/>
      <c r="L299" s="225"/>
      <c r="M299" s="225"/>
      <c r="N299" s="241" t="str">
        <f>IF(E299="","",VLOOKUP(E299,判定式!C$3:$J$12,8,TRUE))</f>
        <v/>
      </c>
      <c r="O299" s="241" t="str">
        <f>IF(F299="","",VLOOKUP(F299,判定式!D$3:$J$12,7,TRUE))</f>
        <v/>
      </c>
      <c r="P299" s="241" t="str">
        <f>IF(G299="","",VLOOKUP(G299,判定式!E$3:$J$12,6,TRUE))</f>
        <v/>
      </c>
      <c r="Q299" s="241" t="str">
        <f>IF(H299="","",VLOOKUP(H299,判定式!F$3:$J$12,5,TRUE))</f>
        <v/>
      </c>
      <c r="R299" s="241" t="str">
        <f>IF(I299="","",VLOOKUP(I299,判定式!M$3:$N$12,2,TRUE))</f>
        <v/>
      </c>
      <c r="S299" s="241" t="str">
        <f>IF(J299="","",VLOOKUP(J299,判定式!I$3:$J$12,2,TRUE))</f>
        <v/>
      </c>
      <c r="T299" s="241" t="str">
        <f>IF(K299="","",VLOOKUP(K299,判定式!L$3:$N$12,3,TRUE))</f>
        <v/>
      </c>
      <c r="U299" s="241" t="str">
        <f>IF(L299="","",VLOOKUP(L299,判定式!G$3:$J$12,4,TRUE))</f>
        <v/>
      </c>
      <c r="V299" s="241" t="str">
        <f>IF(M299="","",VLOOKUP(M299,判定式!$H$3:J$12,3,TRUE))</f>
        <v/>
      </c>
      <c r="W299" s="69" t="str">
        <f t="shared" si="15"/>
        <v/>
      </c>
      <c r="X299" s="170" t="b">
        <f>IF(ISNUMBER(D299),"判定外",IF(C299=12,VLOOKUP(W299,判定式!$C$15:I$19,7,TRUE),IF(C299=13,VLOOKUP(W299,判定式!$D$15:I$19,6,TRUE),IF(C299=14,VLOOKUP(W299,判定式!$E$15:I$19,5,TRUE),IF(C299=15,VLOOKUP(W299,判定式!$F$15:I$19,4,TRUE),IF(C299=16,VLOOKUP(W299,判定式!$G$15:I$19,3,TRUE),IF(C299=17,VLOOKUP(W299,判定式!$H$15:I$19,2,TRUE))))))))</f>
        <v>0</v>
      </c>
    </row>
    <row r="300" spans="1:24" ht="14.25">
      <c r="A300" s="76">
        <v>280</v>
      </c>
      <c r="B300" s="136"/>
      <c r="C300" s="204"/>
      <c r="D300" s="211" t="str">
        <f t="shared" si="14"/>
        <v>-</v>
      </c>
      <c r="E300" s="230"/>
      <c r="F300" s="230"/>
      <c r="G300" s="230"/>
      <c r="H300" s="230"/>
      <c r="I300" s="230"/>
      <c r="J300" s="230"/>
      <c r="K300" s="77"/>
      <c r="L300" s="230"/>
      <c r="M300" s="230"/>
      <c r="N300" s="242" t="str">
        <f>IF(E300="","",VLOOKUP(E300,判定式!C$3:$J$12,8,TRUE))</f>
        <v/>
      </c>
      <c r="O300" s="242" t="str">
        <f>IF(F300="","",VLOOKUP(F300,判定式!D$3:$J$12,7,TRUE))</f>
        <v/>
      </c>
      <c r="P300" s="242" t="str">
        <f>IF(G300="","",VLOOKUP(G300,判定式!E$3:$J$12,6,TRUE))</f>
        <v/>
      </c>
      <c r="Q300" s="242" t="str">
        <f>IF(H300="","",VLOOKUP(H300,判定式!F$3:$J$12,5,TRUE))</f>
        <v/>
      </c>
      <c r="R300" s="242" t="str">
        <f>IF(I300="","",VLOOKUP(I300,判定式!M$3:$N$12,2,TRUE))</f>
        <v/>
      </c>
      <c r="S300" s="242" t="str">
        <f>IF(J300="","",VLOOKUP(J300,判定式!I$3:$J$12,2,TRUE))</f>
        <v/>
      </c>
      <c r="T300" s="242" t="str">
        <f>IF(K300="","",VLOOKUP(K300,判定式!L$3:$N$12,3,TRUE))</f>
        <v/>
      </c>
      <c r="U300" s="242" t="str">
        <f>IF(L300="","",VLOOKUP(L300,判定式!G$3:$J$12,4,TRUE))</f>
        <v/>
      </c>
      <c r="V300" s="242" t="str">
        <f>IF(M300="","",VLOOKUP(M300,判定式!$H$3:J$12,3,TRUE))</f>
        <v/>
      </c>
      <c r="W300" s="78" t="str">
        <f t="shared" si="15"/>
        <v/>
      </c>
      <c r="X300" s="173" t="b">
        <f>IF(ISNUMBER(D300),"判定外",IF(C300=12,VLOOKUP(W300,判定式!$C$15:I$19,7,TRUE),IF(C300=13,VLOOKUP(W300,判定式!$D$15:I$19,6,TRUE),IF(C300=14,VLOOKUP(W300,判定式!$E$15:I$19,5,TRUE),IF(C300=15,VLOOKUP(W300,判定式!$F$15:I$19,4,TRUE),IF(C300=16,VLOOKUP(W300,判定式!$G$15:I$19,3,TRUE),IF(C300=17,VLOOKUP(W300,判定式!$H$15:I$19,2,TRUE))))))))</f>
        <v>0</v>
      </c>
    </row>
    <row r="301" spans="1:24" ht="14.25">
      <c r="A301" s="73">
        <v>281</v>
      </c>
      <c r="B301" s="137"/>
      <c r="C301" s="205"/>
      <c r="D301" s="212" t="str">
        <f t="shared" si="14"/>
        <v>-</v>
      </c>
      <c r="E301" s="231"/>
      <c r="F301" s="231"/>
      <c r="G301" s="231"/>
      <c r="H301" s="231"/>
      <c r="I301" s="231"/>
      <c r="J301" s="231"/>
      <c r="K301" s="80"/>
      <c r="L301" s="231"/>
      <c r="M301" s="231"/>
      <c r="N301" s="243" t="str">
        <f>IF(E301="","",VLOOKUP(E301,判定式!C$3:$J$12,8,TRUE))</f>
        <v/>
      </c>
      <c r="O301" s="243" t="str">
        <f>IF(F301="","",VLOOKUP(F301,判定式!D$3:$J$12,7,TRUE))</f>
        <v/>
      </c>
      <c r="P301" s="243" t="str">
        <f>IF(G301="","",VLOOKUP(G301,判定式!E$3:$J$12,6,TRUE))</f>
        <v/>
      </c>
      <c r="Q301" s="243" t="str">
        <f>IF(H301="","",VLOOKUP(H301,判定式!F$3:$J$12,5,TRUE))</f>
        <v/>
      </c>
      <c r="R301" s="243" t="str">
        <f>IF(I301="","",VLOOKUP(I301,判定式!M$3:$N$12,2,TRUE))</f>
        <v/>
      </c>
      <c r="S301" s="243" t="str">
        <f>IF(J301="","",VLOOKUP(J301,判定式!I$3:$J$12,2,TRUE))</f>
        <v/>
      </c>
      <c r="T301" s="243" t="str">
        <f>IF(K301="","",VLOOKUP(K301,判定式!L$3:$N$12,3,TRUE))</f>
        <v/>
      </c>
      <c r="U301" s="243" t="str">
        <f>IF(L301="","",VLOOKUP(L301,判定式!G$3:$J$12,4,TRUE))</f>
        <v/>
      </c>
      <c r="V301" s="243" t="str">
        <f>IF(M301="","",VLOOKUP(M301,判定式!$H$3:J$12,3,TRUE))</f>
        <v/>
      </c>
      <c r="W301" s="75" t="str">
        <f t="shared" si="15"/>
        <v/>
      </c>
      <c r="X301" s="174" t="b">
        <f>IF(ISNUMBER(D301),"判定外",IF(C301=12,VLOOKUP(W301,判定式!$C$15:I$19,7,TRUE),IF(C301=13,VLOOKUP(W301,判定式!$D$15:I$19,6,TRUE),IF(C301=14,VLOOKUP(W301,判定式!$E$15:I$19,5,TRUE),IF(C301=15,VLOOKUP(W301,判定式!$F$15:I$19,4,TRUE),IF(C301=16,VLOOKUP(W301,判定式!$G$15:I$19,3,TRUE),IF(C301=17,VLOOKUP(W301,判定式!$H$15:I$19,2,TRUE))))))))</f>
        <v>0</v>
      </c>
    </row>
    <row r="302" spans="1:24" ht="14.25">
      <c r="A302" s="67">
        <v>282</v>
      </c>
      <c r="B302" s="133"/>
      <c r="C302" s="201"/>
      <c r="D302" s="208" t="str">
        <f t="shared" si="14"/>
        <v>-</v>
      </c>
      <c r="E302" s="225"/>
      <c r="F302" s="225"/>
      <c r="G302" s="225"/>
      <c r="H302" s="225"/>
      <c r="I302" s="225"/>
      <c r="J302" s="225"/>
      <c r="K302" s="68"/>
      <c r="L302" s="225"/>
      <c r="M302" s="225"/>
      <c r="N302" s="241" t="str">
        <f>IF(E302="","",VLOOKUP(E302,判定式!C$3:$J$12,8,TRUE))</f>
        <v/>
      </c>
      <c r="O302" s="241" t="str">
        <f>IF(F302="","",VLOOKUP(F302,判定式!D$3:$J$12,7,TRUE))</f>
        <v/>
      </c>
      <c r="P302" s="241" t="str">
        <f>IF(G302="","",VLOOKUP(G302,判定式!E$3:$J$12,6,TRUE))</f>
        <v/>
      </c>
      <c r="Q302" s="241" t="str">
        <f>IF(H302="","",VLOOKUP(H302,判定式!F$3:$J$12,5,TRUE))</f>
        <v/>
      </c>
      <c r="R302" s="241" t="str">
        <f>IF(I302="","",VLOOKUP(I302,判定式!M$3:$N$12,2,TRUE))</f>
        <v/>
      </c>
      <c r="S302" s="241" t="str">
        <f>IF(J302="","",VLOOKUP(J302,判定式!I$3:$J$12,2,TRUE))</f>
        <v/>
      </c>
      <c r="T302" s="241" t="str">
        <f>IF(K302="","",VLOOKUP(K302,判定式!L$3:$N$12,3,TRUE))</f>
        <v/>
      </c>
      <c r="U302" s="241" t="str">
        <f>IF(L302="","",VLOOKUP(L302,判定式!G$3:$J$12,4,TRUE))</f>
        <v/>
      </c>
      <c r="V302" s="241" t="str">
        <f>IF(M302="","",VLOOKUP(M302,判定式!$H$3:J$12,3,TRUE))</f>
        <v/>
      </c>
      <c r="W302" s="69" t="str">
        <f t="shared" si="15"/>
        <v/>
      </c>
      <c r="X302" s="170" t="b">
        <f>IF(ISNUMBER(D302),"判定外",IF(C302=12,VLOOKUP(W302,判定式!$C$15:I$19,7,TRUE),IF(C302=13,VLOOKUP(W302,判定式!$D$15:I$19,6,TRUE),IF(C302=14,VLOOKUP(W302,判定式!$E$15:I$19,5,TRUE),IF(C302=15,VLOOKUP(W302,判定式!$F$15:I$19,4,TRUE),IF(C302=16,VLOOKUP(W302,判定式!$G$15:I$19,3,TRUE),IF(C302=17,VLOOKUP(W302,判定式!$H$15:I$19,2,TRUE))))))))</f>
        <v>0</v>
      </c>
    </row>
    <row r="303" spans="1:24" ht="14.25">
      <c r="A303" s="67">
        <v>283</v>
      </c>
      <c r="B303" s="133"/>
      <c r="C303" s="201"/>
      <c r="D303" s="208" t="str">
        <f t="shared" si="14"/>
        <v>-</v>
      </c>
      <c r="E303" s="225"/>
      <c r="F303" s="225"/>
      <c r="G303" s="225"/>
      <c r="H303" s="225"/>
      <c r="I303" s="225"/>
      <c r="J303" s="225"/>
      <c r="K303" s="68"/>
      <c r="L303" s="225"/>
      <c r="M303" s="225"/>
      <c r="N303" s="241" t="str">
        <f>IF(E303="","",VLOOKUP(E303,判定式!C$3:$J$12,8,TRUE))</f>
        <v/>
      </c>
      <c r="O303" s="241" t="str">
        <f>IF(F303="","",VLOOKUP(F303,判定式!D$3:$J$12,7,TRUE))</f>
        <v/>
      </c>
      <c r="P303" s="241" t="str">
        <f>IF(G303="","",VLOOKUP(G303,判定式!E$3:$J$12,6,TRUE))</f>
        <v/>
      </c>
      <c r="Q303" s="241" t="str">
        <f>IF(H303="","",VLOOKUP(H303,判定式!F$3:$J$12,5,TRUE))</f>
        <v/>
      </c>
      <c r="R303" s="241" t="str">
        <f>IF(I303="","",VLOOKUP(I303,判定式!M$3:$N$12,2,TRUE))</f>
        <v/>
      </c>
      <c r="S303" s="241" t="str">
        <f>IF(J303="","",VLOOKUP(J303,判定式!I$3:$J$12,2,TRUE))</f>
        <v/>
      </c>
      <c r="T303" s="241" t="str">
        <f>IF(K303="","",VLOOKUP(K303,判定式!L$3:$N$12,3,TRUE))</f>
        <v/>
      </c>
      <c r="U303" s="241" t="str">
        <f>IF(L303="","",VLOOKUP(L303,判定式!G$3:$J$12,4,TRUE))</f>
        <v/>
      </c>
      <c r="V303" s="241" t="str">
        <f>IF(M303="","",VLOOKUP(M303,判定式!$H$3:J$12,3,TRUE))</f>
        <v/>
      </c>
      <c r="W303" s="69" t="str">
        <f t="shared" si="15"/>
        <v/>
      </c>
      <c r="X303" s="170" t="b">
        <f>IF(ISNUMBER(D303),"判定外",IF(C303=12,VLOOKUP(W303,判定式!$C$15:I$19,7,TRUE),IF(C303=13,VLOOKUP(W303,判定式!$D$15:I$19,6,TRUE),IF(C303=14,VLOOKUP(W303,判定式!$E$15:I$19,5,TRUE),IF(C303=15,VLOOKUP(W303,判定式!$F$15:I$19,4,TRUE),IF(C303=16,VLOOKUP(W303,判定式!$G$15:I$19,3,TRUE),IF(C303=17,VLOOKUP(W303,判定式!$H$15:I$19,2,TRUE))))))))</f>
        <v>0</v>
      </c>
    </row>
    <row r="304" spans="1:24" ht="14.25">
      <c r="A304" s="67">
        <v>284</v>
      </c>
      <c r="B304" s="133"/>
      <c r="C304" s="201"/>
      <c r="D304" s="208" t="str">
        <f t="shared" si="14"/>
        <v>-</v>
      </c>
      <c r="E304" s="225"/>
      <c r="F304" s="225"/>
      <c r="G304" s="225"/>
      <c r="H304" s="225"/>
      <c r="I304" s="225"/>
      <c r="J304" s="225"/>
      <c r="K304" s="68"/>
      <c r="L304" s="225"/>
      <c r="M304" s="225"/>
      <c r="N304" s="241" t="str">
        <f>IF(E304="","",VLOOKUP(E304,判定式!C$3:$J$12,8,TRUE))</f>
        <v/>
      </c>
      <c r="O304" s="241" t="str">
        <f>IF(F304="","",VLOOKUP(F304,判定式!D$3:$J$12,7,TRUE))</f>
        <v/>
      </c>
      <c r="P304" s="241" t="str">
        <f>IF(G304="","",VLOOKUP(G304,判定式!E$3:$J$12,6,TRUE))</f>
        <v/>
      </c>
      <c r="Q304" s="241" t="str">
        <f>IF(H304="","",VLOOKUP(H304,判定式!F$3:$J$12,5,TRUE))</f>
        <v/>
      </c>
      <c r="R304" s="241" t="str">
        <f>IF(I304="","",VLOOKUP(I304,判定式!M$3:$N$12,2,TRUE))</f>
        <v/>
      </c>
      <c r="S304" s="241" t="str">
        <f>IF(J304="","",VLOOKUP(J304,判定式!I$3:$J$12,2,TRUE))</f>
        <v/>
      </c>
      <c r="T304" s="241" t="str">
        <f>IF(K304="","",VLOOKUP(K304,判定式!L$3:$N$12,3,TRUE))</f>
        <v/>
      </c>
      <c r="U304" s="241" t="str">
        <f>IF(L304="","",VLOOKUP(L304,判定式!G$3:$J$12,4,TRUE))</f>
        <v/>
      </c>
      <c r="V304" s="241" t="str">
        <f>IF(M304="","",VLOOKUP(M304,判定式!$H$3:J$12,3,TRUE))</f>
        <v/>
      </c>
      <c r="W304" s="69" t="str">
        <f t="shared" si="15"/>
        <v/>
      </c>
      <c r="X304" s="170" t="b">
        <f>IF(ISNUMBER(D304),"判定外",IF(C304=12,VLOOKUP(W304,判定式!$C$15:I$19,7,TRUE),IF(C304=13,VLOOKUP(W304,判定式!$D$15:I$19,6,TRUE),IF(C304=14,VLOOKUP(W304,判定式!$E$15:I$19,5,TRUE),IF(C304=15,VLOOKUP(W304,判定式!$F$15:I$19,4,TRUE),IF(C304=16,VLOOKUP(W304,判定式!$G$15:I$19,3,TRUE),IF(C304=17,VLOOKUP(W304,判定式!$H$15:I$19,2,TRUE))))))))</f>
        <v>0</v>
      </c>
    </row>
    <row r="305" spans="1:24" ht="14.25">
      <c r="A305" s="76">
        <v>285</v>
      </c>
      <c r="B305" s="134"/>
      <c r="C305" s="202"/>
      <c r="D305" s="211" t="str">
        <f t="shared" si="14"/>
        <v>-</v>
      </c>
      <c r="E305" s="227"/>
      <c r="F305" s="227"/>
      <c r="G305" s="227"/>
      <c r="H305" s="227"/>
      <c r="I305" s="227"/>
      <c r="J305" s="227"/>
      <c r="K305" s="71"/>
      <c r="L305" s="227"/>
      <c r="M305" s="227"/>
      <c r="N305" s="244" t="str">
        <f>IF(E305="","",VLOOKUP(E305,判定式!C$3:$J$12,8,TRUE))</f>
        <v/>
      </c>
      <c r="O305" s="244" t="str">
        <f>IF(F305="","",VLOOKUP(F305,判定式!D$3:$J$12,7,TRUE))</f>
        <v/>
      </c>
      <c r="P305" s="244" t="str">
        <f>IF(G305="","",VLOOKUP(G305,判定式!E$3:$J$12,6,TRUE))</f>
        <v/>
      </c>
      <c r="Q305" s="244" t="str">
        <f>IF(H305="","",VLOOKUP(H305,判定式!F$3:$J$12,5,TRUE))</f>
        <v/>
      </c>
      <c r="R305" s="244" t="str">
        <f>IF(I305="","",VLOOKUP(I305,判定式!M$3:$N$12,2,TRUE))</f>
        <v/>
      </c>
      <c r="S305" s="244" t="str">
        <f>IF(J305="","",VLOOKUP(J305,判定式!I$3:$J$12,2,TRUE))</f>
        <v/>
      </c>
      <c r="T305" s="244" t="str">
        <f>IF(K305="","",VLOOKUP(K305,判定式!L$3:$N$12,3,TRUE))</f>
        <v/>
      </c>
      <c r="U305" s="244" t="str">
        <f>IF(L305="","",VLOOKUP(L305,判定式!G$3:$J$12,4,TRUE))</f>
        <v/>
      </c>
      <c r="V305" s="244" t="str">
        <f>IF(M305="","",VLOOKUP(M305,判定式!$H$3:J$12,3,TRUE))</f>
        <v/>
      </c>
      <c r="W305" s="78" t="str">
        <f t="shared" si="15"/>
        <v/>
      </c>
      <c r="X305" s="171" t="b">
        <f>IF(ISNUMBER(D305),"判定外",IF(C305=12,VLOOKUP(W305,判定式!$C$15:I$19,7,TRUE),IF(C305=13,VLOOKUP(W305,判定式!$D$15:I$19,6,TRUE),IF(C305=14,VLOOKUP(W305,判定式!$E$15:I$19,5,TRUE),IF(C305=15,VLOOKUP(W305,判定式!$F$15:I$19,4,TRUE),IF(C305=16,VLOOKUP(W305,判定式!$G$15:I$19,3,TRUE),IF(C305=17,VLOOKUP(W305,判定式!$H$15:I$19,2,TRUE))))))))</f>
        <v>0</v>
      </c>
    </row>
    <row r="306" spans="1:24" ht="14.25">
      <c r="A306" s="73">
        <v>286</v>
      </c>
      <c r="B306" s="135"/>
      <c r="C306" s="203"/>
      <c r="D306" s="212" t="str">
        <f t="shared" si="14"/>
        <v>-</v>
      </c>
      <c r="E306" s="229"/>
      <c r="F306" s="229"/>
      <c r="G306" s="229"/>
      <c r="H306" s="229"/>
      <c r="I306" s="229"/>
      <c r="J306" s="229"/>
      <c r="K306" s="74"/>
      <c r="L306" s="229"/>
      <c r="M306" s="229"/>
      <c r="N306" s="245" t="str">
        <f>IF(E306="","",VLOOKUP(E306,判定式!C$3:$J$12,8,TRUE))</f>
        <v/>
      </c>
      <c r="O306" s="245" t="str">
        <f>IF(F306="","",VLOOKUP(F306,判定式!D$3:$J$12,7,TRUE))</f>
        <v/>
      </c>
      <c r="P306" s="245" t="str">
        <f>IF(G306="","",VLOOKUP(G306,判定式!E$3:$J$12,6,TRUE))</f>
        <v/>
      </c>
      <c r="Q306" s="245" t="str">
        <f>IF(H306="","",VLOOKUP(H306,判定式!F$3:$J$12,5,TRUE))</f>
        <v/>
      </c>
      <c r="R306" s="245" t="str">
        <f>IF(I306="","",VLOOKUP(I306,判定式!M$3:$N$12,2,TRUE))</f>
        <v/>
      </c>
      <c r="S306" s="245" t="str">
        <f>IF(J306="","",VLOOKUP(J306,判定式!I$3:$J$12,2,TRUE))</f>
        <v/>
      </c>
      <c r="T306" s="245" t="str">
        <f>IF(K306="","",VLOOKUP(K306,判定式!L$3:$N$12,3,TRUE))</f>
        <v/>
      </c>
      <c r="U306" s="245" t="str">
        <f>IF(L306="","",VLOOKUP(L306,判定式!G$3:$J$12,4,TRUE))</f>
        <v/>
      </c>
      <c r="V306" s="245" t="str">
        <f>IF(M306="","",VLOOKUP(M306,判定式!$H$3:J$12,3,TRUE))</f>
        <v/>
      </c>
      <c r="W306" s="75" t="str">
        <f t="shared" si="15"/>
        <v/>
      </c>
      <c r="X306" s="172" t="b">
        <f>IF(ISNUMBER(D306),"判定外",IF(C306=12,VLOOKUP(W306,判定式!$C$15:I$19,7,TRUE),IF(C306=13,VLOOKUP(W306,判定式!$D$15:I$19,6,TRUE),IF(C306=14,VLOOKUP(W306,判定式!$E$15:I$19,5,TRUE),IF(C306=15,VLOOKUP(W306,判定式!$F$15:I$19,4,TRUE),IF(C306=16,VLOOKUP(W306,判定式!$G$15:I$19,3,TRUE),IF(C306=17,VLOOKUP(W306,判定式!$H$15:I$19,2,TRUE))))))))</f>
        <v>0</v>
      </c>
    </row>
    <row r="307" spans="1:24" ht="14.25">
      <c r="A307" s="67">
        <v>287</v>
      </c>
      <c r="B307" s="133"/>
      <c r="C307" s="201"/>
      <c r="D307" s="208" t="str">
        <f t="shared" si="14"/>
        <v>-</v>
      </c>
      <c r="E307" s="225"/>
      <c r="F307" s="225"/>
      <c r="G307" s="225"/>
      <c r="H307" s="225"/>
      <c r="I307" s="225"/>
      <c r="J307" s="225"/>
      <c r="K307" s="68"/>
      <c r="L307" s="225"/>
      <c r="M307" s="225"/>
      <c r="N307" s="241" t="str">
        <f>IF(E307="","",VLOOKUP(E307,判定式!C$3:$J$12,8,TRUE))</f>
        <v/>
      </c>
      <c r="O307" s="241" t="str">
        <f>IF(F307="","",VLOOKUP(F307,判定式!D$3:$J$12,7,TRUE))</f>
        <v/>
      </c>
      <c r="P307" s="241" t="str">
        <f>IF(G307="","",VLOOKUP(G307,判定式!E$3:$J$12,6,TRUE))</f>
        <v/>
      </c>
      <c r="Q307" s="241" t="str">
        <f>IF(H307="","",VLOOKUP(H307,判定式!F$3:$J$12,5,TRUE))</f>
        <v/>
      </c>
      <c r="R307" s="241" t="str">
        <f>IF(I307="","",VLOOKUP(I307,判定式!M$3:$N$12,2,TRUE))</f>
        <v/>
      </c>
      <c r="S307" s="241" t="str">
        <f>IF(J307="","",VLOOKUP(J307,判定式!I$3:$J$12,2,TRUE))</f>
        <v/>
      </c>
      <c r="T307" s="241" t="str">
        <f>IF(K307="","",VLOOKUP(K307,判定式!L$3:$N$12,3,TRUE))</f>
        <v/>
      </c>
      <c r="U307" s="241" t="str">
        <f>IF(L307="","",VLOOKUP(L307,判定式!G$3:$J$12,4,TRUE))</f>
        <v/>
      </c>
      <c r="V307" s="241" t="str">
        <f>IF(M307="","",VLOOKUP(M307,判定式!$H$3:J$12,3,TRUE))</f>
        <v/>
      </c>
      <c r="W307" s="69" t="str">
        <f t="shared" si="15"/>
        <v/>
      </c>
      <c r="X307" s="170" t="b">
        <f>IF(ISNUMBER(D307),"判定外",IF(C307=12,VLOOKUP(W307,判定式!$C$15:I$19,7,TRUE),IF(C307=13,VLOOKUP(W307,判定式!$D$15:I$19,6,TRUE),IF(C307=14,VLOOKUP(W307,判定式!$E$15:I$19,5,TRUE),IF(C307=15,VLOOKUP(W307,判定式!$F$15:I$19,4,TRUE),IF(C307=16,VLOOKUP(W307,判定式!$G$15:I$19,3,TRUE),IF(C307=17,VLOOKUP(W307,判定式!$H$15:I$19,2,TRUE))))))))</f>
        <v>0</v>
      </c>
    </row>
    <row r="308" spans="1:24" ht="14.25">
      <c r="A308" s="67">
        <v>288</v>
      </c>
      <c r="B308" s="133"/>
      <c r="C308" s="201"/>
      <c r="D308" s="208" t="str">
        <f t="shared" si="14"/>
        <v>-</v>
      </c>
      <c r="E308" s="225"/>
      <c r="F308" s="225"/>
      <c r="G308" s="225"/>
      <c r="H308" s="225"/>
      <c r="I308" s="225"/>
      <c r="J308" s="225"/>
      <c r="K308" s="68"/>
      <c r="L308" s="225"/>
      <c r="M308" s="225"/>
      <c r="N308" s="241" t="str">
        <f>IF(E308="","",VLOOKUP(E308,判定式!C$3:$J$12,8,TRUE))</f>
        <v/>
      </c>
      <c r="O308" s="241" t="str">
        <f>IF(F308="","",VLOOKUP(F308,判定式!D$3:$J$12,7,TRUE))</f>
        <v/>
      </c>
      <c r="P308" s="241" t="str">
        <f>IF(G308="","",VLOOKUP(G308,判定式!E$3:$J$12,6,TRUE))</f>
        <v/>
      </c>
      <c r="Q308" s="241" t="str">
        <f>IF(H308="","",VLOOKUP(H308,判定式!F$3:$J$12,5,TRUE))</f>
        <v/>
      </c>
      <c r="R308" s="241" t="str">
        <f>IF(I308="","",VLOOKUP(I308,判定式!M$3:$N$12,2,TRUE))</f>
        <v/>
      </c>
      <c r="S308" s="241" t="str">
        <f>IF(J308="","",VLOOKUP(J308,判定式!I$3:$J$12,2,TRUE))</f>
        <v/>
      </c>
      <c r="T308" s="241" t="str">
        <f>IF(K308="","",VLOOKUP(K308,判定式!L$3:$N$12,3,TRUE))</f>
        <v/>
      </c>
      <c r="U308" s="241" t="str">
        <f>IF(L308="","",VLOOKUP(L308,判定式!G$3:$J$12,4,TRUE))</f>
        <v/>
      </c>
      <c r="V308" s="241" t="str">
        <f>IF(M308="","",VLOOKUP(M308,判定式!$H$3:J$12,3,TRUE))</f>
        <v/>
      </c>
      <c r="W308" s="69" t="str">
        <f t="shared" si="15"/>
        <v/>
      </c>
      <c r="X308" s="170" t="b">
        <f>IF(ISNUMBER(D308),"判定外",IF(C308=12,VLOOKUP(W308,判定式!$C$15:I$19,7,TRUE),IF(C308=13,VLOOKUP(W308,判定式!$D$15:I$19,6,TRUE),IF(C308=14,VLOOKUP(W308,判定式!$E$15:I$19,5,TRUE),IF(C308=15,VLOOKUP(W308,判定式!$F$15:I$19,4,TRUE),IF(C308=16,VLOOKUP(W308,判定式!$G$15:I$19,3,TRUE),IF(C308=17,VLOOKUP(W308,判定式!$H$15:I$19,2,TRUE))))))))</f>
        <v>0</v>
      </c>
    </row>
    <row r="309" spans="1:24" ht="14.25">
      <c r="A309" s="67">
        <v>289</v>
      </c>
      <c r="B309" s="133"/>
      <c r="C309" s="201"/>
      <c r="D309" s="208" t="str">
        <f t="shared" si="14"/>
        <v>-</v>
      </c>
      <c r="E309" s="225"/>
      <c r="F309" s="225"/>
      <c r="G309" s="225"/>
      <c r="H309" s="225"/>
      <c r="I309" s="225"/>
      <c r="J309" s="225"/>
      <c r="K309" s="68"/>
      <c r="L309" s="225"/>
      <c r="M309" s="225"/>
      <c r="N309" s="241" t="str">
        <f>IF(E309="","",VLOOKUP(E309,判定式!C$3:$J$12,8,TRUE))</f>
        <v/>
      </c>
      <c r="O309" s="241" t="str">
        <f>IF(F309="","",VLOOKUP(F309,判定式!D$3:$J$12,7,TRUE))</f>
        <v/>
      </c>
      <c r="P309" s="241" t="str">
        <f>IF(G309="","",VLOOKUP(G309,判定式!E$3:$J$12,6,TRUE))</f>
        <v/>
      </c>
      <c r="Q309" s="241" t="str">
        <f>IF(H309="","",VLOOKUP(H309,判定式!F$3:$J$12,5,TRUE))</f>
        <v/>
      </c>
      <c r="R309" s="241" t="str">
        <f>IF(I309="","",VLOOKUP(I309,判定式!M$3:$N$12,2,TRUE))</f>
        <v/>
      </c>
      <c r="S309" s="241" t="str">
        <f>IF(J309="","",VLOOKUP(J309,判定式!I$3:$J$12,2,TRUE))</f>
        <v/>
      </c>
      <c r="T309" s="241" t="str">
        <f>IF(K309="","",VLOOKUP(K309,判定式!L$3:$N$12,3,TRUE))</f>
        <v/>
      </c>
      <c r="U309" s="241" t="str">
        <f>IF(L309="","",VLOOKUP(L309,判定式!G$3:$J$12,4,TRUE))</f>
        <v/>
      </c>
      <c r="V309" s="241" t="str">
        <f>IF(M309="","",VLOOKUP(M309,判定式!$H$3:J$12,3,TRUE))</f>
        <v/>
      </c>
      <c r="W309" s="69" t="str">
        <f t="shared" si="15"/>
        <v/>
      </c>
      <c r="X309" s="170" t="b">
        <f>IF(ISNUMBER(D309),"判定外",IF(C309=12,VLOOKUP(W309,判定式!$C$15:I$19,7,TRUE),IF(C309=13,VLOOKUP(W309,判定式!$D$15:I$19,6,TRUE),IF(C309=14,VLOOKUP(W309,判定式!$E$15:I$19,5,TRUE),IF(C309=15,VLOOKUP(W309,判定式!$F$15:I$19,4,TRUE),IF(C309=16,VLOOKUP(W309,判定式!$G$15:I$19,3,TRUE),IF(C309=17,VLOOKUP(W309,判定式!$H$15:I$19,2,TRUE))))))))</f>
        <v>0</v>
      </c>
    </row>
    <row r="310" spans="1:24" ht="14.25">
      <c r="A310" s="76">
        <v>290</v>
      </c>
      <c r="B310" s="136"/>
      <c r="C310" s="204"/>
      <c r="D310" s="211" t="str">
        <f t="shared" si="14"/>
        <v>-</v>
      </c>
      <c r="E310" s="230"/>
      <c r="F310" s="230"/>
      <c r="G310" s="230"/>
      <c r="H310" s="230"/>
      <c r="I310" s="230"/>
      <c r="J310" s="230"/>
      <c r="K310" s="77"/>
      <c r="L310" s="230"/>
      <c r="M310" s="230"/>
      <c r="N310" s="242" t="str">
        <f>IF(E310="","",VLOOKUP(E310,判定式!C$3:$J$12,8,TRUE))</f>
        <v/>
      </c>
      <c r="O310" s="242" t="str">
        <f>IF(F310="","",VLOOKUP(F310,判定式!D$3:$J$12,7,TRUE))</f>
        <v/>
      </c>
      <c r="P310" s="242" t="str">
        <f>IF(G310="","",VLOOKUP(G310,判定式!E$3:$J$12,6,TRUE))</f>
        <v/>
      </c>
      <c r="Q310" s="242" t="str">
        <f>IF(H310="","",VLOOKUP(H310,判定式!F$3:$J$12,5,TRUE))</f>
        <v/>
      </c>
      <c r="R310" s="242" t="str">
        <f>IF(I310="","",VLOOKUP(I310,判定式!M$3:$N$12,2,TRUE))</f>
        <v/>
      </c>
      <c r="S310" s="242" t="str">
        <f>IF(J310="","",VLOOKUP(J310,判定式!I$3:$J$12,2,TRUE))</f>
        <v/>
      </c>
      <c r="T310" s="242" t="str">
        <f>IF(K310="","",VLOOKUP(K310,判定式!L$3:$N$12,3,TRUE))</f>
        <v/>
      </c>
      <c r="U310" s="242" t="str">
        <f>IF(L310="","",VLOOKUP(L310,判定式!G$3:$J$12,4,TRUE))</f>
        <v/>
      </c>
      <c r="V310" s="242" t="str">
        <f>IF(M310="","",VLOOKUP(M310,判定式!$H$3:J$12,3,TRUE))</f>
        <v/>
      </c>
      <c r="W310" s="78" t="str">
        <f t="shared" si="15"/>
        <v/>
      </c>
      <c r="X310" s="173" t="b">
        <f>IF(ISNUMBER(D310),"判定外",IF(C310=12,VLOOKUP(W310,判定式!$C$15:I$19,7,TRUE),IF(C310=13,VLOOKUP(W310,判定式!$D$15:I$19,6,TRUE),IF(C310=14,VLOOKUP(W310,判定式!$E$15:I$19,5,TRUE),IF(C310=15,VLOOKUP(W310,判定式!$F$15:I$19,4,TRUE),IF(C310=16,VLOOKUP(W310,判定式!$G$15:I$19,3,TRUE),IF(C310=17,VLOOKUP(W310,判定式!$H$15:I$19,2,TRUE))))))))</f>
        <v>0</v>
      </c>
    </row>
    <row r="311" spans="1:24" ht="14.25">
      <c r="A311" s="73">
        <v>291</v>
      </c>
      <c r="B311" s="137"/>
      <c r="C311" s="205"/>
      <c r="D311" s="212" t="str">
        <f t="shared" si="14"/>
        <v>-</v>
      </c>
      <c r="E311" s="231"/>
      <c r="F311" s="231"/>
      <c r="G311" s="231"/>
      <c r="H311" s="231"/>
      <c r="I311" s="231"/>
      <c r="J311" s="231"/>
      <c r="K311" s="80"/>
      <c r="L311" s="231"/>
      <c r="M311" s="231"/>
      <c r="N311" s="243" t="str">
        <f>IF(E311="","",VLOOKUP(E311,判定式!C$3:$J$12,8,TRUE))</f>
        <v/>
      </c>
      <c r="O311" s="243" t="str">
        <f>IF(F311="","",VLOOKUP(F311,判定式!D$3:$J$12,7,TRUE))</f>
        <v/>
      </c>
      <c r="P311" s="243" t="str">
        <f>IF(G311="","",VLOOKUP(G311,判定式!E$3:$J$12,6,TRUE))</f>
        <v/>
      </c>
      <c r="Q311" s="243" t="str">
        <f>IF(H311="","",VLOOKUP(H311,判定式!F$3:$J$12,5,TRUE))</f>
        <v/>
      </c>
      <c r="R311" s="243" t="str">
        <f>IF(I311="","",VLOOKUP(I311,判定式!M$3:$N$12,2,TRUE))</f>
        <v/>
      </c>
      <c r="S311" s="243" t="str">
        <f>IF(J311="","",VLOOKUP(J311,判定式!I$3:$J$12,2,TRUE))</f>
        <v/>
      </c>
      <c r="T311" s="243" t="str">
        <f>IF(K311="","",VLOOKUP(K311,判定式!L$3:$N$12,3,TRUE))</f>
        <v/>
      </c>
      <c r="U311" s="243" t="str">
        <f>IF(L311="","",VLOOKUP(L311,判定式!G$3:$J$12,4,TRUE))</f>
        <v/>
      </c>
      <c r="V311" s="243" t="str">
        <f>IF(M311="","",VLOOKUP(M311,判定式!$H$3:J$12,3,TRUE))</f>
        <v/>
      </c>
      <c r="W311" s="75" t="str">
        <f t="shared" si="15"/>
        <v/>
      </c>
      <c r="X311" s="174" t="b">
        <f>IF(ISNUMBER(D311),"判定外",IF(C311=12,VLOOKUP(W311,判定式!$C$15:I$19,7,TRUE),IF(C311=13,VLOOKUP(W311,判定式!$D$15:I$19,6,TRUE),IF(C311=14,VLOOKUP(W311,判定式!$E$15:I$19,5,TRUE),IF(C311=15,VLOOKUP(W311,判定式!$F$15:I$19,4,TRUE),IF(C311=16,VLOOKUP(W311,判定式!$G$15:I$19,3,TRUE),IF(C311=17,VLOOKUP(W311,判定式!$H$15:I$19,2,TRUE))))))))</f>
        <v>0</v>
      </c>
    </row>
    <row r="312" spans="1:24" ht="14.25">
      <c r="A312" s="67">
        <v>292</v>
      </c>
      <c r="B312" s="133"/>
      <c r="C312" s="201"/>
      <c r="D312" s="208" t="str">
        <f t="shared" si="14"/>
        <v>-</v>
      </c>
      <c r="E312" s="225"/>
      <c r="F312" s="225"/>
      <c r="G312" s="225"/>
      <c r="H312" s="225"/>
      <c r="I312" s="225"/>
      <c r="J312" s="225"/>
      <c r="K312" s="68"/>
      <c r="L312" s="225"/>
      <c r="M312" s="225"/>
      <c r="N312" s="241" t="str">
        <f>IF(E312="","",VLOOKUP(E312,判定式!C$3:$J$12,8,TRUE))</f>
        <v/>
      </c>
      <c r="O312" s="241" t="str">
        <f>IF(F312="","",VLOOKUP(F312,判定式!D$3:$J$12,7,TRUE))</f>
        <v/>
      </c>
      <c r="P312" s="241" t="str">
        <f>IF(G312="","",VLOOKUP(G312,判定式!E$3:$J$12,6,TRUE))</f>
        <v/>
      </c>
      <c r="Q312" s="241" t="str">
        <f>IF(H312="","",VLOOKUP(H312,判定式!F$3:$J$12,5,TRUE))</f>
        <v/>
      </c>
      <c r="R312" s="241" t="str">
        <f>IF(I312="","",VLOOKUP(I312,判定式!M$3:$N$12,2,TRUE))</f>
        <v/>
      </c>
      <c r="S312" s="241" t="str">
        <f>IF(J312="","",VLOOKUP(J312,判定式!I$3:$J$12,2,TRUE))</f>
        <v/>
      </c>
      <c r="T312" s="241" t="str">
        <f>IF(K312="","",VLOOKUP(K312,判定式!L$3:$N$12,3,TRUE))</f>
        <v/>
      </c>
      <c r="U312" s="241" t="str">
        <f>IF(L312="","",VLOOKUP(L312,判定式!G$3:$J$12,4,TRUE))</f>
        <v/>
      </c>
      <c r="V312" s="241" t="str">
        <f>IF(M312="","",VLOOKUP(M312,判定式!$H$3:J$12,3,TRUE))</f>
        <v/>
      </c>
      <c r="W312" s="69" t="str">
        <f t="shared" si="15"/>
        <v/>
      </c>
      <c r="X312" s="170" t="b">
        <f>IF(ISNUMBER(D312),"判定外",IF(C312=12,VLOOKUP(W312,判定式!$C$15:I$19,7,TRUE),IF(C312=13,VLOOKUP(W312,判定式!$D$15:I$19,6,TRUE),IF(C312=14,VLOOKUP(W312,判定式!$E$15:I$19,5,TRUE),IF(C312=15,VLOOKUP(W312,判定式!$F$15:I$19,4,TRUE),IF(C312=16,VLOOKUP(W312,判定式!$G$15:I$19,3,TRUE),IF(C312=17,VLOOKUP(W312,判定式!$H$15:I$19,2,TRUE))))))))</f>
        <v>0</v>
      </c>
    </row>
    <row r="313" spans="1:24" ht="14.25">
      <c r="A313" s="67">
        <v>293</v>
      </c>
      <c r="B313" s="133"/>
      <c r="C313" s="201"/>
      <c r="D313" s="208" t="str">
        <f t="shared" si="14"/>
        <v>-</v>
      </c>
      <c r="E313" s="225"/>
      <c r="F313" s="225"/>
      <c r="G313" s="225"/>
      <c r="H313" s="225"/>
      <c r="I313" s="225"/>
      <c r="J313" s="225"/>
      <c r="K313" s="68"/>
      <c r="L313" s="225"/>
      <c r="M313" s="225"/>
      <c r="N313" s="241" t="str">
        <f>IF(E313="","",VLOOKUP(E313,判定式!C$3:$J$12,8,TRUE))</f>
        <v/>
      </c>
      <c r="O313" s="241" t="str">
        <f>IF(F313="","",VLOOKUP(F313,判定式!D$3:$J$12,7,TRUE))</f>
        <v/>
      </c>
      <c r="P313" s="241" t="str">
        <f>IF(G313="","",VLOOKUP(G313,判定式!E$3:$J$12,6,TRUE))</f>
        <v/>
      </c>
      <c r="Q313" s="241" t="str">
        <f>IF(H313="","",VLOOKUP(H313,判定式!F$3:$J$12,5,TRUE))</f>
        <v/>
      </c>
      <c r="R313" s="241" t="str">
        <f>IF(I313="","",VLOOKUP(I313,判定式!M$3:$N$12,2,TRUE))</f>
        <v/>
      </c>
      <c r="S313" s="241" t="str">
        <f>IF(J313="","",VLOOKUP(J313,判定式!I$3:$J$12,2,TRUE))</f>
        <v/>
      </c>
      <c r="T313" s="241" t="str">
        <f>IF(K313="","",VLOOKUP(K313,判定式!L$3:$N$12,3,TRUE))</f>
        <v/>
      </c>
      <c r="U313" s="241" t="str">
        <f>IF(L313="","",VLOOKUP(L313,判定式!G$3:$J$12,4,TRUE))</f>
        <v/>
      </c>
      <c r="V313" s="241" t="str">
        <f>IF(M313="","",VLOOKUP(M313,判定式!$H$3:J$12,3,TRUE))</f>
        <v/>
      </c>
      <c r="W313" s="69" t="str">
        <f t="shared" si="15"/>
        <v/>
      </c>
      <c r="X313" s="170" t="b">
        <f>IF(ISNUMBER(D313),"判定外",IF(C313=12,VLOOKUP(W313,判定式!$C$15:I$19,7,TRUE),IF(C313=13,VLOOKUP(W313,判定式!$D$15:I$19,6,TRUE),IF(C313=14,VLOOKUP(W313,判定式!$E$15:I$19,5,TRUE),IF(C313=15,VLOOKUP(W313,判定式!$F$15:I$19,4,TRUE),IF(C313=16,VLOOKUP(W313,判定式!$G$15:I$19,3,TRUE),IF(C313=17,VLOOKUP(W313,判定式!$H$15:I$19,2,TRUE))))))))</f>
        <v>0</v>
      </c>
    </row>
    <row r="314" spans="1:24" ht="14.25">
      <c r="A314" s="67">
        <v>294</v>
      </c>
      <c r="B314" s="133"/>
      <c r="C314" s="201"/>
      <c r="D314" s="208" t="str">
        <f t="shared" si="14"/>
        <v>-</v>
      </c>
      <c r="E314" s="225"/>
      <c r="F314" s="225"/>
      <c r="G314" s="225"/>
      <c r="H314" s="225"/>
      <c r="I314" s="225"/>
      <c r="J314" s="225"/>
      <c r="K314" s="68"/>
      <c r="L314" s="225"/>
      <c r="M314" s="225"/>
      <c r="N314" s="241" t="str">
        <f>IF(E314="","",VLOOKUP(E314,判定式!C$3:$J$12,8,TRUE))</f>
        <v/>
      </c>
      <c r="O314" s="241" t="str">
        <f>IF(F314="","",VLOOKUP(F314,判定式!D$3:$J$12,7,TRUE))</f>
        <v/>
      </c>
      <c r="P314" s="241" t="str">
        <f>IF(G314="","",VLOOKUP(G314,判定式!E$3:$J$12,6,TRUE))</f>
        <v/>
      </c>
      <c r="Q314" s="241" t="str">
        <f>IF(H314="","",VLOOKUP(H314,判定式!F$3:$J$12,5,TRUE))</f>
        <v/>
      </c>
      <c r="R314" s="241" t="str">
        <f>IF(I314="","",VLOOKUP(I314,判定式!M$3:$N$12,2,TRUE))</f>
        <v/>
      </c>
      <c r="S314" s="241" t="str">
        <f>IF(J314="","",VLOOKUP(J314,判定式!I$3:$J$12,2,TRUE))</f>
        <v/>
      </c>
      <c r="T314" s="241" t="str">
        <f>IF(K314="","",VLOOKUP(K314,判定式!L$3:$N$12,3,TRUE))</f>
        <v/>
      </c>
      <c r="U314" s="241" t="str">
        <f>IF(L314="","",VLOOKUP(L314,判定式!G$3:$J$12,4,TRUE))</f>
        <v/>
      </c>
      <c r="V314" s="241" t="str">
        <f>IF(M314="","",VLOOKUP(M314,判定式!$H$3:J$12,3,TRUE))</f>
        <v/>
      </c>
      <c r="W314" s="69" t="str">
        <f t="shared" si="15"/>
        <v/>
      </c>
      <c r="X314" s="170" t="b">
        <f>IF(ISNUMBER(D314),"判定外",IF(C314=12,VLOOKUP(W314,判定式!$C$15:I$19,7,TRUE),IF(C314=13,VLOOKUP(W314,判定式!$D$15:I$19,6,TRUE),IF(C314=14,VLOOKUP(W314,判定式!$E$15:I$19,5,TRUE),IF(C314=15,VLOOKUP(W314,判定式!$F$15:I$19,4,TRUE),IF(C314=16,VLOOKUP(W314,判定式!$G$15:I$19,3,TRUE),IF(C314=17,VLOOKUP(W314,判定式!$H$15:I$19,2,TRUE))))))))</f>
        <v>0</v>
      </c>
    </row>
    <row r="315" spans="1:24" ht="14.25">
      <c r="A315" s="76">
        <v>295</v>
      </c>
      <c r="B315" s="134"/>
      <c r="C315" s="202"/>
      <c r="D315" s="211" t="str">
        <f t="shared" si="14"/>
        <v>-</v>
      </c>
      <c r="E315" s="227"/>
      <c r="F315" s="227"/>
      <c r="G315" s="227"/>
      <c r="H315" s="227"/>
      <c r="I315" s="227"/>
      <c r="J315" s="227"/>
      <c r="K315" s="71"/>
      <c r="L315" s="227"/>
      <c r="M315" s="227"/>
      <c r="N315" s="244" t="str">
        <f>IF(E315="","",VLOOKUP(E315,判定式!C$3:$J$12,8,TRUE))</f>
        <v/>
      </c>
      <c r="O315" s="244" t="str">
        <f>IF(F315="","",VLOOKUP(F315,判定式!D$3:$J$12,7,TRUE))</f>
        <v/>
      </c>
      <c r="P315" s="244" t="str">
        <f>IF(G315="","",VLOOKUP(G315,判定式!E$3:$J$12,6,TRUE))</f>
        <v/>
      </c>
      <c r="Q315" s="244" t="str">
        <f>IF(H315="","",VLOOKUP(H315,判定式!F$3:$J$12,5,TRUE))</f>
        <v/>
      </c>
      <c r="R315" s="244" t="str">
        <f>IF(I315="","",VLOOKUP(I315,判定式!M$3:$N$12,2,TRUE))</f>
        <v/>
      </c>
      <c r="S315" s="244" t="str">
        <f>IF(J315="","",VLOOKUP(J315,判定式!I$3:$J$12,2,TRUE))</f>
        <v/>
      </c>
      <c r="T315" s="244" t="str">
        <f>IF(K315="","",VLOOKUP(K315,判定式!L$3:$N$12,3,TRUE))</f>
        <v/>
      </c>
      <c r="U315" s="244" t="str">
        <f>IF(L315="","",VLOOKUP(L315,判定式!G$3:$J$12,4,TRUE))</f>
        <v/>
      </c>
      <c r="V315" s="244" t="str">
        <f>IF(M315="","",VLOOKUP(M315,判定式!$H$3:J$12,3,TRUE))</f>
        <v/>
      </c>
      <c r="W315" s="78" t="str">
        <f t="shared" si="15"/>
        <v/>
      </c>
      <c r="X315" s="171" t="b">
        <f>IF(ISNUMBER(D315),"判定外",IF(C315=12,VLOOKUP(W315,判定式!$C$15:I$19,7,TRUE),IF(C315=13,VLOOKUP(W315,判定式!$D$15:I$19,6,TRUE),IF(C315=14,VLOOKUP(W315,判定式!$E$15:I$19,5,TRUE),IF(C315=15,VLOOKUP(W315,判定式!$F$15:I$19,4,TRUE),IF(C315=16,VLOOKUP(W315,判定式!$G$15:I$19,3,TRUE),IF(C315=17,VLOOKUP(W315,判定式!$H$15:I$19,2,TRUE))))))))</f>
        <v>0</v>
      </c>
    </row>
    <row r="316" spans="1:24" ht="14.25">
      <c r="A316" s="73">
        <v>296</v>
      </c>
      <c r="B316" s="135"/>
      <c r="C316" s="203"/>
      <c r="D316" s="212" t="str">
        <f t="shared" si="14"/>
        <v>-</v>
      </c>
      <c r="E316" s="229"/>
      <c r="F316" s="229"/>
      <c r="G316" s="229"/>
      <c r="H316" s="229"/>
      <c r="I316" s="229"/>
      <c r="J316" s="229"/>
      <c r="K316" s="74"/>
      <c r="L316" s="229"/>
      <c r="M316" s="229"/>
      <c r="N316" s="245" t="str">
        <f>IF(E316="","",VLOOKUP(E316,判定式!C$3:$J$12,8,TRUE))</f>
        <v/>
      </c>
      <c r="O316" s="245" t="str">
        <f>IF(F316="","",VLOOKUP(F316,判定式!D$3:$J$12,7,TRUE))</f>
        <v/>
      </c>
      <c r="P316" s="245" t="str">
        <f>IF(G316="","",VLOOKUP(G316,判定式!E$3:$J$12,6,TRUE))</f>
        <v/>
      </c>
      <c r="Q316" s="245" t="str">
        <f>IF(H316="","",VLOOKUP(H316,判定式!F$3:$J$12,5,TRUE))</f>
        <v/>
      </c>
      <c r="R316" s="245" t="str">
        <f>IF(I316="","",VLOOKUP(I316,判定式!M$3:$N$12,2,TRUE))</f>
        <v/>
      </c>
      <c r="S316" s="245" t="str">
        <f>IF(J316="","",VLOOKUP(J316,判定式!I$3:$J$12,2,TRUE))</f>
        <v/>
      </c>
      <c r="T316" s="245" t="str">
        <f>IF(K316="","",VLOOKUP(K316,判定式!L$3:$N$12,3,TRUE))</f>
        <v/>
      </c>
      <c r="U316" s="245" t="str">
        <f>IF(L316="","",VLOOKUP(L316,判定式!G$3:$J$12,4,TRUE))</f>
        <v/>
      </c>
      <c r="V316" s="245" t="str">
        <f>IF(M316="","",VLOOKUP(M316,判定式!$H$3:J$12,3,TRUE))</f>
        <v/>
      </c>
      <c r="W316" s="75" t="str">
        <f t="shared" si="15"/>
        <v/>
      </c>
      <c r="X316" s="172" t="b">
        <f>IF(ISNUMBER(D316),"判定外",IF(C316=12,VLOOKUP(W316,判定式!$C$15:I$19,7,TRUE),IF(C316=13,VLOOKUP(W316,判定式!$D$15:I$19,6,TRUE),IF(C316=14,VLOOKUP(W316,判定式!$E$15:I$19,5,TRUE),IF(C316=15,VLOOKUP(W316,判定式!$F$15:I$19,4,TRUE),IF(C316=16,VLOOKUP(W316,判定式!$G$15:I$19,3,TRUE),IF(C316=17,VLOOKUP(W316,判定式!$H$15:I$19,2,TRUE))))))))</f>
        <v>0</v>
      </c>
    </row>
    <row r="317" spans="1:24" ht="14.25">
      <c r="A317" s="67">
        <v>297</v>
      </c>
      <c r="B317" s="133"/>
      <c r="C317" s="201"/>
      <c r="D317" s="208" t="str">
        <f t="shared" si="14"/>
        <v>-</v>
      </c>
      <c r="E317" s="225"/>
      <c r="F317" s="225"/>
      <c r="G317" s="225"/>
      <c r="H317" s="225"/>
      <c r="I317" s="225"/>
      <c r="J317" s="225"/>
      <c r="K317" s="68"/>
      <c r="L317" s="225"/>
      <c r="M317" s="225"/>
      <c r="N317" s="241" t="str">
        <f>IF(E317="","",VLOOKUP(E317,判定式!C$3:$J$12,8,TRUE))</f>
        <v/>
      </c>
      <c r="O317" s="241" t="str">
        <f>IF(F317="","",VLOOKUP(F317,判定式!D$3:$J$12,7,TRUE))</f>
        <v/>
      </c>
      <c r="P317" s="241" t="str">
        <f>IF(G317="","",VLOOKUP(G317,判定式!E$3:$J$12,6,TRUE))</f>
        <v/>
      </c>
      <c r="Q317" s="241" t="str">
        <f>IF(H317="","",VLOOKUP(H317,判定式!F$3:$J$12,5,TRUE))</f>
        <v/>
      </c>
      <c r="R317" s="241" t="str">
        <f>IF(I317="","",VLOOKUP(I317,判定式!M$3:$N$12,2,TRUE))</f>
        <v/>
      </c>
      <c r="S317" s="241" t="str">
        <f>IF(J317="","",VLOOKUP(J317,判定式!I$3:$J$12,2,TRUE))</f>
        <v/>
      </c>
      <c r="T317" s="241" t="str">
        <f>IF(K317="","",VLOOKUP(K317,判定式!L$3:$N$12,3,TRUE))</f>
        <v/>
      </c>
      <c r="U317" s="241" t="str">
        <f>IF(L317="","",VLOOKUP(L317,判定式!G$3:$J$12,4,TRUE))</f>
        <v/>
      </c>
      <c r="V317" s="241" t="str">
        <f>IF(M317="","",VLOOKUP(M317,判定式!$H$3:J$12,3,TRUE))</f>
        <v/>
      </c>
      <c r="W317" s="69" t="str">
        <f t="shared" si="15"/>
        <v/>
      </c>
      <c r="X317" s="170" t="b">
        <f>IF(ISNUMBER(D317),"判定外",IF(C317=12,VLOOKUP(W317,判定式!$C$15:I$19,7,TRUE),IF(C317=13,VLOOKUP(W317,判定式!$D$15:I$19,6,TRUE),IF(C317=14,VLOOKUP(W317,判定式!$E$15:I$19,5,TRUE),IF(C317=15,VLOOKUP(W317,判定式!$F$15:I$19,4,TRUE),IF(C317=16,VLOOKUP(W317,判定式!$G$15:I$19,3,TRUE),IF(C317=17,VLOOKUP(W317,判定式!$H$15:I$19,2,TRUE))))))))</f>
        <v>0</v>
      </c>
    </row>
    <row r="318" spans="1:24" ht="14.25">
      <c r="A318" s="67">
        <v>298</v>
      </c>
      <c r="B318" s="133"/>
      <c r="C318" s="201"/>
      <c r="D318" s="208" t="str">
        <f t="shared" si="14"/>
        <v>-</v>
      </c>
      <c r="E318" s="225"/>
      <c r="F318" s="225"/>
      <c r="G318" s="225"/>
      <c r="H318" s="225"/>
      <c r="I318" s="225"/>
      <c r="J318" s="225"/>
      <c r="K318" s="68"/>
      <c r="L318" s="225"/>
      <c r="M318" s="225"/>
      <c r="N318" s="241" t="str">
        <f>IF(E318="","",VLOOKUP(E318,判定式!C$3:$J$12,8,TRUE))</f>
        <v/>
      </c>
      <c r="O318" s="241" t="str">
        <f>IF(F318="","",VLOOKUP(F318,判定式!D$3:$J$12,7,TRUE))</f>
        <v/>
      </c>
      <c r="P318" s="241" t="str">
        <f>IF(G318="","",VLOOKUP(G318,判定式!E$3:$J$12,6,TRUE))</f>
        <v/>
      </c>
      <c r="Q318" s="241" t="str">
        <f>IF(H318="","",VLOOKUP(H318,判定式!F$3:$J$12,5,TRUE))</f>
        <v/>
      </c>
      <c r="R318" s="241" t="str">
        <f>IF(I318="","",VLOOKUP(I318,判定式!M$3:$N$12,2,TRUE))</f>
        <v/>
      </c>
      <c r="S318" s="241" t="str">
        <f>IF(J318="","",VLOOKUP(J318,判定式!I$3:$J$12,2,TRUE))</f>
        <v/>
      </c>
      <c r="T318" s="241" t="str">
        <f>IF(K318="","",VLOOKUP(K318,判定式!L$3:$N$12,3,TRUE))</f>
        <v/>
      </c>
      <c r="U318" s="241" t="str">
        <f>IF(L318="","",VLOOKUP(L318,判定式!G$3:$J$12,4,TRUE))</f>
        <v/>
      </c>
      <c r="V318" s="241" t="str">
        <f>IF(M318="","",VLOOKUP(M318,判定式!$H$3:J$12,3,TRUE))</f>
        <v/>
      </c>
      <c r="W318" s="69" t="str">
        <f t="shared" si="15"/>
        <v/>
      </c>
      <c r="X318" s="170" t="b">
        <f>IF(ISNUMBER(D318),"判定外",IF(C318=12,VLOOKUP(W318,判定式!$C$15:I$19,7,TRUE),IF(C318=13,VLOOKUP(W318,判定式!$D$15:I$19,6,TRUE),IF(C318=14,VLOOKUP(W318,判定式!$E$15:I$19,5,TRUE),IF(C318=15,VLOOKUP(W318,判定式!$F$15:I$19,4,TRUE),IF(C318=16,VLOOKUP(W318,判定式!$G$15:I$19,3,TRUE),IF(C318=17,VLOOKUP(W318,判定式!$H$15:I$19,2,TRUE))))))))</f>
        <v>0</v>
      </c>
    </row>
    <row r="319" spans="1:24" ht="14.25">
      <c r="A319" s="67">
        <v>299</v>
      </c>
      <c r="B319" s="133"/>
      <c r="C319" s="201"/>
      <c r="D319" s="208" t="str">
        <f t="shared" si="14"/>
        <v>-</v>
      </c>
      <c r="E319" s="225"/>
      <c r="F319" s="225"/>
      <c r="G319" s="225"/>
      <c r="H319" s="225"/>
      <c r="I319" s="225"/>
      <c r="J319" s="225"/>
      <c r="K319" s="68"/>
      <c r="L319" s="225"/>
      <c r="M319" s="225"/>
      <c r="N319" s="241" t="str">
        <f>IF(E319="","",VLOOKUP(E319,判定式!C$3:$J$12,8,TRUE))</f>
        <v/>
      </c>
      <c r="O319" s="241" t="str">
        <f>IF(F319="","",VLOOKUP(F319,判定式!D$3:$J$12,7,TRUE))</f>
        <v/>
      </c>
      <c r="P319" s="241" t="str">
        <f>IF(G319="","",VLOOKUP(G319,判定式!E$3:$J$12,6,TRUE))</f>
        <v/>
      </c>
      <c r="Q319" s="241" t="str">
        <f>IF(H319="","",VLOOKUP(H319,判定式!F$3:$J$12,5,TRUE))</f>
        <v/>
      </c>
      <c r="R319" s="241" t="str">
        <f>IF(I319="","",VLOOKUP(I319,判定式!M$3:$N$12,2,TRUE))</f>
        <v/>
      </c>
      <c r="S319" s="241" t="str">
        <f>IF(J319="","",VLOOKUP(J319,判定式!I$3:$J$12,2,TRUE))</f>
        <v/>
      </c>
      <c r="T319" s="241" t="str">
        <f>IF(K319="","",VLOOKUP(K319,判定式!L$3:$N$12,3,TRUE))</f>
        <v/>
      </c>
      <c r="U319" s="241" t="str">
        <f>IF(L319="","",VLOOKUP(L319,判定式!G$3:$J$12,4,TRUE))</f>
        <v/>
      </c>
      <c r="V319" s="241" t="str">
        <f>IF(M319="","",VLOOKUP(M319,判定式!$H$3:J$12,3,TRUE))</f>
        <v/>
      </c>
      <c r="W319" s="69" t="str">
        <f t="shared" si="15"/>
        <v/>
      </c>
      <c r="X319" s="170" t="b">
        <f>IF(ISNUMBER(D319),"判定外",IF(C319=12,VLOOKUP(W319,判定式!$C$15:I$19,7,TRUE),IF(C319=13,VLOOKUP(W319,判定式!$D$15:I$19,6,TRUE),IF(C319=14,VLOOKUP(W319,判定式!$E$15:I$19,5,TRUE),IF(C319=15,VLOOKUP(W319,判定式!$F$15:I$19,4,TRUE),IF(C319=16,VLOOKUP(W319,判定式!$G$15:I$19,3,TRUE),IF(C319=17,VLOOKUP(W319,判定式!$H$15:I$19,2,TRUE))))))))</f>
        <v>0</v>
      </c>
    </row>
    <row r="320" spans="1:24" ht="15" thickBot="1">
      <c r="A320" s="81">
        <v>300</v>
      </c>
      <c r="B320" s="138"/>
      <c r="C320" s="206"/>
      <c r="D320" s="213" t="str">
        <f t="shared" si="14"/>
        <v>-</v>
      </c>
      <c r="E320" s="232"/>
      <c r="F320" s="232"/>
      <c r="G320" s="232"/>
      <c r="H320" s="232"/>
      <c r="I320" s="232"/>
      <c r="J320" s="232"/>
      <c r="K320" s="82"/>
      <c r="L320" s="232"/>
      <c r="M320" s="232"/>
      <c r="N320" s="247" t="str">
        <f>IF(E320="","",VLOOKUP(E320,判定式!C$3:$J$12,8,TRUE))</f>
        <v/>
      </c>
      <c r="O320" s="247" t="str">
        <f>IF(F320="","",VLOOKUP(F320,判定式!D$3:$J$12,7,TRUE))</f>
        <v/>
      </c>
      <c r="P320" s="247" t="str">
        <f>IF(G320="","",VLOOKUP(G320,判定式!E$3:$J$12,6,TRUE))</f>
        <v/>
      </c>
      <c r="Q320" s="247" t="str">
        <f>IF(H320="","",VLOOKUP(H320,判定式!F$3:$J$12,5,TRUE))</f>
        <v/>
      </c>
      <c r="R320" s="247" t="str">
        <f>IF(I320="","",VLOOKUP(I320,判定式!M$3:$N$12,2,TRUE))</f>
        <v/>
      </c>
      <c r="S320" s="247" t="str">
        <f>IF(J320="","",VLOOKUP(J320,判定式!I$3:$J$12,2,TRUE))</f>
        <v/>
      </c>
      <c r="T320" s="247" t="str">
        <f>IF(K320="","",VLOOKUP(K320,判定式!L$3:$N$12,3,TRUE))</f>
        <v/>
      </c>
      <c r="U320" s="247" t="str">
        <f>IF(L320="","",VLOOKUP(L320,判定式!G$3:$J$12,4,TRUE))</f>
        <v/>
      </c>
      <c r="V320" s="247" t="str">
        <f>IF(M320="","",VLOOKUP(M320,判定式!$H$3:J$12,3,TRUE))</f>
        <v/>
      </c>
      <c r="W320" s="83" t="str">
        <f t="shared" si="15"/>
        <v/>
      </c>
      <c r="X320" s="175" t="b">
        <f>IF(ISNUMBER(D320),"判定外",IF(C320=12,VLOOKUP(W320,判定式!$C$15:I$19,7,TRUE),IF(C320=13,VLOOKUP(W320,判定式!$D$15:I$19,6,TRUE),IF(C320=14,VLOOKUP(W320,判定式!$E$15:I$19,5,TRUE),IF(C320=15,VLOOKUP(W320,判定式!$F$15:I$19,4,TRUE),IF(C320=16,VLOOKUP(W320,判定式!$G$15:I$19,3,TRUE),IF(C320=17,VLOOKUP(W320,判定式!$H$15:I$19,2,TRUE))))))))</f>
        <v>0</v>
      </c>
    </row>
    <row r="321" spans="1:31">
      <c r="P321" s="84"/>
      <c r="Q321" s="84"/>
      <c r="R321" s="84"/>
      <c r="S321" s="84"/>
      <c r="T321" s="84"/>
      <c r="U321" s="84"/>
      <c r="V321" s="84"/>
      <c r="W321" s="84"/>
      <c r="AC321" s="54"/>
      <c r="AD321" s="54"/>
      <c r="AE321" s="54"/>
    </row>
    <row r="322" spans="1:31">
      <c r="P322" s="84"/>
      <c r="AC322" s="54"/>
      <c r="AD322" s="54"/>
      <c r="AE322" s="54"/>
    </row>
    <row r="323" spans="1:31">
      <c r="B323" s="116" t="s">
        <v>232</v>
      </c>
      <c r="C323" s="93"/>
      <c r="D323" s="93"/>
      <c r="E323" s="93"/>
      <c r="F323" s="93"/>
      <c r="G323" s="54"/>
      <c r="H323" s="54"/>
      <c r="I323" s="54"/>
      <c r="J323" s="54"/>
      <c r="K323" s="55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AC323" s="54"/>
      <c r="AD323" s="54"/>
      <c r="AE323" s="54"/>
    </row>
    <row r="324" spans="1:31">
      <c r="A324" s="54"/>
      <c r="B324" s="92"/>
      <c r="C324" s="93"/>
      <c r="D324" s="93"/>
      <c r="E324" s="93"/>
      <c r="F324" s="93"/>
      <c r="G324" s="54"/>
      <c r="H324" s="54"/>
      <c r="I324" s="54"/>
      <c r="J324" s="54"/>
      <c r="K324" s="55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AC324" s="54"/>
      <c r="AD324" s="54"/>
      <c r="AE324" s="54"/>
    </row>
    <row r="325" spans="1:31">
      <c r="A325" s="54"/>
      <c r="B325" s="117" t="s">
        <v>146</v>
      </c>
      <c r="C325" s="118" t="s">
        <v>236</v>
      </c>
      <c r="D325" s="119"/>
      <c r="E325" s="119"/>
      <c r="F325" s="120"/>
      <c r="G325" s="54"/>
      <c r="H325" s="56" t="s">
        <v>167</v>
      </c>
      <c r="I325" s="56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AC325" s="54"/>
      <c r="AD325" s="54"/>
      <c r="AE325" s="54"/>
    </row>
    <row r="326" spans="1:31" ht="18" thickBot="1">
      <c r="A326" s="54"/>
      <c r="B326" s="85" t="s">
        <v>238</v>
      </c>
      <c r="C326" s="86">
        <v>16</v>
      </c>
      <c r="D326" s="59" t="s">
        <v>209</v>
      </c>
      <c r="E326" s="60" t="s">
        <v>97</v>
      </c>
      <c r="F326" s="60" t="s">
        <v>97</v>
      </c>
      <c r="G326" s="60" t="s">
        <v>97</v>
      </c>
      <c r="H326" s="60" t="s">
        <v>97</v>
      </c>
      <c r="I326" s="60" t="s">
        <v>97</v>
      </c>
      <c r="J326" s="60" t="s">
        <v>97</v>
      </c>
      <c r="K326" s="121" t="s">
        <v>98</v>
      </c>
      <c r="L326" s="60" t="s">
        <v>97</v>
      </c>
      <c r="M326" s="60" t="s">
        <v>97</v>
      </c>
      <c r="N326" s="54"/>
      <c r="O326" s="54"/>
      <c r="P326" s="54"/>
      <c r="Q326" s="54"/>
      <c r="X326" s="54"/>
      <c r="Y326" s="54"/>
    </row>
    <row r="327" spans="1:31" ht="14.25" customHeight="1" thickBot="1">
      <c r="A327" s="139"/>
      <c r="B327" s="139"/>
      <c r="C327" s="140" t="s">
        <v>99</v>
      </c>
      <c r="D327" s="371" t="s">
        <v>100</v>
      </c>
      <c r="E327" s="374" t="s">
        <v>101</v>
      </c>
      <c r="F327" s="375"/>
      <c r="G327" s="375"/>
      <c r="H327" s="375"/>
      <c r="I327" s="375"/>
      <c r="J327" s="375"/>
      <c r="K327" s="375"/>
      <c r="L327" s="375"/>
      <c r="M327" s="376"/>
      <c r="N327" s="377" t="s">
        <v>207</v>
      </c>
      <c r="O327" s="378"/>
      <c r="P327" s="378"/>
      <c r="Q327" s="378"/>
      <c r="R327" s="378"/>
      <c r="S327" s="378"/>
      <c r="T327" s="378"/>
      <c r="U327" s="378"/>
      <c r="V327" s="379"/>
      <c r="W327" s="54"/>
      <c r="X327" s="54"/>
    </row>
    <row r="328" spans="1:31" ht="13.5" customHeight="1">
      <c r="A328" s="141" t="s">
        <v>102</v>
      </c>
      <c r="B328" s="142" t="s">
        <v>30</v>
      </c>
      <c r="C328" s="143" t="s">
        <v>205</v>
      </c>
      <c r="D328" s="372"/>
      <c r="E328" s="197" t="s">
        <v>103</v>
      </c>
      <c r="F328" s="198" t="s">
        <v>104</v>
      </c>
      <c r="G328" s="198" t="s">
        <v>105</v>
      </c>
      <c r="H328" s="198" t="s">
        <v>106</v>
      </c>
      <c r="I328" s="198" t="s">
        <v>55</v>
      </c>
      <c r="J328" s="198" t="s">
        <v>166</v>
      </c>
      <c r="K328" s="199" t="s">
        <v>59</v>
      </c>
      <c r="L328" s="198" t="s">
        <v>108</v>
      </c>
      <c r="M328" s="198" t="s">
        <v>148</v>
      </c>
      <c r="N328" s="380" t="s">
        <v>103</v>
      </c>
      <c r="O328" s="382" t="s">
        <v>155</v>
      </c>
      <c r="P328" s="382" t="s">
        <v>156</v>
      </c>
      <c r="Q328" s="382" t="s">
        <v>157</v>
      </c>
      <c r="R328" s="382" t="s">
        <v>55</v>
      </c>
      <c r="S328" s="382" t="s">
        <v>158</v>
      </c>
      <c r="T328" s="382" t="s">
        <v>159</v>
      </c>
      <c r="U328" s="382" t="s">
        <v>160</v>
      </c>
      <c r="V328" s="382" t="s">
        <v>161</v>
      </c>
      <c r="W328" s="166" t="s">
        <v>206</v>
      </c>
      <c r="X328" s="159" t="s">
        <v>109</v>
      </c>
    </row>
    <row r="329" spans="1:31" ht="14.25" thickBot="1">
      <c r="A329" s="144"/>
      <c r="B329" s="144"/>
      <c r="C329" s="145">
        <v>16</v>
      </c>
      <c r="D329" s="373"/>
      <c r="E329" s="87" t="s">
        <v>122</v>
      </c>
      <c r="F329" s="88" t="s">
        <v>111</v>
      </c>
      <c r="G329" s="88" t="s">
        <v>123</v>
      </c>
      <c r="H329" s="88" t="s">
        <v>111</v>
      </c>
      <c r="I329" s="88" t="s">
        <v>113</v>
      </c>
      <c r="J329" s="88" t="s">
        <v>111</v>
      </c>
      <c r="K329" s="146" t="s">
        <v>113</v>
      </c>
      <c r="L329" s="88" t="s">
        <v>123</v>
      </c>
      <c r="M329" s="88" t="s">
        <v>124</v>
      </c>
      <c r="N329" s="381"/>
      <c r="O329" s="383"/>
      <c r="P329" s="383"/>
      <c r="Q329" s="383"/>
      <c r="R329" s="383"/>
      <c r="S329" s="383"/>
      <c r="T329" s="383"/>
      <c r="U329" s="383"/>
      <c r="V329" s="383"/>
      <c r="W329" s="167" t="s">
        <v>222</v>
      </c>
      <c r="X329" s="168" t="s">
        <v>115</v>
      </c>
    </row>
    <row r="330" spans="1:31" ht="13.5" customHeight="1">
      <c r="A330" s="64">
        <v>1</v>
      </c>
      <c r="B330" s="132"/>
      <c r="C330" s="200"/>
      <c r="D330" s="214" t="str">
        <f t="shared" ref="D330:D393" si="16">IF((COUNTBLANK(E330:H330)+COUNTBLANK(K330:M330)+IF(AND(I330="",J330=""),1,0))=0,"",IF((COUNTBLANK(E330:H330)+COUNTBLANK(K330:M330)+IF(AND(I330="",J330=""),1,0))=8,"-",(COUNTBLANK(E330:H330)+COUNTBLANK(K330:M330)+IF(AND(I330="",J330=""),1,0))))</f>
        <v>-</v>
      </c>
      <c r="E330" s="222"/>
      <c r="F330" s="223"/>
      <c r="G330" s="223"/>
      <c r="H330" s="223"/>
      <c r="I330" s="223"/>
      <c r="J330" s="223"/>
      <c r="K330" s="65"/>
      <c r="L330" s="223"/>
      <c r="M330" s="223"/>
      <c r="N330" s="248" t="str">
        <f>IF($E330="","",VLOOKUP($E330,判定式!$Q$3:$X$12,8,TRUE))</f>
        <v/>
      </c>
      <c r="O330" s="248" t="str">
        <f>IF($F330="","",VLOOKUP($F330,判定式!$R$3:$X$12,7,TRUE))</f>
        <v/>
      </c>
      <c r="P330" s="248" t="str">
        <f>IF($G330="","",VLOOKUP($G330,判定式!$S$3:$X$12,6,TRUE))</f>
        <v/>
      </c>
      <c r="Q330" s="248" t="str">
        <f>IF($H330="","",VLOOKUP($H330,判定式!$T$3:$X$12,5,TRUE))</f>
        <v/>
      </c>
      <c r="R330" s="248" t="str">
        <f>IF($I330="","",VLOOKUP($I330,判定式!$AA$3:$AB$12,2,TRUE))</f>
        <v/>
      </c>
      <c r="S330" s="248" t="str">
        <f>IF($J330="","",VLOOKUP($J330,判定式!$W$3:$X$12,2,TRUE))</f>
        <v/>
      </c>
      <c r="T330" s="248" t="str">
        <f>IF($K330="","",VLOOKUP($K330,判定式!$Z$3:$AB$12,3,TRUE))</f>
        <v/>
      </c>
      <c r="U330" s="248" t="str">
        <f>IF($L330="","",VLOOKUP($L330,判定式!$U$3:$X$12,4,TRUE))</f>
        <v/>
      </c>
      <c r="V330" s="248" t="str">
        <f>IF($M330="","",VLOOKUP($M330,判定式!$V$3:$X$12,3,TRUE))</f>
        <v/>
      </c>
      <c r="W330" s="66" t="str">
        <f>IF(COUNTBLANK(N330:V330)=0,IF((SUM(N330:R330)+SUM(T330:V330))&gt;=(SUM(N330:Q330)+SUM(S330:V330)),SUM(N330:R330)+SUM(T330:V330),SUM(N330:Q330)+SUM(S330:V330)),IF(AND(R330="",S330=""),"",IF(AND(COUNTBLANK(N330:Q330)=0,COUNTBLANK(T330:V330)=0),IF((SUM(N330:R330)+SUM(T330:V330))&gt;=(SUM(N330:Q330)+SUM(S330:V330)),SUM(N330:R330)+SUM(T330:V330),SUM(N330:Q330)+SUM(S330:V330)),"")))</f>
        <v/>
      </c>
      <c r="X330" s="169" t="b">
        <f>IF(ISNUMBER(D330),"判定外",IF(C330=12,VLOOKUP(W330,判定式!$C$15:I$19,7,TRUE),IF(C330=13,VLOOKUP(W330,判定式!$D$15:I$19,6,TRUE),IF(C330=14,VLOOKUP(W330,判定式!$E$15:I$19,5,TRUE),IF(C330=15,VLOOKUP(W330,判定式!$F$15:I$19,4,TRUE),IF(C330=16,VLOOKUP(W330,判定式!$G$15:I$19,3,TRUE),IF(C330=17,VLOOKUP(W330,判定式!$H$15:I$19,2,TRUE))))))))</f>
        <v>0</v>
      </c>
    </row>
    <row r="331" spans="1:31" ht="14.25">
      <c r="A331" s="67">
        <v>2</v>
      </c>
      <c r="B331" s="133"/>
      <c r="C331" s="201"/>
      <c r="D331" s="215" t="str">
        <f t="shared" si="16"/>
        <v>-</v>
      </c>
      <c r="E331" s="224"/>
      <c r="F331" s="225"/>
      <c r="G331" s="225"/>
      <c r="H331" s="225"/>
      <c r="I331" s="225"/>
      <c r="J331" s="225"/>
      <c r="K331" s="68"/>
      <c r="L331" s="225"/>
      <c r="M331" s="225"/>
      <c r="N331" s="248" t="str">
        <f>IF($E331="","",VLOOKUP($E331,判定式!$Q$3:$X$12,8,TRUE))</f>
        <v/>
      </c>
      <c r="O331" s="248" t="str">
        <f>IF($F331="","",VLOOKUP($F331,判定式!$R$3:$X$12,7,TRUE))</f>
        <v/>
      </c>
      <c r="P331" s="248" t="str">
        <f>IF($G331="","",VLOOKUP($G331,判定式!$S$3:$X$12,6,TRUE))</f>
        <v/>
      </c>
      <c r="Q331" s="248" t="str">
        <f>IF($H331="","",VLOOKUP($H331,判定式!$T$3:$X$12,5,TRUE))</f>
        <v/>
      </c>
      <c r="R331" s="248" t="str">
        <f>IF($I331="","",VLOOKUP($I331,判定式!$AA$3:$AB$12,2,TRUE))</f>
        <v/>
      </c>
      <c r="S331" s="248" t="str">
        <f>IF($J331="","",VLOOKUP($J331,判定式!$W$3:$X$12,2,TRUE))</f>
        <v/>
      </c>
      <c r="T331" s="248" t="str">
        <f>IF($K331="","",VLOOKUP($K331,判定式!$Z$3:$AB$12,3,TRUE))</f>
        <v/>
      </c>
      <c r="U331" s="248" t="str">
        <f>IF($L331="","",VLOOKUP($L331,判定式!$U$3:$X$12,4,TRUE))</f>
        <v/>
      </c>
      <c r="V331" s="248" t="str">
        <f>IF($M331="","",VLOOKUP($M331,判定式!$V$3:$X$12,3,TRUE))</f>
        <v/>
      </c>
      <c r="W331" s="69" t="str">
        <f t="shared" ref="W331:W394" si="17">IF(COUNTBLANK(N331:V331)=0,IF((SUM(N331:R331)+SUM(T331:V331))&gt;=(SUM(N331:Q331)+SUM(S331:V331)),SUM(N331:R331)+SUM(T331:V331),SUM(N331:Q331)+SUM(S331:V331)),IF(AND(R331="",S331=""),"",IF(AND(COUNTBLANK(N331:Q331)=0,COUNTBLANK(T331:V331)=0),IF((SUM(N331:R331)+SUM(T331:V331))&gt;=(SUM(N331:Q331)+SUM(S331:V331)),SUM(N331:R331)+SUM(T331:V331),SUM(N331:Q331)+SUM(S331:V331)),"")))</f>
        <v/>
      </c>
      <c r="X331" s="170" t="b">
        <f>IF(ISNUMBER(D331),"判定外",IF(C331=12,VLOOKUP(W331,判定式!$C$15:I$19,7,TRUE),IF(C331=13,VLOOKUP(W331,判定式!$D$15:I$19,6,TRUE),IF(C331=14,VLOOKUP(W331,判定式!$E$15:I$19,5,TRUE),IF(C331=15,VLOOKUP(W331,判定式!$F$15:I$19,4,TRUE),IF(C331=16,VLOOKUP(W331,判定式!$G$15:I$19,3,TRUE),IF(C331=17,VLOOKUP(W331,判定式!$H$15:I$19,2,TRUE))))))))</f>
        <v>0</v>
      </c>
    </row>
    <row r="332" spans="1:31" ht="14.25">
      <c r="A332" s="67">
        <v>3</v>
      </c>
      <c r="B332" s="133"/>
      <c r="C332" s="201"/>
      <c r="D332" s="215" t="str">
        <f t="shared" si="16"/>
        <v>-</v>
      </c>
      <c r="E332" s="224"/>
      <c r="F332" s="225"/>
      <c r="G332" s="225"/>
      <c r="H332" s="225"/>
      <c r="I332" s="225"/>
      <c r="J332" s="225"/>
      <c r="K332" s="68"/>
      <c r="L332" s="225"/>
      <c r="M332" s="225"/>
      <c r="N332" s="248" t="str">
        <f>IF($E332="","",VLOOKUP($E332,判定式!$Q$3:$X$12,8,TRUE))</f>
        <v/>
      </c>
      <c r="O332" s="248" t="str">
        <f>IF($F332="","",VLOOKUP($F332,判定式!$R$3:$X$12,7,TRUE))</f>
        <v/>
      </c>
      <c r="P332" s="248" t="str">
        <f>IF($G332="","",VLOOKUP($G332,判定式!$S$3:$X$12,6,TRUE))</f>
        <v/>
      </c>
      <c r="Q332" s="248" t="str">
        <f>IF($H332="","",VLOOKUP($H332,判定式!$T$3:$X$12,5,TRUE))</f>
        <v/>
      </c>
      <c r="R332" s="248" t="str">
        <f>IF($I332="","",VLOOKUP($I332,判定式!$AA$3:$AB$12,2,TRUE))</f>
        <v/>
      </c>
      <c r="S332" s="248" t="str">
        <f>IF($J332="","",VLOOKUP($J332,判定式!$W$3:$X$12,2,TRUE))</f>
        <v/>
      </c>
      <c r="T332" s="248" t="str">
        <f>IF($K332="","",VLOOKUP($K332,判定式!$Z$3:$AB$12,3,TRUE))</f>
        <v/>
      </c>
      <c r="U332" s="248" t="str">
        <f>IF($L332="","",VLOOKUP($L332,判定式!$U$3:$X$12,4,TRUE))</f>
        <v/>
      </c>
      <c r="V332" s="248" t="str">
        <f>IF($M332="","",VLOOKUP($M332,判定式!$V$3:$X$12,3,TRUE))</f>
        <v/>
      </c>
      <c r="W332" s="69" t="str">
        <f t="shared" si="17"/>
        <v/>
      </c>
      <c r="X332" s="170" t="b">
        <f>IF(ISNUMBER(D332),"判定外",IF(C332=12,VLOOKUP(W332,判定式!$C$15:I$19,7,TRUE),IF(C332=13,VLOOKUP(W332,判定式!$D$15:I$19,6,TRUE),IF(C332=14,VLOOKUP(W332,判定式!$E$15:I$19,5,TRUE),IF(C332=15,VLOOKUP(W332,判定式!$F$15:I$19,4,TRUE),IF(C332=16,VLOOKUP(W332,判定式!$G$15:I$19,3,TRUE),IF(C332=17,VLOOKUP(W332,判定式!$H$15:I$19,2,TRUE))))))))</f>
        <v>0</v>
      </c>
    </row>
    <row r="333" spans="1:31" ht="14.25">
      <c r="A333" s="67">
        <v>4</v>
      </c>
      <c r="B333" s="133"/>
      <c r="C333" s="201"/>
      <c r="D333" s="215" t="str">
        <f t="shared" si="16"/>
        <v>-</v>
      </c>
      <c r="E333" s="224"/>
      <c r="F333" s="225"/>
      <c r="G333" s="225"/>
      <c r="H333" s="225"/>
      <c r="I333" s="225"/>
      <c r="J333" s="225"/>
      <c r="K333" s="68"/>
      <c r="L333" s="225"/>
      <c r="M333" s="225"/>
      <c r="N333" s="248" t="str">
        <f>IF($E333="","",VLOOKUP($E333,判定式!$Q$3:$X$12,8,TRUE))</f>
        <v/>
      </c>
      <c r="O333" s="248" t="str">
        <f>IF($F333="","",VLOOKUP($F333,判定式!$R$3:$X$12,7,TRUE))</f>
        <v/>
      </c>
      <c r="P333" s="248" t="str">
        <f>IF($G333="","",VLOOKUP($G333,判定式!$S$3:$X$12,6,TRUE))</f>
        <v/>
      </c>
      <c r="Q333" s="248" t="str">
        <f>IF($H333="","",VLOOKUP($H333,判定式!$T$3:$X$12,5,TRUE))</f>
        <v/>
      </c>
      <c r="R333" s="248" t="str">
        <f>IF($I333="","",VLOOKUP($I333,判定式!$AA$3:$AB$12,2,TRUE))</f>
        <v/>
      </c>
      <c r="S333" s="248" t="str">
        <f>IF($J333="","",VLOOKUP($J333,判定式!$W$3:$X$12,2,TRUE))</f>
        <v/>
      </c>
      <c r="T333" s="248" t="str">
        <f>IF($K333="","",VLOOKUP($K333,判定式!$Z$3:$AB$12,3,TRUE))</f>
        <v/>
      </c>
      <c r="U333" s="248" t="str">
        <f>IF($L333="","",VLOOKUP($L333,判定式!$U$3:$X$12,4,TRUE))</f>
        <v/>
      </c>
      <c r="V333" s="248" t="str">
        <f>IF($M333="","",VLOOKUP($M333,判定式!$V$3:$X$12,3,TRUE))</f>
        <v/>
      </c>
      <c r="W333" s="69" t="str">
        <f t="shared" si="17"/>
        <v/>
      </c>
      <c r="X333" s="170" t="b">
        <f>IF(ISNUMBER(D333),"判定外",IF(C333=12,VLOOKUP(W333,判定式!$C$15:I$19,7,TRUE),IF(C333=13,VLOOKUP(W333,判定式!$D$15:I$19,6,TRUE),IF(C333=14,VLOOKUP(W333,判定式!$E$15:I$19,5,TRUE),IF(C333=15,VLOOKUP(W333,判定式!$F$15:I$19,4,TRUE),IF(C333=16,VLOOKUP(W333,判定式!$G$15:I$19,3,TRUE),IF(C333=17,VLOOKUP(W333,判定式!$H$15:I$19,2,TRUE))))))))</f>
        <v>0</v>
      </c>
    </row>
    <row r="334" spans="1:31" ht="14.25">
      <c r="A334" s="70">
        <v>5</v>
      </c>
      <c r="B334" s="134"/>
      <c r="C334" s="202"/>
      <c r="D334" s="216" t="str">
        <f t="shared" si="16"/>
        <v>-</v>
      </c>
      <c r="E334" s="226"/>
      <c r="F334" s="227"/>
      <c r="G334" s="227"/>
      <c r="H334" s="227"/>
      <c r="I334" s="227"/>
      <c r="J334" s="227"/>
      <c r="K334" s="71"/>
      <c r="L334" s="227"/>
      <c r="M334" s="227"/>
      <c r="N334" s="249" t="str">
        <f>IF($E334="","",VLOOKUP($E334,判定式!$Q$3:$X$12,8,TRUE))</f>
        <v/>
      </c>
      <c r="O334" s="249" t="str">
        <f>IF($F334="","",VLOOKUP($F334,判定式!$R$3:$X$12,7,TRUE))</f>
        <v/>
      </c>
      <c r="P334" s="249" t="str">
        <f>IF($G334="","",VLOOKUP($G334,判定式!$S$3:$X$12,6,TRUE))</f>
        <v/>
      </c>
      <c r="Q334" s="249" t="str">
        <f>IF($H334="","",VLOOKUP($H334,判定式!$T$3:$X$12,5,TRUE))</f>
        <v/>
      </c>
      <c r="R334" s="249" t="str">
        <f>IF($I334="","",VLOOKUP($I334,判定式!$AA$3:$AB$12,2,TRUE))</f>
        <v/>
      </c>
      <c r="S334" s="249" t="str">
        <f>IF($J334="","",VLOOKUP($J334,判定式!$W$3:$X$12,2,TRUE))</f>
        <v/>
      </c>
      <c r="T334" s="249" t="str">
        <f>IF($K334="","",VLOOKUP($K334,判定式!$Z$3:$AB$12,3,TRUE))</f>
        <v/>
      </c>
      <c r="U334" s="249" t="str">
        <f>IF($L334="","",VLOOKUP($L334,判定式!$U$3:$X$12,4,TRUE))</f>
        <v/>
      </c>
      <c r="V334" s="249" t="str">
        <f>IF($M334="","",VLOOKUP($M334,判定式!$V$3:$X$12,3,TRUE))</f>
        <v/>
      </c>
      <c r="W334" s="72" t="str">
        <f t="shared" si="17"/>
        <v/>
      </c>
      <c r="X334" s="171" t="b">
        <f>IF(ISNUMBER(D334),"判定外",IF(C334=12,VLOOKUP(W334,判定式!$C$15:I$19,7,TRUE),IF(C334=13,VLOOKUP(W334,判定式!$D$15:I$19,6,TRUE),IF(C334=14,VLOOKUP(W334,判定式!$E$15:I$19,5,TRUE),IF(C334=15,VLOOKUP(W334,判定式!$F$15:I$19,4,TRUE),IF(C334=16,VLOOKUP(W334,判定式!$G$15:I$19,3,TRUE),IF(C334=17,VLOOKUP(W334,判定式!$H$15:I$19,2,TRUE))))))))</f>
        <v>0</v>
      </c>
    </row>
    <row r="335" spans="1:31" ht="14.25">
      <c r="A335" s="73">
        <v>6</v>
      </c>
      <c r="B335" s="135"/>
      <c r="C335" s="203"/>
      <c r="D335" s="217" t="str">
        <f t="shared" si="16"/>
        <v>-</v>
      </c>
      <c r="E335" s="228"/>
      <c r="F335" s="229"/>
      <c r="G335" s="229"/>
      <c r="H335" s="229"/>
      <c r="I335" s="229"/>
      <c r="J335" s="229"/>
      <c r="K335" s="74"/>
      <c r="L335" s="229"/>
      <c r="M335" s="229"/>
      <c r="N335" s="248" t="str">
        <f>IF($E335="","",VLOOKUP($E335,判定式!$Q$3:$X$12,8,TRUE))</f>
        <v/>
      </c>
      <c r="O335" s="248" t="str">
        <f>IF($F335="","",VLOOKUP($F335,判定式!$R$3:$X$12,7,TRUE))</f>
        <v/>
      </c>
      <c r="P335" s="248" t="str">
        <f>IF($G335="","",VLOOKUP($G335,判定式!$S$3:$X$12,6,TRUE))</f>
        <v/>
      </c>
      <c r="Q335" s="248" t="str">
        <f>IF($H335="","",VLOOKUP($H335,判定式!$T$3:$X$12,5,TRUE))</f>
        <v/>
      </c>
      <c r="R335" s="248" t="str">
        <f>IF($I335="","",VLOOKUP($I335,判定式!$AA$3:$AB$12,2,TRUE))</f>
        <v/>
      </c>
      <c r="S335" s="248" t="str">
        <f>IF($J335="","",VLOOKUP($J335,判定式!$W$3:$X$12,2,TRUE))</f>
        <v/>
      </c>
      <c r="T335" s="248" t="str">
        <f>IF($K335="","",VLOOKUP($K335,判定式!$Z$3:$AB$12,3,TRUE))</f>
        <v/>
      </c>
      <c r="U335" s="248" t="str">
        <f>IF($L335="","",VLOOKUP($L335,判定式!$U$3:$X$12,4,TRUE))</f>
        <v/>
      </c>
      <c r="V335" s="248" t="str">
        <f>IF($M335="","",VLOOKUP($M335,判定式!$V$3:$X$12,3,TRUE))</f>
        <v/>
      </c>
      <c r="W335" s="75" t="str">
        <f t="shared" si="17"/>
        <v/>
      </c>
      <c r="X335" s="172" t="b">
        <f>IF(ISNUMBER(D335),"判定外",IF(C335=12,VLOOKUP(W335,判定式!$C$15:I$19,7,TRUE),IF(C335=13,VLOOKUP(W335,判定式!$D$15:I$19,6,TRUE),IF(C335=14,VLOOKUP(W335,判定式!$E$15:I$19,5,TRUE),IF(C335=15,VLOOKUP(W335,判定式!$F$15:I$19,4,TRUE),IF(C335=16,VLOOKUP(W335,判定式!$G$15:I$19,3,TRUE),IF(C335=17,VLOOKUP(W335,判定式!$H$15:I$19,2,TRUE))))))))</f>
        <v>0</v>
      </c>
    </row>
    <row r="336" spans="1:31" ht="14.25">
      <c r="A336" s="67">
        <v>7</v>
      </c>
      <c r="B336" s="133"/>
      <c r="C336" s="201"/>
      <c r="D336" s="215" t="str">
        <f t="shared" si="16"/>
        <v>-</v>
      </c>
      <c r="E336" s="224"/>
      <c r="F336" s="225"/>
      <c r="G336" s="225"/>
      <c r="H336" s="225"/>
      <c r="I336" s="225"/>
      <c r="J336" s="225"/>
      <c r="K336" s="68"/>
      <c r="L336" s="225"/>
      <c r="M336" s="225"/>
      <c r="N336" s="248" t="str">
        <f>IF($E336="","",VLOOKUP($E336,判定式!$Q$3:$X$12,8,TRUE))</f>
        <v/>
      </c>
      <c r="O336" s="248" t="str">
        <f>IF($F336="","",VLOOKUP($F336,判定式!$R$3:$X$12,7,TRUE))</f>
        <v/>
      </c>
      <c r="P336" s="248" t="str">
        <f>IF($G336="","",VLOOKUP($G336,判定式!$S$3:$X$12,6,TRUE))</f>
        <v/>
      </c>
      <c r="Q336" s="248" t="str">
        <f>IF($H336="","",VLOOKUP($H336,判定式!$T$3:$X$12,5,TRUE))</f>
        <v/>
      </c>
      <c r="R336" s="248" t="str">
        <f>IF($I336="","",VLOOKUP($I336,判定式!$AA$3:$AB$12,2,TRUE))</f>
        <v/>
      </c>
      <c r="S336" s="248" t="str">
        <f>IF($J336="","",VLOOKUP($J336,判定式!$W$3:$X$12,2,TRUE))</f>
        <v/>
      </c>
      <c r="T336" s="248" t="str">
        <f>IF($K336="","",VLOOKUP($K336,判定式!$Z$3:$AB$12,3,TRUE))</f>
        <v/>
      </c>
      <c r="U336" s="248" t="str">
        <f>IF($L336="","",VLOOKUP($L336,判定式!$U$3:$X$12,4,TRUE))</f>
        <v/>
      </c>
      <c r="V336" s="248" t="str">
        <f>IF($M336="","",VLOOKUP($M336,判定式!$V$3:$X$12,3,TRUE))</f>
        <v/>
      </c>
      <c r="W336" s="69" t="str">
        <f t="shared" si="17"/>
        <v/>
      </c>
      <c r="X336" s="170" t="b">
        <f>IF(ISNUMBER(D336),"判定外",IF(C336=12,VLOOKUP(W336,判定式!$C$15:I$19,7,TRUE),IF(C336=13,VLOOKUP(W336,判定式!$D$15:I$19,6,TRUE),IF(C336=14,VLOOKUP(W336,判定式!$E$15:I$19,5,TRUE),IF(C336=15,VLOOKUP(W336,判定式!$F$15:I$19,4,TRUE),IF(C336=16,VLOOKUP(W336,判定式!$G$15:I$19,3,TRUE),IF(C336=17,VLOOKUP(W336,判定式!$H$15:I$19,2,TRUE))))))))</f>
        <v>0</v>
      </c>
    </row>
    <row r="337" spans="1:24" ht="14.25">
      <c r="A337" s="67">
        <v>8</v>
      </c>
      <c r="B337" s="133"/>
      <c r="C337" s="201"/>
      <c r="D337" s="215" t="str">
        <f t="shared" si="16"/>
        <v>-</v>
      </c>
      <c r="E337" s="225"/>
      <c r="F337" s="225"/>
      <c r="G337" s="225"/>
      <c r="H337" s="225"/>
      <c r="I337" s="225"/>
      <c r="J337" s="225"/>
      <c r="K337" s="68"/>
      <c r="L337" s="225"/>
      <c r="M337" s="225"/>
      <c r="N337" s="248" t="str">
        <f>IF($E337="","",VLOOKUP($E337,判定式!$Q$3:$X$12,8,TRUE))</f>
        <v/>
      </c>
      <c r="O337" s="248" t="str">
        <f>IF($F337="","",VLOOKUP($F337,判定式!$R$3:$X$12,7,TRUE))</f>
        <v/>
      </c>
      <c r="P337" s="248" t="str">
        <f>IF($G337="","",VLOOKUP($G337,判定式!$S$3:$X$12,6,TRUE))</f>
        <v/>
      </c>
      <c r="Q337" s="248" t="str">
        <f>IF($H337="","",VLOOKUP($H337,判定式!$T$3:$X$12,5,TRUE))</f>
        <v/>
      </c>
      <c r="R337" s="248" t="str">
        <f>IF($I337="","",VLOOKUP($I337,判定式!$AA$3:$AB$12,2,TRUE))</f>
        <v/>
      </c>
      <c r="S337" s="248" t="str">
        <f>IF($J337="","",VLOOKUP($J337,判定式!$W$3:$X$12,2,TRUE))</f>
        <v/>
      </c>
      <c r="T337" s="248" t="str">
        <f>IF($K337="","",VLOOKUP($K337,判定式!$Z$3:$AB$12,3,TRUE))</f>
        <v/>
      </c>
      <c r="U337" s="248" t="str">
        <f>IF($L337="","",VLOOKUP($L337,判定式!$U$3:$X$12,4,TRUE))</f>
        <v/>
      </c>
      <c r="V337" s="248" t="str">
        <f>IF($M337="","",VLOOKUP($M337,判定式!$V$3:$X$12,3,TRUE))</f>
        <v/>
      </c>
      <c r="W337" s="69" t="str">
        <f t="shared" si="17"/>
        <v/>
      </c>
      <c r="X337" s="170" t="b">
        <f>IF(ISNUMBER(D337),"判定外",IF(C337=12,VLOOKUP(W337,判定式!$C$15:I$19,7,TRUE),IF(C337=13,VLOOKUP(W337,判定式!$D$15:I$19,6,TRUE),IF(C337=14,VLOOKUP(W337,判定式!$E$15:I$19,5,TRUE),IF(C337=15,VLOOKUP(W337,判定式!$F$15:I$19,4,TRUE),IF(C337=16,VLOOKUP(W337,判定式!$G$15:I$19,3,TRUE),IF(C337=17,VLOOKUP(W337,判定式!$H$15:I$19,2,TRUE))))))))</f>
        <v>0</v>
      </c>
    </row>
    <row r="338" spans="1:24" ht="14.25">
      <c r="A338" s="67">
        <v>9</v>
      </c>
      <c r="B338" s="133"/>
      <c r="C338" s="201"/>
      <c r="D338" s="215" t="str">
        <f t="shared" si="16"/>
        <v>-</v>
      </c>
      <c r="E338" s="225"/>
      <c r="F338" s="225"/>
      <c r="G338" s="225"/>
      <c r="H338" s="225"/>
      <c r="I338" s="225"/>
      <c r="J338" s="225"/>
      <c r="K338" s="68"/>
      <c r="L338" s="225"/>
      <c r="M338" s="225"/>
      <c r="N338" s="248" t="str">
        <f>IF($E338="","",VLOOKUP($E338,判定式!$Q$3:$X$12,8,TRUE))</f>
        <v/>
      </c>
      <c r="O338" s="248" t="str">
        <f>IF($F338="","",VLOOKUP($F338,判定式!$R$3:$X$12,7,TRUE))</f>
        <v/>
      </c>
      <c r="P338" s="248" t="str">
        <f>IF($G338="","",VLOOKUP($G338,判定式!$S$3:$X$12,6,TRUE))</f>
        <v/>
      </c>
      <c r="Q338" s="248" t="str">
        <f>IF($H338="","",VLOOKUP($H338,判定式!$T$3:$X$12,5,TRUE))</f>
        <v/>
      </c>
      <c r="R338" s="248" t="str">
        <f>IF($I338="","",VLOOKUP($I338,判定式!$AA$3:$AB$12,2,TRUE))</f>
        <v/>
      </c>
      <c r="S338" s="248" t="str">
        <f>IF($J338="","",VLOOKUP($J338,判定式!$W$3:$X$12,2,TRUE))</f>
        <v/>
      </c>
      <c r="T338" s="248" t="str">
        <f>IF($K338="","",VLOOKUP($K338,判定式!$Z$3:$AB$12,3,TRUE))</f>
        <v/>
      </c>
      <c r="U338" s="248" t="str">
        <f>IF($L338="","",VLOOKUP($L338,判定式!$U$3:$X$12,4,TRUE))</f>
        <v/>
      </c>
      <c r="V338" s="248" t="str">
        <f>IF($M338="","",VLOOKUP($M338,判定式!$V$3:$X$12,3,TRUE))</f>
        <v/>
      </c>
      <c r="W338" s="69" t="str">
        <f t="shared" si="17"/>
        <v/>
      </c>
      <c r="X338" s="170" t="b">
        <f>IF(ISNUMBER(D338),"判定外",IF(C338=12,VLOOKUP(W338,判定式!$C$15:I$19,7,TRUE),IF(C338=13,VLOOKUP(W338,判定式!$D$15:I$19,6,TRUE),IF(C338=14,VLOOKUP(W338,判定式!$E$15:I$19,5,TRUE),IF(C338=15,VLOOKUP(W338,判定式!$F$15:I$19,4,TRUE),IF(C338=16,VLOOKUP(W338,判定式!$G$15:I$19,3,TRUE),IF(C338=17,VLOOKUP(W338,判定式!$H$15:I$19,2,TRUE))))))))</f>
        <v>0</v>
      </c>
    </row>
    <row r="339" spans="1:24" ht="14.25">
      <c r="A339" s="76">
        <v>10</v>
      </c>
      <c r="B339" s="136"/>
      <c r="C339" s="204"/>
      <c r="D339" s="218" t="str">
        <f t="shared" si="16"/>
        <v>-</v>
      </c>
      <c r="E339" s="230"/>
      <c r="F339" s="230"/>
      <c r="G339" s="230"/>
      <c r="H339" s="230"/>
      <c r="I339" s="230"/>
      <c r="J339" s="230"/>
      <c r="K339" s="77"/>
      <c r="L339" s="230"/>
      <c r="M339" s="230"/>
      <c r="N339" s="249" t="str">
        <f>IF($E339="","",VLOOKUP($E339,判定式!$Q$3:$X$12,8,TRUE))</f>
        <v/>
      </c>
      <c r="O339" s="249" t="str">
        <f>IF($F339="","",VLOOKUP($F339,判定式!$R$3:$X$12,7,TRUE))</f>
        <v/>
      </c>
      <c r="P339" s="249" t="str">
        <f>IF($G339="","",VLOOKUP($G339,判定式!$S$3:$X$12,6,TRUE))</f>
        <v/>
      </c>
      <c r="Q339" s="249" t="str">
        <f>IF($H339="","",VLOOKUP($H339,判定式!$T$3:$X$12,5,TRUE))</f>
        <v/>
      </c>
      <c r="R339" s="249" t="str">
        <f>IF($I339="","",VLOOKUP($I339,判定式!$AA$3:$AB$12,2,TRUE))</f>
        <v/>
      </c>
      <c r="S339" s="249" t="str">
        <f>IF($J339="","",VLOOKUP($J339,判定式!$W$3:$X$12,2,TRUE))</f>
        <v/>
      </c>
      <c r="T339" s="249" t="str">
        <f>IF($K339="","",VLOOKUP($K339,判定式!$Z$3:$AB$12,3,TRUE))</f>
        <v/>
      </c>
      <c r="U339" s="249" t="str">
        <f>IF($L339="","",VLOOKUP($L339,判定式!$U$3:$X$12,4,TRUE))</f>
        <v/>
      </c>
      <c r="V339" s="249" t="str">
        <f>IF($M339="","",VLOOKUP($M339,判定式!$V$3:$X$12,3,TRUE))</f>
        <v/>
      </c>
      <c r="W339" s="78" t="str">
        <f t="shared" si="17"/>
        <v/>
      </c>
      <c r="X339" s="173" t="b">
        <f>IF(ISNUMBER(D339),"判定外",IF(C339=12,VLOOKUP(W339,判定式!$C$15:I$19,7,TRUE),IF(C339=13,VLOOKUP(W339,判定式!$D$15:I$19,6,TRUE),IF(C339=14,VLOOKUP(W339,判定式!$E$15:I$19,5,TRUE),IF(C339=15,VLOOKUP(W339,判定式!$F$15:I$19,4,TRUE),IF(C339=16,VLOOKUP(W339,判定式!$G$15:I$19,3,TRUE),IF(C339=17,VLOOKUP(W339,判定式!$H$15:I$19,2,TRUE))))))))</f>
        <v>0</v>
      </c>
    </row>
    <row r="340" spans="1:24" ht="14.25">
      <c r="A340" s="79">
        <v>11</v>
      </c>
      <c r="B340" s="137"/>
      <c r="C340" s="205"/>
      <c r="D340" s="219" t="str">
        <f t="shared" si="16"/>
        <v>-</v>
      </c>
      <c r="E340" s="231"/>
      <c r="F340" s="231"/>
      <c r="G340" s="231"/>
      <c r="H340" s="231"/>
      <c r="I340" s="231"/>
      <c r="J340" s="231"/>
      <c r="K340" s="80"/>
      <c r="L340" s="231"/>
      <c r="M340" s="231"/>
      <c r="N340" s="248" t="str">
        <f>IF($E340="","",VLOOKUP($E340,判定式!$Q$3:$X$12,8,TRUE))</f>
        <v/>
      </c>
      <c r="O340" s="248" t="str">
        <f>IF($F340="","",VLOOKUP($F340,判定式!$R$3:$X$12,7,TRUE))</f>
        <v/>
      </c>
      <c r="P340" s="248" t="str">
        <f>IF($G340="","",VLOOKUP($G340,判定式!$S$3:$X$12,6,TRUE))</f>
        <v/>
      </c>
      <c r="Q340" s="248" t="str">
        <f>IF($H340="","",VLOOKUP($H340,判定式!$T$3:$X$12,5,TRUE))</f>
        <v/>
      </c>
      <c r="R340" s="248" t="str">
        <f>IF($I340="","",VLOOKUP($I340,判定式!$AA$3:$AB$12,2,TRUE))</f>
        <v/>
      </c>
      <c r="S340" s="248" t="str">
        <f>IF($J340="","",VLOOKUP($J340,判定式!$W$3:$X$12,2,TRUE))</f>
        <v/>
      </c>
      <c r="T340" s="248" t="str">
        <f>IF($K340="","",VLOOKUP($K340,判定式!$Z$3:$AB$12,3,TRUE))</f>
        <v/>
      </c>
      <c r="U340" s="248" t="str">
        <f>IF($L340="","",VLOOKUP($L340,判定式!$U$3:$X$12,4,TRUE))</f>
        <v/>
      </c>
      <c r="V340" s="248" t="str">
        <f>IF($M340="","",VLOOKUP($M340,判定式!$V$3:$X$12,3,TRUE))</f>
        <v/>
      </c>
      <c r="W340" s="75" t="str">
        <f t="shared" si="17"/>
        <v/>
      </c>
      <c r="X340" s="174" t="b">
        <f>IF(ISNUMBER(D340),"判定外",IF(C340=12,VLOOKUP(W340,判定式!$C$15:I$19,7,TRUE),IF(C340=13,VLOOKUP(W340,判定式!$D$15:I$19,6,TRUE),IF(C340=14,VLOOKUP(W340,判定式!$E$15:I$19,5,TRUE),IF(C340=15,VLOOKUP(W340,判定式!$F$15:I$19,4,TRUE),IF(C340=16,VLOOKUP(W340,判定式!$G$15:I$19,3,TRUE),IF(C340=17,VLOOKUP(W340,判定式!$H$15:I$19,2,TRUE))))))))</f>
        <v>0</v>
      </c>
    </row>
    <row r="341" spans="1:24" ht="14.25">
      <c r="A341" s="67">
        <v>12</v>
      </c>
      <c r="B341" s="133"/>
      <c r="C341" s="201"/>
      <c r="D341" s="215" t="str">
        <f t="shared" si="16"/>
        <v>-</v>
      </c>
      <c r="E341" s="225"/>
      <c r="F341" s="225"/>
      <c r="G341" s="225"/>
      <c r="H341" s="225"/>
      <c r="I341" s="225"/>
      <c r="J341" s="225"/>
      <c r="K341" s="68"/>
      <c r="L341" s="225"/>
      <c r="M341" s="225"/>
      <c r="N341" s="248" t="str">
        <f>IF($E341="","",VLOOKUP($E341,判定式!$Q$3:$X$12,8,TRUE))</f>
        <v/>
      </c>
      <c r="O341" s="248" t="str">
        <f>IF($F341="","",VLOOKUP($F341,判定式!$R$3:$X$12,7,TRUE))</f>
        <v/>
      </c>
      <c r="P341" s="248" t="str">
        <f>IF($G341="","",VLOOKUP($G341,判定式!$S$3:$X$12,6,TRUE))</f>
        <v/>
      </c>
      <c r="Q341" s="248" t="str">
        <f>IF($H341="","",VLOOKUP($H341,判定式!$T$3:$X$12,5,TRUE))</f>
        <v/>
      </c>
      <c r="R341" s="248" t="str">
        <f>IF($I341="","",VLOOKUP($I341,判定式!$AA$3:$AB$12,2,TRUE))</f>
        <v/>
      </c>
      <c r="S341" s="248" t="str">
        <f>IF($J341="","",VLOOKUP($J341,判定式!$W$3:$X$12,2,TRUE))</f>
        <v/>
      </c>
      <c r="T341" s="248" t="str">
        <f>IF($K341="","",VLOOKUP($K341,判定式!$Z$3:$AB$12,3,TRUE))</f>
        <v/>
      </c>
      <c r="U341" s="248" t="str">
        <f>IF($L341="","",VLOOKUP($L341,判定式!$U$3:$X$12,4,TRUE))</f>
        <v/>
      </c>
      <c r="V341" s="248" t="str">
        <f>IF($M341="","",VLOOKUP($M341,判定式!$V$3:$X$12,3,TRUE))</f>
        <v/>
      </c>
      <c r="W341" s="69" t="str">
        <f t="shared" si="17"/>
        <v/>
      </c>
      <c r="X341" s="170" t="b">
        <f>IF(ISNUMBER(D341),"判定外",IF(C341=12,VLOOKUP(W341,判定式!$C$15:I$19,7,TRUE),IF(C341=13,VLOOKUP(W341,判定式!$D$15:I$19,6,TRUE),IF(C341=14,VLOOKUP(W341,判定式!$E$15:I$19,5,TRUE),IF(C341=15,VLOOKUP(W341,判定式!$F$15:I$19,4,TRUE),IF(C341=16,VLOOKUP(W341,判定式!$G$15:I$19,3,TRUE),IF(C341=17,VLOOKUP(W341,判定式!$H$15:I$19,2,TRUE))))))))</f>
        <v>0</v>
      </c>
    </row>
    <row r="342" spans="1:24" ht="14.25">
      <c r="A342" s="67">
        <v>13</v>
      </c>
      <c r="B342" s="133"/>
      <c r="C342" s="201"/>
      <c r="D342" s="215" t="str">
        <f t="shared" si="16"/>
        <v>-</v>
      </c>
      <c r="E342" s="225"/>
      <c r="F342" s="225"/>
      <c r="G342" s="225"/>
      <c r="H342" s="225"/>
      <c r="I342" s="225"/>
      <c r="J342" s="225"/>
      <c r="K342" s="68"/>
      <c r="L342" s="225"/>
      <c r="M342" s="225"/>
      <c r="N342" s="248" t="str">
        <f>IF($E342="","",VLOOKUP($E342,判定式!$Q$3:$X$12,8,TRUE))</f>
        <v/>
      </c>
      <c r="O342" s="248" t="str">
        <f>IF($F342="","",VLOOKUP($F342,判定式!$R$3:$X$12,7,TRUE))</f>
        <v/>
      </c>
      <c r="P342" s="248" t="str">
        <f>IF($G342="","",VLOOKUP($G342,判定式!$S$3:$X$12,6,TRUE))</f>
        <v/>
      </c>
      <c r="Q342" s="248" t="str">
        <f>IF($H342="","",VLOOKUP($H342,判定式!$T$3:$X$12,5,TRUE))</f>
        <v/>
      </c>
      <c r="R342" s="248" t="str">
        <f>IF($I342="","",VLOOKUP($I342,判定式!$AA$3:$AB$12,2,TRUE))</f>
        <v/>
      </c>
      <c r="S342" s="248" t="str">
        <f>IF($J342="","",VLOOKUP($J342,判定式!$W$3:$X$12,2,TRUE))</f>
        <v/>
      </c>
      <c r="T342" s="248" t="str">
        <f>IF($K342="","",VLOOKUP($K342,判定式!$Z$3:$AB$12,3,TRUE))</f>
        <v/>
      </c>
      <c r="U342" s="248" t="str">
        <f>IF($L342="","",VLOOKUP($L342,判定式!$U$3:$X$12,4,TRUE))</f>
        <v/>
      </c>
      <c r="V342" s="248" t="str">
        <f>IF($M342="","",VLOOKUP($M342,判定式!$V$3:$X$12,3,TRUE))</f>
        <v/>
      </c>
      <c r="W342" s="69" t="str">
        <f t="shared" si="17"/>
        <v/>
      </c>
      <c r="X342" s="170" t="b">
        <f>IF(ISNUMBER(D342),"判定外",IF(C342=12,VLOOKUP(W342,判定式!$C$15:I$19,7,TRUE),IF(C342=13,VLOOKUP(W342,判定式!$D$15:I$19,6,TRUE),IF(C342=14,VLOOKUP(W342,判定式!$E$15:I$19,5,TRUE),IF(C342=15,VLOOKUP(W342,判定式!$F$15:I$19,4,TRUE),IF(C342=16,VLOOKUP(W342,判定式!$G$15:I$19,3,TRUE),IF(C342=17,VLOOKUP(W342,判定式!$H$15:I$19,2,TRUE))))))))</f>
        <v>0</v>
      </c>
    </row>
    <row r="343" spans="1:24" ht="14.25">
      <c r="A343" s="67">
        <v>14</v>
      </c>
      <c r="B343" s="133"/>
      <c r="C343" s="201"/>
      <c r="D343" s="215" t="str">
        <f t="shared" si="16"/>
        <v>-</v>
      </c>
      <c r="E343" s="225"/>
      <c r="F343" s="225"/>
      <c r="G343" s="225"/>
      <c r="H343" s="225"/>
      <c r="I343" s="225"/>
      <c r="J343" s="225"/>
      <c r="K343" s="68"/>
      <c r="L343" s="225"/>
      <c r="M343" s="225"/>
      <c r="N343" s="248" t="str">
        <f>IF($E343="","",VLOOKUP($E343,判定式!$Q$3:$X$12,8,TRUE))</f>
        <v/>
      </c>
      <c r="O343" s="248" t="str">
        <f>IF($F343="","",VLOOKUP($F343,判定式!$R$3:$X$12,7,TRUE))</f>
        <v/>
      </c>
      <c r="P343" s="248" t="str">
        <f>IF($G343="","",VLOOKUP($G343,判定式!$S$3:$X$12,6,TRUE))</f>
        <v/>
      </c>
      <c r="Q343" s="248" t="str">
        <f>IF($H343="","",VLOOKUP($H343,判定式!$T$3:$X$12,5,TRUE))</f>
        <v/>
      </c>
      <c r="R343" s="248" t="str">
        <f>IF($I343="","",VLOOKUP($I343,判定式!$AA$3:$AB$12,2,TRUE))</f>
        <v/>
      </c>
      <c r="S343" s="248" t="str">
        <f>IF($J343="","",VLOOKUP($J343,判定式!$W$3:$X$12,2,TRUE))</f>
        <v/>
      </c>
      <c r="T343" s="248" t="str">
        <f>IF($K343="","",VLOOKUP($K343,判定式!$Z$3:$AB$12,3,TRUE))</f>
        <v/>
      </c>
      <c r="U343" s="248" t="str">
        <f>IF($L343="","",VLOOKUP($L343,判定式!$U$3:$X$12,4,TRUE))</f>
        <v/>
      </c>
      <c r="V343" s="248" t="str">
        <f>IF($M343="","",VLOOKUP($M343,判定式!$V$3:$X$12,3,TRUE))</f>
        <v/>
      </c>
      <c r="W343" s="69" t="str">
        <f t="shared" si="17"/>
        <v/>
      </c>
      <c r="X343" s="170" t="b">
        <f>IF(ISNUMBER(D343),"判定外",IF(C343=12,VLOOKUP(W343,判定式!$C$15:I$19,7,TRUE),IF(C343=13,VLOOKUP(W343,判定式!$D$15:I$19,6,TRUE),IF(C343=14,VLOOKUP(W343,判定式!$E$15:I$19,5,TRUE),IF(C343=15,VLOOKUP(W343,判定式!$F$15:I$19,4,TRUE),IF(C343=16,VLOOKUP(W343,判定式!$G$15:I$19,3,TRUE),IF(C343=17,VLOOKUP(W343,判定式!$H$15:I$19,2,TRUE))))))))</f>
        <v>0</v>
      </c>
    </row>
    <row r="344" spans="1:24" ht="14.25">
      <c r="A344" s="70">
        <v>15</v>
      </c>
      <c r="B344" s="134"/>
      <c r="C344" s="202"/>
      <c r="D344" s="216" t="str">
        <f t="shared" si="16"/>
        <v>-</v>
      </c>
      <c r="E344" s="227"/>
      <c r="F344" s="227"/>
      <c r="G344" s="227"/>
      <c r="H344" s="227"/>
      <c r="I344" s="227"/>
      <c r="J344" s="227"/>
      <c r="K344" s="71"/>
      <c r="L344" s="227"/>
      <c r="M344" s="227"/>
      <c r="N344" s="249" t="str">
        <f>IF($E344="","",VLOOKUP($E344,判定式!$Q$3:$X$12,8,TRUE))</f>
        <v/>
      </c>
      <c r="O344" s="249" t="str">
        <f>IF($F344="","",VLOOKUP($F344,判定式!$R$3:$X$12,7,TRUE))</f>
        <v/>
      </c>
      <c r="P344" s="249" t="str">
        <f>IF($G344="","",VLOOKUP($G344,判定式!$S$3:$X$12,6,TRUE))</f>
        <v/>
      </c>
      <c r="Q344" s="249" t="str">
        <f>IF($H344="","",VLOOKUP($H344,判定式!$T$3:$X$12,5,TRUE))</f>
        <v/>
      </c>
      <c r="R344" s="249" t="str">
        <f>IF($I344="","",VLOOKUP($I344,判定式!$AA$3:$AB$12,2,TRUE))</f>
        <v/>
      </c>
      <c r="S344" s="249" t="str">
        <f>IF($J344="","",VLOOKUP($J344,判定式!$W$3:$X$12,2,TRUE))</f>
        <v/>
      </c>
      <c r="T344" s="249" t="str">
        <f>IF($K344="","",VLOOKUP($K344,判定式!$Z$3:$AB$12,3,TRUE))</f>
        <v/>
      </c>
      <c r="U344" s="249" t="str">
        <f>IF($L344="","",VLOOKUP($L344,判定式!$U$3:$X$12,4,TRUE))</f>
        <v/>
      </c>
      <c r="V344" s="249" t="str">
        <f>IF($M344="","",VLOOKUP($M344,判定式!$V$3:$X$12,3,TRUE))</f>
        <v/>
      </c>
      <c r="W344" s="78" t="str">
        <f t="shared" si="17"/>
        <v/>
      </c>
      <c r="X344" s="171" t="b">
        <f>IF(ISNUMBER(D344),"判定外",IF(C344=12,VLOOKUP(W344,判定式!$C$15:I$19,7,TRUE),IF(C344=13,VLOOKUP(W344,判定式!$D$15:I$19,6,TRUE),IF(C344=14,VLOOKUP(W344,判定式!$E$15:I$19,5,TRUE),IF(C344=15,VLOOKUP(W344,判定式!$F$15:I$19,4,TRUE),IF(C344=16,VLOOKUP(W344,判定式!$G$15:I$19,3,TRUE),IF(C344=17,VLOOKUP(W344,判定式!$H$15:I$19,2,TRUE))))))))</f>
        <v>0</v>
      </c>
    </row>
    <row r="345" spans="1:24" ht="14.25">
      <c r="A345" s="73">
        <v>16</v>
      </c>
      <c r="B345" s="135"/>
      <c r="C345" s="203"/>
      <c r="D345" s="217" t="str">
        <f t="shared" si="16"/>
        <v>-</v>
      </c>
      <c r="E345" s="229"/>
      <c r="F345" s="229"/>
      <c r="G345" s="229"/>
      <c r="H345" s="229"/>
      <c r="I345" s="229"/>
      <c r="J345" s="229"/>
      <c r="K345" s="74"/>
      <c r="L345" s="229"/>
      <c r="M345" s="229"/>
      <c r="N345" s="248" t="str">
        <f>IF($E345="","",VLOOKUP($E345,判定式!$Q$3:$X$12,8,TRUE))</f>
        <v/>
      </c>
      <c r="O345" s="248" t="str">
        <f>IF($F345="","",VLOOKUP($F345,判定式!$R$3:$X$12,7,TRUE))</f>
        <v/>
      </c>
      <c r="P345" s="248" t="str">
        <f>IF($G345="","",VLOOKUP($G345,判定式!$S$3:$X$12,6,TRUE))</f>
        <v/>
      </c>
      <c r="Q345" s="248" t="str">
        <f>IF($H345="","",VLOOKUP($H345,判定式!$T$3:$X$12,5,TRUE))</f>
        <v/>
      </c>
      <c r="R345" s="248" t="str">
        <f>IF($I345="","",VLOOKUP($I345,判定式!$AA$3:$AB$12,2,TRUE))</f>
        <v/>
      </c>
      <c r="S345" s="248" t="str">
        <f>IF($J345="","",VLOOKUP($J345,判定式!$W$3:$X$12,2,TRUE))</f>
        <v/>
      </c>
      <c r="T345" s="248" t="str">
        <f>IF($K345="","",VLOOKUP($K345,判定式!$Z$3:$AB$12,3,TRUE))</f>
        <v/>
      </c>
      <c r="U345" s="248" t="str">
        <f>IF($L345="","",VLOOKUP($L345,判定式!$U$3:$X$12,4,TRUE))</f>
        <v/>
      </c>
      <c r="V345" s="248" t="str">
        <f>IF($M345="","",VLOOKUP($M345,判定式!$V$3:$X$12,3,TRUE))</f>
        <v/>
      </c>
      <c r="W345" s="75" t="str">
        <f t="shared" si="17"/>
        <v/>
      </c>
      <c r="X345" s="172" t="b">
        <f>IF(ISNUMBER(D345),"判定外",IF(C345=12,VLOOKUP(W345,判定式!$C$15:I$19,7,TRUE),IF(C345=13,VLOOKUP(W345,判定式!$D$15:I$19,6,TRUE),IF(C345=14,VLOOKUP(W345,判定式!$E$15:I$19,5,TRUE),IF(C345=15,VLOOKUP(W345,判定式!$F$15:I$19,4,TRUE),IF(C345=16,VLOOKUP(W345,判定式!$G$15:I$19,3,TRUE),IF(C345=17,VLOOKUP(W345,判定式!$H$15:I$19,2,TRUE))))))))</f>
        <v>0</v>
      </c>
    </row>
    <row r="346" spans="1:24" ht="14.25">
      <c r="A346" s="67">
        <v>17</v>
      </c>
      <c r="B346" s="133"/>
      <c r="C346" s="201"/>
      <c r="D346" s="215" t="str">
        <f t="shared" si="16"/>
        <v>-</v>
      </c>
      <c r="E346" s="225"/>
      <c r="F346" s="225"/>
      <c r="G346" s="225"/>
      <c r="H346" s="225"/>
      <c r="I346" s="225"/>
      <c r="J346" s="225"/>
      <c r="K346" s="68"/>
      <c r="L346" s="225"/>
      <c r="M346" s="225"/>
      <c r="N346" s="248" t="str">
        <f>IF($E346="","",VLOOKUP($E346,判定式!$Q$3:$X$12,8,TRUE))</f>
        <v/>
      </c>
      <c r="O346" s="248" t="str">
        <f>IF($F346="","",VLOOKUP($F346,判定式!$R$3:$X$12,7,TRUE))</f>
        <v/>
      </c>
      <c r="P346" s="248" t="str">
        <f>IF($G346="","",VLOOKUP($G346,判定式!$S$3:$X$12,6,TRUE))</f>
        <v/>
      </c>
      <c r="Q346" s="248" t="str">
        <f>IF($H346="","",VLOOKUP($H346,判定式!$T$3:$X$12,5,TRUE))</f>
        <v/>
      </c>
      <c r="R346" s="248" t="str">
        <f>IF($I346="","",VLOOKUP($I346,判定式!$AA$3:$AB$12,2,TRUE))</f>
        <v/>
      </c>
      <c r="S346" s="248" t="str">
        <f>IF($J346="","",VLOOKUP($J346,判定式!$W$3:$X$12,2,TRUE))</f>
        <v/>
      </c>
      <c r="T346" s="248" t="str">
        <f>IF($K346="","",VLOOKUP($K346,判定式!$Z$3:$AB$12,3,TRUE))</f>
        <v/>
      </c>
      <c r="U346" s="248" t="str">
        <f>IF($L346="","",VLOOKUP($L346,判定式!$U$3:$X$12,4,TRUE))</f>
        <v/>
      </c>
      <c r="V346" s="248" t="str">
        <f>IF($M346="","",VLOOKUP($M346,判定式!$V$3:$X$12,3,TRUE))</f>
        <v/>
      </c>
      <c r="W346" s="69" t="str">
        <f t="shared" si="17"/>
        <v/>
      </c>
      <c r="X346" s="170" t="b">
        <f>IF(ISNUMBER(D346),"判定外",IF(C346=12,VLOOKUP(W346,判定式!$C$15:I$19,7,TRUE),IF(C346=13,VLOOKUP(W346,判定式!$D$15:I$19,6,TRUE),IF(C346=14,VLOOKUP(W346,判定式!$E$15:I$19,5,TRUE),IF(C346=15,VLOOKUP(W346,判定式!$F$15:I$19,4,TRUE),IF(C346=16,VLOOKUP(W346,判定式!$G$15:I$19,3,TRUE),IF(C346=17,VLOOKUP(W346,判定式!$H$15:I$19,2,TRUE))))))))</f>
        <v>0</v>
      </c>
    </row>
    <row r="347" spans="1:24" ht="14.25">
      <c r="A347" s="67">
        <v>18</v>
      </c>
      <c r="B347" s="133"/>
      <c r="C347" s="201"/>
      <c r="D347" s="215" t="str">
        <f t="shared" si="16"/>
        <v>-</v>
      </c>
      <c r="E347" s="225"/>
      <c r="F347" s="225"/>
      <c r="G347" s="225"/>
      <c r="H347" s="225"/>
      <c r="I347" s="225"/>
      <c r="J347" s="225"/>
      <c r="K347" s="68"/>
      <c r="L347" s="225"/>
      <c r="M347" s="225"/>
      <c r="N347" s="250" t="str">
        <f>IF($E347="","",VLOOKUP($E347,判定式!$Q$3:$X$12,8,TRUE))</f>
        <v/>
      </c>
      <c r="O347" s="250" t="str">
        <f>IF($F347="","",VLOOKUP($F347,判定式!$R$3:$X$12,7,TRUE))</f>
        <v/>
      </c>
      <c r="P347" s="250" t="str">
        <f>IF($G347="","",VLOOKUP($G347,判定式!$S$3:$X$12,6,TRUE))</f>
        <v/>
      </c>
      <c r="Q347" s="250" t="str">
        <f>IF($H347="","",VLOOKUP($H347,判定式!$T$3:$X$12,5,TRUE))</f>
        <v/>
      </c>
      <c r="R347" s="250" t="str">
        <f>IF($I347="","",VLOOKUP($I347,判定式!$AA$3:$AB$12,2,TRUE))</f>
        <v/>
      </c>
      <c r="S347" s="250" t="str">
        <f>IF($J347="","",VLOOKUP($J347,判定式!$W$3:$X$12,2,TRUE))</f>
        <v/>
      </c>
      <c r="T347" s="250" t="str">
        <f>IF($K347="","",VLOOKUP($K347,判定式!$Z$3:$AB$12,3,TRUE))</f>
        <v/>
      </c>
      <c r="U347" s="250" t="str">
        <f>IF($L347="","",VLOOKUP($L347,判定式!$U$3:$X$12,4,TRUE))</f>
        <v/>
      </c>
      <c r="V347" s="250" t="str">
        <f>IF($M347="","",VLOOKUP($M347,判定式!$V$3:$X$12,3,TRUE))</f>
        <v/>
      </c>
      <c r="W347" s="69" t="str">
        <f t="shared" si="17"/>
        <v/>
      </c>
      <c r="X347" s="170" t="b">
        <f>IF(ISNUMBER(D347),"判定外",IF(C347=12,VLOOKUP(W347,判定式!$C$15:I$19,7,TRUE),IF(C347=13,VLOOKUP(W347,判定式!$D$15:I$19,6,TRUE),IF(C347=14,VLOOKUP(W347,判定式!$E$15:I$19,5,TRUE),IF(C347=15,VLOOKUP(W347,判定式!$F$15:I$19,4,TRUE),IF(C347=16,VLOOKUP(W347,判定式!$G$15:I$19,3,TRUE),IF(C347=17,VLOOKUP(W347,判定式!$H$15:I$19,2,TRUE))))))))</f>
        <v>0</v>
      </c>
    </row>
    <row r="348" spans="1:24" ht="14.25">
      <c r="A348" s="67">
        <v>19</v>
      </c>
      <c r="B348" s="133"/>
      <c r="C348" s="201"/>
      <c r="D348" s="215" t="str">
        <f t="shared" si="16"/>
        <v>-</v>
      </c>
      <c r="E348" s="225"/>
      <c r="F348" s="225"/>
      <c r="G348" s="225"/>
      <c r="H348" s="225"/>
      <c r="I348" s="225"/>
      <c r="J348" s="225"/>
      <c r="K348" s="68"/>
      <c r="L348" s="225"/>
      <c r="M348" s="225"/>
      <c r="N348" s="250" t="str">
        <f>IF($E348="","",VLOOKUP($E348,判定式!$Q$3:$X$12,8,TRUE))</f>
        <v/>
      </c>
      <c r="O348" s="250" t="str">
        <f>IF($F348="","",VLOOKUP($F348,判定式!$R$3:$X$12,7,TRUE))</f>
        <v/>
      </c>
      <c r="P348" s="250" t="str">
        <f>IF($G348="","",VLOOKUP($G348,判定式!$S$3:$X$12,6,TRUE))</f>
        <v/>
      </c>
      <c r="Q348" s="250" t="str">
        <f>IF($H348="","",VLOOKUP($H348,判定式!$T$3:$X$12,5,TRUE))</f>
        <v/>
      </c>
      <c r="R348" s="250" t="str">
        <f>IF($I348="","",VLOOKUP($I348,判定式!$AA$3:$AB$12,2,TRUE))</f>
        <v/>
      </c>
      <c r="S348" s="250" t="str">
        <f>IF($J348="","",VLOOKUP($J348,判定式!$W$3:$X$12,2,TRUE))</f>
        <v/>
      </c>
      <c r="T348" s="250" t="str">
        <f>IF($K348="","",VLOOKUP($K348,判定式!$Z$3:$AB$12,3,TRUE))</f>
        <v/>
      </c>
      <c r="U348" s="250" t="str">
        <f>IF($L348="","",VLOOKUP($L348,判定式!$U$3:$X$12,4,TRUE))</f>
        <v/>
      </c>
      <c r="V348" s="250" t="str">
        <f>IF($M348="","",VLOOKUP($M348,判定式!$V$3:$X$12,3,TRUE))</f>
        <v/>
      </c>
      <c r="W348" s="69" t="str">
        <f t="shared" si="17"/>
        <v/>
      </c>
      <c r="X348" s="170" t="b">
        <f>IF(ISNUMBER(D348),"判定外",IF(C348=12,VLOOKUP(W348,判定式!$C$15:I$19,7,TRUE),IF(C348=13,VLOOKUP(W348,判定式!$D$15:I$19,6,TRUE),IF(C348=14,VLOOKUP(W348,判定式!$E$15:I$19,5,TRUE),IF(C348=15,VLOOKUP(W348,判定式!$F$15:I$19,4,TRUE),IF(C348=16,VLOOKUP(W348,判定式!$G$15:I$19,3,TRUE),IF(C348=17,VLOOKUP(W348,判定式!$H$15:I$19,2,TRUE))))))))</f>
        <v>0</v>
      </c>
    </row>
    <row r="349" spans="1:24" ht="14.25">
      <c r="A349" s="76">
        <v>20</v>
      </c>
      <c r="B349" s="136"/>
      <c r="C349" s="204"/>
      <c r="D349" s="218" t="str">
        <f t="shared" si="16"/>
        <v>-</v>
      </c>
      <c r="E349" s="230"/>
      <c r="F349" s="230"/>
      <c r="G349" s="230"/>
      <c r="H349" s="230"/>
      <c r="I349" s="230"/>
      <c r="J349" s="230"/>
      <c r="K349" s="77"/>
      <c r="L349" s="230"/>
      <c r="M349" s="230"/>
      <c r="N349" s="251" t="str">
        <f>IF($E349="","",VLOOKUP($E349,判定式!$Q$3:$X$12,8,TRUE))</f>
        <v/>
      </c>
      <c r="O349" s="251" t="str">
        <f>IF($F349="","",VLOOKUP($F349,判定式!$R$3:$X$12,7,TRUE))</f>
        <v/>
      </c>
      <c r="P349" s="251" t="str">
        <f>IF($G349="","",VLOOKUP($G349,判定式!$S$3:$X$12,6,TRUE))</f>
        <v/>
      </c>
      <c r="Q349" s="251" t="str">
        <f>IF($H349="","",VLOOKUP($H349,判定式!$T$3:$X$12,5,TRUE))</f>
        <v/>
      </c>
      <c r="R349" s="251" t="str">
        <f>IF($I349="","",VLOOKUP($I349,判定式!$AA$3:$AB$12,2,TRUE))</f>
        <v/>
      </c>
      <c r="S349" s="251" t="str">
        <f>IF($J349="","",VLOOKUP($J349,判定式!$W$3:$X$12,2,TRUE))</f>
        <v/>
      </c>
      <c r="T349" s="251" t="str">
        <f>IF($K349="","",VLOOKUP($K349,判定式!$Z$3:$AB$12,3,TRUE))</f>
        <v/>
      </c>
      <c r="U349" s="251" t="str">
        <f>IF($L349="","",VLOOKUP($L349,判定式!$U$3:$X$12,4,TRUE))</f>
        <v/>
      </c>
      <c r="V349" s="251" t="str">
        <f>IF($M349="","",VLOOKUP($M349,判定式!$V$3:$X$12,3,TRUE))</f>
        <v/>
      </c>
      <c r="W349" s="78" t="str">
        <f t="shared" si="17"/>
        <v/>
      </c>
      <c r="X349" s="173" t="b">
        <f>IF(ISNUMBER(D349),"判定外",IF(C349=12,VLOOKUP(W349,判定式!$C$15:I$19,7,TRUE),IF(C349=13,VLOOKUP(W349,判定式!$D$15:I$19,6,TRUE),IF(C349=14,VLOOKUP(W349,判定式!$E$15:I$19,5,TRUE),IF(C349=15,VLOOKUP(W349,判定式!$F$15:I$19,4,TRUE),IF(C349=16,VLOOKUP(W349,判定式!$G$15:I$19,3,TRUE),IF(C349=17,VLOOKUP(W349,判定式!$H$15:I$19,2,TRUE))))))))</f>
        <v>0</v>
      </c>
    </row>
    <row r="350" spans="1:24" ht="14.25">
      <c r="A350" s="79">
        <v>21</v>
      </c>
      <c r="B350" s="137"/>
      <c r="C350" s="205"/>
      <c r="D350" s="219" t="str">
        <f t="shared" si="16"/>
        <v>-</v>
      </c>
      <c r="E350" s="231"/>
      <c r="F350" s="231"/>
      <c r="G350" s="231"/>
      <c r="H350" s="231"/>
      <c r="I350" s="231"/>
      <c r="J350" s="231"/>
      <c r="K350" s="80"/>
      <c r="L350" s="231"/>
      <c r="M350" s="231"/>
      <c r="N350" s="252" t="str">
        <f>IF($E350="","",VLOOKUP($E350,判定式!$Q$3:$X$12,8,TRUE))</f>
        <v/>
      </c>
      <c r="O350" s="252" t="str">
        <f>IF($F350="","",VLOOKUP($F350,判定式!$R$3:$X$12,7,TRUE))</f>
        <v/>
      </c>
      <c r="P350" s="252" t="str">
        <f>IF($G350="","",VLOOKUP($G350,判定式!$S$3:$X$12,6,TRUE))</f>
        <v/>
      </c>
      <c r="Q350" s="252" t="str">
        <f>IF($H350="","",VLOOKUP($H350,判定式!$T$3:$X$12,5,TRUE))</f>
        <v/>
      </c>
      <c r="R350" s="252" t="str">
        <f>IF($I350="","",VLOOKUP($I350,判定式!$AA$3:$AB$12,2,TRUE))</f>
        <v/>
      </c>
      <c r="S350" s="252" t="str">
        <f>IF($J350="","",VLOOKUP($J350,判定式!$W$3:$X$12,2,TRUE))</f>
        <v/>
      </c>
      <c r="T350" s="252" t="str">
        <f>IF($K350="","",VLOOKUP($K350,判定式!$Z$3:$AB$12,3,TRUE))</f>
        <v/>
      </c>
      <c r="U350" s="252" t="str">
        <f>IF($L350="","",VLOOKUP($L350,判定式!$U$3:$X$12,4,TRUE))</f>
        <v/>
      </c>
      <c r="V350" s="252" t="str">
        <f>IF($M350="","",VLOOKUP($M350,判定式!$V$3:$X$12,3,TRUE))</f>
        <v/>
      </c>
      <c r="W350" s="75" t="str">
        <f t="shared" si="17"/>
        <v/>
      </c>
      <c r="X350" s="174" t="b">
        <f>IF(ISNUMBER(D350),"判定外",IF(C350=12,VLOOKUP(W350,判定式!$C$15:I$19,7,TRUE),IF(C350=13,VLOOKUP(W350,判定式!$D$15:I$19,6,TRUE),IF(C350=14,VLOOKUP(W350,判定式!$E$15:I$19,5,TRUE),IF(C350=15,VLOOKUP(W350,判定式!$F$15:I$19,4,TRUE),IF(C350=16,VLOOKUP(W350,判定式!$G$15:I$19,3,TRUE),IF(C350=17,VLOOKUP(W350,判定式!$H$15:I$19,2,TRUE))))))))</f>
        <v>0</v>
      </c>
    </row>
    <row r="351" spans="1:24" ht="14.25">
      <c r="A351" s="67">
        <v>22</v>
      </c>
      <c r="B351" s="133"/>
      <c r="C351" s="201"/>
      <c r="D351" s="215" t="str">
        <f t="shared" si="16"/>
        <v>-</v>
      </c>
      <c r="E351" s="225"/>
      <c r="F351" s="225"/>
      <c r="G351" s="225"/>
      <c r="H351" s="225"/>
      <c r="I351" s="225"/>
      <c r="J351" s="225"/>
      <c r="K351" s="68"/>
      <c r="L351" s="225"/>
      <c r="M351" s="225"/>
      <c r="N351" s="250" t="str">
        <f>IF($E351="","",VLOOKUP($E351,判定式!$Q$3:$X$12,8,TRUE))</f>
        <v/>
      </c>
      <c r="O351" s="250" t="str">
        <f>IF($F351="","",VLOOKUP($F351,判定式!$R$3:$X$12,7,TRUE))</f>
        <v/>
      </c>
      <c r="P351" s="250" t="str">
        <f>IF($G351="","",VLOOKUP($G351,判定式!$S$3:$X$12,6,TRUE))</f>
        <v/>
      </c>
      <c r="Q351" s="250" t="str">
        <f>IF($H351="","",VLOOKUP($H351,判定式!$T$3:$X$12,5,TRUE))</f>
        <v/>
      </c>
      <c r="R351" s="250" t="str">
        <f>IF($I351="","",VLOOKUP($I351,判定式!$AA$3:$AB$12,2,TRUE))</f>
        <v/>
      </c>
      <c r="S351" s="250" t="str">
        <f>IF($J351="","",VLOOKUP($J351,判定式!$W$3:$X$12,2,TRUE))</f>
        <v/>
      </c>
      <c r="T351" s="250" t="str">
        <f>IF($K351="","",VLOOKUP($K351,判定式!$Z$3:$AB$12,3,TRUE))</f>
        <v/>
      </c>
      <c r="U351" s="250" t="str">
        <f>IF($L351="","",VLOOKUP($L351,判定式!$U$3:$X$12,4,TRUE))</f>
        <v/>
      </c>
      <c r="V351" s="250" t="str">
        <f>IF($M351="","",VLOOKUP($M351,判定式!$V$3:$X$12,3,TRUE))</f>
        <v/>
      </c>
      <c r="W351" s="69" t="str">
        <f t="shared" si="17"/>
        <v/>
      </c>
      <c r="X351" s="170" t="b">
        <f>IF(ISNUMBER(D351),"判定外",IF(C351=12,VLOOKUP(W351,判定式!$C$15:I$19,7,TRUE),IF(C351=13,VLOOKUP(W351,判定式!$D$15:I$19,6,TRUE),IF(C351=14,VLOOKUP(W351,判定式!$E$15:I$19,5,TRUE),IF(C351=15,VLOOKUP(W351,判定式!$F$15:I$19,4,TRUE),IF(C351=16,VLOOKUP(W351,判定式!$G$15:I$19,3,TRUE),IF(C351=17,VLOOKUP(W351,判定式!$H$15:I$19,2,TRUE))))))))</f>
        <v>0</v>
      </c>
    </row>
    <row r="352" spans="1:24" ht="14.25">
      <c r="A352" s="67">
        <v>23</v>
      </c>
      <c r="B352" s="133"/>
      <c r="C352" s="201"/>
      <c r="D352" s="215" t="str">
        <f t="shared" si="16"/>
        <v>-</v>
      </c>
      <c r="E352" s="225"/>
      <c r="F352" s="225"/>
      <c r="G352" s="225"/>
      <c r="H352" s="225"/>
      <c r="I352" s="225"/>
      <c r="J352" s="225"/>
      <c r="K352" s="68"/>
      <c r="L352" s="225"/>
      <c r="M352" s="225"/>
      <c r="N352" s="250" t="str">
        <f>IF($E352="","",VLOOKUP($E352,判定式!$Q$3:$X$12,8,TRUE))</f>
        <v/>
      </c>
      <c r="O352" s="250" t="str">
        <f>IF($F352="","",VLOOKUP($F352,判定式!$R$3:$X$12,7,TRUE))</f>
        <v/>
      </c>
      <c r="P352" s="250" t="str">
        <f>IF($G352="","",VLOOKUP($G352,判定式!$S$3:$X$12,6,TRUE))</f>
        <v/>
      </c>
      <c r="Q352" s="250" t="str">
        <f>IF($H352="","",VLOOKUP($H352,判定式!$T$3:$X$12,5,TRUE))</f>
        <v/>
      </c>
      <c r="R352" s="250" t="str">
        <f>IF($I352="","",VLOOKUP($I352,判定式!$AA$3:$AB$12,2,TRUE))</f>
        <v/>
      </c>
      <c r="S352" s="250" t="str">
        <f>IF($J352="","",VLOOKUP($J352,判定式!$W$3:$X$12,2,TRUE))</f>
        <v/>
      </c>
      <c r="T352" s="250" t="str">
        <f>IF($K352="","",VLOOKUP($K352,判定式!$Z$3:$AB$12,3,TRUE))</f>
        <v/>
      </c>
      <c r="U352" s="250" t="str">
        <f>IF($L352="","",VLOOKUP($L352,判定式!$U$3:$X$12,4,TRUE))</f>
        <v/>
      </c>
      <c r="V352" s="250" t="str">
        <f>IF($M352="","",VLOOKUP($M352,判定式!$V$3:$X$12,3,TRUE))</f>
        <v/>
      </c>
      <c r="W352" s="69" t="str">
        <f t="shared" si="17"/>
        <v/>
      </c>
      <c r="X352" s="170" t="b">
        <f>IF(ISNUMBER(D352),"判定外",IF(C352=12,VLOOKUP(W352,判定式!$C$15:I$19,7,TRUE),IF(C352=13,VLOOKUP(W352,判定式!$D$15:I$19,6,TRUE),IF(C352=14,VLOOKUP(W352,判定式!$E$15:I$19,5,TRUE),IF(C352=15,VLOOKUP(W352,判定式!$F$15:I$19,4,TRUE),IF(C352=16,VLOOKUP(W352,判定式!$G$15:I$19,3,TRUE),IF(C352=17,VLOOKUP(W352,判定式!$H$15:I$19,2,TRUE))))))))</f>
        <v>0</v>
      </c>
    </row>
    <row r="353" spans="1:24" ht="14.25">
      <c r="A353" s="67">
        <v>24</v>
      </c>
      <c r="B353" s="133"/>
      <c r="C353" s="201"/>
      <c r="D353" s="215" t="str">
        <f t="shared" si="16"/>
        <v>-</v>
      </c>
      <c r="E353" s="225"/>
      <c r="F353" s="225"/>
      <c r="G353" s="225"/>
      <c r="H353" s="225"/>
      <c r="I353" s="225"/>
      <c r="J353" s="225"/>
      <c r="K353" s="68"/>
      <c r="L353" s="225"/>
      <c r="M353" s="225"/>
      <c r="N353" s="250" t="str">
        <f>IF($E353="","",VLOOKUP($E353,判定式!$Q$3:$X$12,8,TRUE))</f>
        <v/>
      </c>
      <c r="O353" s="250" t="str">
        <f>IF($F353="","",VLOOKUP($F353,判定式!$R$3:$X$12,7,TRUE))</f>
        <v/>
      </c>
      <c r="P353" s="250" t="str">
        <f>IF($G353="","",VLOOKUP($G353,判定式!$S$3:$X$12,6,TRUE))</f>
        <v/>
      </c>
      <c r="Q353" s="250" t="str">
        <f>IF($H353="","",VLOOKUP($H353,判定式!$T$3:$X$12,5,TRUE))</f>
        <v/>
      </c>
      <c r="R353" s="250" t="str">
        <f>IF($I353="","",VLOOKUP($I353,判定式!$AA$3:$AB$12,2,TRUE))</f>
        <v/>
      </c>
      <c r="S353" s="250" t="str">
        <f>IF($J353="","",VLOOKUP($J353,判定式!$W$3:$X$12,2,TRUE))</f>
        <v/>
      </c>
      <c r="T353" s="250" t="str">
        <f>IF($K353="","",VLOOKUP($K353,判定式!$Z$3:$AB$12,3,TRUE))</f>
        <v/>
      </c>
      <c r="U353" s="250" t="str">
        <f>IF($L353="","",VLOOKUP($L353,判定式!$U$3:$X$12,4,TRUE))</f>
        <v/>
      </c>
      <c r="V353" s="250" t="str">
        <f>IF($M353="","",VLOOKUP($M353,判定式!$V$3:$X$12,3,TRUE))</f>
        <v/>
      </c>
      <c r="W353" s="69" t="str">
        <f t="shared" si="17"/>
        <v/>
      </c>
      <c r="X353" s="170" t="b">
        <f>IF(ISNUMBER(D353),"判定外",IF(C353=12,VLOOKUP(W353,判定式!$C$15:I$19,7,TRUE),IF(C353=13,VLOOKUP(W353,判定式!$D$15:I$19,6,TRUE),IF(C353=14,VLOOKUP(W353,判定式!$E$15:I$19,5,TRUE),IF(C353=15,VLOOKUP(W353,判定式!$F$15:I$19,4,TRUE),IF(C353=16,VLOOKUP(W353,判定式!$G$15:I$19,3,TRUE),IF(C353=17,VLOOKUP(W353,判定式!$H$15:I$19,2,TRUE))))))))</f>
        <v>0</v>
      </c>
    </row>
    <row r="354" spans="1:24" ht="14.25">
      <c r="A354" s="70">
        <v>25</v>
      </c>
      <c r="B354" s="134"/>
      <c r="C354" s="202"/>
      <c r="D354" s="216" t="str">
        <f t="shared" si="16"/>
        <v>-</v>
      </c>
      <c r="E354" s="227"/>
      <c r="F354" s="227"/>
      <c r="G354" s="227"/>
      <c r="H354" s="227"/>
      <c r="I354" s="227"/>
      <c r="J354" s="227"/>
      <c r="K354" s="71"/>
      <c r="L354" s="227"/>
      <c r="M354" s="227"/>
      <c r="N354" s="253" t="str">
        <f>IF($E354="","",VLOOKUP($E354,判定式!$Q$3:$X$12,8,TRUE))</f>
        <v/>
      </c>
      <c r="O354" s="253" t="str">
        <f>IF($F354="","",VLOOKUP($F354,判定式!$R$3:$X$12,7,TRUE))</f>
        <v/>
      </c>
      <c r="P354" s="253" t="str">
        <f>IF($G354="","",VLOOKUP($G354,判定式!$S$3:$X$12,6,TRUE))</f>
        <v/>
      </c>
      <c r="Q354" s="253" t="str">
        <f>IF($H354="","",VLOOKUP($H354,判定式!$T$3:$X$12,5,TRUE))</f>
        <v/>
      </c>
      <c r="R354" s="253" t="str">
        <f>IF($I354="","",VLOOKUP($I354,判定式!$AA$3:$AB$12,2,TRUE))</f>
        <v/>
      </c>
      <c r="S354" s="253" t="str">
        <f>IF($J354="","",VLOOKUP($J354,判定式!$W$3:$X$12,2,TRUE))</f>
        <v/>
      </c>
      <c r="T354" s="253" t="str">
        <f>IF($K354="","",VLOOKUP($K354,判定式!$Z$3:$AB$12,3,TRUE))</f>
        <v/>
      </c>
      <c r="U354" s="253" t="str">
        <f>IF($L354="","",VLOOKUP($L354,判定式!$U$3:$X$12,4,TRUE))</f>
        <v/>
      </c>
      <c r="V354" s="253" t="str">
        <f>IF($M354="","",VLOOKUP($M354,判定式!$V$3:$X$12,3,TRUE))</f>
        <v/>
      </c>
      <c r="W354" s="78" t="str">
        <f t="shared" si="17"/>
        <v/>
      </c>
      <c r="X354" s="171" t="b">
        <f>IF(ISNUMBER(D354),"判定外",IF(C354=12,VLOOKUP(W354,判定式!$C$15:I$19,7,TRUE),IF(C354=13,VLOOKUP(W354,判定式!$D$15:I$19,6,TRUE),IF(C354=14,VLOOKUP(W354,判定式!$E$15:I$19,5,TRUE),IF(C354=15,VLOOKUP(W354,判定式!$F$15:I$19,4,TRUE),IF(C354=16,VLOOKUP(W354,判定式!$G$15:I$19,3,TRUE),IF(C354=17,VLOOKUP(W354,判定式!$H$15:I$19,2,TRUE))))))))</f>
        <v>0</v>
      </c>
    </row>
    <row r="355" spans="1:24" ht="14.25">
      <c r="A355" s="73">
        <v>26</v>
      </c>
      <c r="B355" s="135"/>
      <c r="C355" s="203"/>
      <c r="D355" s="217" t="str">
        <f t="shared" si="16"/>
        <v>-</v>
      </c>
      <c r="E355" s="229"/>
      <c r="F355" s="229"/>
      <c r="G355" s="229"/>
      <c r="H355" s="229"/>
      <c r="I355" s="229"/>
      <c r="J355" s="229"/>
      <c r="K355" s="74"/>
      <c r="L355" s="229"/>
      <c r="M355" s="229"/>
      <c r="N355" s="254" t="str">
        <f>IF($E355="","",VLOOKUP($E355,判定式!$Q$3:$X$12,8,TRUE))</f>
        <v/>
      </c>
      <c r="O355" s="254" t="str">
        <f>IF($F355="","",VLOOKUP($F355,判定式!$R$3:$X$12,7,TRUE))</f>
        <v/>
      </c>
      <c r="P355" s="254" t="str">
        <f>IF($G355="","",VLOOKUP($G355,判定式!$S$3:$X$12,6,TRUE))</f>
        <v/>
      </c>
      <c r="Q355" s="254" t="str">
        <f>IF($H355="","",VLOOKUP($H355,判定式!$T$3:$X$12,5,TRUE))</f>
        <v/>
      </c>
      <c r="R355" s="254" t="str">
        <f>IF($I355="","",VLOOKUP($I355,判定式!$AA$3:$AB$12,2,TRUE))</f>
        <v/>
      </c>
      <c r="S355" s="254" t="str">
        <f>IF($J355="","",VLOOKUP($J355,判定式!$W$3:$X$12,2,TRUE))</f>
        <v/>
      </c>
      <c r="T355" s="254" t="str">
        <f>IF($K355="","",VLOOKUP($K355,判定式!$Z$3:$AB$12,3,TRUE))</f>
        <v/>
      </c>
      <c r="U355" s="254" t="str">
        <f>IF($L355="","",VLOOKUP($L355,判定式!$U$3:$X$12,4,TRUE))</f>
        <v/>
      </c>
      <c r="V355" s="254" t="str">
        <f>IF($M355="","",VLOOKUP($M355,判定式!$V$3:$X$12,3,TRUE))</f>
        <v/>
      </c>
      <c r="W355" s="75" t="str">
        <f t="shared" si="17"/>
        <v/>
      </c>
      <c r="X355" s="172" t="b">
        <f>IF(ISNUMBER(D355),"判定外",IF(C355=12,VLOOKUP(W355,判定式!$C$15:I$19,7,TRUE),IF(C355=13,VLOOKUP(W355,判定式!$D$15:I$19,6,TRUE),IF(C355=14,VLOOKUP(W355,判定式!$E$15:I$19,5,TRUE),IF(C355=15,VLOOKUP(W355,判定式!$F$15:I$19,4,TRUE),IF(C355=16,VLOOKUP(W355,判定式!$G$15:I$19,3,TRUE),IF(C355=17,VLOOKUP(W355,判定式!$H$15:I$19,2,TRUE))))))))</f>
        <v>0</v>
      </c>
    </row>
    <row r="356" spans="1:24" ht="14.25">
      <c r="A356" s="67">
        <v>27</v>
      </c>
      <c r="B356" s="133"/>
      <c r="C356" s="201"/>
      <c r="D356" s="215" t="str">
        <f t="shared" si="16"/>
        <v>-</v>
      </c>
      <c r="E356" s="225"/>
      <c r="F356" s="225"/>
      <c r="G356" s="225"/>
      <c r="H356" s="225"/>
      <c r="I356" s="225"/>
      <c r="J356" s="225"/>
      <c r="K356" s="68"/>
      <c r="L356" s="225"/>
      <c r="M356" s="225"/>
      <c r="N356" s="250" t="str">
        <f>IF($E356="","",VLOOKUP($E356,判定式!$Q$3:$X$12,8,TRUE))</f>
        <v/>
      </c>
      <c r="O356" s="250" t="str">
        <f>IF($F356="","",VLOOKUP($F356,判定式!$R$3:$X$12,7,TRUE))</f>
        <v/>
      </c>
      <c r="P356" s="250" t="str">
        <f>IF($G356="","",VLOOKUP($G356,判定式!$S$3:$X$12,6,TRUE))</f>
        <v/>
      </c>
      <c r="Q356" s="250" t="str">
        <f>IF($H356="","",VLOOKUP($H356,判定式!$T$3:$X$12,5,TRUE))</f>
        <v/>
      </c>
      <c r="R356" s="250" t="str">
        <f>IF($I356="","",VLOOKUP($I356,判定式!$AA$3:$AB$12,2,TRUE))</f>
        <v/>
      </c>
      <c r="S356" s="250" t="str">
        <f>IF($J356="","",VLOOKUP($J356,判定式!$W$3:$X$12,2,TRUE))</f>
        <v/>
      </c>
      <c r="T356" s="250" t="str">
        <f>IF($K356="","",VLOOKUP($K356,判定式!$Z$3:$AB$12,3,TRUE))</f>
        <v/>
      </c>
      <c r="U356" s="250" t="str">
        <f>IF($L356="","",VLOOKUP($L356,判定式!$U$3:$X$12,4,TRUE))</f>
        <v/>
      </c>
      <c r="V356" s="250" t="str">
        <f>IF($M356="","",VLOOKUP($M356,判定式!$V$3:$X$12,3,TRUE))</f>
        <v/>
      </c>
      <c r="W356" s="69" t="str">
        <f t="shared" si="17"/>
        <v/>
      </c>
      <c r="X356" s="170" t="b">
        <f>IF(ISNUMBER(D356),"判定外",IF(C356=12,VLOOKUP(W356,判定式!$C$15:I$19,7,TRUE),IF(C356=13,VLOOKUP(W356,判定式!$D$15:I$19,6,TRUE),IF(C356=14,VLOOKUP(W356,判定式!$E$15:I$19,5,TRUE),IF(C356=15,VLOOKUP(W356,判定式!$F$15:I$19,4,TRUE),IF(C356=16,VLOOKUP(W356,判定式!$G$15:I$19,3,TRUE),IF(C356=17,VLOOKUP(W356,判定式!$H$15:I$19,2,TRUE))))))))</f>
        <v>0</v>
      </c>
    </row>
    <row r="357" spans="1:24" ht="14.25">
      <c r="A357" s="67">
        <v>28</v>
      </c>
      <c r="B357" s="133"/>
      <c r="C357" s="201"/>
      <c r="D357" s="215" t="str">
        <f t="shared" si="16"/>
        <v>-</v>
      </c>
      <c r="E357" s="225"/>
      <c r="F357" s="225"/>
      <c r="G357" s="225"/>
      <c r="H357" s="225"/>
      <c r="I357" s="225"/>
      <c r="J357" s="225"/>
      <c r="K357" s="68"/>
      <c r="L357" s="225"/>
      <c r="M357" s="225"/>
      <c r="N357" s="250" t="str">
        <f>IF($E357="","",VLOOKUP($E357,判定式!$Q$3:$X$12,8,TRUE))</f>
        <v/>
      </c>
      <c r="O357" s="250" t="str">
        <f>IF($F357="","",VLOOKUP($F357,判定式!$R$3:$X$12,7,TRUE))</f>
        <v/>
      </c>
      <c r="P357" s="250" t="str">
        <f>IF($G357="","",VLOOKUP($G357,判定式!$S$3:$X$12,6,TRUE))</f>
        <v/>
      </c>
      <c r="Q357" s="250" t="str">
        <f>IF($H357="","",VLOOKUP($H357,判定式!$T$3:$X$12,5,TRUE))</f>
        <v/>
      </c>
      <c r="R357" s="250" t="str">
        <f>IF($I357="","",VLOOKUP($I357,判定式!$AA$3:$AB$12,2,TRUE))</f>
        <v/>
      </c>
      <c r="S357" s="250" t="str">
        <f>IF($J357="","",VLOOKUP($J357,判定式!$W$3:$X$12,2,TRUE))</f>
        <v/>
      </c>
      <c r="T357" s="250" t="str">
        <f>IF($K357="","",VLOOKUP($K357,判定式!$Z$3:$AB$12,3,TRUE))</f>
        <v/>
      </c>
      <c r="U357" s="250" t="str">
        <f>IF($L357="","",VLOOKUP($L357,判定式!$U$3:$X$12,4,TRUE))</f>
        <v/>
      </c>
      <c r="V357" s="250" t="str">
        <f>IF($M357="","",VLOOKUP($M357,判定式!$V$3:$X$12,3,TRUE))</f>
        <v/>
      </c>
      <c r="W357" s="69" t="str">
        <f t="shared" si="17"/>
        <v/>
      </c>
      <c r="X357" s="170" t="b">
        <f>IF(ISNUMBER(D357),"判定外",IF(C357=12,VLOOKUP(W357,判定式!$C$15:I$19,7,TRUE),IF(C357=13,VLOOKUP(W357,判定式!$D$15:I$19,6,TRUE),IF(C357=14,VLOOKUP(W357,判定式!$E$15:I$19,5,TRUE),IF(C357=15,VLOOKUP(W357,判定式!$F$15:I$19,4,TRUE),IF(C357=16,VLOOKUP(W357,判定式!$G$15:I$19,3,TRUE),IF(C357=17,VLOOKUP(W357,判定式!$H$15:I$19,2,TRUE))))))))</f>
        <v>0</v>
      </c>
    </row>
    <row r="358" spans="1:24" ht="14.25">
      <c r="A358" s="67">
        <v>29</v>
      </c>
      <c r="B358" s="133"/>
      <c r="C358" s="201"/>
      <c r="D358" s="215" t="str">
        <f t="shared" si="16"/>
        <v>-</v>
      </c>
      <c r="E358" s="225"/>
      <c r="F358" s="225"/>
      <c r="G358" s="225"/>
      <c r="H358" s="225"/>
      <c r="I358" s="225"/>
      <c r="J358" s="225"/>
      <c r="K358" s="68"/>
      <c r="L358" s="225"/>
      <c r="M358" s="225"/>
      <c r="N358" s="250" t="str">
        <f>IF($E358="","",VLOOKUP($E358,判定式!$Q$3:$X$12,8,TRUE))</f>
        <v/>
      </c>
      <c r="O358" s="250" t="str">
        <f>IF($F358="","",VLOOKUP($F358,判定式!$R$3:$X$12,7,TRUE))</f>
        <v/>
      </c>
      <c r="P358" s="250" t="str">
        <f>IF($G358="","",VLOOKUP($G358,判定式!$S$3:$X$12,6,TRUE))</f>
        <v/>
      </c>
      <c r="Q358" s="250" t="str">
        <f>IF($H358="","",VLOOKUP($H358,判定式!$T$3:$X$12,5,TRUE))</f>
        <v/>
      </c>
      <c r="R358" s="250" t="str">
        <f>IF($I358="","",VLOOKUP($I358,判定式!$AA$3:$AB$12,2,TRUE))</f>
        <v/>
      </c>
      <c r="S358" s="250" t="str">
        <f>IF($J358="","",VLOOKUP($J358,判定式!$W$3:$X$12,2,TRUE))</f>
        <v/>
      </c>
      <c r="T358" s="250" t="str">
        <f>IF($K358="","",VLOOKUP($K358,判定式!$Z$3:$AB$12,3,TRUE))</f>
        <v/>
      </c>
      <c r="U358" s="250" t="str">
        <f>IF($L358="","",VLOOKUP($L358,判定式!$U$3:$X$12,4,TRUE))</f>
        <v/>
      </c>
      <c r="V358" s="250" t="str">
        <f>IF($M358="","",VLOOKUP($M358,判定式!$V$3:$X$12,3,TRUE))</f>
        <v/>
      </c>
      <c r="W358" s="69" t="str">
        <f t="shared" si="17"/>
        <v/>
      </c>
      <c r="X358" s="170" t="b">
        <f>IF(ISNUMBER(D358),"判定外",IF(C358=12,VLOOKUP(W358,判定式!$C$15:I$19,7,TRUE),IF(C358=13,VLOOKUP(W358,判定式!$D$15:I$19,6,TRUE),IF(C358=14,VLOOKUP(W358,判定式!$E$15:I$19,5,TRUE),IF(C358=15,VLOOKUP(W358,判定式!$F$15:I$19,4,TRUE),IF(C358=16,VLOOKUP(W358,判定式!$G$15:I$19,3,TRUE),IF(C358=17,VLOOKUP(W358,判定式!$H$15:I$19,2,TRUE))))))))</f>
        <v>0</v>
      </c>
    </row>
    <row r="359" spans="1:24" ht="14.25">
      <c r="A359" s="76">
        <v>30</v>
      </c>
      <c r="B359" s="136"/>
      <c r="C359" s="204"/>
      <c r="D359" s="218" t="str">
        <f t="shared" si="16"/>
        <v>-</v>
      </c>
      <c r="E359" s="230"/>
      <c r="F359" s="230"/>
      <c r="G359" s="230"/>
      <c r="H359" s="230"/>
      <c r="I359" s="230"/>
      <c r="J359" s="230"/>
      <c r="K359" s="77"/>
      <c r="L359" s="230"/>
      <c r="M359" s="230"/>
      <c r="N359" s="251" t="str">
        <f>IF($E359="","",VLOOKUP($E359,判定式!$Q$3:$X$12,8,TRUE))</f>
        <v/>
      </c>
      <c r="O359" s="251" t="str">
        <f>IF($F359="","",VLOOKUP($F359,判定式!$R$3:$X$12,7,TRUE))</f>
        <v/>
      </c>
      <c r="P359" s="251" t="str">
        <f>IF($G359="","",VLOOKUP($G359,判定式!$S$3:$X$12,6,TRUE))</f>
        <v/>
      </c>
      <c r="Q359" s="251" t="str">
        <f>IF($H359="","",VLOOKUP($H359,判定式!$T$3:$X$12,5,TRUE))</f>
        <v/>
      </c>
      <c r="R359" s="251" t="str">
        <f>IF($I359="","",VLOOKUP($I359,判定式!$AA$3:$AB$12,2,TRUE))</f>
        <v/>
      </c>
      <c r="S359" s="251" t="str">
        <f>IF($J359="","",VLOOKUP($J359,判定式!$W$3:$X$12,2,TRUE))</f>
        <v/>
      </c>
      <c r="T359" s="251" t="str">
        <f>IF($K359="","",VLOOKUP($K359,判定式!$Z$3:$AB$12,3,TRUE))</f>
        <v/>
      </c>
      <c r="U359" s="251" t="str">
        <f>IF($L359="","",VLOOKUP($L359,判定式!$U$3:$X$12,4,TRUE))</f>
        <v/>
      </c>
      <c r="V359" s="251" t="str">
        <f>IF($M359="","",VLOOKUP($M359,判定式!$V$3:$X$12,3,TRUE))</f>
        <v/>
      </c>
      <c r="W359" s="78" t="str">
        <f t="shared" si="17"/>
        <v/>
      </c>
      <c r="X359" s="173" t="b">
        <f>IF(ISNUMBER(D359),"判定外",IF(C359=12,VLOOKUP(W359,判定式!$C$15:I$19,7,TRUE),IF(C359=13,VLOOKUP(W359,判定式!$D$15:I$19,6,TRUE),IF(C359=14,VLOOKUP(W359,判定式!$E$15:I$19,5,TRUE),IF(C359=15,VLOOKUP(W359,判定式!$F$15:I$19,4,TRUE),IF(C359=16,VLOOKUP(W359,判定式!$G$15:I$19,3,TRUE),IF(C359=17,VLOOKUP(W359,判定式!$H$15:I$19,2,TRUE))))))))</f>
        <v>0</v>
      </c>
    </row>
    <row r="360" spans="1:24" ht="14.25">
      <c r="A360" s="79">
        <v>31</v>
      </c>
      <c r="B360" s="137"/>
      <c r="C360" s="205"/>
      <c r="D360" s="219" t="str">
        <f t="shared" si="16"/>
        <v>-</v>
      </c>
      <c r="E360" s="231"/>
      <c r="F360" s="231"/>
      <c r="G360" s="231"/>
      <c r="H360" s="231"/>
      <c r="I360" s="231"/>
      <c r="J360" s="231"/>
      <c r="K360" s="80"/>
      <c r="L360" s="231"/>
      <c r="M360" s="231"/>
      <c r="N360" s="252" t="str">
        <f>IF($E360="","",VLOOKUP($E360,判定式!$Q$3:$X$12,8,TRUE))</f>
        <v/>
      </c>
      <c r="O360" s="252" t="str">
        <f>IF($F360="","",VLOOKUP($F360,判定式!$R$3:$X$12,7,TRUE))</f>
        <v/>
      </c>
      <c r="P360" s="252" t="str">
        <f>IF($G360="","",VLOOKUP($G360,判定式!$S$3:$X$12,6,TRUE))</f>
        <v/>
      </c>
      <c r="Q360" s="252" t="str">
        <f>IF($H360="","",VLOOKUP($H360,判定式!$T$3:$X$12,5,TRUE))</f>
        <v/>
      </c>
      <c r="R360" s="252" t="str">
        <f>IF($I360="","",VLOOKUP($I360,判定式!$AA$3:$AB$12,2,TRUE))</f>
        <v/>
      </c>
      <c r="S360" s="252" t="str">
        <f>IF($J360="","",VLOOKUP($J360,判定式!$W$3:$X$12,2,TRUE))</f>
        <v/>
      </c>
      <c r="T360" s="252" t="str">
        <f>IF($K360="","",VLOOKUP($K360,判定式!$Z$3:$AB$12,3,TRUE))</f>
        <v/>
      </c>
      <c r="U360" s="252" t="str">
        <f>IF($L360="","",VLOOKUP($L360,判定式!$U$3:$X$12,4,TRUE))</f>
        <v/>
      </c>
      <c r="V360" s="252" t="str">
        <f>IF($M360="","",VLOOKUP($M360,判定式!$V$3:$X$12,3,TRUE))</f>
        <v/>
      </c>
      <c r="W360" s="75" t="str">
        <f t="shared" si="17"/>
        <v/>
      </c>
      <c r="X360" s="174" t="b">
        <f>IF(ISNUMBER(D360),"判定外",IF(C360=12,VLOOKUP(W360,判定式!$C$15:I$19,7,TRUE),IF(C360=13,VLOOKUP(W360,判定式!$D$15:I$19,6,TRUE),IF(C360=14,VLOOKUP(W360,判定式!$E$15:I$19,5,TRUE),IF(C360=15,VLOOKUP(W360,判定式!$F$15:I$19,4,TRUE),IF(C360=16,VLOOKUP(W360,判定式!$G$15:I$19,3,TRUE),IF(C360=17,VLOOKUP(W360,判定式!$H$15:I$19,2,TRUE))))))))</f>
        <v>0</v>
      </c>
    </row>
    <row r="361" spans="1:24" ht="14.25">
      <c r="A361" s="67">
        <v>32</v>
      </c>
      <c r="B361" s="133"/>
      <c r="C361" s="201"/>
      <c r="D361" s="215" t="str">
        <f t="shared" si="16"/>
        <v>-</v>
      </c>
      <c r="E361" s="225"/>
      <c r="F361" s="225"/>
      <c r="G361" s="225"/>
      <c r="H361" s="225"/>
      <c r="I361" s="225"/>
      <c r="J361" s="225"/>
      <c r="K361" s="68"/>
      <c r="L361" s="225"/>
      <c r="M361" s="225"/>
      <c r="N361" s="250" t="str">
        <f>IF($E361="","",VLOOKUP($E361,判定式!$Q$3:$X$12,8,TRUE))</f>
        <v/>
      </c>
      <c r="O361" s="250" t="str">
        <f>IF($F361="","",VLOOKUP($F361,判定式!$R$3:$X$12,7,TRUE))</f>
        <v/>
      </c>
      <c r="P361" s="250" t="str">
        <f>IF($G361="","",VLOOKUP($G361,判定式!$S$3:$X$12,6,TRUE))</f>
        <v/>
      </c>
      <c r="Q361" s="250" t="str">
        <f>IF($H361="","",VLOOKUP($H361,判定式!$T$3:$X$12,5,TRUE))</f>
        <v/>
      </c>
      <c r="R361" s="250" t="str">
        <f>IF($I361="","",VLOOKUP($I361,判定式!$AA$3:$AB$12,2,TRUE))</f>
        <v/>
      </c>
      <c r="S361" s="250" t="str">
        <f>IF($J361="","",VLOOKUP($J361,判定式!$W$3:$X$12,2,TRUE))</f>
        <v/>
      </c>
      <c r="T361" s="250" t="str">
        <f>IF($K361="","",VLOOKUP($K361,判定式!$Z$3:$AB$12,3,TRUE))</f>
        <v/>
      </c>
      <c r="U361" s="250" t="str">
        <f>IF($L361="","",VLOOKUP($L361,判定式!$U$3:$X$12,4,TRUE))</f>
        <v/>
      </c>
      <c r="V361" s="250" t="str">
        <f>IF($M361="","",VLOOKUP($M361,判定式!$V$3:$X$12,3,TRUE))</f>
        <v/>
      </c>
      <c r="W361" s="69" t="str">
        <f t="shared" si="17"/>
        <v/>
      </c>
      <c r="X361" s="170" t="b">
        <f>IF(ISNUMBER(D361),"判定外",IF(C361=12,VLOOKUP(W361,判定式!$C$15:I$19,7,TRUE),IF(C361=13,VLOOKUP(W361,判定式!$D$15:I$19,6,TRUE),IF(C361=14,VLOOKUP(W361,判定式!$E$15:I$19,5,TRUE),IF(C361=15,VLOOKUP(W361,判定式!$F$15:I$19,4,TRUE),IF(C361=16,VLOOKUP(W361,判定式!$G$15:I$19,3,TRUE),IF(C361=17,VLOOKUP(W361,判定式!$H$15:I$19,2,TRUE))))))))</f>
        <v>0</v>
      </c>
    </row>
    <row r="362" spans="1:24" ht="14.25">
      <c r="A362" s="67">
        <v>33</v>
      </c>
      <c r="B362" s="133"/>
      <c r="C362" s="201"/>
      <c r="D362" s="215" t="str">
        <f t="shared" si="16"/>
        <v>-</v>
      </c>
      <c r="E362" s="225"/>
      <c r="F362" s="225"/>
      <c r="G362" s="225"/>
      <c r="H362" s="225"/>
      <c r="I362" s="225"/>
      <c r="J362" s="225"/>
      <c r="K362" s="68"/>
      <c r="L362" s="225"/>
      <c r="M362" s="225"/>
      <c r="N362" s="250" t="str">
        <f>IF($E362="","",VLOOKUP($E362,判定式!$Q$3:$X$12,8,TRUE))</f>
        <v/>
      </c>
      <c r="O362" s="250" t="str">
        <f>IF($F362="","",VLOOKUP($F362,判定式!$R$3:$X$12,7,TRUE))</f>
        <v/>
      </c>
      <c r="P362" s="250" t="str">
        <f>IF($G362="","",VLOOKUP($G362,判定式!$S$3:$X$12,6,TRUE))</f>
        <v/>
      </c>
      <c r="Q362" s="250" t="str">
        <f>IF($H362="","",VLOOKUP($H362,判定式!$T$3:$X$12,5,TRUE))</f>
        <v/>
      </c>
      <c r="R362" s="250" t="str">
        <f>IF($I362="","",VLOOKUP($I362,判定式!$AA$3:$AB$12,2,TRUE))</f>
        <v/>
      </c>
      <c r="S362" s="250" t="str">
        <f>IF($J362="","",VLOOKUP($J362,判定式!$W$3:$X$12,2,TRUE))</f>
        <v/>
      </c>
      <c r="T362" s="250" t="str">
        <f>IF($K362="","",VLOOKUP($K362,判定式!$Z$3:$AB$12,3,TRUE))</f>
        <v/>
      </c>
      <c r="U362" s="250" t="str">
        <f>IF($L362="","",VLOOKUP($L362,判定式!$U$3:$X$12,4,TRUE))</f>
        <v/>
      </c>
      <c r="V362" s="250" t="str">
        <f>IF($M362="","",VLOOKUP($M362,判定式!$V$3:$X$12,3,TRUE))</f>
        <v/>
      </c>
      <c r="W362" s="69" t="str">
        <f t="shared" si="17"/>
        <v/>
      </c>
      <c r="X362" s="170" t="b">
        <f>IF(ISNUMBER(D362),"判定外",IF(C362=12,VLOOKUP(W362,判定式!$C$15:I$19,7,TRUE),IF(C362=13,VLOOKUP(W362,判定式!$D$15:I$19,6,TRUE),IF(C362=14,VLOOKUP(W362,判定式!$E$15:I$19,5,TRUE),IF(C362=15,VLOOKUP(W362,判定式!$F$15:I$19,4,TRUE),IF(C362=16,VLOOKUP(W362,判定式!$G$15:I$19,3,TRUE),IF(C362=17,VLOOKUP(W362,判定式!$H$15:I$19,2,TRUE))))))))</f>
        <v>0</v>
      </c>
    </row>
    <row r="363" spans="1:24" ht="14.25">
      <c r="A363" s="67">
        <v>34</v>
      </c>
      <c r="B363" s="133"/>
      <c r="C363" s="201"/>
      <c r="D363" s="215" t="str">
        <f t="shared" si="16"/>
        <v>-</v>
      </c>
      <c r="E363" s="225"/>
      <c r="F363" s="225"/>
      <c r="G363" s="225"/>
      <c r="H363" s="225"/>
      <c r="I363" s="225"/>
      <c r="J363" s="225"/>
      <c r="K363" s="68"/>
      <c r="L363" s="225"/>
      <c r="M363" s="225"/>
      <c r="N363" s="250" t="str">
        <f>IF($E363="","",VLOOKUP($E363,判定式!$Q$3:$X$12,8,TRUE))</f>
        <v/>
      </c>
      <c r="O363" s="250" t="str">
        <f>IF($F363="","",VLOOKUP($F363,判定式!$R$3:$X$12,7,TRUE))</f>
        <v/>
      </c>
      <c r="P363" s="250" t="str">
        <f>IF($G363="","",VLOOKUP($G363,判定式!$S$3:$X$12,6,TRUE))</f>
        <v/>
      </c>
      <c r="Q363" s="250" t="str">
        <f>IF($H363="","",VLOOKUP($H363,判定式!$T$3:$X$12,5,TRUE))</f>
        <v/>
      </c>
      <c r="R363" s="250" t="str">
        <f>IF($I363="","",VLOOKUP($I363,判定式!$AA$3:$AB$12,2,TRUE))</f>
        <v/>
      </c>
      <c r="S363" s="250" t="str">
        <f>IF($J363="","",VLOOKUP($J363,判定式!$W$3:$X$12,2,TRUE))</f>
        <v/>
      </c>
      <c r="T363" s="250" t="str">
        <f>IF($K363="","",VLOOKUP($K363,判定式!$Z$3:$AB$12,3,TRUE))</f>
        <v/>
      </c>
      <c r="U363" s="250" t="str">
        <f>IF($L363="","",VLOOKUP($L363,判定式!$U$3:$X$12,4,TRUE))</f>
        <v/>
      </c>
      <c r="V363" s="250" t="str">
        <f>IF($M363="","",VLOOKUP($M363,判定式!$V$3:$X$12,3,TRUE))</f>
        <v/>
      </c>
      <c r="W363" s="69" t="str">
        <f t="shared" si="17"/>
        <v/>
      </c>
      <c r="X363" s="170" t="b">
        <f>IF(ISNUMBER(D363),"判定外",IF(C363=12,VLOOKUP(W363,判定式!$C$15:I$19,7,TRUE),IF(C363=13,VLOOKUP(W363,判定式!$D$15:I$19,6,TRUE),IF(C363=14,VLOOKUP(W363,判定式!$E$15:I$19,5,TRUE),IF(C363=15,VLOOKUP(W363,判定式!$F$15:I$19,4,TRUE),IF(C363=16,VLOOKUP(W363,判定式!$G$15:I$19,3,TRUE),IF(C363=17,VLOOKUP(W363,判定式!$H$15:I$19,2,TRUE))))))))</f>
        <v>0</v>
      </c>
    </row>
    <row r="364" spans="1:24" ht="14.25">
      <c r="A364" s="70">
        <v>35</v>
      </c>
      <c r="B364" s="134"/>
      <c r="C364" s="202"/>
      <c r="D364" s="216" t="str">
        <f t="shared" si="16"/>
        <v>-</v>
      </c>
      <c r="E364" s="227"/>
      <c r="F364" s="227"/>
      <c r="G364" s="227"/>
      <c r="H364" s="227"/>
      <c r="I364" s="227"/>
      <c r="J364" s="227"/>
      <c r="K364" s="71"/>
      <c r="L364" s="227"/>
      <c r="M364" s="227"/>
      <c r="N364" s="253" t="str">
        <f>IF($E364="","",VLOOKUP($E364,判定式!$Q$3:$X$12,8,TRUE))</f>
        <v/>
      </c>
      <c r="O364" s="253" t="str">
        <f>IF($F364="","",VLOOKUP($F364,判定式!$R$3:$X$12,7,TRUE))</f>
        <v/>
      </c>
      <c r="P364" s="253" t="str">
        <f>IF($G364="","",VLOOKUP($G364,判定式!$S$3:$X$12,6,TRUE))</f>
        <v/>
      </c>
      <c r="Q364" s="253" t="str">
        <f>IF($H364="","",VLOOKUP($H364,判定式!$T$3:$X$12,5,TRUE))</f>
        <v/>
      </c>
      <c r="R364" s="253" t="str">
        <f>IF($I364="","",VLOOKUP($I364,判定式!$AA$3:$AB$12,2,TRUE))</f>
        <v/>
      </c>
      <c r="S364" s="253" t="str">
        <f>IF($J364="","",VLOOKUP($J364,判定式!$W$3:$X$12,2,TRUE))</f>
        <v/>
      </c>
      <c r="T364" s="253" t="str">
        <f>IF($K364="","",VLOOKUP($K364,判定式!$Z$3:$AB$12,3,TRUE))</f>
        <v/>
      </c>
      <c r="U364" s="253" t="str">
        <f>IF($L364="","",VLOOKUP($L364,判定式!$U$3:$X$12,4,TRUE))</f>
        <v/>
      </c>
      <c r="V364" s="253" t="str">
        <f>IF($M364="","",VLOOKUP($M364,判定式!$V$3:$X$12,3,TRUE))</f>
        <v/>
      </c>
      <c r="W364" s="78" t="str">
        <f t="shared" si="17"/>
        <v/>
      </c>
      <c r="X364" s="171" t="b">
        <f>IF(ISNUMBER(D364),"判定外",IF(C364=12,VLOOKUP(W364,判定式!$C$15:I$19,7,TRUE),IF(C364=13,VLOOKUP(W364,判定式!$D$15:I$19,6,TRUE),IF(C364=14,VLOOKUP(W364,判定式!$E$15:I$19,5,TRUE),IF(C364=15,VLOOKUP(W364,判定式!$F$15:I$19,4,TRUE),IF(C364=16,VLOOKUP(W364,判定式!$G$15:I$19,3,TRUE),IF(C364=17,VLOOKUP(W364,判定式!$H$15:I$19,2,TRUE))))))))</f>
        <v>0</v>
      </c>
    </row>
    <row r="365" spans="1:24" ht="14.25">
      <c r="A365" s="73">
        <v>36</v>
      </c>
      <c r="B365" s="135"/>
      <c r="C365" s="203"/>
      <c r="D365" s="217" t="str">
        <f t="shared" si="16"/>
        <v>-</v>
      </c>
      <c r="E365" s="229"/>
      <c r="F365" s="229"/>
      <c r="G365" s="229"/>
      <c r="H365" s="229"/>
      <c r="I365" s="229"/>
      <c r="J365" s="229"/>
      <c r="K365" s="74"/>
      <c r="L365" s="229"/>
      <c r="M365" s="229"/>
      <c r="N365" s="254" t="str">
        <f>IF($E365="","",VLOOKUP($E365,判定式!$Q$3:$X$12,8,TRUE))</f>
        <v/>
      </c>
      <c r="O365" s="254" t="str">
        <f>IF($F365="","",VLOOKUP($F365,判定式!$R$3:$X$12,7,TRUE))</f>
        <v/>
      </c>
      <c r="P365" s="254" t="str">
        <f>IF($G365="","",VLOOKUP($G365,判定式!$S$3:$X$12,6,TRUE))</f>
        <v/>
      </c>
      <c r="Q365" s="254" t="str">
        <f>IF($H365="","",VLOOKUP($H365,判定式!$T$3:$X$12,5,TRUE))</f>
        <v/>
      </c>
      <c r="R365" s="254" t="str">
        <f>IF($I365="","",VLOOKUP($I365,判定式!$AA$3:$AB$12,2,TRUE))</f>
        <v/>
      </c>
      <c r="S365" s="254" t="str">
        <f>IF($J365="","",VLOOKUP($J365,判定式!$W$3:$X$12,2,TRUE))</f>
        <v/>
      </c>
      <c r="T365" s="254" t="str">
        <f>IF($K365="","",VLOOKUP($K365,判定式!$Z$3:$AB$12,3,TRUE))</f>
        <v/>
      </c>
      <c r="U365" s="254" t="str">
        <f>IF($L365="","",VLOOKUP($L365,判定式!$U$3:$X$12,4,TRUE))</f>
        <v/>
      </c>
      <c r="V365" s="254" t="str">
        <f>IF($M365="","",VLOOKUP($M365,判定式!$V$3:$X$12,3,TRUE))</f>
        <v/>
      </c>
      <c r="W365" s="75" t="str">
        <f t="shared" si="17"/>
        <v/>
      </c>
      <c r="X365" s="172" t="b">
        <f>IF(ISNUMBER(D365),"判定外",IF(C365=12,VLOOKUP(W365,判定式!$C$15:I$19,7,TRUE),IF(C365=13,VLOOKUP(W365,判定式!$D$15:I$19,6,TRUE),IF(C365=14,VLOOKUP(W365,判定式!$E$15:I$19,5,TRUE),IF(C365=15,VLOOKUP(W365,判定式!$F$15:I$19,4,TRUE),IF(C365=16,VLOOKUP(W365,判定式!$G$15:I$19,3,TRUE),IF(C365=17,VLOOKUP(W365,判定式!$H$15:I$19,2,TRUE))))))))</f>
        <v>0</v>
      </c>
    </row>
    <row r="366" spans="1:24" ht="14.25">
      <c r="A366" s="67">
        <v>37</v>
      </c>
      <c r="B366" s="133"/>
      <c r="C366" s="201"/>
      <c r="D366" s="215" t="str">
        <f t="shared" si="16"/>
        <v>-</v>
      </c>
      <c r="E366" s="225"/>
      <c r="F366" s="225"/>
      <c r="G366" s="225"/>
      <c r="H366" s="225"/>
      <c r="I366" s="225"/>
      <c r="J366" s="225"/>
      <c r="K366" s="68"/>
      <c r="L366" s="225"/>
      <c r="M366" s="225"/>
      <c r="N366" s="250" t="str">
        <f>IF($E366="","",VLOOKUP($E366,判定式!$Q$3:$X$12,8,TRUE))</f>
        <v/>
      </c>
      <c r="O366" s="250" t="str">
        <f>IF($F366="","",VLOOKUP($F366,判定式!$R$3:$X$12,7,TRUE))</f>
        <v/>
      </c>
      <c r="P366" s="250" t="str">
        <f>IF($G366="","",VLOOKUP($G366,判定式!$S$3:$X$12,6,TRUE))</f>
        <v/>
      </c>
      <c r="Q366" s="250" t="str">
        <f>IF($H366="","",VLOOKUP($H366,判定式!$T$3:$X$12,5,TRUE))</f>
        <v/>
      </c>
      <c r="R366" s="250" t="str">
        <f>IF($I366="","",VLOOKUP($I366,判定式!$AA$3:$AB$12,2,TRUE))</f>
        <v/>
      </c>
      <c r="S366" s="250" t="str">
        <f>IF($J366="","",VLOOKUP($J366,判定式!$W$3:$X$12,2,TRUE))</f>
        <v/>
      </c>
      <c r="T366" s="250" t="str">
        <f>IF($K366="","",VLOOKUP($K366,判定式!$Z$3:$AB$12,3,TRUE))</f>
        <v/>
      </c>
      <c r="U366" s="250" t="str">
        <f>IF($L366="","",VLOOKUP($L366,判定式!$U$3:$X$12,4,TRUE))</f>
        <v/>
      </c>
      <c r="V366" s="250" t="str">
        <f>IF($M366="","",VLOOKUP($M366,判定式!$V$3:$X$12,3,TRUE))</f>
        <v/>
      </c>
      <c r="W366" s="69" t="str">
        <f t="shared" si="17"/>
        <v/>
      </c>
      <c r="X366" s="170" t="b">
        <f>IF(ISNUMBER(D366),"判定外",IF(C366=12,VLOOKUP(W366,判定式!$C$15:I$19,7,TRUE),IF(C366=13,VLOOKUP(W366,判定式!$D$15:I$19,6,TRUE),IF(C366=14,VLOOKUP(W366,判定式!$E$15:I$19,5,TRUE),IF(C366=15,VLOOKUP(W366,判定式!$F$15:I$19,4,TRUE),IF(C366=16,VLOOKUP(W366,判定式!$G$15:I$19,3,TRUE),IF(C366=17,VLOOKUP(W366,判定式!$H$15:I$19,2,TRUE))))))))</f>
        <v>0</v>
      </c>
    </row>
    <row r="367" spans="1:24" ht="14.25">
      <c r="A367" s="67">
        <v>38</v>
      </c>
      <c r="B367" s="133"/>
      <c r="C367" s="201"/>
      <c r="D367" s="215" t="str">
        <f t="shared" si="16"/>
        <v>-</v>
      </c>
      <c r="E367" s="225"/>
      <c r="F367" s="225"/>
      <c r="G367" s="225"/>
      <c r="H367" s="225"/>
      <c r="I367" s="225"/>
      <c r="J367" s="225"/>
      <c r="K367" s="68"/>
      <c r="L367" s="225"/>
      <c r="M367" s="225"/>
      <c r="N367" s="250" t="str">
        <f>IF($E367="","",VLOOKUP($E367,判定式!$Q$3:$X$12,8,TRUE))</f>
        <v/>
      </c>
      <c r="O367" s="250" t="str">
        <f>IF($F367="","",VLOOKUP($F367,判定式!$R$3:$X$12,7,TRUE))</f>
        <v/>
      </c>
      <c r="P367" s="250" t="str">
        <f>IF($G367="","",VLOOKUP($G367,判定式!$S$3:$X$12,6,TRUE))</f>
        <v/>
      </c>
      <c r="Q367" s="250" t="str">
        <f>IF($H367="","",VLOOKUP($H367,判定式!$T$3:$X$12,5,TRUE))</f>
        <v/>
      </c>
      <c r="R367" s="250" t="str">
        <f>IF($I367="","",VLOOKUP($I367,判定式!$AA$3:$AB$12,2,TRUE))</f>
        <v/>
      </c>
      <c r="S367" s="250" t="str">
        <f>IF($J367="","",VLOOKUP($J367,判定式!$W$3:$X$12,2,TRUE))</f>
        <v/>
      </c>
      <c r="T367" s="250" t="str">
        <f>IF($K367="","",VLOOKUP($K367,判定式!$Z$3:$AB$12,3,TRUE))</f>
        <v/>
      </c>
      <c r="U367" s="250" t="str">
        <f>IF($L367="","",VLOOKUP($L367,判定式!$U$3:$X$12,4,TRUE))</f>
        <v/>
      </c>
      <c r="V367" s="250" t="str">
        <f>IF($M367="","",VLOOKUP($M367,判定式!$V$3:$X$12,3,TRUE))</f>
        <v/>
      </c>
      <c r="W367" s="69" t="str">
        <f t="shared" si="17"/>
        <v/>
      </c>
      <c r="X367" s="170" t="b">
        <f>IF(ISNUMBER(D367),"判定外",IF(C367=12,VLOOKUP(W367,判定式!$C$15:I$19,7,TRUE),IF(C367=13,VLOOKUP(W367,判定式!$D$15:I$19,6,TRUE),IF(C367=14,VLOOKUP(W367,判定式!$E$15:I$19,5,TRUE),IF(C367=15,VLOOKUP(W367,判定式!$F$15:I$19,4,TRUE),IF(C367=16,VLOOKUP(W367,判定式!$G$15:I$19,3,TRUE),IF(C367=17,VLOOKUP(W367,判定式!$H$15:I$19,2,TRUE))))))))</f>
        <v>0</v>
      </c>
    </row>
    <row r="368" spans="1:24" ht="14.25">
      <c r="A368" s="67">
        <v>39</v>
      </c>
      <c r="B368" s="133"/>
      <c r="C368" s="201"/>
      <c r="D368" s="215" t="str">
        <f t="shared" si="16"/>
        <v>-</v>
      </c>
      <c r="E368" s="225"/>
      <c r="F368" s="225"/>
      <c r="G368" s="225"/>
      <c r="H368" s="225"/>
      <c r="I368" s="225"/>
      <c r="J368" s="225"/>
      <c r="K368" s="68"/>
      <c r="L368" s="225"/>
      <c r="M368" s="225"/>
      <c r="N368" s="250" t="str">
        <f>IF($E368="","",VLOOKUP($E368,判定式!$Q$3:$X$12,8,TRUE))</f>
        <v/>
      </c>
      <c r="O368" s="250" t="str">
        <f>IF($F368="","",VLOOKUP($F368,判定式!$R$3:$X$12,7,TRUE))</f>
        <v/>
      </c>
      <c r="P368" s="250" t="str">
        <f>IF($G368="","",VLOOKUP($G368,判定式!$S$3:$X$12,6,TRUE))</f>
        <v/>
      </c>
      <c r="Q368" s="250" t="str">
        <f>IF($H368="","",VLOOKUP($H368,判定式!$T$3:$X$12,5,TRUE))</f>
        <v/>
      </c>
      <c r="R368" s="250" t="str">
        <f>IF($I368="","",VLOOKUP($I368,判定式!$AA$3:$AB$12,2,TRUE))</f>
        <v/>
      </c>
      <c r="S368" s="250" t="str">
        <f>IF($J368="","",VLOOKUP($J368,判定式!$W$3:$X$12,2,TRUE))</f>
        <v/>
      </c>
      <c r="T368" s="250" t="str">
        <f>IF($K368="","",VLOOKUP($K368,判定式!$Z$3:$AB$12,3,TRUE))</f>
        <v/>
      </c>
      <c r="U368" s="250" t="str">
        <f>IF($L368="","",VLOOKUP($L368,判定式!$U$3:$X$12,4,TRUE))</f>
        <v/>
      </c>
      <c r="V368" s="250" t="str">
        <f>IF($M368="","",VLOOKUP($M368,判定式!$V$3:$X$12,3,TRUE))</f>
        <v/>
      </c>
      <c r="W368" s="69" t="str">
        <f t="shared" si="17"/>
        <v/>
      </c>
      <c r="X368" s="170" t="b">
        <f>IF(ISNUMBER(D368),"判定外",IF(C368=12,VLOOKUP(W368,判定式!$C$15:I$19,7,TRUE),IF(C368=13,VLOOKUP(W368,判定式!$D$15:I$19,6,TRUE),IF(C368=14,VLOOKUP(W368,判定式!$E$15:I$19,5,TRUE),IF(C368=15,VLOOKUP(W368,判定式!$F$15:I$19,4,TRUE),IF(C368=16,VLOOKUP(W368,判定式!$G$15:I$19,3,TRUE),IF(C368=17,VLOOKUP(W368,判定式!$H$15:I$19,2,TRUE))))))))</f>
        <v>0</v>
      </c>
    </row>
    <row r="369" spans="1:24" ht="14.25">
      <c r="A369" s="76">
        <v>40</v>
      </c>
      <c r="B369" s="136"/>
      <c r="C369" s="204"/>
      <c r="D369" s="218" t="str">
        <f t="shared" si="16"/>
        <v>-</v>
      </c>
      <c r="E369" s="230"/>
      <c r="F369" s="230"/>
      <c r="G369" s="230"/>
      <c r="H369" s="230"/>
      <c r="I369" s="230"/>
      <c r="J369" s="230"/>
      <c r="K369" s="77"/>
      <c r="L369" s="230"/>
      <c r="M369" s="230"/>
      <c r="N369" s="251" t="str">
        <f>IF($E369="","",VLOOKUP($E369,判定式!$Q$3:$X$12,8,TRUE))</f>
        <v/>
      </c>
      <c r="O369" s="251" t="str">
        <f>IF($F369="","",VLOOKUP($F369,判定式!$R$3:$X$12,7,TRUE))</f>
        <v/>
      </c>
      <c r="P369" s="251" t="str">
        <f>IF($G369="","",VLOOKUP($G369,判定式!$S$3:$X$12,6,TRUE))</f>
        <v/>
      </c>
      <c r="Q369" s="251" t="str">
        <f>IF($H369="","",VLOOKUP($H369,判定式!$T$3:$X$12,5,TRUE))</f>
        <v/>
      </c>
      <c r="R369" s="251" t="str">
        <f>IF($I369="","",VLOOKUP($I369,判定式!$AA$3:$AB$12,2,TRUE))</f>
        <v/>
      </c>
      <c r="S369" s="251" t="str">
        <f>IF($J369="","",VLOOKUP($J369,判定式!$W$3:$X$12,2,TRUE))</f>
        <v/>
      </c>
      <c r="T369" s="251" t="str">
        <f>IF($K369="","",VLOOKUP($K369,判定式!$Z$3:$AB$12,3,TRUE))</f>
        <v/>
      </c>
      <c r="U369" s="251" t="str">
        <f>IF($L369="","",VLOOKUP($L369,判定式!$U$3:$X$12,4,TRUE))</f>
        <v/>
      </c>
      <c r="V369" s="251" t="str">
        <f>IF($M369="","",VLOOKUP($M369,判定式!$V$3:$X$12,3,TRUE))</f>
        <v/>
      </c>
      <c r="W369" s="78" t="str">
        <f t="shared" si="17"/>
        <v/>
      </c>
      <c r="X369" s="173" t="b">
        <f>IF(ISNUMBER(D369),"判定外",IF(C369=12,VLOOKUP(W369,判定式!$C$15:I$19,7,TRUE),IF(C369=13,VLOOKUP(W369,判定式!$D$15:I$19,6,TRUE),IF(C369=14,VLOOKUP(W369,判定式!$E$15:I$19,5,TRUE),IF(C369=15,VLOOKUP(W369,判定式!$F$15:I$19,4,TRUE),IF(C369=16,VLOOKUP(W369,判定式!$G$15:I$19,3,TRUE),IF(C369=17,VLOOKUP(W369,判定式!$H$15:I$19,2,TRUE))))))))</f>
        <v>0</v>
      </c>
    </row>
    <row r="370" spans="1:24" ht="14.25">
      <c r="A370" s="79">
        <v>41</v>
      </c>
      <c r="B370" s="137"/>
      <c r="C370" s="205"/>
      <c r="D370" s="219" t="str">
        <f t="shared" si="16"/>
        <v>-</v>
      </c>
      <c r="E370" s="231"/>
      <c r="F370" s="231"/>
      <c r="G370" s="231"/>
      <c r="H370" s="231"/>
      <c r="I370" s="231"/>
      <c r="J370" s="231"/>
      <c r="K370" s="80"/>
      <c r="L370" s="231"/>
      <c r="M370" s="231"/>
      <c r="N370" s="252" t="str">
        <f>IF($E370="","",VLOOKUP($E370,判定式!$Q$3:$X$12,8,TRUE))</f>
        <v/>
      </c>
      <c r="O370" s="252" t="str">
        <f>IF($F370="","",VLOOKUP($F370,判定式!$R$3:$X$12,7,TRUE))</f>
        <v/>
      </c>
      <c r="P370" s="252" t="str">
        <f>IF($G370="","",VLOOKUP($G370,判定式!$S$3:$X$12,6,TRUE))</f>
        <v/>
      </c>
      <c r="Q370" s="252" t="str">
        <f>IF($H370="","",VLOOKUP($H370,判定式!$T$3:$X$12,5,TRUE))</f>
        <v/>
      </c>
      <c r="R370" s="252" t="str">
        <f>IF($I370="","",VLOOKUP($I370,判定式!$AA$3:$AB$12,2,TRUE))</f>
        <v/>
      </c>
      <c r="S370" s="252" t="str">
        <f>IF($J370="","",VLOOKUP($J370,判定式!$W$3:$X$12,2,TRUE))</f>
        <v/>
      </c>
      <c r="T370" s="252" t="str">
        <f>IF($K370="","",VLOOKUP($K370,判定式!$Z$3:$AB$12,3,TRUE))</f>
        <v/>
      </c>
      <c r="U370" s="252" t="str">
        <f>IF($L370="","",VLOOKUP($L370,判定式!$U$3:$X$12,4,TRUE))</f>
        <v/>
      </c>
      <c r="V370" s="252" t="str">
        <f>IF($M370="","",VLOOKUP($M370,判定式!$V$3:$X$12,3,TRUE))</f>
        <v/>
      </c>
      <c r="W370" s="75" t="str">
        <f t="shared" si="17"/>
        <v/>
      </c>
      <c r="X370" s="174" t="b">
        <f>IF(ISNUMBER(D370),"判定外",IF(C370=12,VLOOKUP(W370,判定式!$C$15:I$19,7,TRUE),IF(C370=13,VLOOKUP(W370,判定式!$D$15:I$19,6,TRUE),IF(C370=14,VLOOKUP(W370,判定式!$E$15:I$19,5,TRUE),IF(C370=15,VLOOKUP(W370,判定式!$F$15:I$19,4,TRUE),IF(C370=16,VLOOKUP(W370,判定式!$G$15:I$19,3,TRUE),IF(C370=17,VLOOKUP(W370,判定式!$H$15:I$19,2,TRUE))))))))</f>
        <v>0</v>
      </c>
    </row>
    <row r="371" spans="1:24" ht="14.25">
      <c r="A371" s="67">
        <v>42</v>
      </c>
      <c r="B371" s="133"/>
      <c r="C371" s="201"/>
      <c r="D371" s="215" t="str">
        <f t="shared" si="16"/>
        <v>-</v>
      </c>
      <c r="E371" s="225"/>
      <c r="F371" s="225"/>
      <c r="G371" s="225"/>
      <c r="H371" s="225"/>
      <c r="I371" s="225"/>
      <c r="J371" s="225"/>
      <c r="K371" s="68"/>
      <c r="L371" s="225"/>
      <c r="M371" s="225"/>
      <c r="N371" s="250" t="str">
        <f>IF($E371="","",VLOOKUP($E371,判定式!$Q$3:$X$12,8,TRUE))</f>
        <v/>
      </c>
      <c r="O371" s="250" t="str">
        <f>IF($F371="","",VLOOKUP($F371,判定式!$R$3:$X$12,7,TRUE))</f>
        <v/>
      </c>
      <c r="P371" s="250" t="str">
        <f>IF($G371="","",VLOOKUP($G371,判定式!$S$3:$X$12,6,TRUE))</f>
        <v/>
      </c>
      <c r="Q371" s="250" t="str">
        <f>IF($H371="","",VLOOKUP($H371,判定式!$T$3:$X$12,5,TRUE))</f>
        <v/>
      </c>
      <c r="R371" s="250" t="str">
        <f>IF($I371="","",VLOOKUP($I371,判定式!$AA$3:$AB$12,2,TRUE))</f>
        <v/>
      </c>
      <c r="S371" s="250" t="str">
        <f>IF($J371="","",VLOOKUP($J371,判定式!$W$3:$X$12,2,TRUE))</f>
        <v/>
      </c>
      <c r="T371" s="250" t="str">
        <f>IF($K371="","",VLOOKUP($K371,判定式!$Z$3:$AB$12,3,TRUE))</f>
        <v/>
      </c>
      <c r="U371" s="250" t="str">
        <f>IF($L371="","",VLOOKUP($L371,判定式!$U$3:$X$12,4,TRUE))</f>
        <v/>
      </c>
      <c r="V371" s="250" t="str">
        <f>IF($M371="","",VLOOKUP($M371,判定式!$V$3:$X$12,3,TRUE))</f>
        <v/>
      </c>
      <c r="W371" s="69" t="str">
        <f t="shared" si="17"/>
        <v/>
      </c>
      <c r="X371" s="170" t="b">
        <f>IF(ISNUMBER(D371),"判定外",IF(C371=12,VLOOKUP(W371,判定式!$C$15:I$19,7,TRUE),IF(C371=13,VLOOKUP(W371,判定式!$D$15:I$19,6,TRUE),IF(C371=14,VLOOKUP(W371,判定式!$E$15:I$19,5,TRUE),IF(C371=15,VLOOKUP(W371,判定式!$F$15:I$19,4,TRUE),IF(C371=16,VLOOKUP(W371,判定式!$G$15:I$19,3,TRUE),IF(C371=17,VLOOKUP(W371,判定式!$H$15:I$19,2,TRUE))))))))</f>
        <v>0</v>
      </c>
    </row>
    <row r="372" spans="1:24" ht="14.25">
      <c r="A372" s="67">
        <v>43</v>
      </c>
      <c r="B372" s="133"/>
      <c r="C372" s="201"/>
      <c r="D372" s="215" t="str">
        <f t="shared" si="16"/>
        <v>-</v>
      </c>
      <c r="E372" s="225"/>
      <c r="F372" s="225"/>
      <c r="G372" s="225"/>
      <c r="H372" s="225"/>
      <c r="I372" s="225"/>
      <c r="J372" s="225"/>
      <c r="K372" s="68"/>
      <c r="L372" s="225"/>
      <c r="M372" s="225"/>
      <c r="N372" s="250" t="str">
        <f>IF($E372="","",VLOOKUP($E372,判定式!$Q$3:$X$12,8,TRUE))</f>
        <v/>
      </c>
      <c r="O372" s="250" t="str">
        <f>IF($F372="","",VLOOKUP($F372,判定式!$R$3:$X$12,7,TRUE))</f>
        <v/>
      </c>
      <c r="P372" s="250" t="str">
        <f>IF($G372="","",VLOOKUP($G372,判定式!$S$3:$X$12,6,TRUE))</f>
        <v/>
      </c>
      <c r="Q372" s="250" t="str">
        <f>IF($H372="","",VLOOKUP($H372,判定式!$T$3:$X$12,5,TRUE))</f>
        <v/>
      </c>
      <c r="R372" s="250" t="str">
        <f>IF($I372="","",VLOOKUP($I372,判定式!$AA$3:$AB$12,2,TRUE))</f>
        <v/>
      </c>
      <c r="S372" s="250" t="str">
        <f>IF($J372="","",VLOOKUP($J372,判定式!$W$3:$X$12,2,TRUE))</f>
        <v/>
      </c>
      <c r="T372" s="250" t="str">
        <f>IF($K372="","",VLOOKUP($K372,判定式!$Z$3:$AB$12,3,TRUE))</f>
        <v/>
      </c>
      <c r="U372" s="250" t="str">
        <f>IF($L372="","",VLOOKUP($L372,判定式!$U$3:$X$12,4,TRUE))</f>
        <v/>
      </c>
      <c r="V372" s="250" t="str">
        <f>IF($M372="","",VLOOKUP($M372,判定式!$V$3:$X$12,3,TRUE))</f>
        <v/>
      </c>
      <c r="W372" s="69" t="str">
        <f t="shared" si="17"/>
        <v/>
      </c>
      <c r="X372" s="170" t="b">
        <f>IF(ISNUMBER(D372),"判定外",IF(C372=12,VLOOKUP(W372,判定式!$C$15:I$19,7,TRUE),IF(C372=13,VLOOKUP(W372,判定式!$D$15:I$19,6,TRUE),IF(C372=14,VLOOKUP(W372,判定式!$E$15:I$19,5,TRUE),IF(C372=15,VLOOKUP(W372,判定式!$F$15:I$19,4,TRUE),IF(C372=16,VLOOKUP(W372,判定式!$G$15:I$19,3,TRUE),IF(C372=17,VLOOKUP(W372,判定式!$H$15:I$19,2,TRUE))))))))</f>
        <v>0</v>
      </c>
    </row>
    <row r="373" spans="1:24" ht="14.25">
      <c r="A373" s="67">
        <v>44</v>
      </c>
      <c r="B373" s="133"/>
      <c r="C373" s="201"/>
      <c r="D373" s="215" t="str">
        <f t="shared" si="16"/>
        <v>-</v>
      </c>
      <c r="E373" s="225"/>
      <c r="F373" s="225"/>
      <c r="G373" s="225"/>
      <c r="H373" s="225"/>
      <c r="I373" s="225"/>
      <c r="J373" s="225"/>
      <c r="K373" s="68"/>
      <c r="L373" s="225"/>
      <c r="M373" s="225"/>
      <c r="N373" s="250" t="str">
        <f>IF($E373="","",VLOOKUP($E373,判定式!$Q$3:$X$12,8,TRUE))</f>
        <v/>
      </c>
      <c r="O373" s="250" t="str">
        <f>IF($F373="","",VLOOKUP($F373,判定式!$R$3:$X$12,7,TRUE))</f>
        <v/>
      </c>
      <c r="P373" s="250" t="str">
        <f>IF($G373="","",VLOOKUP($G373,判定式!$S$3:$X$12,6,TRUE))</f>
        <v/>
      </c>
      <c r="Q373" s="250" t="str">
        <f>IF($H373="","",VLOOKUP($H373,判定式!$T$3:$X$12,5,TRUE))</f>
        <v/>
      </c>
      <c r="R373" s="250" t="str">
        <f>IF($I373="","",VLOOKUP($I373,判定式!$AA$3:$AB$12,2,TRUE))</f>
        <v/>
      </c>
      <c r="S373" s="250" t="str">
        <f>IF($J373="","",VLOOKUP($J373,判定式!$W$3:$X$12,2,TRUE))</f>
        <v/>
      </c>
      <c r="T373" s="250" t="str">
        <f>IF($K373="","",VLOOKUP($K373,判定式!$Z$3:$AB$12,3,TRUE))</f>
        <v/>
      </c>
      <c r="U373" s="250" t="str">
        <f>IF($L373="","",VLOOKUP($L373,判定式!$U$3:$X$12,4,TRUE))</f>
        <v/>
      </c>
      <c r="V373" s="250" t="str">
        <f>IF($M373="","",VLOOKUP($M373,判定式!$V$3:$X$12,3,TRUE))</f>
        <v/>
      </c>
      <c r="W373" s="69" t="str">
        <f t="shared" si="17"/>
        <v/>
      </c>
      <c r="X373" s="170" t="b">
        <f>IF(ISNUMBER(D373),"判定外",IF(C373=12,VLOOKUP(W373,判定式!$C$15:I$19,7,TRUE),IF(C373=13,VLOOKUP(W373,判定式!$D$15:I$19,6,TRUE),IF(C373=14,VLOOKUP(W373,判定式!$E$15:I$19,5,TRUE),IF(C373=15,VLOOKUP(W373,判定式!$F$15:I$19,4,TRUE),IF(C373=16,VLOOKUP(W373,判定式!$G$15:I$19,3,TRUE),IF(C373=17,VLOOKUP(W373,判定式!$H$15:I$19,2,TRUE))))))))</f>
        <v>0</v>
      </c>
    </row>
    <row r="374" spans="1:24" ht="14.25">
      <c r="A374" s="70">
        <v>45</v>
      </c>
      <c r="B374" s="134"/>
      <c r="C374" s="202"/>
      <c r="D374" s="216" t="str">
        <f t="shared" si="16"/>
        <v>-</v>
      </c>
      <c r="E374" s="227"/>
      <c r="F374" s="227"/>
      <c r="G374" s="227"/>
      <c r="H374" s="227"/>
      <c r="I374" s="227"/>
      <c r="J374" s="227"/>
      <c r="K374" s="71"/>
      <c r="L374" s="227"/>
      <c r="M374" s="227"/>
      <c r="N374" s="253" t="str">
        <f>IF($E374="","",VLOOKUP($E374,判定式!$Q$3:$X$12,8,TRUE))</f>
        <v/>
      </c>
      <c r="O374" s="253" t="str">
        <f>IF($F374="","",VLOOKUP($F374,判定式!$R$3:$X$12,7,TRUE))</f>
        <v/>
      </c>
      <c r="P374" s="253" t="str">
        <f>IF($G374="","",VLOOKUP($G374,判定式!$S$3:$X$12,6,TRUE))</f>
        <v/>
      </c>
      <c r="Q374" s="253" t="str">
        <f>IF($H374="","",VLOOKUP($H374,判定式!$T$3:$X$12,5,TRUE))</f>
        <v/>
      </c>
      <c r="R374" s="253" t="str">
        <f>IF($I374="","",VLOOKUP($I374,判定式!$AA$3:$AB$12,2,TRUE))</f>
        <v/>
      </c>
      <c r="S374" s="253" t="str">
        <f>IF($J374="","",VLOOKUP($J374,判定式!$W$3:$X$12,2,TRUE))</f>
        <v/>
      </c>
      <c r="T374" s="253" t="str">
        <f>IF($K374="","",VLOOKUP($K374,判定式!$Z$3:$AB$12,3,TRUE))</f>
        <v/>
      </c>
      <c r="U374" s="253" t="str">
        <f>IF($L374="","",VLOOKUP($L374,判定式!$U$3:$X$12,4,TRUE))</f>
        <v/>
      </c>
      <c r="V374" s="253" t="str">
        <f>IF($M374="","",VLOOKUP($M374,判定式!$V$3:$X$12,3,TRUE))</f>
        <v/>
      </c>
      <c r="W374" s="78" t="str">
        <f t="shared" si="17"/>
        <v/>
      </c>
      <c r="X374" s="171" t="b">
        <f>IF(ISNUMBER(D374),"判定外",IF(C374=12,VLOOKUP(W374,判定式!$C$15:I$19,7,TRUE),IF(C374=13,VLOOKUP(W374,判定式!$D$15:I$19,6,TRUE),IF(C374=14,VLOOKUP(W374,判定式!$E$15:I$19,5,TRUE),IF(C374=15,VLOOKUP(W374,判定式!$F$15:I$19,4,TRUE),IF(C374=16,VLOOKUP(W374,判定式!$G$15:I$19,3,TRUE),IF(C374=17,VLOOKUP(W374,判定式!$H$15:I$19,2,TRUE))))))))</f>
        <v>0</v>
      </c>
    </row>
    <row r="375" spans="1:24" ht="14.25">
      <c r="A375" s="73">
        <v>46</v>
      </c>
      <c r="B375" s="135"/>
      <c r="C375" s="203"/>
      <c r="D375" s="217" t="str">
        <f t="shared" si="16"/>
        <v>-</v>
      </c>
      <c r="E375" s="229"/>
      <c r="F375" s="229"/>
      <c r="G375" s="229"/>
      <c r="H375" s="229"/>
      <c r="I375" s="229"/>
      <c r="J375" s="229"/>
      <c r="K375" s="74"/>
      <c r="L375" s="229"/>
      <c r="M375" s="229"/>
      <c r="N375" s="254" t="str">
        <f>IF($E375="","",VLOOKUP($E375,判定式!$Q$3:$X$12,8,TRUE))</f>
        <v/>
      </c>
      <c r="O375" s="254" t="str">
        <f>IF($F375="","",VLOOKUP($F375,判定式!$R$3:$X$12,7,TRUE))</f>
        <v/>
      </c>
      <c r="P375" s="254" t="str">
        <f>IF($G375="","",VLOOKUP($G375,判定式!$S$3:$X$12,6,TRUE))</f>
        <v/>
      </c>
      <c r="Q375" s="254" t="str">
        <f>IF($H375="","",VLOOKUP($H375,判定式!$T$3:$X$12,5,TRUE))</f>
        <v/>
      </c>
      <c r="R375" s="254" t="str">
        <f>IF($I375="","",VLOOKUP($I375,判定式!$AA$3:$AB$12,2,TRUE))</f>
        <v/>
      </c>
      <c r="S375" s="254" t="str">
        <f>IF($J375="","",VLOOKUP($J375,判定式!$W$3:$X$12,2,TRUE))</f>
        <v/>
      </c>
      <c r="T375" s="254" t="str">
        <f>IF($K375="","",VLOOKUP($K375,判定式!$Z$3:$AB$12,3,TRUE))</f>
        <v/>
      </c>
      <c r="U375" s="254" t="str">
        <f>IF($L375="","",VLOOKUP($L375,判定式!$U$3:$X$12,4,TRUE))</f>
        <v/>
      </c>
      <c r="V375" s="254" t="str">
        <f>IF($M375="","",VLOOKUP($M375,判定式!$V$3:$X$12,3,TRUE))</f>
        <v/>
      </c>
      <c r="W375" s="75" t="str">
        <f t="shared" si="17"/>
        <v/>
      </c>
      <c r="X375" s="172" t="b">
        <f>IF(ISNUMBER(D375),"判定外",IF(C375=12,VLOOKUP(W375,判定式!$C$15:I$19,7,TRUE),IF(C375=13,VLOOKUP(W375,判定式!$D$15:I$19,6,TRUE),IF(C375=14,VLOOKUP(W375,判定式!$E$15:I$19,5,TRUE),IF(C375=15,VLOOKUP(W375,判定式!$F$15:I$19,4,TRUE),IF(C375=16,VLOOKUP(W375,判定式!$G$15:I$19,3,TRUE),IF(C375=17,VLOOKUP(W375,判定式!$H$15:I$19,2,TRUE))))))))</f>
        <v>0</v>
      </c>
    </row>
    <row r="376" spans="1:24" ht="14.25">
      <c r="A376" s="67">
        <v>47</v>
      </c>
      <c r="B376" s="133"/>
      <c r="C376" s="201"/>
      <c r="D376" s="215" t="str">
        <f t="shared" si="16"/>
        <v>-</v>
      </c>
      <c r="E376" s="225"/>
      <c r="F376" s="225"/>
      <c r="G376" s="225"/>
      <c r="H376" s="225"/>
      <c r="I376" s="225"/>
      <c r="J376" s="225"/>
      <c r="K376" s="68"/>
      <c r="L376" s="225"/>
      <c r="M376" s="225"/>
      <c r="N376" s="250" t="str">
        <f>IF($E376="","",VLOOKUP($E376,判定式!$Q$3:$X$12,8,TRUE))</f>
        <v/>
      </c>
      <c r="O376" s="250" t="str">
        <f>IF($F376="","",VLOOKUP($F376,判定式!$R$3:$X$12,7,TRUE))</f>
        <v/>
      </c>
      <c r="P376" s="250" t="str">
        <f>IF($G376="","",VLOOKUP($G376,判定式!$S$3:$X$12,6,TRUE))</f>
        <v/>
      </c>
      <c r="Q376" s="250" t="str">
        <f>IF($H376="","",VLOOKUP($H376,判定式!$T$3:$X$12,5,TRUE))</f>
        <v/>
      </c>
      <c r="R376" s="250" t="str">
        <f>IF($I376="","",VLOOKUP($I376,判定式!$AA$3:$AB$12,2,TRUE))</f>
        <v/>
      </c>
      <c r="S376" s="250" t="str">
        <f>IF($J376="","",VLOOKUP($J376,判定式!$W$3:$X$12,2,TRUE))</f>
        <v/>
      </c>
      <c r="T376" s="250" t="str">
        <f>IF($K376="","",VLOOKUP($K376,判定式!$Z$3:$AB$12,3,TRUE))</f>
        <v/>
      </c>
      <c r="U376" s="250" t="str">
        <f>IF($L376="","",VLOOKUP($L376,判定式!$U$3:$X$12,4,TRUE))</f>
        <v/>
      </c>
      <c r="V376" s="250" t="str">
        <f>IF($M376="","",VLOOKUP($M376,判定式!$V$3:$X$12,3,TRUE))</f>
        <v/>
      </c>
      <c r="W376" s="69" t="str">
        <f t="shared" si="17"/>
        <v/>
      </c>
      <c r="X376" s="170" t="b">
        <f>IF(ISNUMBER(D376),"判定外",IF(C376=12,VLOOKUP(W376,判定式!$C$15:I$19,7,TRUE),IF(C376=13,VLOOKUP(W376,判定式!$D$15:I$19,6,TRUE),IF(C376=14,VLOOKUP(W376,判定式!$E$15:I$19,5,TRUE),IF(C376=15,VLOOKUP(W376,判定式!$F$15:I$19,4,TRUE),IF(C376=16,VLOOKUP(W376,判定式!$G$15:I$19,3,TRUE),IF(C376=17,VLOOKUP(W376,判定式!$H$15:I$19,2,TRUE))))))))</f>
        <v>0</v>
      </c>
    </row>
    <row r="377" spans="1:24" ht="14.25">
      <c r="A377" s="67">
        <v>48</v>
      </c>
      <c r="B377" s="133"/>
      <c r="C377" s="201"/>
      <c r="D377" s="215" t="str">
        <f t="shared" si="16"/>
        <v>-</v>
      </c>
      <c r="E377" s="225"/>
      <c r="F377" s="225"/>
      <c r="G377" s="225"/>
      <c r="H377" s="225"/>
      <c r="I377" s="225"/>
      <c r="J377" s="225"/>
      <c r="K377" s="68"/>
      <c r="L377" s="225"/>
      <c r="M377" s="225"/>
      <c r="N377" s="250" t="str">
        <f>IF($E377="","",VLOOKUP($E377,判定式!$Q$3:$X$12,8,TRUE))</f>
        <v/>
      </c>
      <c r="O377" s="250" t="str">
        <f>IF($F377="","",VLOOKUP($F377,判定式!$R$3:$X$12,7,TRUE))</f>
        <v/>
      </c>
      <c r="P377" s="250" t="str">
        <f>IF($G377="","",VLOOKUP($G377,判定式!$S$3:$X$12,6,TRUE))</f>
        <v/>
      </c>
      <c r="Q377" s="250" t="str">
        <f>IF($H377="","",VLOOKUP($H377,判定式!$T$3:$X$12,5,TRUE))</f>
        <v/>
      </c>
      <c r="R377" s="250" t="str">
        <f>IF($I377="","",VLOOKUP($I377,判定式!$AA$3:$AB$12,2,TRUE))</f>
        <v/>
      </c>
      <c r="S377" s="250" t="str">
        <f>IF($J377="","",VLOOKUP($J377,判定式!$W$3:$X$12,2,TRUE))</f>
        <v/>
      </c>
      <c r="T377" s="250" t="str">
        <f>IF($K377="","",VLOOKUP($K377,判定式!$Z$3:$AB$12,3,TRUE))</f>
        <v/>
      </c>
      <c r="U377" s="250" t="str">
        <f>IF($L377="","",VLOOKUP($L377,判定式!$U$3:$X$12,4,TRUE))</f>
        <v/>
      </c>
      <c r="V377" s="250" t="str">
        <f>IF($M377="","",VLOOKUP($M377,判定式!$V$3:$X$12,3,TRUE))</f>
        <v/>
      </c>
      <c r="W377" s="69" t="str">
        <f t="shared" si="17"/>
        <v/>
      </c>
      <c r="X377" s="170" t="b">
        <f>IF(ISNUMBER(D377),"判定外",IF(C377=12,VLOOKUP(W377,判定式!$C$15:I$19,7,TRUE),IF(C377=13,VLOOKUP(W377,判定式!$D$15:I$19,6,TRUE),IF(C377=14,VLOOKUP(W377,判定式!$E$15:I$19,5,TRUE),IF(C377=15,VLOOKUP(W377,判定式!$F$15:I$19,4,TRUE),IF(C377=16,VLOOKUP(W377,判定式!$G$15:I$19,3,TRUE),IF(C377=17,VLOOKUP(W377,判定式!$H$15:I$19,2,TRUE))))))))</f>
        <v>0</v>
      </c>
    </row>
    <row r="378" spans="1:24" ht="14.25">
      <c r="A378" s="67">
        <v>49</v>
      </c>
      <c r="B378" s="133"/>
      <c r="C378" s="201"/>
      <c r="D378" s="215" t="str">
        <f t="shared" si="16"/>
        <v>-</v>
      </c>
      <c r="E378" s="225"/>
      <c r="F378" s="225"/>
      <c r="G378" s="225"/>
      <c r="H378" s="225"/>
      <c r="I378" s="225"/>
      <c r="J378" s="225"/>
      <c r="K378" s="68"/>
      <c r="L378" s="225"/>
      <c r="M378" s="225"/>
      <c r="N378" s="250" t="str">
        <f>IF($E378="","",VLOOKUP($E378,判定式!$Q$3:$X$12,8,TRUE))</f>
        <v/>
      </c>
      <c r="O378" s="250" t="str">
        <f>IF($F378="","",VLOOKUP($F378,判定式!$R$3:$X$12,7,TRUE))</f>
        <v/>
      </c>
      <c r="P378" s="250" t="str">
        <f>IF($G378="","",VLOOKUP($G378,判定式!$S$3:$X$12,6,TRUE))</f>
        <v/>
      </c>
      <c r="Q378" s="250" t="str">
        <f>IF($H378="","",VLOOKUP($H378,判定式!$T$3:$X$12,5,TRUE))</f>
        <v/>
      </c>
      <c r="R378" s="250" t="str">
        <f>IF($I378="","",VLOOKUP($I378,判定式!$AA$3:$AB$12,2,TRUE))</f>
        <v/>
      </c>
      <c r="S378" s="250" t="str">
        <f>IF($J378="","",VLOOKUP($J378,判定式!$W$3:$X$12,2,TRUE))</f>
        <v/>
      </c>
      <c r="T378" s="250" t="str">
        <f>IF($K378="","",VLOOKUP($K378,判定式!$Z$3:$AB$12,3,TRUE))</f>
        <v/>
      </c>
      <c r="U378" s="250" t="str">
        <f>IF($L378="","",VLOOKUP($L378,判定式!$U$3:$X$12,4,TRUE))</f>
        <v/>
      </c>
      <c r="V378" s="250" t="str">
        <f>IF($M378="","",VLOOKUP($M378,判定式!$V$3:$X$12,3,TRUE))</f>
        <v/>
      </c>
      <c r="W378" s="69" t="str">
        <f t="shared" si="17"/>
        <v/>
      </c>
      <c r="X378" s="170" t="b">
        <f>IF(ISNUMBER(D378),"判定外",IF(C378=12,VLOOKUP(W378,判定式!$C$15:I$19,7,TRUE),IF(C378=13,VLOOKUP(W378,判定式!$D$15:I$19,6,TRUE),IF(C378=14,VLOOKUP(W378,判定式!$E$15:I$19,5,TRUE),IF(C378=15,VLOOKUP(W378,判定式!$F$15:I$19,4,TRUE),IF(C378=16,VLOOKUP(W378,判定式!$G$15:I$19,3,TRUE),IF(C378=17,VLOOKUP(W378,判定式!$H$15:I$19,2,TRUE))))))))</f>
        <v>0</v>
      </c>
    </row>
    <row r="379" spans="1:24" ht="14.25">
      <c r="A379" s="76">
        <v>50</v>
      </c>
      <c r="B379" s="136"/>
      <c r="C379" s="204"/>
      <c r="D379" s="218" t="str">
        <f t="shared" si="16"/>
        <v>-</v>
      </c>
      <c r="E379" s="230"/>
      <c r="F379" s="230"/>
      <c r="G379" s="230"/>
      <c r="H379" s="230"/>
      <c r="I379" s="230"/>
      <c r="J379" s="230"/>
      <c r="K379" s="77"/>
      <c r="L379" s="230"/>
      <c r="M379" s="230"/>
      <c r="N379" s="251" t="str">
        <f>IF($E379="","",VLOOKUP($E379,判定式!$Q$3:$X$12,8,TRUE))</f>
        <v/>
      </c>
      <c r="O379" s="251" t="str">
        <f>IF($F379="","",VLOOKUP($F379,判定式!$R$3:$X$12,7,TRUE))</f>
        <v/>
      </c>
      <c r="P379" s="251" t="str">
        <f>IF($G379="","",VLOOKUP($G379,判定式!$S$3:$X$12,6,TRUE))</f>
        <v/>
      </c>
      <c r="Q379" s="251" t="str">
        <f>IF($H379="","",VLOOKUP($H379,判定式!$T$3:$X$12,5,TRUE))</f>
        <v/>
      </c>
      <c r="R379" s="251" t="str">
        <f>IF($I379="","",VLOOKUP($I379,判定式!$AA$3:$AB$12,2,TRUE))</f>
        <v/>
      </c>
      <c r="S379" s="251" t="str">
        <f>IF($J379="","",VLOOKUP($J379,判定式!$W$3:$X$12,2,TRUE))</f>
        <v/>
      </c>
      <c r="T379" s="251" t="str">
        <f>IF($K379="","",VLOOKUP($K379,判定式!$Z$3:$AB$12,3,TRUE))</f>
        <v/>
      </c>
      <c r="U379" s="251" t="str">
        <f>IF($L379="","",VLOOKUP($L379,判定式!$U$3:$X$12,4,TRUE))</f>
        <v/>
      </c>
      <c r="V379" s="251" t="str">
        <f>IF($M379="","",VLOOKUP($M379,判定式!$V$3:$X$12,3,TRUE))</f>
        <v/>
      </c>
      <c r="W379" s="78" t="str">
        <f t="shared" si="17"/>
        <v/>
      </c>
      <c r="X379" s="173" t="b">
        <f>IF(ISNUMBER(D379),"判定外",IF(C379=12,VLOOKUP(W379,判定式!$C$15:I$19,7,TRUE),IF(C379=13,VLOOKUP(W379,判定式!$D$15:I$19,6,TRUE),IF(C379=14,VLOOKUP(W379,判定式!$E$15:I$19,5,TRUE),IF(C379=15,VLOOKUP(W379,判定式!$F$15:I$19,4,TRUE),IF(C379=16,VLOOKUP(W379,判定式!$G$15:I$19,3,TRUE),IF(C379=17,VLOOKUP(W379,判定式!$H$15:I$19,2,TRUE))))))))</f>
        <v>0</v>
      </c>
    </row>
    <row r="380" spans="1:24" ht="14.25">
      <c r="A380" s="79">
        <v>51</v>
      </c>
      <c r="B380" s="137"/>
      <c r="C380" s="205"/>
      <c r="D380" s="219" t="str">
        <f t="shared" si="16"/>
        <v>-</v>
      </c>
      <c r="E380" s="231"/>
      <c r="F380" s="231"/>
      <c r="G380" s="231"/>
      <c r="H380" s="231"/>
      <c r="I380" s="231"/>
      <c r="J380" s="231"/>
      <c r="K380" s="80"/>
      <c r="L380" s="231"/>
      <c r="M380" s="231"/>
      <c r="N380" s="252" t="str">
        <f>IF($E380="","",VLOOKUP($E380,判定式!$Q$3:$X$12,8,TRUE))</f>
        <v/>
      </c>
      <c r="O380" s="252" t="str">
        <f>IF($F380="","",VLOOKUP($F380,判定式!$R$3:$X$12,7,TRUE))</f>
        <v/>
      </c>
      <c r="P380" s="252" t="str">
        <f>IF($G380="","",VLOOKUP($G380,判定式!$S$3:$X$12,6,TRUE))</f>
        <v/>
      </c>
      <c r="Q380" s="252" t="str">
        <f>IF($H380="","",VLOOKUP($H380,判定式!$T$3:$X$12,5,TRUE))</f>
        <v/>
      </c>
      <c r="R380" s="252" t="str">
        <f>IF($I380="","",VLOOKUP($I380,判定式!$AA$3:$AB$12,2,TRUE))</f>
        <v/>
      </c>
      <c r="S380" s="252" t="str">
        <f>IF($J380="","",VLOOKUP($J380,判定式!$W$3:$X$12,2,TRUE))</f>
        <v/>
      </c>
      <c r="T380" s="252" t="str">
        <f>IF($K380="","",VLOOKUP($K380,判定式!$Z$3:$AB$12,3,TRUE))</f>
        <v/>
      </c>
      <c r="U380" s="252" t="str">
        <f>IF($L380="","",VLOOKUP($L380,判定式!$U$3:$X$12,4,TRUE))</f>
        <v/>
      </c>
      <c r="V380" s="252" t="str">
        <f>IF($M380="","",VLOOKUP($M380,判定式!$V$3:$X$12,3,TRUE))</f>
        <v/>
      </c>
      <c r="W380" s="75" t="str">
        <f t="shared" si="17"/>
        <v/>
      </c>
      <c r="X380" s="174" t="b">
        <f>IF(ISNUMBER(D380),"判定外",IF(C380=12,VLOOKUP(W380,判定式!$C$15:I$19,7,TRUE),IF(C380=13,VLOOKUP(W380,判定式!$D$15:I$19,6,TRUE),IF(C380=14,VLOOKUP(W380,判定式!$E$15:I$19,5,TRUE),IF(C380=15,VLOOKUP(W380,判定式!$F$15:I$19,4,TRUE),IF(C380=16,VLOOKUP(W380,判定式!$G$15:I$19,3,TRUE),IF(C380=17,VLOOKUP(W380,判定式!$H$15:I$19,2,TRUE))))))))</f>
        <v>0</v>
      </c>
    </row>
    <row r="381" spans="1:24" ht="14.25">
      <c r="A381" s="67">
        <v>52</v>
      </c>
      <c r="B381" s="133"/>
      <c r="C381" s="201"/>
      <c r="D381" s="215" t="str">
        <f t="shared" si="16"/>
        <v>-</v>
      </c>
      <c r="E381" s="225"/>
      <c r="F381" s="225"/>
      <c r="G381" s="225"/>
      <c r="H381" s="225"/>
      <c r="I381" s="225"/>
      <c r="J381" s="225"/>
      <c r="K381" s="68"/>
      <c r="L381" s="225"/>
      <c r="M381" s="225"/>
      <c r="N381" s="250" t="str">
        <f>IF($E381="","",VLOOKUP($E381,判定式!$Q$3:$X$12,8,TRUE))</f>
        <v/>
      </c>
      <c r="O381" s="250" t="str">
        <f>IF($F381="","",VLOOKUP($F381,判定式!$R$3:$X$12,7,TRUE))</f>
        <v/>
      </c>
      <c r="P381" s="250" t="str">
        <f>IF($G381="","",VLOOKUP($G381,判定式!$S$3:$X$12,6,TRUE))</f>
        <v/>
      </c>
      <c r="Q381" s="250" t="str">
        <f>IF($H381="","",VLOOKUP($H381,判定式!$T$3:$X$12,5,TRUE))</f>
        <v/>
      </c>
      <c r="R381" s="250" t="str">
        <f>IF($I381="","",VLOOKUP($I381,判定式!$AA$3:$AB$12,2,TRUE))</f>
        <v/>
      </c>
      <c r="S381" s="250" t="str">
        <f>IF($J381="","",VLOOKUP($J381,判定式!$W$3:$X$12,2,TRUE))</f>
        <v/>
      </c>
      <c r="T381" s="250" t="str">
        <f>IF($K381="","",VLOOKUP($K381,判定式!$Z$3:$AB$12,3,TRUE))</f>
        <v/>
      </c>
      <c r="U381" s="250" t="str">
        <f>IF($L381="","",VLOOKUP($L381,判定式!$U$3:$X$12,4,TRUE))</f>
        <v/>
      </c>
      <c r="V381" s="250" t="str">
        <f>IF($M381="","",VLOOKUP($M381,判定式!$V$3:$X$12,3,TRUE))</f>
        <v/>
      </c>
      <c r="W381" s="69" t="str">
        <f t="shared" si="17"/>
        <v/>
      </c>
      <c r="X381" s="170" t="b">
        <f>IF(ISNUMBER(D381),"判定外",IF(C381=12,VLOOKUP(W381,判定式!$C$15:I$19,7,TRUE),IF(C381=13,VLOOKUP(W381,判定式!$D$15:I$19,6,TRUE),IF(C381=14,VLOOKUP(W381,判定式!$E$15:I$19,5,TRUE),IF(C381=15,VLOOKUP(W381,判定式!$F$15:I$19,4,TRUE),IF(C381=16,VLOOKUP(W381,判定式!$G$15:I$19,3,TRUE),IF(C381=17,VLOOKUP(W381,判定式!$H$15:I$19,2,TRUE))))))))</f>
        <v>0</v>
      </c>
    </row>
    <row r="382" spans="1:24" ht="14.25">
      <c r="A382" s="67">
        <v>53</v>
      </c>
      <c r="B382" s="133"/>
      <c r="C382" s="201"/>
      <c r="D382" s="215" t="str">
        <f t="shared" si="16"/>
        <v>-</v>
      </c>
      <c r="E382" s="225"/>
      <c r="F382" s="225"/>
      <c r="G382" s="225"/>
      <c r="H382" s="225"/>
      <c r="I382" s="225"/>
      <c r="J382" s="225"/>
      <c r="K382" s="68"/>
      <c r="L382" s="225"/>
      <c r="M382" s="225"/>
      <c r="N382" s="250" t="str">
        <f>IF($E382="","",VLOOKUP($E382,判定式!$Q$3:$X$12,8,TRUE))</f>
        <v/>
      </c>
      <c r="O382" s="250" t="str">
        <f>IF($F382="","",VLOOKUP($F382,判定式!$R$3:$X$12,7,TRUE))</f>
        <v/>
      </c>
      <c r="P382" s="250" t="str">
        <f>IF($G382="","",VLOOKUP($G382,判定式!$S$3:$X$12,6,TRUE))</f>
        <v/>
      </c>
      <c r="Q382" s="250" t="str">
        <f>IF($H382="","",VLOOKUP($H382,判定式!$T$3:$X$12,5,TRUE))</f>
        <v/>
      </c>
      <c r="R382" s="250" t="str">
        <f>IF($I382="","",VLOOKUP($I382,判定式!$AA$3:$AB$12,2,TRUE))</f>
        <v/>
      </c>
      <c r="S382" s="250" t="str">
        <f>IF($J382="","",VLOOKUP($J382,判定式!$W$3:$X$12,2,TRUE))</f>
        <v/>
      </c>
      <c r="T382" s="250" t="str">
        <f>IF($K382="","",VLOOKUP($K382,判定式!$Z$3:$AB$12,3,TRUE))</f>
        <v/>
      </c>
      <c r="U382" s="250" t="str">
        <f>IF($L382="","",VLOOKUP($L382,判定式!$U$3:$X$12,4,TRUE))</f>
        <v/>
      </c>
      <c r="V382" s="250" t="str">
        <f>IF($M382="","",VLOOKUP($M382,判定式!$V$3:$X$12,3,TRUE))</f>
        <v/>
      </c>
      <c r="W382" s="69" t="str">
        <f t="shared" si="17"/>
        <v/>
      </c>
      <c r="X382" s="170" t="b">
        <f>IF(ISNUMBER(D382),"判定外",IF(C382=12,VLOOKUP(W382,判定式!$C$15:I$19,7,TRUE),IF(C382=13,VLOOKUP(W382,判定式!$D$15:I$19,6,TRUE),IF(C382=14,VLOOKUP(W382,判定式!$E$15:I$19,5,TRUE),IF(C382=15,VLOOKUP(W382,判定式!$F$15:I$19,4,TRUE),IF(C382=16,VLOOKUP(W382,判定式!$G$15:I$19,3,TRUE),IF(C382=17,VLOOKUP(W382,判定式!$H$15:I$19,2,TRUE))))))))</f>
        <v>0</v>
      </c>
    </row>
    <row r="383" spans="1:24" ht="14.25">
      <c r="A383" s="67">
        <v>54</v>
      </c>
      <c r="B383" s="133"/>
      <c r="C383" s="201"/>
      <c r="D383" s="215" t="str">
        <f t="shared" si="16"/>
        <v>-</v>
      </c>
      <c r="E383" s="225"/>
      <c r="F383" s="225"/>
      <c r="G383" s="225"/>
      <c r="H383" s="225"/>
      <c r="I383" s="225"/>
      <c r="J383" s="225"/>
      <c r="K383" s="68"/>
      <c r="L383" s="225"/>
      <c r="M383" s="225"/>
      <c r="N383" s="250" t="str">
        <f>IF($E383="","",VLOOKUP($E383,判定式!$Q$3:$X$12,8,TRUE))</f>
        <v/>
      </c>
      <c r="O383" s="250" t="str">
        <f>IF($F383="","",VLOOKUP($F383,判定式!$R$3:$X$12,7,TRUE))</f>
        <v/>
      </c>
      <c r="P383" s="250" t="str">
        <f>IF($G383="","",VLOOKUP($G383,判定式!$S$3:$X$12,6,TRUE))</f>
        <v/>
      </c>
      <c r="Q383" s="250" t="str">
        <f>IF($H383="","",VLOOKUP($H383,判定式!$T$3:$X$12,5,TRUE))</f>
        <v/>
      </c>
      <c r="R383" s="250" t="str">
        <f>IF($I383="","",VLOOKUP($I383,判定式!$AA$3:$AB$12,2,TRUE))</f>
        <v/>
      </c>
      <c r="S383" s="250" t="str">
        <f>IF($J383="","",VLOOKUP($J383,判定式!$W$3:$X$12,2,TRUE))</f>
        <v/>
      </c>
      <c r="T383" s="250" t="str">
        <f>IF($K383="","",VLOOKUP($K383,判定式!$Z$3:$AB$12,3,TRUE))</f>
        <v/>
      </c>
      <c r="U383" s="250" t="str">
        <f>IF($L383="","",VLOOKUP($L383,判定式!$U$3:$X$12,4,TRUE))</f>
        <v/>
      </c>
      <c r="V383" s="250" t="str">
        <f>IF($M383="","",VLOOKUP($M383,判定式!$V$3:$X$12,3,TRUE))</f>
        <v/>
      </c>
      <c r="W383" s="69" t="str">
        <f t="shared" si="17"/>
        <v/>
      </c>
      <c r="X383" s="170" t="b">
        <f>IF(ISNUMBER(D383),"判定外",IF(C383=12,VLOOKUP(W383,判定式!$C$15:I$19,7,TRUE),IF(C383=13,VLOOKUP(W383,判定式!$D$15:I$19,6,TRUE),IF(C383=14,VLOOKUP(W383,判定式!$E$15:I$19,5,TRUE),IF(C383=15,VLOOKUP(W383,判定式!$F$15:I$19,4,TRUE),IF(C383=16,VLOOKUP(W383,判定式!$G$15:I$19,3,TRUE),IF(C383=17,VLOOKUP(W383,判定式!$H$15:I$19,2,TRUE))))))))</f>
        <v>0</v>
      </c>
    </row>
    <row r="384" spans="1:24" ht="14.25">
      <c r="A384" s="70">
        <v>55</v>
      </c>
      <c r="B384" s="134"/>
      <c r="C384" s="202"/>
      <c r="D384" s="218" t="str">
        <f t="shared" si="16"/>
        <v>-</v>
      </c>
      <c r="E384" s="227"/>
      <c r="F384" s="227"/>
      <c r="G384" s="227"/>
      <c r="H384" s="227"/>
      <c r="I384" s="227"/>
      <c r="J384" s="227"/>
      <c r="K384" s="71"/>
      <c r="L384" s="227"/>
      <c r="M384" s="227"/>
      <c r="N384" s="253" t="str">
        <f>IF($E384="","",VLOOKUP($E384,判定式!$Q$3:$X$12,8,TRUE))</f>
        <v/>
      </c>
      <c r="O384" s="253" t="str">
        <f>IF($F384="","",VLOOKUP($F384,判定式!$R$3:$X$12,7,TRUE))</f>
        <v/>
      </c>
      <c r="P384" s="253" t="str">
        <f>IF($G384="","",VLOOKUP($G384,判定式!$S$3:$X$12,6,TRUE))</f>
        <v/>
      </c>
      <c r="Q384" s="253" t="str">
        <f>IF($H384="","",VLOOKUP($H384,判定式!$T$3:$X$12,5,TRUE))</f>
        <v/>
      </c>
      <c r="R384" s="253" t="str">
        <f>IF($I384="","",VLOOKUP($I384,判定式!$AA$3:$AB$12,2,TRUE))</f>
        <v/>
      </c>
      <c r="S384" s="253" t="str">
        <f>IF($J384="","",VLOOKUP($J384,判定式!$W$3:$X$12,2,TRUE))</f>
        <v/>
      </c>
      <c r="T384" s="253" t="str">
        <f>IF($K384="","",VLOOKUP($K384,判定式!$Z$3:$AB$12,3,TRUE))</f>
        <v/>
      </c>
      <c r="U384" s="253" t="str">
        <f>IF($L384="","",VLOOKUP($L384,判定式!$U$3:$X$12,4,TRUE))</f>
        <v/>
      </c>
      <c r="V384" s="253" t="str">
        <f>IF($M384="","",VLOOKUP($M384,判定式!$V$3:$X$12,3,TRUE))</f>
        <v/>
      </c>
      <c r="W384" s="78" t="str">
        <f t="shared" si="17"/>
        <v/>
      </c>
      <c r="X384" s="171" t="b">
        <f>IF(ISNUMBER(D384),"判定外",IF(C384=12,VLOOKUP(W384,判定式!$C$15:I$19,7,TRUE),IF(C384=13,VLOOKUP(W384,判定式!$D$15:I$19,6,TRUE),IF(C384=14,VLOOKUP(W384,判定式!$E$15:I$19,5,TRUE),IF(C384=15,VLOOKUP(W384,判定式!$F$15:I$19,4,TRUE),IF(C384=16,VLOOKUP(W384,判定式!$G$15:I$19,3,TRUE),IF(C384=17,VLOOKUP(W384,判定式!$H$15:I$19,2,TRUE))))))))</f>
        <v>0</v>
      </c>
    </row>
    <row r="385" spans="1:24" ht="14.25">
      <c r="A385" s="73">
        <v>56</v>
      </c>
      <c r="B385" s="135"/>
      <c r="C385" s="203"/>
      <c r="D385" s="219" t="str">
        <f t="shared" si="16"/>
        <v>-</v>
      </c>
      <c r="E385" s="229"/>
      <c r="F385" s="229"/>
      <c r="G385" s="229"/>
      <c r="H385" s="229"/>
      <c r="I385" s="229"/>
      <c r="J385" s="229"/>
      <c r="K385" s="74"/>
      <c r="L385" s="229"/>
      <c r="M385" s="229"/>
      <c r="N385" s="254" t="str">
        <f>IF($E385="","",VLOOKUP($E385,判定式!$Q$3:$X$12,8,TRUE))</f>
        <v/>
      </c>
      <c r="O385" s="254" t="str">
        <f>IF($F385="","",VLOOKUP($F385,判定式!$R$3:$X$12,7,TRUE))</f>
        <v/>
      </c>
      <c r="P385" s="254" t="str">
        <f>IF($G385="","",VLOOKUP($G385,判定式!$S$3:$X$12,6,TRUE))</f>
        <v/>
      </c>
      <c r="Q385" s="254" t="str">
        <f>IF($H385="","",VLOOKUP($H385,判定式!$T$3:$X$12,5,TRUE))</f>
        <v/>
      </c>
      <c r="R385" s="254" t="str">
        <f>IF($I385="","",VLOOKUP($I385,判定式!$AA$3:$AB$12,2,TRUE))</f>
        <v/>
      </c>
      <c r="S385" s="254" t="str">
        <f>IF($J385="","",VLOOKUP($J385,判定式!$W$3:$X$12,2,TRUE))</f>
        <v/>
      </c>
      <c r="T385" s="254" t="str">
        <f>IF($K385="","",VLOOKUP($K385,判定式!$Z$3:$AB$12,3,TRUE))</f>
        <v/>
      </c>
      <c r="U385" s="254" t="str">
        <f>IF($L385="","",VLOOKUP($L385,判定式!$U$3:$X$12,4,TRUE))</f>
        <v/>
      </c>
      <c r="V385" s="254" t="str">
        <f>IF($M385="","",VLOOKUP($M385,判定式!$V$3:$X$12,3,TRUE))</f>
        <v/>
      </c>
      <c r="W385" s="75" t="str">
        <f t="shared" si="17"/>
        <v/>
      </c>
      <c r="X385" s="172" t="b">
        <f>IF(ISNUMBER(D385),"判定外",IF(C385=12,VLOOKUP(W385,判定式!$C$15:I$19,7,TRUE),IF(C385=13,VLOOKUP(W385,判定式!$D$15:I$19,6,TRUE),IF(C385=14,VLOOKUP(W385,判定式!$E$15:I$19,5,TRUE),IF(C385=15,VLOOKUP(W385,判定式!$F$15:I$19,4,TRUE),IF(C385=16,VLOOKUP(W385,判定式!$G$15:I$19,3,TRUE),IF(C385=17,VLOOKUP(W385,判定式!$H$15:I$19,2,TRUE))))))))</f>
        <v>0</v>
      </c>
    </row>
    <row r="386" spans="1:24" ht="14.25">
      <c r="A386" s="67">
        <v>57</v>
      </c>
      <c r="B386" s="133"/>
      <c r="C386" s="201"/>
      <c r="D386" s="215" t="str">
        <f t="shared" si="16"/>
        <v>-</v>
      </c>
      <c r="E386" s="225"/>
      <c r="F386" s="225"/>
      <c r="G386" s="225"/>
      <c r="H386" s="225"/>
      <c r="I386" s="225"/>
      <c r="J386" s="225"/>
      <c r="K386" s="68"/>
      <c r="L386" s="225"/>
      <c r="M386" s="225"/>
      <c r="N386" s="250" t="str">
        <f>IF($E386="","",VLOOKUP($E386,判定式!$Q$3:$X$12,8,TRUE))</f>
        <v/>
      </c>
      <c r="O386" s="250" t="str">
        <f>IF($F386="","",VLOOKUP($F386,判定式!$R$3:$X$12,7,TRUE))</f>
        <v/>
      </c>
      <c r="P386" s="250" t="str">
        <f>IF($G386="","",VLOOKUP($G386,判定式!$S$3:$X$12,6,TRUE))</f>
        <v/>
      </c>
      <c r="Q386" s="250" t="str">
        <f>IF($H386="","",VLOOKUP($H386,判定式!$T$3:$X$12,5,TRUE))</f>
        <v/>
      </c>
      <c r="R386" s="250" t="str">
        <f>IF($I386="","",VLOOKUP($I386,判定式!$AA$3:$AB$12,2,TRUE))</f>
        <v/>
      </c>
      <c r="S386" s="250" t="str">
        <f>IF($J386="","",VLOOKUP($J386,判定式!$W$3:$X$12,2,TRUE))</f>
        <v/>
      </c>
      <c r="T386" s="250" t="str">
        <f>IF($K386="","",VLOOKUP($K386,判定式!$Z$3:$AB$12,3,TRUE))</f>
        <v/>
      </c>
      <c r="U386" s="250" t="str">
        <f>IF($L386="","",VLOOKUP($L386,判定式!$U$3:$X$12,4,TRUE))</f>
        <v/>
      </c>
      <c r="V386" s="250" t="str">
        <f>IF($M386="","",VLOOKUP($M386,判定式!$V$3:$X$12,3,TRUE))</f>
        <v/>
      </c>
      <c r="W386" s="69" t="str">
        <f t="shared" si="17"/>
        <v/>
      </c>
      <c r="X386" s="170" t="b">
        <f>IF(ISNUMBER(D386),"判定外",IF(C386=12,VLOOKUP(W386,判定式!$C$15:I$19,7,TRUE),IF(C386=13,VLOOKUP(W386,判定式!$D$15:I$19,6,TRUE),IF(C386=14,VLOOKUP(W386,判定式!$E$15:I$19,5,TRUE),IF(C386=15,VLOOKUP(W386,判定式!$F$15:I$19,4,TRUE),IF(C386=16,VLOOKUP(W386,判定式!$G$15:I$19,3,TRUE),IF(C386=17,VLOOKUP(W386,判定式!$H$15:I$19,2,TRUE))))))))</f>
        <v>0</v>
      </c>
    </row>
    <row r="387" spans="1:24" ht="14.25">
      <c r="A387" s="67">
        <v>58</v>
      </c>
      <c r="B387" s="133"/>
      <c r="C387" s="201"/>
      <c r="D387" s="215" t="str">
        <f t="shared" si="16"/>
        <v>-</v>
      </c>
      <c r="E387" s="225"/>
      <c r="F387" s="225"/>
      <c r="G387" s="225"/>
      <c r="H387" s="225"/>
      <c r="I387" s="225"/>
      <c r="J387" s="225"/>
      <c r="K387" s="68"/>
      <c r="L387" s="225"/>
      <c r="M387" s="225"/>
      <c r="N387" s="250" t="str">
        <f>IF($E387="","",VLOOKUP($E387,判定式!$Q$3:$X$12,8,TRUE))</f>
        <v/>
      </c>
      <c r="O387" s="250" t="str">
        <f>IF($F387="","",VLOOKUP($F387,判定式!$R$3:$X$12,7,TRUE))</f>
        <v/>
      </c>
      <c r="P387" s="250" t="str">
        <f>IF($G387="","",VLOOKUP($G387,判定式!$S$3:$X$12,6,TRUE))</f>
        <v/>
      </c>
      <c r="Q387" s="250" t="str">
        <f>IF($H387="","",VLOOKUP($H387,判定式!$T$3:$X$12,5,TRUE))</f>
        <v/>
      </c>
      <c r="R387" s="250" t="str">
        <f>IF($I387="","",VLOOKUP($I387,判定式!$AA$3:$AB$12,2,TRUE))</f>
        <v/>
      </c>
      <c r="S387" s="250" t="str">
        <f>IF($J387="","",VLOOKUP($J387,判定式!$W$3:$X$12,2,TRUE))</f>
        <v/>
      </c>
      <c r="T387" s="250" t="str">
        <f>IF($K387="","",VLOOKUP($K387,判定式!$Z$3:$AB$12,3,TRUE))</f>
        <v/>
      </c>
      <c r="U387" s="250" t="str">
        <f>IF($L387="","",VLOOKUP($L387,判定式!$U$3:$X$12,4,TRUE))</f>
        <v/>
      </c>
      <c r="V387" s="250" t="str">
        <f>IF($M387="","",VLOOKUP($M387,判定式!$V$3:$X$12,3,TRUE))</f>
        <v/>
      </c>
      <c r="W387" s="69" t="str">
        <f t="shared" si="17"/>
        <v/>
      </c>
      <c r="X387" s="170" t="b">
        <f>IF(ISNUMBER(D387),"判定外",IF(C387=12,VLOOKUP(W387,判定式!$C$15:I$19,7,TRUE),IF(C387=13,VLOOKUP(W387,判定式!$D$15:I$19,6,TRUE),IF(C387=14,VLOOKUP(W387,判定式!$E$15:I$19,5,TRUE),IF(C387=15,VLOOKUP(W387,判定式!$F$15:I$19,4,TRUE),IF(C387=16,VLOOKUP(W387,判定式!$G$15:I$19,3,TRUE),IF(C387=17,VLOOKUP(W387,判定式!$H$15:I$19,2,TRUE))))))))</f>
        <v>0</v>
      </c>
    </row>
    <row r="388" spans="1:24" ht="14.25">
      <c r="A388" s="67">
        <v>59</v>
      </c>
      <c r="B388" s="133"/>
      <c r="C388" s="201"/>
      <c r="D388" s="215" t="str">
        <f t="shared" si="16"/>
        <v>-</v>
      </c>
      <c r="E388" s="225"/>
      <c r="F388" s="225"/>
      <c r="G388" s="225"/>
      <c r="H388" s="225"/>
      <c r="I388" s="225"/>
      <c r="J388" s="225"/>
      <c r="K388" s="68"/>
      <c r="L388" s="225"/>
      <c r="M388" s="225"/>
      <c r="N388" s="250" t="str">
        <f>IF($E388="","",VLOOKUP($E388,判定式!$Q$3:$X$12,8,TRUE))</f>
        <v/>
      </c>
      <c r="O388" s="250" t="str">
        <f>IF($F388="","",VLOOKUP($F388,判定式!$R$3:$X$12,7,TRUE))</f>
        <v/>
      </c>
      <c r="P388" s="250" t="str">
        <f>IF($G388="","",VLOOKUP($G388,判定式!$S$3:$X$12,6,TRUE))</f>
        <v/>
      </c>
      <c r="Q388" s="250" t="str">
        <f>IF($H388="","",VLOOKUP($H388,判定式!$T$3:$X$12,5,TRUE))</f>
        <v/>
      </c>
      <c r="R388" s="250" t="str">
        <f>IF($I388="","",VLOOKUP($I388,判定式!$AA$3:$AB$12,2,TRUE))</f>
        <v/>
      </c>
      <c r="S388" s="250" t="str">
        <f>IF($J388="","",VLOOKUP($J388,判定式!$W$3:$X$12,2,TRUE))</f>
        <v/>
      </c>
      <c r="T388" s="250" t="str">
        <f>IF($K388="","",VLOOKUP($K388,判定式!$Z$3:$AB$12,3,TRUE))</f>
        <v/>
      </c>
      <c r="U388" s="250" t="str">
        <f>IF($L388="","",VLOOKUP($L388,判定式!$U$3:$X$12,4,TRUE))</f>
        <v/>
      </c>
      <c r="V388" s="250" t="str">
        <f>IF($M388="","",VLOOKUP($M388,判定式!$V$3:$X$12,3,TRUE))</f>
        <v/>
      </c>
      <c r="W388" s="69" t="str">
        <f t="shared" si="17"/>
        <v/>
      </c>
      <c r="X388" s="170" t="b">
        <f>IF(ISNUMBER(D388),"判定外",IF(C388=12,VLOOKUP(W388,判定式!$C$15:I$19,7,TRUE),IF(C388=13,VLOOKUP(W388,判定式!$D$15:I$19,6,TRUE),IF(C388=14,VLOOKUP(W388,判定式!$E$15:I$19,5,TRUE),IF(C388=15,VLOOKUP(W388,判定式!$F$15:I$19,4,TRUE),IF(C388=16,VLOOKUP(W388,判定式!$G$15:I$19,3,TRUE),IF(C388=17,VLOOKUP(W388,判定式!$H$15:I$19,2,TRUE))))))))</f>
        <v>0</v>
      </c>
    </row>
    <row r="389" spans="1:24" ht="14.25">
      <c r="A389" s="76">
        <v>60</v>
      </c>
      <c r="B389" s="136"/>
      <c r="C389" s="204"/>
      <c r="D389" s="218" t="str">
        <f t="shared" si="16"/>
        <v>-</v>
      </c>
      <c r="E389" s="230"/>
      <c r="F389" s="230"/>
      <c r="G389" s="230"/>
      <c r="H389" s="230"/>
      <c r="I389" s="230"/>
      <c r="J389" s="230"/>
      <c r="K389" s="77"/>
      <c r="L389" s="230"/>
      <c r="M389" s="230"/>
      <c r="N389" s="251" t="str">
        <f>IF($E389="","",VLOOKUP($E389,判定式!$Q$3:$X$12,8,TRUE))</f>
        <v/>
      </c>
      <c r="O389" s="251" t="str">
        <f>IF($F389="","",VLOOKUP($F389,判定式!$R$3:$X$12,7,TRUE))</f>
        <v/>
      </c>
      <c r="P389" s="251" t="str">
        <f>IF($G389="","",VLOOKUP($G389,判定式!$S$3:$X$12,6,TRUE))</f>
        <v/>
      </c>
      <c r="Q389" s="251" t="str">
        <f>IF($H389="","",VLOOKUP($H389,判定式!$T$3:$X$12,5,TRUE))</f>
        <v/>
      </c>
      <c r="R389" s="251" t="str">
        <f>IF($I389="","",VLOOKUP($I389,判定式!$AA$3:$AB$12,2,TRUE))</f>
        <v/>
      </c>
      <c r="S389" s="251" t="str">
        <f>IF($J389="","",VLOOKUP($J389,判定式!$W$3:$X$12,2,TRUE))</f>
        <v/>
      </c>
      <c r="T389" s="251" t="str">
        <f>IF($K389="","",VLOOKUP($K389,判定式!$Z$3:$AB$12,3,TRUE))</f>
        <v/>
      </c>
      <c r="U389" s="251" t="str">
        <f>IF($L389="","",VLOOKUP($L389,判定式!$U$3:$X$12,4,TRUE))</f>
        <v/>
      </c>
      <c r="V389" s="251" t="str">
        <f>IF($M389="","",VLOOKUP($M389,判定式!$V$3:$X$12,3,TRUE))</f>
        <v/>
      </c>
      <c r="W389" s="78" t="str">
        <f t="shared" si="17"/>
        <v/>
      </c>
      <c r="X389" s="173" t="b">
        <f>IF(ISNUMBER(D389),"判定外",IF(C389=12,VLOOKUP(W389,判定式!$C$15:I$19,7,TRUE),IF(C389=13,VLOOKUP(W389,判定式!$D$15:I$19,6,TRUE),IF(C389=14,VLOOKUP(W389,判定式!$E$15:I$19,5,TRUE),IF(C389=15,VLOOKUP(W389,判定式!$F$15:I$19,4,TRUE),IF(C389=16,VLOOKUP(W389,判定式!$G$15:I$19,3,TRUE),IF(C389=17,VLOOKUP(W389,判定式!$H$15:I$19,2,TRUE))))))))</f>
        <v>0</v>
      </c>
    </row>
    <row r="390" spans="1:24" ht="14.25">
      <c r="A390" s="79">
        <v>61</v>
      </c>
      <c r="B390" s="137"/>
      <c r="C390" s="205"/>
      <c r="D390" s="219" t="str">
        <f t="shared" si="16"/>
        <v>-</v>
      </c>
      <c r="E390" s="231"/>
      <c r="F390" s="231"/>
      <c r="G390" s="231"/>
      <c r="H390" s="231"/>
      <c r="I390" s="231"/>
      <c r="J390" s="231"/>
      <c r="K390" s="80"/>
      <c r="L390" s="231"/>
      <c r="M390" s="231"/>
      <c r="N390" s="252" t="str">
        <f>IF($E390="","",VLOOKUP($E390,判定式!$Q$3:$X$12,8,TRUE))</f>
        <v/>
      </c>
      <c r="O390" s="252" t="str">
        <f>IF($F390="","",VLOOKUP($F390,判定式!$R$3:$X$12,7,TRUE))</f>
        <v/>
      </c>
      <c r="P390" s="252" t="str">
        <f>IF($G390="","",VLOOKUP($G390,判定式!$S$3:$X$12,6,TRUE))</f>
        <v/>
      </c>
      <c r="Q390" s="252" t="str">
        <f>IF($H390="","",VLOOKUP($H390,判定式!$T$3:$X$12,5,TRUE))</f>
        <v/>
      </c>
      <c r="R390" s="252" t="str">
        <f>IF($I390="","",VLOOKUP($I390,判定式!$AA$3:$AB$12,2,TRUE))</f>
        <v/>
      </c>
      <c r="S390" s="252" t="str">
        <f>IF($J390="","",VLOOKUP($J390,判定式!$W$3:$X$12,2,TRUE))</f>
        <v/>
      </c>
      <c r="T390" s="252" t="str">
        <f>IF($K390="","",VLOOKUP($K390,判定式!$Z$3:$AB$12,3,TRUE))</f>
        <v/>
      </c>
      <c r="U390" s="252" t="str">
        <f>IF($L390="","",VLOOKUP($L390,判定式!$U$3:$X$12,4,TRUE))</f>
        <v/>
      </c>
      <c r="V390" s="252" t="str">
        <f>IF($M390="","",VLOOKUP($M390,判定式!$V$3:$X$12,3,TRUE))</f>
        <v/>
      </c>
      <c r="W390" s="75" t="str">
        <f t="shared" si="17"/>
        <v/>
      </c>
      <c r="X390" s="174" t="b">
        <f>IF(ISNUMBER(D390),"判定外",IF(C390=12,VLOOKUP(W390,判定式!$C$15:I$19,7,TRUE),IF(C390=13,VLOOKUP(W390,判定式!$D$15:I$19,6,TRUE),IF(C390=14,VLOOKUP(W390,判定式!$E$15:I$19,5,TRUE),IF(C390=15,VLOOKUP(W390,判定式!$F$15:I$19,4,TRUE),IF(C390=16,VLOOKUP(W390,判定式!$G$15:I$19,3,TRUE),IF(C390=17,VLOOKUP(W390,判定式!$H$15:I$19,2,TRUE))))))))</f>
        <v>0</v>
      </c>
    </row>
    <row r="391" spans="1:24" ht="14.25">
      <c r="A391" s="67">
        <v>62</v>
      </c>
      <c r="B391" s="133"/>
      <c r="C391" s="201"/>
      <c r="D391" s="215" t="str">
        <f t="shared" si="16"/>
        <v>-</v>
      </c>
      <c r="E391" s="225"/>
      <c r="F391" s="225"/>
      <c r="G391" s="225"/>
      <c r="H391" s="225"/>
      <c r="I391" s="225"/>
      <c r="J391" s="225"/>
      <c r="K391" s="68"/>
      <c r="L391" s="225"/>
      <c r="M391" s="225"/>
      <c r="N391" s="250" t="str">
        <f>IF($E391="","",VLOOKUP($E391,判定式!$Q$3:$X$12,8,TRUE))</f>
        <v/>
      </c>
      <c r="O391" s="250" t="str">
        <f>IF($F391="","",VLOOKUP($F391,判定式!$R$3:$X$12,7,TRUE))</f>
        <v/>
      </c>
      <c r="P391" s="250" t="str">
        <f>IF($G391="","",VLOOKUP($G391,判定式!$S$3:$X$12,6,TRUE))</f>
        <v/>
      </c>
      <c r="Q391" s="250" t="str">
        <f>IF($H391="","",VLOOKUP($H391,判定式!$T$3:$X$12,5,TRUE))</f>
        <v/>
      </c>
      <c r="R391" s="250" t="str">
        <f>IF($I391="","",VLOOKUP($I391,判定式!$AA$3:$AB$12,2,TRUE))</f>
        <v/>
      </c>
      <c r="S391" s="250" t="str">
        <f>IF($J391="","",VLOOKUP($J391,判定式!$W$3:$X$12,2,TRUE))</f>
        <v/>
      </c>
      <c r="T391" s="250" t="str">
        <f>IF($K391="","",VLOOKUP($K391,判定式!$Z$3:$AB$12,3,TRUE))</f>
        <v/>
      </c>
      <c r="U391" s="250" t="str">
        <f>IF($L391="","",VLOOKUP($L391,判定式!$U$3:$X$12,4,TRUE))</f>
        <v/>
      </c>
      <c r="V391" s="250" t="str">
        <f>IF($M391="","",VLOOKUP($M391,判定式!$V$3:$X$12,3,TRUE))</f>
        <v/>
      </c>
      <c r="W391" s="69" t="str">
        <f t="shared" si="17"/>
        <v/>
      </c>
      <c r="X391" s="170" t="b">
        <f>IF(ISNUMBER(D391),"判定外",IF(C391=12,VLOOKUP(W391,判定式!$C$15:I$19,7,TRUE),IF(C391=13,VLOOKUP(W391,判定式!$D$15:I$19,6,TRUE),IF(C391=14,VLOOKUP(W391,判定式!$E$15:I$19,5,TRUE),IF(C391=15,VLOOKUP(W391,判定式!$F$15:I$19,4,TRUE),IF(C391=16,VLOOKUP(W391,判定式!$G$15:I$19,3,TRUE),IF(C391=17,VLOOKUP(W391,判定式!$H$15:I$19,2,TRUE))))))))</f>
        <v>0</v>
      </c>
    </row>
    <row r="392" spans="1:24" ht="14.25">
      <c r="A392" s="67">
        <v>63</v>
      </c>
      <c r="B392" s="133"/>
      <c r="C392" s="201"/>
      <c r="D392" s="215" t="str">
        <f t="shared" si="16"/>
        <v>-</v>
      </c>
      <c r="E392" s="225"/>
      <c r="F392" s="225"/>
      <c r="G392" s="225"/>
      <c r="H392" s="225"/>
      <c r="I392" s="225"/>
      <c r="J392" s="225"/>
      <c r="K392" s="68"/>
      <c r="L392" s="225"/>
      <c r="M392" s="225"/>
      <c r="N392" s="250" t="str">
        <f>IF($E392="","",VLOOKUP($E392,判定式!$Q$3:$X$12,8,TRUE))</f>
        <v/>
      </c>
      <c r="O392" s="250" t="str">
        <f>IF($F392="","",VLOOKUP($F392,判定式!$R$3:$X$12,7,TRUE))</f>
        <v/>
      </c>
      <c r="P392" s="250" t="str">
        <f>IF($G392="","",VLOOKUP($G392,判定式!$S$3:$X$12,6,TRUE))</f>
        <v/>
      </c>
      <c r="Q392" s="250" t="str">
        <f>IF($H392="","",VLOOKUP($H392,判定式!$T$3:$X$12,5,TRUE))</f>
        <v/>
      </c>
      <c r="R392" s="250" t="str">
        <f>IF($I392="","",VLOOKUP($I392,判定式!$AA$3:$AB$12,2,TRUE))</f>
        <v/>
      </c>
      <c r="S392" s="250" t="str">
        <f>IF($J392="","",VLOOKUP($J392,判定式!$W$3:$X$12,2,TRUE))</f>
        <v/>
      </c>
      <c r="T392" s="250" t="str">
        <f>IF($K392="","",VLOOKUP($K392,判定式!$Z$3:$AB$12,3,TRUE))</f>
        <v/>
      </c>
      <c r="U392" s="250" t="str">
        <f>IF($L392="","",VLOOKUP($L392,判定式!$U$3:$X$12,4,TRUE))</f>
        <v/>
      </c>
      <c r="V392" s="250" t="str">
        <f>IF($M392="","",VLOOKUP($M392,判定式!$V$3:$X$12,3,TRUE))</f>
        <v/>
      </c>
      <c r="W392" s="69" t="str">
        <f t="shared" si="17"/>
        <v/>
      </c>
      <c r="X392" s="170" t="b">
        <f>IF(ISNUMBER(D392),"判定外",IF(C392=12,VLOOKUP(W392,判定式!$C$15:I$19,7,TRUE),IF(C392=13,VLOOKUP(W392,判定式!$D$15:I$19,6,TRUE),IF(C392=14,VLOOKUP(W392,判定式!$E$15:I$19,5,TRUE),IF(C392=15,VLOOKUP(W392,判定式!$F$15:I$19,4,TRUE),IF(C392=16,VLOOKUP(W392,判定式!$G$15:I$19,3,TRUE),IF(C392=17,VLOOKUP(W392,判定式!$H$15:I$19,2,TRUE))))))))</f>
        <v>0</v>
      </c>
    </row>
    <row r="393" spans="1:24" ht="14.25">
      <c r="A393" s="67">
        <v>64</v>
      </c>
      <c r="B393" s="133"/>
      <c r="C393" s="201"/>
      <c r="D393" s="215" t="str">
        <f t="shared" si="16"/>
        <v>-</v>
      </c>
      <c r="E393" s="225"/>
      <c r="F393" s="225"/>
      <c r="G393" s="225"/>
      <c r="H393" s="225"/>
      <c r="I393" s="225"/>
      <c r="J393" s="225"/>
      <c r="K393" s="68"/>
      <c r="L393" s="225"/>
      <c r="M393" s="225"/>
      <c r="N393" s="250" t="str">
        <f>IF($E393="","",VLOOKUP($E393,判定式!$Q$3:$X$12,8,TRUE))</f>
        <v/>
      </c>
      <c r="O393" s="250" t="str">
        <f>IF($F393="","",VLOOKUP($F393,判定式!$R$3:$X$12,7,TRUE))</f>
        <v/>
      </c>
      <c r="P393" s="250" t="str">
        <f>IF($G393="","",VLOOKUP($G393,判定式!$S$3:$X$12,6,TRUE))</f>
        <v/>
      </c>
      <c r="Q393" s="250" t="str">
        <f>IF($H393="","",VLOOKUP($H393,判定式!$T$3:$X$12,5,TRUE))</f>
        <v/>
      </c>
      <c r="R393" s="250" t="str">
        <f>IF($I393="","",VLOOKUP($I393,判定式!$AA$3:$AB$12,2,TRUE))</f>
        <v/>
      </c>
      <c r="S393" s="250" t="str">
        <f>IF($J393="","",VLOOKUP($J393,判定式!$W$3:$X$12,2,TRUE))</f>
        <v/>
      </c>
      <c r="T393" s="250" t="str">
        <f>IF($K393="","",VLOOKUP($K393,判定式!$Z$3:$AB$12,3,TRUE))</f>
        <v/>
      </c>
      <c r="U393" s="250" t="str">
        <f>IF($L393="","",VLOOKUP($L393,判定式!$U$3:$X$12,4,TRUE))</f>
        <v/>
      </c>
      <c r="V393" s="250" t="str">
        <f>IF($M393="","",VLOOKUP($M393,判定式!$V$3:$X$12,3,TRUE))</f>
        <v/>
      </c>
      <c r="W393" s="69" t="str">
        <f t="shared" si="17"/>
        <v/>
      </c>
      <c r="X393" s="170" t="b">
        <f>IF(ISNUMBER(D393),"判定外",IF(C393=12,VLOOKUP(W393,判定式!$C$15:I$19,7,TRUE),IF(C393=13,VLOOKUP(W393,判定式!$D$15:I$19,6,TRUE),IF(C393=14,VLOOKUP(W393,判定式!$E$15:I$19,5,TRUE),IF(C393=15,VLOOKUP(W393,判定式!$F$15:I$19,4,TRUE),IF(C393=16,VLOOKUP(W393,判定式!$G$15:I$19,3,TRUE),IF(C393=17,VLOOKUP(W393,判定式!$H$15:I$19,2,TRUE))))))))</f>
        <v>0</v>
      </c>
    </row>
    <row r="394" spans="1:24" ht="14.25">
      <c r="A394" s="70">
        <v>65</v>
      </c>
      <c r="B394" s="134"/>
      <c r="C394" s="202"/>
      <c r="D394" s="218" t="str">
        <f t="shared" ref="D394:D457" si="18">IF((COUNTBLANK(E394:H394)+COUNTBLANK(K394:M394)+IF(AND(I394="",J394=""),1,0))=0,"",IF((COUNTBLANK(E394:H394)+COUNTBLANK(K394:M394)+IF(AND(I394="",J394=""),1,0))=8,"-",(COUNTBLANK(E394:H394)+COUNTBLANK(K394:M394)+IF(AND(I394="",J394=""),1,0))))</f>
        <v>-</v>
      </c>
      <c r="E394" s="227"/>
      <c r="F394" s="227"/>
      <c r="G394" s="227"/>
      <c r="H394" s="227"/>
      <c r="I394" s="227"/>
      <c r="J394" s="227"/>
      <c r="K394" s="71"/>
      <c r="L394" s="227"/>
      <c r="M394" s="227"/>
      <c r="N394" s="253" t="str">
        <f>IF($E394="","",VLOOKUP($E394,判定式!$Q$3:$X$12,8,TRUE))</f>
        <v/>
      </c>
      <c r="O394" s="253" t="str">
        <f>IF($F394="","",VLOOKUP($F394,判定式!$R$3:$X$12,7,TRUE))</f>
        <v/>
      </c>
      <c r="P394" s="253" t="str">
        <f>IF($G394="","",VLOOKUP($G394,判定式!$S$3:$X$12,6,TRUE))</f>
        <v/>
      </c>
      <c r="Q394" s="253" t="str">
        <f>IF($H394="","",VLOOKUP($H394,判定式!$T$3:$X$12,5,TRUE))</f>
        <v/>
      </c>
      <c r="R394" s="253" t="str">
        <f>IF($I394="","",VLOOKUP($I394,判定式!$AA$3:$AB$12,2,TRUE))</f>
        <v/>
      </c>
      <c r="S394" s="253" t="str">
        <f>IF($J394="","",VLOOKUP($J394,判定式!$W$3:$X$12,2,TRUE))</f>
        <v/>
      </c>
      <c r="T394" s="253" t="str">
        <f>IF($K394="","",VLOOKUP($K394,判定式!$Z$3:$AB$12,3,TRUE))</f>
        <v/>
      </c>
      <c r="U394" s="253" t="str">
        <f>IF($L394="","",VLOOKUP($L394,判定式!$U$3:$X$12,4,TRUE))</f>
        <v/>
      </c>
      <c r="V394" s="253" t="str">
        <f>IF($M394="","",VLOOKUP($M394,判定式!$V$3:$X$12,3,TRUE))</f>
        <v/>
      </c>
      <c r="W394" s="78" t="str">
        <f t="shared" si="17"/>
        <v/>
      </c>
      <c r="X394" s="171" t="b">
        <f>IF(ISNUMBER(D394),"判定外",IF(C394=12,VLOOKUP(W394,判定式!$C$15:I$19,7,TRUE),IF(C394=13,VLOOKUP(W394,判定式!$D$15:I$19,6,TRUE),IF(C394=14,VLOOKUP(W394,判定式!$E$15:I$19,5,TRUE),IF(C394=15,VLOOKUP(W394,判定式!$F$15:I$19,4,TRUE),IF(C394=16,VLOOKUP(W394,判定式!$G$15:I$19,3,TRUE),IF(C394=17,VLOOKUP(W394,判定式!$H$15:I$19,2,TRUE))))))))</f>
        <v>0</v>
      </c>
    </row>
    <row r="395" spans="1:24" ht="14.25">
      <c r="A395" s="73">
        <v>66</v>
      </c>
      <c r="B395" s="135"/>
      <c r="C395" s="203"/>
      <c r="D395" s="219" t="str">
        <f t="shared" si="18"/>
        <v>-</v>
      </c>
      <c r="E395" s="229"/>
      <c r="F395" s="229"/>
      <c r="G395" s="229"/>
      <c r="H395" s="229"/>
      <c r="I395" s="229"/>
      <c r="J395" s="229"/>
      <c r="K395" s="74"/>
      <c r="L395" s="229"/>
      <c r="M395" s="229"/>
      <c r="N395" s="254" t="str">
        <f>IF($E395="","",VLOOKUP($E395,判定式!$Q$3:$X$12,8,TRUE))</f>
        <v/>
      </c>
      <c r="O395" s="254" t="str">
        <f>IF($F395="","",VLOOKUP($F395,判定式!$R$3:$X$12,7,TRUE))</f>
        <v/>
      </c>
      <c r="P395" s="254" t="str">
        <f>IF($G395="","",VLOOKUP($G395,判定式!$S$3:$X$12,6,TRUE))</f>
        <v/>
      </c>
      <c r="Q395" s="254" t="str">
        <f>IF($H395="","",VLOOKUP($H395,判定式!$T$3:$X$12,5,TRUE))</f>
        <v/>
      </c>
      <c r="R395" s="254" t="str">
        <f>IF($I395="","",VLOOKUP($I395,判定式!$AA$3:$AB$12,2,TRUE))</f>
        <v/>
      </c>
      <c r="S395" s="254" t="str">
        <f>IF($J395="","",VLOOKUP($J395,判定式!$W$3:$X$12,2,TRUE))</f>
        <v/>
      </c>
      <c r="T395" s="254" t="str">
        <f>IF($K395="","",VLOOKUP($K395,判定式!$Z$3:$AB$12,3,TRUE))</f>
        <v/>
      </c>
      <c r="U395" s="254" t="str">
        <f>IF($L395="","",VLOOKUP($L395,判定式!$U$3:$X$12,4,TRUE))</f>
        <v/>
      </c>
      <c r="V395" s="254" t="str">
        <f>IF($M395="","",VLOOKUP($M395,判定式!$V$3:$X$12,3,TRUE))</f>
        <v/>
      </c>
      <c r="W395" s="75" t="str">
        <f t="shared" ref="W395:W458" si="19">IF(COUNTBLANK(N395:V395)=0,IF((SUM(N395:R395)+SUM(T395:V395))&gt;=(SUM(N395:Q395)+SUM(S395:V395)),SUM(N395:R395)+SUM(T395:V395),SUM(N395:Q395)+SUM(S395:V395)),IF(AND(R395="",S395=""),"",IF(AND(COUNTBLANK(N395:Q395)=0,COUNTBLANK(T395:V395)=0),IF((SUM(N395:R395)+SUM(T395:V395))&gt;=(SUM(N395:Q395)+SUM(S395:V395)),SUM(N395:R395)+SUM(T395:V395),SUM(N395:Q395)+SUM(S395:V395)),"")))</f>
        <v/>
      </c>
      <c r="X395" s="172" t="b">
        <f>IF(ISNUMBER(D395),"判定外",IF(C395=12,VLOOKUP(W395,判定式!$C$15:I$19,7,TRUE),IF(C395=13,VLOOKUP(W395,判定式!$D$15:I$19,6,TRUE),IF(C395=14,VLOOKUP(W395,判定式!$E$15:I$19,5,TRUE),IF(C395=15,VLOOKUP(W395,判定式!$F$15:I$19,4,TRUE),IF(C395=16,VLOOKUP(W395,判定式!$G$15:I$19,3,TRUE),IF(C395=17,VLOOKUP(W395,判定式!$H$15:I$19,2,TRUE))))))))</f>
        <v>0</v>
      </c>
    </row>
    <row r="396" spans="1:24" ht="14.25">
      <c r="A396" s="67">
        <v>67</v>
      </c>
      <c r="B396" s="133"/>
      <c r="C396" s="201"/>
      <c r="D396" s="215" t="str">
        <f t="shared" si="18"/>
        <v>-</v>
      </c>
      <c r="E396" s="225"/>
      <c r="F396" s="225"/>
      <c r="G396" s="225"/>
      <c r="H396" s="225"/>
      <c r="I396" s="225"/>
      <c r="J396" s="225"/>
      <c r="K396" s="68"/>
      <c r="L396" s="225"/>
      <c r="M396" s="225"/>
      <c r="N396" s="250" t="str">
        <f>IF($E396="","",VLOOKUP($E396,判定式!$Q$3:$X$12,8,TRUE))</f>
        <v/>
      </c>
      <c r="O396" s="250" t="str">
        <f>IF($F396="","",VLOOKUP($F396,判定式!$R$3:$X$12,7,TRUE))</f>
        <v/>
      </c>
      <c r="P396" s="250" t="str">
        <f>IF($G396="","",VLOOKUP($G396,判定式!$S$3:$X$12,6,TRUE))</f>
        <v/>
      </c>
      <c r="Q396" s="250" t="str">
        <f>IF($H396="","",VLOOKUP($H396,判定式!$T$3:$X$12,5,TRUE))</f>
        <v/>
      </c>
      <c r="R396" s="250" t="str">
        <f>IF($I396="","",VLOOKUP($I396,判定式!$AA$3:$AB$12,2,TRUE))</f>
        <v/>
      </c>
      <c r="S396" s="250" t="str">
        <f>IF($J396="","",VLOOKUP($J396,判定式!$W$3:$X$12,2,TRUE))</f>
        <v/>
      </c>
      <c r="T396" s="250" t="str">
        <f>IF($K396="","",VLOOKUP($K396,判定式!$Z$3:$AB$12,3,TRUE))</f>
        <v/>
      </c>
      <c r="U396" s="250" t="str">
        <f>IF($L396="","",VLOOKUP($L396,判定式!$U$3:$X$12,4,TRUE))</f>
        <v/>
      </c>
      <c r="V396" s="250" t="str">
        <f>IF($M396="","",VLOOKUP($M396,判定式!$V$3:$X$12,3,TRUE))</f>
        <v/>
      </c>
      <c r="W396" s="69" t="str">
        <f t="shared" si="19"/>
        <v/>
      </c>
      <c r="X396" s="170" t="b">
        <f>IF(ISNUMBER(D396),"判定外",IF(C396=12,VLOOKUP(W396,判定式!$C$15:I$19,7,TRUE),IF(C396=13,VLOOKUP(W396,判定式!$D$15:I$19,6,TRUE),IF(C396=14,VLOOKUP(W396,判定式!$E$15:I$19,5,TRUE),IF(C396=15,VLOOKUP(W396,判定式!$F$15:I$19,4,TRUE),IF(C396=16,VLOOKUP(W396,判定式!$G$15:I$19,3,TRUE),IF(C396=17,VLOOKUP(W396,判定式!$H$15:I$19,2,TRUE))))))))</f>
        <v>0</v>
      </c>
    </row>
    <row r="397" spans="1:24" ht="14.25">
      <c r="A397" s="67">
        <v>68</v>
      </c>
      <c r="B397" s="133"/>
      <c r="C397" s="201"/>
      <c r="D397" s="215" t="str">
        <f t="shared" si="18"/>
        <v>-</v>
      </c>
      <c r="E397" s="225"/>
      <c r="F397" s="225"/>
      <c r="G397" s="225"/>
      <c r="H397" s="225"/>
      <c r="I397" s="225"/>
      <c r="J397" s="225"/>
      <c r="K397" s="68"/>
      <c r="L397" s="225"/>
      <c r="M397" s="225"/>
      <c r="N397" s="250" t="str">
        <f>IF($E397="","",VLOOKUP($E397,判定式!$Q$3:$X$12,8,TRUE))</f>
        <v/>
      </c>
      <c r="O397" s="250" t="str">
        <f>IF($F397="","",VLOOKUP($F397,判定式!$R$3:$X$12,7,TRUE))</f>
        <v/>
      </c>
      <c r="P397" s="250" t="str">
        <f>IF($G397="","",VLOOKUP($G397,判定式!$S$3:$X$12,6,TRUE))</f>
        <v/>
      </c>
      <c r="Q397" s="250" t="str">
        <f>IF($H397="","",VLOOKUP($H397,判定式!$T$3:$X$12,5,TRUE))</f>
        <v/>
      </c>
      <c r="R397" s="250" t="str">
        <f>IF($I397="","",VLOOKUP($I397,判定式!$AA$3:$AB$12,2,TRUE))</f>
        <v/>
      </c>
      <c r="S397" s="250" t="str">
        <f>IF($J397="","",VLOOKUP($J397,判定式!$W$3:$X$12,2,TRUE))</f>
        <v/>
      </c>
      <c r="T397" s="250" t="str">
        <f>IF($K397="","",VLOOKUP($K397,判定式!$Z$3:$AB$12,3,TRUE))</f>
        <v/>
      </c>
      <c r="U397" s="250" t="str">
        <f>IF($L397="","",VLOOKUP($L397,判定式!$U$3:$X$12,4,TRUE))</f>
        <v/>
      </c>
      <c r="V397" s="250" t="str">
        <f>IF($M397="","",VLOOKUP($M397,判定式!$V$3:$X$12,3,TRUE))</f>
        <v/>
      </c>
      <c r="W397" s="69" t="str">
        <f t="shared" si="19"/>
        <v/>
      </c>
      <c r="X397" s="170" t="b">
        <f>IF(ISNUMBER(D397),"判定外",IF(C397=12,VLOOKUP(W397,判定式!$C$15:I$19,7,TRUE),IF(C397=13,VLOOKUP(W397,判定式!$D$15:I$19,6,TRUE),IF(C397=14,VLOOKUP(W397,判定式!$E$15:I$19,5,TRUE),IF(C397=15,VLOOKUP(W397,判定式!$F$15:I$19,4,TRUE),IF(C397=16,VLOOKUP(W397,判定式!$G$15:I$19,3,TRUE),IF(C397=17,VLOOKUP(W397,判定式!$H$15:I$19,2,TRUE))))))))</f>
        <v>0</v>
      </c>
    </row>
    <row r="398" spans="1:24" ht="14.25">
      <c r="A398" s="67">
        <v>69</v>
      </c>
      <c r="B398" s="133"/>
      <c r="C398" s="201"/>
      <c r="D398" s="215" t="str">
        <f t="shared" si="18"/>
        <v>-</v>
      </c>
      <c r="E398" s="225"/>
      <c r="F398" s="225"/>
      <c r="G398" s="225"/>
      <c r="H398" s="225"/>
      <c r="I398" s="225"/>
      <c r="J398" s="225"/>
      <c r="K398" s="68"/>
      <c r="L398" s="225"/>
      <c r="M398" s="225"/>
      <c r="N398" s="250" t="str">
        <f>IF($E398="","",VLOOKUP($E398,判定式!$Q$3:$X$12,8,TRUE))</f>
        <v/>
      </c>
      <c r="O398" s="250" t="str">
        <f>IF($F398="","",VLOOKUP($F398,判定式!$R$3:$X$12,7,TRUE))</f>
        <v/>
      </c>
      <c r="P398" s="250" t="str">
        <f>IF($G398="","",VLOOKUP($G398,判定式!$S$3:$X$12,6,TRUE))</f>
        <v/>
      </c>
      <c r="Q398" s="250" t="str">
        <f>IF($H398="","",VLOOKUP($H398,判定式!$T$3:$X$12,5,TRUE))</f>
        <v/>
      </c>
      <c r="R398" s="250" t="str">
        <f>IF($I398="","",VLOOKUP($I398,判定式!$AA$3:$AB$12,2,TRUE))</f>
        <v/>
      </c>
      <c r="S398" s="250" t="str">
        <f>IF($J398="","",VLOOKUP($J398,判定式!$W$3:$X$12,2,TRUE))</f>
        <v/>
      </c>
      <c r="T398" s="250" t="str">
        <f>IF($K398="","",VLOOKUP($K398,判定式!$Z$3:$AB$12,3,TRUE))</f>
        <v/>
      </c>
      <c r="U398" s="250" t="str">
        <f>IF($L398="","",VLOOKUP($L398,判定式!$U$3:$X$12,4,TRUE))</f>
        <v/>
      </c>
      <c r="V398" s="250" t="str">
        <f>IF($M398="","",VLOOKUP($M398,判定式!$V$3:$X$12,3,TRUE))</f>
        <v/>
      </c>
      <c r="W398" s="69" t="str">
        <f t="shared" si="19"/>
        <v/>
      </c>
      <c r="X398" s="170" t="b">
        <f>IF(ISNUMBER(D398),"判定外",IF(C398=12,VLOOKUP(W398,判定式!$C$15:I$19,7,TRUE),IF(C398=13,VLOOKUP(W398,判定式!$D$15:I$19,6,TRUE),IF(C398=14,VLOOKUP(W398,判定式!$E$15:I$19,5,TRUE),IF(C398=15,VLOOKUP(W398,判定式!$F$15:I$19,4,TRUE),IF(C398=16,VLOOKUP(W398,判定式!$G$15:I$19,3,TRUE),IF(C398=17,VLOOKUP(W398,判定式!$H$15:I$19,2,TRUE))))))))</f>
        <v>0</v>
      </c>
    </row>
    <row r="399" spans="1:24" ht="14.25">
      <c r="A399" s="76">
        <v>70</v>
      </c>
      <c r="B399" s="136"/>
      <c r="C399" s="204"/>
      <c r="D399" s="218" t="str">
        <f t="shared" si="18"/>
        <v>-</v>
      </c>
      <c r="E399" s="230"/>
      <c r="F399" s="230"/>
      <c r="G399" s="230"/>
      <c r="H399" s="230"/>
      <c r="I399" s="230"/>
      <c r="J399" s="230"/>
      <c r="K399" s="77"/>
      <c r="L399" s="230"/>
      <c r="M399" s="230"/>
      <c r="N399" s="251" t="str">
        <f>IF($E399="","",VLOOKUP($E399,判定式!$Q$3:$X$12,8,TRUE))</f>
        <v/>
      </c>
      <c r="O399" s="251" t="str">
        <f>IF($F399="","",VLOOKUP($F399,判定式!$R$3:$X$12,7,TRUE))</f>
        <v/>
      </c>
      <c r="P399" s="251" t="str">
        <f>IF($G399="","",VLOOKUP($G399,判定式!$S$3:$X$12,6,TRUE))</f>
        <v/>
      </c>
      <c r="Q399" s="251" t="str">
        <f>IF($H399="","",VLOOKUP($H399,判定式!$T$3:$X$12,5,TRUE))</f>
        <v/>
      </c>
      <c r="R399" s="251" t="str">
        <f>IF($I399="","",VLOOKUP($I399,判定式!$AA$3:$AB$12,2,TRUE))</f>
        <v/>
      </c>
      <c r="S399" s="251" t="str">
        <f>IF($J399="","",VLOOKUP($J399,判定式!$W$3:$X$12,2,TRUE))</f>
        <v/>
      </c>
      <c r="T399" s="251" t="str">
        <f>IF($K399="","",VLOOKUP($K399,判定式!$Z$3:$AB$12,3,TRUE))</f>
        <v/>
      </c>
      <c r="U399" s="251" t="str">
        <f>IF($L399="","",VLOOKUP($L399,判定式!$U$3:$X$12,4,TRUE))</f>
        <v/>
      </c>
      <c r="V399" s="251" t="str">
        <f>IF($M399="","",VLOOKUP($M399,判定式!$V$3:$X$12,3,TRUE))</f>
        <v/>
      </c>
      <c r="W399" s="78" t="str">
        <f t="shared" si="19"/>
        <v/>
      </c>
      <c r="X399" s="173" t="b">
        <f>IF(ISNUMBER(D399),"判定外",IF(C399=12,VLOOKUP(W399,判定式!$C$15:I$19,7,TRUE),IF(C399=13,VLOOKUP(W399,判定式!$D$15:I$19,6,TRUE),IF(C399=14,VLOOKUP(W399,判定式!$E$15:I$19,5,TRUE),IF(C399=15,VLOOKUP(W399,判定式!$F$15:I$19,4,TRUE),IF(C399=16,VLOOKUP(W399,判定式!$G$15:I$19,3,TRUE),IF(C399=17,VLOOKUP(W399,判定式!$H$15:I$19,2,TRUE))))))))</f>
        <v>0</v>
      </c>
    </row>
    <row r="400" spans="1:24" ht="14.25">
      <c r="A400" s="79">
        <v>71</v>
      </c>
      <c r="B400" s="137"/>
      <c r="C400" s="205"/>
      <c r="D400" s="219" t="str">
        <f t="shared" si="18"/>
        <v>-</v>
      </c>
      <c r="E400" s="231"/>
      <c r="F400" s="231"/>
      <c r="G400" s="231"/>
      <c r="H400" s="231"/>
      <c r="I400" s="231"/>
      <c r="J400" s="231"/>
      <c r="K400" s="80"/>
      <c r="L400" s="231"/>
      <c r="M400" s="231"/>
      <c r="N400" s="252" t="str">
        <f>IF($E400="","",VLOOKUP($E400,判定式!$Q$3:$X$12,8,TRUE))</f>
        <v/>
      </c>
      <c r="O400" s="252" t="str">
        <f>IF($F400="","",VLOOKUP($F400,判定式!$R$3:$X$12,7,TRUE))</f>
        <v/>
      </c>
      <c r="P400" s="252" t="str">
        <f>IF($G400="","",VLOOKUP($G400,判定式!$S$3:$X$12,6,TRUE))</f>
        <v/>
      </c>
      <c r="Q400" s="252" t="str">
        <f>IF($H400="","",VLOOKUP($H400,判定式!$T$3:$X$12,5,TRUE))</f>
        <v/>
      </c>
      <c r="R400" s="252" t="str">
        <f>IF($I400="","",VLOOKUP($I400,判定式!$AA$3:$AB$12,2,TRUE))</f>
        <v/>
      </c>
      <c r="S400" s="252" t="str">
        <f>IF($J400="","",VLOOKUP($J400,判定式!$W$3:$X$12,2,TRUE))</f>
        <v/>
      </c>
      <c r="T400" s="252" t="str">
        <f>IF($K400="","",VLOOKUP($K400,判定式!$Z$3:$AB$12,3,TRUE))</f>
        <v/>
      </c>
      <c r="U400" s="252" t="str">
        <f>IF($L400="","",VLOOKUP($L400,判定式!$U$3:$X$12,4,TRUE))</f>
        <v/>
      </c>
      <c r="V400" s="252" t="str">
        <f>IF($M400="","",VLOOKUP($M400,判定式!$V$3:$X$12,3,TRUE))</f>
        <v/>
      </c>
      <c r="W400" s="75" t="str">
        <f t="shared" si="19"/>
        <v/>
      </c>
      <c r="X400" s="174" t="b">
        <f>IF(ISNUMBER(D400),"判定外",IF(C400=12,VLOOKUP(W400,判定式!$C$15:I$19,7,TRUE),IF(C400=13,VLOOKUP(W400,判定式!$D$15:I$19,6,TRUE),IF(C400=14,VLOOKUP(W400,判定式!$E$15:I$19,5,TRUE),IF(C400=15,VLOOKUP(W400,判定式!$F$15:I$19,4,TRUE),IF(C400=16,VLOOKUP(W400,判定式!$G$15:I$19,3,TRUE),IF(C400=17,VLOOKUP(W400,判定式!$H$15:I$19,2,TRUE))))))))</f>
        <v>0</v>
      </c>
    </row>
    <row r="401" spans="1:24" ht="14.25">
      <c r="A401" s="67">
        <v>72</v>
      </c>
      <c r="B401" s="133"/>
      <c r="C401" s="201"/>
      <c r="D401" s="215" t="str">
        <f t="shared" si="18"/>
        <v>-</v>
      </c>
      <c r="E401" s="225"/>
      <c r="F401" s="225"/>
      <c r="G401" s="225"/>
      <c r="H401" s="225"/>
      <c r="I401" s="225"/>
      <c r="J401" s="225"/>
      <c r="K401" s="68"/>
      <c r="L401" s="225"/>
      <c r="M401" s="225"/>
      <c r="N401" s="250" t="str">
        <f>IF($E401="","",VLOOKUP($E401,判定式!$Q$3:$X$12,8,TRUE))</f>
        <v/>
      </c>
      <c r="O401" s="250" t="str">
        <f>IF($F401="","",VLOOKUP($F401,判定式!$R$3:$X$12,7,TRUE))</f>
        <v/>
      </c>
      <c r="P401" s="250" t="str">
        <f>IF($G401="","",VLOOKUP($G401,判定式!$S$3:$X$12,6,TRUE))</f>
        <v/>
      </c>
      <c r="Q401" s="250" t="str">
        <f>IF($H401="","",VLOOKUP($H401,判定式!$T$3:$X$12,5,TRUE))</f>
        <v/>
      </c>
      <c r="R401" s="250" t="str">
        <f>IF($I401="","",VLOOKUP($I401,判定式!$AA$3:$AB$12,2,TRUE))</f>
        <v/>
      </c>
      <c r="S401" s="250" t="str">
        <f>IF($J401="","",VLOOKUP($J401,判定式!$W$3:$X$12,2,TRUE))</f>
        <v/>
      </c>
      <c r="T401" s="250" t="str">
        <f>IF($K401="","",VLOOKUP($K401,判定式!$Z$3:$AB$12,3,TRUE))</f>
        <v/>
      </c>
      <c r="U401" s="250" t="str">
        <f>IF($L401="","",VLOOKUP($L401,判定式!$U$3:$X$12,4,TRUE))</f>
        <v/>
      </c>
      <c r="V401" s="250" t="str">
        <f>IF($M401="","",VLOOKUP($M401,判定式!$V$3:$X$12,3,TRUE))</f>
        <v/>
      </c>
      <c r="W401" s="69" t="str">
        <f t="shared" si="19"/>
        <v/>
      </c>
      <c r="X401" s="170" t="b">
        <f>IF(ISNUMBER(D401),"判定外",IF(C401=12,VLOOKUP(W401,判定式!$C$15:I$19,7,TRUE),IF(C401=13,VLOOKUP(W401,判定式!$D$15:I$19,6,TRUE),IF(C401=14,VLOOKUP(W401,判定式!$E$15:I$19,5,TRUE),IF(C401=15,VLOOKUP(W401,判定式!$F$15:I$19,4,TRUE),IF(C401=16,VLOOKUP(W401,判定式!$G$15:I$19,3,TRUE),IF(C401=17,VLOOKUP(W401,判定式!$H$15:I$19,2,TRUE))))))))</f>
        <v>0</v>
      </c>
    </row>
    <row r="402" spans="1:24" ht="14.25">
      <c r="A402" s="67">
        <v>73</v>
      </c>
      <c r="B402" s="133"/>
      <c r="C402" s="201"/>
      <c r="D402" s="215" t="str">
        <f t="shared" si="18"/>
        <v>-</v>
      </c>
      <c r="E402" s="225"/>
      <c r="F402" s="225"/>
      <c r="G402" s="225"/>
      <c r="H402" s="225"/>
      <c r="I402" s="225"/>
      <c r="J402" s="225"/>
      <c r="K402" s="68"/>
      <c r="L402" s="225"/>
      <c r="M402" s="225"/>
      <c r="N402" s="250" t="str">
        <f>IF($E402="","",VLOOKUP($E402,判定式!$Q$3:$X$12,8,TRUE))</f>
        <v/>
      </c>
      <c r="O402" s="250" t="str">
        <f>IF($F402="","",VLOOKUP($F402,判定式!$R$3:$X$12,7,TRUE))</f>
        <v/>
      </c>
      <c r="P402" s="250" t="str">
        <f>IF($G402="","",VLOOKUP($G402,判定式!$S$3:$X$12,6,TRUE))</f>
        <v/>
      </c>
      <c r="Q402" s="250" t="str">
        <f>IF($H402="","",VLOOKUP($H402,判定式!$T$3:$X$12,5,TRUE))</f>
        <v/>
      </c>
      <c r="R402" s="250" t="str">
        <f>IF($I402="","",VLOOKUP($I402,判定式!$AA$3:$AB$12,2,TRUE))</f>
        <v/>
      </c>
      <c r="S402" s="250" t="str">
        <f>IF($J402="","",VLOOKUP($J402,判定式!$W$3:$X$12,2,TRUE))</f>
        <v/>
      </c>
      <c r="T402" s="250" t="str">
        <f>IF($K402="","",VLOOKUP($K402,判定式!$Z$3:$AB$12,3,TRUE))</f>
        <v/>
      </c>
      <c r="U402" s="250" t="str">
        <f>IF($L402="","",VLOOKUP($L402,判定式!$U$3:$X$12,4,TRUE))</f>
        <v/>
      </c>
      <c r="V402" s="250" t="str">
        <f>IF($M402="","",VLOOKUP($M402,判定式!$V$3:$X$12,3,TRUE))</f>
        <v/>
      </c>
      <c r="W402" s="69" t="str">
        <f t="shared" si="19"/>
        <v/>
      </c>
      <c r="X402" s="170" t="b">
        <f>IF(ISNUMBER(D402),"判定外",IF(C402=12,VLOOKUP(W402,判定式!$C$15:I$19,7,TRUE),IF(C402=13,VLOOKUP(W402,判定式!$D$15:I$19,6,TRUE),IF(C402=14,VLOOKUP(W402,判定式!$E$15:I$19,5,TRUE),IF(C402=15,VLOOKUP(W402,判定式!$F$15:I$19,4,TRUE),IF(C402=16,VLOOKUP(W402,判定式!$G$15:I$19,3,TRUE),IF(C402=17,VLOOKUP(W402,判定式!$H$15:I$19,2,TRUE))))))))</f>
        <v>0</v>
      </c>
    </row>
    <row r="403" spans="1:24" ht="14.25">
      <c r="A403" s="67">
        <v>74</v>
      </c>
      <c r="B403" s="133"/>
      <c r="C403" s="201"/>
      <c r="D403" s="215" t="str">
        <f t="shared" si="18"/>
        <v>-</v>
      </c>
      <c r="E403" s="225"/>
      <c r="F403" s="225"/>
      <c r="G403" s="225"/>
      <c r="H403" s="225"/>
      <c r="I403" s="225"/>
      <c r="J403" s="225"/>
      <c r="K403" s="68"/>
      <c r="L403" s="225"/>
      <c r="M403" s="225"/>
      <c r="N403" s="250" t="str">
        <f>IF($E403="","",VLOOKUP($E403,判定式!$Q$3:$X$12,8,TRUE))</f>
        <v/>
      </c>
      <c r="O403" s="250" t="str">
        <f>IF($F403="","",VLOOKUP($F403,判定式!$R$3:$X$12,7,TRUE))</f>
        <v/>
      </c>
      <c r="P403" s="250" t="str">
        <f>IF($G403="","",VLOOKUP($G403,判定式!$S$3:$X$12,6,TRUE))</f>
        <v/>
      </c>
      <c r="Q403" s="250" t="str">
        <f>IF($H403="","",VLOOKUP($H403,判定式!$T$3:$X$12,5,TRUE))</f>
        <v/>
      </c>
      <c r="R403" s="250" t="str">
        <f>IF($I403="","",VLOOKUP($I403,判定式!$AA$3:$AB$12,2,TRUE))</f>
        <v/>
      </c>
      <c r="S403" s="250" t="str">
        <f>IF($J403="","",VLOOKUP($J403,判定式!$W$3:$X$12,2,TRUE))</f>
        <v/>
      </c>
      <c r="T403" s="250" t="str">
        <f>IF($K403="","",VLOOKUP($K403,判定式!$Z$3:$AB$12,3,TRUE))</f>
        <v/>
      </c>
      <c r="U403" s="250" t="str">
        <f>IF($L403="","",VLOOKUP($L403,判定式!$U$3:$X$12,4,TRUE))</f>
        <v/>
      </c>
      <c r="V403" s="250" t="str">
        <f>IF($M403="","",VLOOKUP($M403,判定式!$V$3:$X$12,3,TRUE))</f>
        <v/>
      </c>
      <c r="W403" s="69" t="str">
        <f t="shared" si="19"/>
        <v/>
      </c>
      <c r="X403" s="170" t="b">
        <f>IF(ISNUMBER(D403),"判定外",IF(C403=12,VLOOKUP(W403,判定式!$C$15:I$19,7,TRUE),IF(C403=13,VLOOKUP(W403,判定式!$D$15:I$19,6,TRUE),IF(C403=14,VLOOKUP(W403,判定式!$E$15:I$19,5,TRUE),IF(C403=15,VLOOKUP(W403,判定式!$F$15:I$19,4,TRUE),IF(C403=16,VLOOKUP(W403,判定式!$G$15:I$19,3,TRUE),IF(C403=17,VLOOKUP(W403,判定式!$H$15:I$19,2,TRUE))))))))</f>
        <v>0</v>
      </c>
    </row>
    <row r="404" spans="1:24" ht="14.25">
      <c r="A404" s="70">
        <v>75</v>
      </c>
      <c r="B404" s="134"/>
      <c r="C404" s="202"/>
      <c r="D404" s="218" t="str">
        <f t="shared" si="18"/>
        <v>-</v>
      </c>
      <c r="E404" s="227"/>
      <c r="F404" s="227"/>
      <c r="G404" s="227"/>
      <c r="H404" s="227"/>
      <c r="I404" s="227"/>
      <c r="J404" s="227"/>
      <c r="K404" s="71"/>
      <c r="L404" s="227"/>
      <c r="M404" s="227"/>
      <c r="N404" s="253" t="str">
        <f>IF($E404="","",VLOOKUP($E404,判定式!$Q$3:$X$12,8,TRUE))</f>
        <v/>
      </c>
      <c r="O404" s="253" t="str">
        <f>IF($F404="","",VLOOKUP($F404,判定式!$R$3:$X$12,7,TRUE))</f>
        <v/>
      </c>
      <c r="P404" s="253" t="str">
        <f>IF($G404="","",VLOOKUP($G404,判定式!$S$3:$X$12,6,TRUE))</f>
        <v/>
      </c>
      <c r="Q404" s="253" t="str">
        <f>IF($H404="","",VLOOKUP($H404,判定式!$T$3:$X$12,5,TRUE))</f>
        <v/>
      </c>
      <c r="R404" s="253" t="str">
        <f>IF($I404="","",VLOOKUP($I404,判定式!$AA$3:$AB$12,2,TRUE))</f>
        <v/>
      </c>
      <c r="S404" s="253" t="str">
        <f>IF($J404="","",VLOOKUP($J404,判定式!$W$3:$X$12,2,TRUE))</f>
        <v/>
      </c>
      <c r="T404" s="253" t="str">
        <f>IF($K404="","",VLOOKUP($K404,判定式!$Z$3:$AB$12,3,TRUE))</f>
        <v/>
      </c>
      <c r="U404" s="253" t="str">
        <f>IF($L404="","",VLOOKUP($L404,判定式!$U$3:$X$12,4,TRUE))</f>
        <v/>
      </c>
      <c r="V404" s="253" t="str">
        <f>IF($M404="","",VLOOKUP($M404,判定式!$V$3:$X$12,3,TRUE))</f>
        <v/>
      </c>
      <c r="W404" s="78" t="str">
        <f t="shared" si="19"/>
        <v/>
      </c>
      <c r="X404" s="171" t="b">
        <f>IF(ISNUMBER(D404),"判定外",IF(C404=12,VLOOKUP(W404,判定式!$C$15:I$19,7,TRUE),IF(C404=13,VLOOKUP(W404,判定式!$D$15:I$19,6,TRUE),IF(C404=14,VLOOKUP(W404,判定式!$E$15:I$19,5,TRUE),IF(C404=15,VLOOKUP(W404,判定式!$F$15:I$19,4,TRUE),IF(C404=16,VLOOKUP(W404,判定式!$G$15:I$19,3,TRUE),IF(C404=17,VLOOKUP(W404,判定式!$H$15:I$19,2,TRUE))))))))</f>
        <v>0</v>
      </c>
    </row>
    <row r="405" spans="1:24" ht="14.25">
      <c r="A405" s="73">
        <v>76</v>
      </c>
      <c r="B405" s="135"/>
      <c r="C405" s="203"/>
      <c r="D405" s="219" t="str">
        <f t="shared" si="18"/>
        <v>-</v>
      </c>
      <c r="E405" s="229"/>
      <c r="F405" s="229"/>
      <c r="G405" s="229"/>
      <c r="H405" s="229"/>
      <c r="I405" s="229"/>
      <c r="J405" s="229"/>
      <c r="K405" s="74"/>
      <c r="L405" s="229"/>
      <c r="M405" s="229"/>
      <c r="N405" s="254" t="str">
        <f>IF($E405="","",VLOOKUP($E405,判定式!$Q$3:$X$12,8,TRUE))</f>
        <v/>
      </c>
      <c r="O405" s="254" t="str">
        <f>IF($F405="","",VLOOKUP($F405,判定式!$R$3:$X$12,7,TRUE))</f>
        <v/>
      </c>
      <c r="P405" s="254" t="str">
        <f>IF($G405="","",VLOOKUP($G405,判定式!$S$3:$X$12,6,TRUE))</f>
        <v/>
      </c>
      <c r="Q405" s="254" t="str">
        <f>IF($H405="","",VLOOKUP($H405,判定式!$T$3:$X$12,5,TRUE))</f>
        <v/>
      </c>
      <c r="R405" s="254" t="str">
        <f>IF($I405="","",VLOOKUP($I405,判定式!$AA$3:$AB$12,2,TRUE))</f>
        <v/>
      </c>
      <c r="S405" s="254" t="str">
        <f>IF($J405="","",VLOOKUP($J405,判定式!$W$3:$X$12,2,TRUE))</f>
        <v/>
      </c>
      <c r="T405" s="254" t="str">
        <f>IF($K405="","",VLOOKUP($K405,判定式!$Z$3:$AB$12,3,TRUE))</f>
        <v/>
      </c>
      <c r="U405" s="254" t="str">
        <f>IF($L405="","",VLOOKUP($L405,判定式!$U$3:$X$12,4,TRUE))</f>
        <v/>
      </c>
      <c r="V405" s="254" t="str">
        <f>IF($M405="","",VLOOKUP($M405,判定式!$V$3:$X$12,3,TRUE))</f>
        <v/>
      </c>
      <c r="W405" s="75" t="str">
        <f t="shared" si="19"/>
        <v/>
      </c>
      <c r="X405" s="172" t="b">
        <f>IF(ISNUMBER(D405),"判定外",IF(C405=12,VLOOKUP(W405,判定式!$C$15:I$19,7,TRUE),IF(C405=13,VLOOKUP(W405,判定式!$D$15:I$19,6,TRUE),IF(C405=14,VLOOKUP(W405,判定式!$E$15:I$19,5,TRUE),IF(C405=15,VLOOKUP(W405,判定式!$F$15:I$19,4,TRUE),IF(C405=16,VLOOKUP(W405,判定式!$G$15:I$19,3,TRUE),IF(C405=17,VLOOKUP(W405,判定式!$H$15:I$19,2,TRUE))))))))</f>
        <v>0</v>
      </c>
    </row>
    <row r="406" spans="1:24" ht="14.25">
      <c r="A406" s="67">
        <v>77</v>
      </c>
      <c r="B406" s="133"/>
      <c r="C406" s="201"/>
      <c r="D406" s="215" t="str">
        <f t="shared" si="18"/>
        <v>-</v>
      </c>
      <c r="E406" s="225"/>
      <c r="F406" s="225"/>
      <c r="G406" s="225"/>
      <c r="H406" s="225"/>
      <c r="I406" s="225"/>
      <c r="J406" s="225"/>
      <c r="K406" s="68"/>
      <c r="L406" s="225"/>
      <c r="M406" s="225"/>
      <c r="N406" s="250" t="str">
        <f>IF($E406="","",VLOOKUP($E406,判定式!$Q$3:$X$12,8,TRUE))</f>
        <v/>
      </c>
      <c r="O406" s="250" t="str">
        <f>IF($F406="","",VLOOKUP($F406,判定式!$R$3:$X$12,7,TRUE))</f>
        <v/>
      </c>
      <c r="P406" s="250" t="str">
        <f>IF($G406="","",VLOOKUP($G406,判定式!$S$3:$X$12,6,TRUE))</f>
        <v/>
      </c>
      <c r="Q406" s="250" t="str">
        <f>IF($H406="","",VLOOKUP($H406,判定式!$T$3:$X$12,5,TRUE))</f>
        <v/>
      </c>
      <c r="R406" s="250" t="str">
        <f>IF($I406="","",VLOOKUP($I406,判定式!$AA$3:$AB$12,2,TRUE))</f>
        <v/>
      </c>
      <c r="S406" s="250" t="str">
        <f>IF($J406="","",VLOOKUP($J406,判定式!$W$3:$X$12,2,TRUE))</f>
        <v/>
      </c>
      <c r="T406" s="250" t="str">
        <f>IF($K406="","",VLOOKUP($K406,判定式!$Z$3:$AB$12,3,TRUE))</f>
        <v/>
      </c>
      <c r="U406" s="250" t="str">
        <f>IF($L406="","",VLOOKUP($L406,判定式!$U$3:$X$12,4,TRUE))</f>
        <v/>
      </c>
      <c r="V406" s="250" t="str">
        <f>IF($M406="","",VLOOKUP($M406,判定式!$V$3:$X$12,3,TRUE))</f>
        <v/>
      </c>
      <c r="W406" s="69" t="str">
        <f t="shared" si="19"/>
        <v/>
      </c>
      <c r="X406" s="170" t="b">
        <f>IF(ISNUMBER(D406),"判定外",IF(C406=12,VLOOKUP(W406,判定式!$C$15:I$19,7,TRUE),IF(C406=13,VLOOKUP(W406,判定式!$D$15:I$19,6,TRUE),IF(C406=14,VLOOKUP(W406,判定式!$E$15:I$19,5,TRUE),IF(C406=15,VLOOKUP(W406,判定式!$F$15:I$19,4,TRUE),IF(C406=16,VLOOKUP(W406,判定式!$G$15:I$19,3,TRUE),IF(C406=17,VLOOKUP(W406,判定式!$H$15:I$19,2,TRUE))))))))</f>
        <v>0</v>
      </c>
    </row>
    <row r="407" spans="1:24" ht="14.25">
      <c r="A407" s="67">
        <v>78</v>
      </c>
      <c r="B407" s="133"/>
      <c r="C407" s="201"/>
      <c r="D407" s="215" t="str">
        <f t="shared" si="18"/>
        <v>-</v>
      </c>
      <c r="E407" s="225"/>
      <c r="F407" s="225"/>
      <c r="G407" s="225"/>
      <c r="H407" s="225"/>
      <c r="I407" s="225"/>
      <c r="J407" s="225"/>
      <c r="K407" s="68"/>
      <c r="L407" s="225"/>
      <c r="M407" s="225"/>
      <c r="N407" s="250" t="str">
        <f>IF($E407="","",VLOOKUP($E407,判定式!$Q$3:$X$12,8,TRUE))</f>
        <v/>
      </c>
      <c r="O407" s="250" t="str">
        <f>IF($F407="","",VLOOKUP($F407,判定式!$R$3:$X$12,7,TRUE))</f>
        <v/>
      </c>
      <c r="P407" s="250" t="str">
        <f>IF($G407="","",VLOOKUP($G407,判定式!$S$3:$X$12,6,TRUE))</f>
        <v/>
      </c>
      <c r="Q407" s="250" t="str">
        <f>IF($H407="","",VLOOKUP($H407,判定式!$T$3:$X$12,5,TRUE))</f>
        <v/>
      </c>
      <c r="R407" s="250" t="str">
        <f>IF($I407="","",VLOOKUP($I407,判定式!$AA$3:$AB$12,2,TRUE))</f>
        <v/>
      </c>
      <c r="S407" s="250" t="str">
        <f>IF($J407="","",VLOOKUP($J407,判定式!$W$3:$X$12,2,TRUE))</f>
        <v/>
      </c>
      <c r="T407" s="250" t="str">
        <f>IF($K407="","",VLOOKUP($K407,判定式!$Z$3:$AB$12,3,TRUE))</f>
        <v/>
      </c>
      <c r="U407" s="250" t="str">
        <f>IF($L407="","",VLOOKUP($L407,判定式!$U$3:$X$12,4,TRUE))</f>
        <v/>
      </c>
      <c r="V407" s="250" t="str">
        <f>IF($M407="","",VLOOKUP($M407,判定式!$V$3:$X$12,3,TRUE))</f>
        <v/>
      </c>
      <c r="W407" s="69" t="str">
        <f t="shared" si="19"/>
        <v/>
      </c>
      <c r="X407" s="170" t="b">
        <f>IF(ISNUMBER(D407),"判定外",IF(C407=12,VLOOKUP(W407,判定式!$C$15:I$19,7,TRUE),IF(C407=13,VLOOKUP(W407,判定式!$D$15:I$19,6,TRUE),IF(C407=14,VLOOKUP(W407,判定式!$E$15:I$19,5,TRUE),IF(C407=15,VLOOKUP(W407,判定式!$F$15:I$19,4,TRUE),IF(C407=16,VLOOKUP(W407,判定式!$G$15:I$19,3,TRUE),IF(C407=17,VLOOKUP(W407,判定式!$H$15:I$19,2,TRUE))))))))</f>
        <v>0</v>
      </c>
    </row>
    <row r="408" spans="1:24" ht="14.25">
      <c r="A408" s="67">
        <v>79</v>
      </c>
      <c r="B408" s="133"/>
      <c r="C408" s="201"/>
      <c r="D408" s="215" t="str">
        <f t="shared" si="18"/>
        <v>-</v>
      </c>
      <c r="E408" s="225"/>
      <c r="F408" s="225"/>
      <c r="G408" s="225"/>
      <c r="H408" s="225"/>
      <c r="I408" s="225"/>
      <c r="J408" s="225"/>
      <c r="K408" s="68"/>
      <c r="L408" s="225"/>
      <c r="M408" s="225"/>
      <c r="N408" s="250" t="str">
        <f>IF($E408="","",VLOOKUP($E408,判定式!$Q$3:$X$12,8,TRUE))</f>
        <v/>
      </c>
      <c r="O408" s="250" t="str">
        <f>IF($F408="","",VLOOKUP($F408,判定式!$R$3:$X$12,7,TRUE))</f>
        <v/>
      </c>
      <c r="P408" s="250" t="str">
        <f>IF($G408="","",VLOOKUP($G408,判定式!$S$3:$X$12,6,TRUE))</f>
        <v/>
      </c>
      <c r="Q408" s="250" t="str">
        <f>IF($H408="","",VLOOKUP($H408,判定式!$T$3:$X$12,5,TRUE))</f>
        <v/>
      </c>
      <c r="R408" s="250" t="str">
        <f>IF($I408="","",VLOOKUP($I408,判定式!$AA$3:$AB$12,2,TRUE))</f>
        <v/>
      </c>
      <c r="S408" s="250" t="str">
        <f>IF($J408="","",VLOOKUP($J408,判定式!$W$3:$X$12,2,TRUE))</f>
        <v/>
      </c>
      <c r="T408" s="250" t="str">
        <f>IF($K408="","",VLOOKUP($K408,判定式!$Z$3:$AB$12,3,TRUE))</f>
        <v/>
      </c>
      <c r="U408" s="250" t="str">
        <f>IF($L408="","",VLOOKUP($L408,判定式!$U$3:$X$12,4,TRUE))</f>
        <v/>
      </c>
      <c r="V408" s="250" t="str">
        <f>IF($M408="","",VLOOKUP($M408,判定式!$V$3:$X$12,3,TRUE))</f>
        <v/>
      </c>
      <c r="W408" s="69" t="str">
        <f t="shared" si="19"/>
        <v/>
      </c>
      <c r="X408" s="170" t="b">
        <f>IF(ISNUMBER(D408),"判定外",IF(C408=12,VLOOKUP(W408,判定式!$C$15:I$19,7,TRUE),IF(C408=13,VLOOKUP(W408,判定式!$D$15:I$19,6,TRUE),IF(C408=14,VLOOKUP(W408,判定式!$E$15:I$19,5,TRUE),IF(C408=15,VLOOKUP(W408,判定式!$F$15:I$19,4,TRUE),IF(C408=16,VLOOKUP(W408,判定式!$G$15:I$19,3,TRUE),IF(C408=17,VLOOKUP(W408,判定式!$H$15:I$19,2,TRUE))))))))</f>
        <v>0</v>
      </c>
    </row>
    <row r="409" spans="1:24" ht="14.25">
      <c r="A409" s="76">
        <v>80</v>
      </c>
      <c r="B409" s="136"/>
      <c r="C409" s="204"/>
      <c r="D409" s="218" t="str">
        <f t="shared" si="18"/>
        <v>-</v>
      </c>
      <c r="E409" s="230"/>
      <c r="F409" s="230"/>
      <c r="G409" s="230"/>
      <c r="H409" s="230"/>
      <c r="I409" s="230"/>
      <c r="J409" s="230"/>
      <c r="K409" s="77"/>
      <c r="L409" s="230"/>
      <c r="M409" s="230"/>
      <c r="N409" s="251" t="str">
        <f>IF($E409="","",VLOOKUP($E409,判定式!$Q$3:$X$12,8,TRUE))</f>
        <v/>
      </c>
      <c r="O409" s="251" t="str">
        <f>IF($F409="","",VLOOKUP($F409,判定式!$R$3:$X$12,7,TRUE))</f>
        <v/>
      </c>
      <c r="P409" s="251" t="str">
        <f>IF($G409="","",VLOOKUP($G409,判定式!$S$3:$X$12,6,TRUE))</f>
        <v/>
      </c>
      <c r="Q409" s="251" t="str">
        <f>IF($H409="","",VLOOKUP($H409,判定式!$T$3:$X$12,5,TRUE))</f>
        <v/>
      </c>
      <c r="R409" s="251" t="str">
        <f>IF($I409="","",VLOOKUP($I409,判定式!$AA$3:$AB$12,2,TRUE))</f>
        <v/>
      </c>
      <c r="S409" s="251" t="str">
        <f>IF($J409="","",VLOOKUP($J409,判定式!$W$3:$X$12,2,TRUE))</f>
        <v/>
      </c>
      <c r="T409" s="251" t="str">
        <f>IF($K409="","",VLOOKUP($K409,判定式!$Z$3:$AB$12,3,TRUE))</f>
        <v/>
      </c>
      <c r="U409" s="251" t="str">
        <f>IF($L409="","",VLOOKUP($L409,判定式!$U$3:$X$12,4,TRUE))</f>
        <v/>
      </c>
      <c r="V409" s="251" t="str">
        <f>IF($M409="","",VLOOKUP($M409,判定式!$V$3:$X$12,3,TRUE))</f>
        <v/>
      </c>
      <c r="W409" s="78" t="str">
        <f t="shared" si="19"/>
        <v/>
      </c>
      <c r="X409" s="173" t="b">
        <f>IF(ISNUMBER(D409),"判定外",IF(C409=12,VLOOKUP(W409,判定式!$C$15:I$19,7,TRUE),IF(C409=13,VLOOKUP(W409,判定式!$D$15:I$19,6,TRUE),IF(C409=14,VLOOKUP(W409,判定式!$E$15:I$19,5,TRUE),IF(C409=15,VLOOKUP(W409,判定式!$F$15:I$19,4,TRUE),IF(C409=16,VLOOKUP(W409,判定式!$G$15:I$19,3,TRUE),IF(C409=17,VLOOKUP(W409,判定式!$H$15:I$19,2,TRUE))))))))</f>
        <v>0</v>
      </c>
    </row>
    <row r="410" spans="1:24" ht="14.25">
      <c r="A410" s="79">
        <v>81</v>
      </c>
      <c r="B410" s="137"/>
      <c r="C410" s="205"/>
      <c r="D410" s="219" t="str">
        <f t="shared" si="18"/>
        <v>-</v>
      </c>
      <c r="E410" s="231"/>
      <c r="F410" s="231"/>
      <c r="G410" s="231"/>
      <c r="H410" s="231"/>
      <c r="I410" s="231"/>
      <c r="J410" s="231"/>
      <c r="K410" s="80"/>
      <c r="L410" s="231"/>
      <c r="M410" s="231"/>
      <c r="N410" s="252" t="str">
        <f>IF($E410="","",VLOOKUP($E410,判定式!$Q$3:$X$12,8,TRUE))</f>
        <v/>
      </c>
      <c r="O410" s="252" t="str">
        <f>IF($F410="","",VLOOKUP($F410,判定式!$R$3:$X$12,7,TRUE))</f>
        <v/>
      </c>
      <c r="P410" s="252" t="str">
        <f>IF($G410="","",VLOOKUP($G410,判定式!$S$3:$X$12,6,TRUE))</f>
        <v/>
      </c>
      <c r="Q410" s="252" t="str">
        <f>IF($H410="","",VLOOKUP($H410,判定式!$T$3:$X$12,5,TRUE))</f>
        <v/>
      </c>
      <c r="R410" s="252" t="str">
        <f>IF($I410="","",VLOOKUP($I410,判定式!$AA$3:$AB$12,2,TRUE))</f>
        <v/>
      </c>
      <c r="S410" s="252" t="str">
        <f>IF($J410="","",VLOOKUP($J410,判定式!$W$3:$X$12,2,TRUE))</f>
        <v/>
      </c>
      <c r="T410" s="252" t="str">
        <f>IF($K410="","",VLOOKUP($K410,判定式!$Z$3:$AB$12,3,TRUE))</f>
        <v/>
      </c>
      <c r="U410" s="252" t="str">
        <f>IF($L410="","",VLOOKUP($L410,判定式!$U$3:$X$12,4,TRUE))</f>
        <v/>
      </c>
      <c r="V410" s="252" t="str">
        <f>IF($M410="","",VLOOKUP($M410,判定式!$V$3:$X$12,3,TRUE))</f>
        <v/>
      </c>
      <c r="W410" s="75" t="str">
        <f t="shared" si="19"/>
        <v/>
      </c>
      <c r="X410" s="174" t="b">
        <f>IF(ISNUMBER(D410),"判定外",IF(C410=12,VLOOKUP(W410,判定式!$C$15:I$19,7,TRUE),IF(C410=13,VLOOKUP(W410,判定式!$D$15:I$19,6,TRUE),IF(C410=14,VLOOKUP(W410,判定式!$E$15:I$19,5,TRUE),IF(C410=15,VLOOKUP(W410,判定式!$F$15:I$19,4,TRUE),IF(C410=16,VLOOKUP(W410,判定式!$G$15:I$19,3,TRUE),IF(C410=17,VLOOKUP(W410,判定式!$H$15:I$19,2,TRUE))))))))</f>
        <v>0</v>
      </c>
    </row>
    <row r="411" spans="1:24" ht="14.25">
      <c r="A411" s="67">
        <v>82</v>
      </c>
      <c r="B411" s="133"/>
      <c r="C411" s="201"/>
      <c r="D411" s="215" t="str">
        <f t="shared" si="18"/>
        <v>-</v>
      </c>
      <c r="E411" s="225"/>
      <c r="F411" s="225"/>
      <c r="G411" s="225"/>
      <c r="H411" s="225"/>
      <c r="I411" s="225"/>
      <c r="J411" s="225"/>
      <c r="K411" s="68"/>
      <c r="L411" s="225"/>
      <c r="M411" s="225"/>
      <c r="N411" s="250" t="str">
        <f>IF($E411="","",VLOOKUP($E411,判定式!$Q$3:$X$12,8,TRUE))</f>
        <v/>
      </c>
      <c r="O411" s="250" t="str">
        <f>IF($F411="","",VLOOKUP($F411,判定式!$R$3:$X$12,7,TRUE))</f>
        <v/>
      </c>
      <c r="P411" s="250" t="str">
        <f>IF($G411="","",VLOOKUP($G411,判定式!$S$3:$X$12,6,TRUE))</f>
        <v/>
      </c>
      <c r="Q411" s="250" t="str">
        <f>IF($H411="","",VLOOKUP($H411,判定式!$T$3:$X$12,5,TRUE))</f>
        <v/>
      </c>
      <c r="R411" s="250" t="str">
        <f>IF($I411="","",VLOOKUP($I411,判定式!$AA$3:$AB$12,2,TRUE))</f>
        <v/>
      </c>
      <c r="S411" s="250" t="str">
        <f>IF($J411="","",VLOOKUP($J411,判定式!$W$3:$X$12,2,TRUE))</f>
        <v/>
      </c>
      <c r="T411" s="250" t="str">
        <f>IF($K411="","",VLOOKUP($K411,判定式!$Z$3:$AB$12,3,TRUE))</f>
        <v/>
      </c>
      <c r="U411" s="250" t="str">
        <f>IF($L411="","",VLOOKUP($L411,判定式!$U$3:$X$12,4,TRUE))</f>
        <v/>
      </c>
      <c r="V411" s="250" t="str">
        <f>IF($M411="","",VLOOKUP($M411,判定式!$V$3:$X$12,3,TRUE))</f>
        <v/>
      </c>
      <c r="W411" s="69" t="str">
        <f t="shared" si="19"/>
        <v/>
      </c>
      <c r="X411" s="170" t="b">
        <f>IF(ISNUMBER(D411),"判定外",IF(C411=12,VLOOKUP(W411,判定式!$C$15:I$19,7,TRUE),IF(C411=13,VLOOKUP(W411,判定式!$D$15:I$19,6,TRUE),IF(C411=14,VLOOKUP(W411,判定式!$E$15:I$19,5,TRUE),IF(C411=15,VLOOKUP(W411,判定式!$F$15:I$19,4,TRUE),IF(C411=16,VLOOKUP(W411,判定式!$G$15:I$19,3,TRUE),IF(C411=17,VLOOKUP(W411,判定式!$H$15:I$19,2,TRUE))))))))</f>
        <v>0</v>
      </c>
    </row>
    <row r="412" spans="1:24" ht="14.25">
      <c r="A412" s="67">
        <v>83</v>
      </c>
      <c r="B412" s="133"/>
      <c r="C412" s="201"/>
      <c r="D412" s="215" t="str">
        <f t="shared" si="18"/>
        <v>-</v>
      </c>
      <c r="E412" s="225"/>
      <c r="F412" s="225"/>
      <c r="G412" s="225"/>
      <c r="H412" s="225"/>
      <c r="I412" s="225"/>
      <c r="J412" s="225"/>
      <c r="K412" s="68"/>
      <c r="L412" s="225"/>
      <c r="M412" s="225"/>
      <c r="N412" s="250" t="str">
        <f>IF($E412="","",VLOOKUP($E412,判定式!$Q$3:$X$12,8,TRUE))</f>
        <v/>
      </c>
      <c r="O412" s="250" t="str">
        <f>IF($F412="","",VLOOKUP($F412,判定式!$R$3:$X$12,7,TRUE))</f>
        <v/>
      </c>
      <c r="P412" s="250" t="str">
        <f>IF($G412="","",VLOOKUP($G412,判定式!$S$3:$X$12,6,TRUE))</f>
        <v/>
      </c>
      <c r="Q412" s="250" t="str">
        <f>IF($H412="","",VLOOKUP($H412,判定式!$T$3:$X$12,5,TRUE))</f>
        <v/>
      </c>
      <c r="R412" s="250" t="str">
        <f>IF($I412="","",VLOOKUP($I412,判定式!$AA$3:$AB$12,2,TRUE))</f>
        <v/>
      </c>
      <c r="S412" s="250" t="str">
        <f>IF($J412="","",VLOOKUP($J412,判定式!$W$3:$X$12,2,TRUE))</f>
        <v/>
      </c>
      <c r="T412" s="250" t="str">
        <f>IF($K412="","",VLOOKUP($K412,判定式!$Z$3:$AB$12,3,TRUE))</f>
        <v/>
      </c>
      <c r="U412" s="250" t="str">
        <f>IF($L412="","",VLOOKUP($L412,判定式!$U$3:$X$12,4,TRUE))</f>
        <v/>
      </c>
      <c r="V412" s="250" t="str">
        <f>IF($M412="","",VLOOKUP($M412,判定式!$V$3:$X$12,3,TRUE))</f>
        <v/>
      </c>
      <c r="W412" s="69" t="str">
        <f t="shared" si="19"/>
        <v/>
      </c>
      <c r="X412" s="170" t="b">
        <f>IF(ISNUMBER(D412),"判定外",IF(C412=12,VLOOKUP(W412,判定式!$C$15:I$19,7,TRUE),IF(C412=13,VLOOKUP(W412,判定式!$D$15:I$19,6,TRUE),IF(C412=14,VLOOKUP(W412,判定式!$E$15:I$19,5,TRUE),IF(C412=15,VLOOKUP(W412,判定式!$F$15:I$19,4,TRUE),IF(C412=16,VLOOKUP(W412,判定式!$G$15:I$19,3,TRUE),IF(C412=17,VLOOKUP(W412,判定式!$H$15:I$19,2,TRUE))))))))</f>
        <v>0</v>
      </c>
    </row>
    <row r="413" spans="1:24" ht="14.25">
      <c r="A413" s="67">
        <v>84</v>
      </c>
      <c r="B413" s="133"/>
      <c r="C413" s="201"/>
      <c r="D413" s="215" t="str">
        <f t="shared" si="18"/>
        <v>-</v>
      </c>
      <c r="E413" s="225"/>
      <c r="F413" s="225"/>
      <c r="G413" s="225"/>
      <c r="H413" s="225"/>
      <c r="I413" s="225"/>
      <c r="J413" s="225"/>
      <c r="K413" s="68"/>
      <c r="L413" s="225"/>
      <c r="M413" s="225"/>
      <c r="N413" s="250" t="str">
        <f>IF($E413="","",VLOOKUP($E413,判定式!$Q$3:$X$12,8,TRUE))</f>
        <v/>
      </c>
      <c r="O413" s="250" t="str">
        <f>IF($F413="","",VLOOKUP($F413,判定式!$R$3:$X$12,7,TRUE))</f>
        <v/>
      </c>
      <c r="P413" s="250" t="str">
        <f>IF($G413="","",VLOOKUP($G413,判定式!$S$3:$X$12,6,TRUE))</f>
        <v/>
      </c>
      <c r="Q413" s="250" t="str">
        <f>IF($H413="","",VLOOKUP($H413,判定式!$T$3:$X$12,5,TRUE))</f>
        <v/>
      </c>
      <c r="R413" s="250" t="str">
        <f>IF($I413="","",VLOOKUP($I413,判定式!$AA$3:$AB$12,2,TRUE))</f>
        <v/>
      </c>
      <c r="S413" s="250" t="str">
        <f>IF($J413="","",VLOOKUP($J413,判定式!$W$3:$X$12,2,TRUE))</f>
        <v/>
      </c>
      <c r="T413" s="250" t="str">
        <f>IF($K413="","",VLOOKUP($K413,判定式!$Z$3:$AB$12,3,TRUE))</f>
        <v/>
      </c>
      <c r="U413" s="250" t="str">
        <f>IF($L413="","",VLOOKUP($L413,判定式!$U$3:$X$12,4,TRUE))</f>
        <v/>
      </c>
      <c r="V413" s="250" t="str">
        <f>IF($M413="","",VLOOKUP($M413,判定式!$V$3:$X$12,3,TRUE))</f>
        <v/>
      </c>
      <c r="W413" s="69" t="str">
        <f t="shared" si="19"/>
        <v/>
      </c>
      <c r="X413" s="170" t="b">
        <f>IF(ISNUMBER(D413),"判定外",IF(C413=12,VLOOKUP(W413,判定式!$C$15:I$19,7,TRUE),IF(C413=13,VLOOKUP(W413,判定式!$D$15:I$19,6,TRUE),IF(C413=14,VLOOKUP(W413,判定式!$E$15:I$19,5,TRUE),IF(C413=15,VLOOKUP(W413,判定式!$F$15:I$19,4,TRUE),IF(C413=16,VLOOKUP(W413,判定式!$G$15:I$19,3,TRUE),IF(C413=17,VLOOKUP(W413,判定式!$H$15:I$19,2,TRUE))))))))</f>
        <v>0</v>
      </c>
    </row>
    <row r="414" spans="1:24" ht="14.25">
      <c r="A414" s="70">
        <v>85</v>
      </c>
      <c r="B414" s="134"/>
      <c r="C414" s="202"/>
      <c r="D414" s="218" t="str">
        <f t="shared" si="18"/>
        <v>-</v>
      </c>
      <c r="E414" s="227"/>
      <c r="F414" s="227"/>
      <c r="G414" s="227"/>
      <c r="H414" s="227"/>
      <c r="I414" s="227"/>
      <c r="J414" s="227"/>
      <c r="K414" s="71"/>
      <c r="L414" s="227"/>
      <c r="M414" s="227"/>
      <c r="N414" s="253" t="str">
        <f>IF($E414="","",VLOOKUP($E414,判定式!$Q$3:$X$12,8,TRUE))</f>
        <v/>
      </c>
      <c r="O414" s="253" t="str">
        <f>IF($F414="","",VLOOKUP($F414,判定式!$R$3:$X$12,7,TRUE))</f>
        <v/>
      </c>
      <c r="P414" s="253" t="str">
        <f>IF($G414="","",VLOOKUP($G414,判定式!$S$3:$X$12,6,TRUE))</f>
        <v/>
      </c>
      <c r="Q414" s="253" t="str">
        <f>IF($H414="","",VLOOKUP($H414,判定式!$T$3:$X$12,5,TRUE))</f>
        <v/>
      </c>
      <c r="R414" s="253" t="str">
        <f>IF($I414="","",VLOOKUP($I414,判定式!$AA$3:$AB$12,2,TRUE))</f>
        <v/>
      </c>
      <c r="S414" s="253" t="str">
        <f>IF($J414="","",VLOOKUP($J414,判定式!$W$3:$X$12,2,TRUE))</f>
        <v/>
      </c>
      <c r="T414" s="253" t="str">
        <f>IF($K414="","",VLOOKUP($K414,判定式!$Z$3:$AB$12,3,TRUE))</f>
        <v/>
      </c>
      <c r="U414" s="253" t="str">
        <f>IF($L414="","",VLOOKUP($L414,判定式!$U$3:$X$12,4,TRUE))</f>
        <v/>
      </c>
      <c r="V414" s="253" t="str">
        <f>IF($M414="","",VLOOKUP($M414,判定式!$V$3:$X$12,3,TRUE))</f>
        <v/>
      </c>
      <c r="W414" s="78" t="str">
        <f t="shared" si="19"/>
        <v/>
      </c>
      <c r="X414" s="171" t="b">
        <f>IF(ISNUMBER(D414),"判定外",IF(C414=12,VLOOKUP(W414,判定式!$C$15:I$19,7,TRUE),IF(C414=13,VLOOKUP(W414,判定式!$D$15:I$19,6,TRUE),IF(C414=14,VLOOKUP(W414,判定式!$E$15:I$19,5,TRUE),IF(C414=15,VLOOKUP(W414,判定式!$F$15:I$19,4,TRUE),IF(C414=16,VLOOKUP(W414,判定式!$G$15:I$19,3,TRUE),IF(C414=17,VLOOKUP(W414,判定式!$H$15:I$19,2,TRUE))))))))</f>
        <v>0</v>
      </c>
    </row>
    <row r="415" spans="1:24" ht="14.25">
      <c r="A415" s="73">
        <v>86</v>
      </c>
      <c r="B415" s="135"/>
      <c r="C415" s="203"/>
      <c r="D415" s="219" t="str">
        <f t="shared" si="18"/>
        <v>-</v>
      </c>
      <c r="E415" s="229"/>
      <c r="F415" s="229"/>
      <c r="G415" s="229"/>
      <c r="H415" s="229"/>
      <c r="I415" s="229"/>
      <c r="J415" s="229"/>
      <c r="K415" s="74"/>
      <c r="L415" s="229"/>
      <c r="M415" s="229"/>
      <c r="N415" s="254" t="str">
        <f>IF($E415="","",VLOOKUP($E415,判定式!$Q$3:$X$12,8,TRUE))</f>
        <v/>
      </c>
      <c r="O415" s="254" t="str">
        <f>IF($F415="","",VLOOKUP($F415,判定式!$R$3:$X$12,7,TRUE))</f>
        <v/>
      </c>
      <c r="P415" s="254" t="str">
        <f>IF($G415="","",VLOOKUP($G415,判定式!$S$3:$X$12,6,TRUE))</f>
        <v/>
      </c>
      <c r="Q415" s="254" t="str">
        <f>IF($H415="","",VLOOKUP($H415,判定式!$T$3:$X$12,5,TRUE))</f>
        <v/>
      </c>
      <c r="R415" s="254" t="str">
        <f>IF($I415="","",VLOOKUP($I415,判定式!$AA$3:$AB$12,2,TRUE))</f>
        <v/>
      </c>
      <c r="S415" s="254" t="str">
        <f>IF($J415="","",VLOOKUP($J415,判定式!$W$3:$X$12,2,TRUE))</f>
        <v/>
      </c>
      <c r="T415" s="254" t="str">
        <f>IF($K415="","",VLOOKUP($K415,判定式!$Z$3:$AB$12,3,TRUE))</f>
        <v/>
      </c>
      <c r="U415" s="254" t="str">
        <f>IF($L415="","",VLOOKUP($L415,判定式!$U$3:$X$12,4,TRUE))</f>
        <v/>
      </c>
      <c r="V415" s="254" t="str">
        <f>IF($M415="","",VLOOKUP($M415,判定式!$V$3:$X$12,3,TRUE))</f>
        <v/>
      </c>
      <c r="W415" s="75" t="str">
        <f t="shared" si="19"/>
        <v/>
      </c>
      <c r="X415" s="172" t="b">
        <f>IF(ISNUMBER(D415),"判定外",IF(C415=12,VLOOKUP(W415,判定式!$C$15:I$19,7,TRUE),IF(C415=13,VLOOKUP(W415,判定式!$D$15:I$19,6,TRUE),IF(C415=14,VLOOKUP(W415,判定式!$E$15:I$19,5,TRUE),IF(C415=15,VLOOKUP(W415,判定式!$F$15:I$19,4,TRUE),IF(C415=16,VLOOKUP(W415,判定式!$G$15:I$19,3,TRUE),IF(C415=17,VLOOKUP(W415,判定式!$H$15:I$19,2,TRUE))))))))</f>
        <v>0</v>
      </c>
    </row>
    <row r="416" spans="1:24" ht="14.25">
      <c r="A416" s="67">
        <v>87</v>
      </c>
      <c r="B416" s="133"/>
      <c r="C416" s="201"/>
      <c r="D416" s="215" t="str">
        <f t="shared" si="18"/>
        <v>-</v>
      </c>
      <c r="E416" s="225"/>
      <c r="F416" s="225"/>
      <c r="G416" s="225"/>
      <c r="H416" s="225"/>
      <c r="I416" s="225"/>
      <c r="J416" s="225"/>
      <c r="K416" s="68"/>
      <c r="L416" s="225"/>
      <c r="M416" s="225"/>
      <c r="N416" s="250" t="str">
        <f>IF($E416="","",VLOOKUP($E416,判定式!$Q$3:$X$12,8,TRUE))</f>
        <v/>
      </c>
      <c r="O416" s="250" t="str">
        <f>IF($F416="","",VLOOKUP($F416,判定式!$R$3:$X$12,7,TRUE))</f>
        <v/>
      </c>
      <c r="P416" s="250" t="str">
        <f>IF($G416="","",VLOOKUP($G416,判定式!$S$3:$X$12,6,TRUE))</f>
        <v/>
      </c>
      <c r="Q416" s="250" t="str">
        <f>IF($H416="","",VLOOKUP($H416,判定式!$T$3:$X$12,5,TRUE))</f>
        <v/>
      </c>
      <c r="R416" s="250" t="str">
        <f>IF($I416="","",VLOOKUP($I416,判定式!$AA$3:$AB$12,2,TRUE))</f>
        <v/>
      </c>
      <c r="S416" s="250" t="str">
        <f>IF($J416="","",VLOOKUP($J416,判定式!$W$3:$X$12,2,TRUE))</f>
        <v/>
      </c>
      <c r="T416" s="250" t="str">
        <f>IF($K416="","",VLOOKUP($K416,判定式!$Z$3:$AB$12,3,TRUE))</f>
        <v/>
      </c>
      <c r="U416" s="250" t="str">
        <f>IF($L416="","",VLOOKUP($L416,判定式!$U$3:$X$12,4,TRUE))</f>
        <v/>
      </c>
      <c r="V416" s="250" t="str">
        <f>IF($M416="","",VLOOKUP($M416,判定式!$V$3:$X$12,3,TRUE))</f>
        <v/>
      </c>
      <c r="W416" s="69" t="str">
        <f t="shared" si="19"/>
        <v/>
      </c>
      <c r="X416" s="170" t="b">
        <f>IF(ISNUMBER(D416),"判定外",IF(C416=12,VLOOKUP(W416,判定式!$C$15:I$19,7,TRUE),IF(C416=13,VLOOKUP(W416,判定式!$D$15:I$19,6,TRUE),IF(C416=14,VLOOKUP(W416,判定式!$E$15:I$19,5,TRUE),IF(C416=15,VLOOKUP(W416,判定式!$F$15:I$19,4,TRUE),IF(C416=16,VLOOKUP(W416,判定式!$G$15:I$19,3,TRUE),IF(C416=17,VLOOKUP(W416,判定式!$H$15:I$19,2,TRUE))))))))</f>
        <v>0</v>
      </c>
    </row>
    <row r="417" spans="1:24" ht="14.25">
      <c r="A417" s="67">
        <v>88</v>
      </c>
      <c r="B417" s="133"/>
      <c r="C417" s="201"/>
      <c r="D417" s="215" t="str">
        <f t="shared" si="18"/>
        <v>-</v>
      </c>
      <c r="E417" s="225"/>
      <c r="F417" s="225"/>
      <c r="G417" s="225"/>
      <c r="H417" s="225"/>
      <c r="I417" s="225"/>
      <c r="J417" s="225"/>
      <c r="K417" s="68"/>
      <c r="L417" s="225"/>
      <c r="M417" s="225"/>
      <c r="N417" s="250" t="str">
        <f>IF($E417="","",VLOOKUP($E417,判定式!$Q$3:$X$12,8,TRUE))</f>
        <v/>
      </c>
      <c r="O417" s="250" t="str">
        <f>IF($F417="","",VLOOKUP($F417,判定式!$R$3:$X$12,7,TRUE))</f>
        <v/>
      </c>
      <c r="P417" s="250" t="str">
        <f>IF($G417="","",VLOOKUP($G417,判定式!$S$3:$X$12,6,TRUE))</f>
        <v/>
      </c>
      <c r="Q417" s="250" t="str">
        <f>IF($H417="","",VLOOKUP($H417,判定式!$T$3:$X$12,5,TRUE))</f>
        <v/>
      </c>
      <c r="R417" s="250" t="str">
        <f>IF($I417="","",VLOOKUP($I417,判定式!$AA$3:$AB$12,2,TRUE))</f>
        <v/>
      </c>
      <c r="S417" s="250" t="str">
        <f>IF($J417="","",VLOOKUP($J417,判定式!$W$3:$X$12,2,TRUE))</f>
        <v/>
      </c>
      <c r="T417" s="250" t="str">
        <f>IF($K417="","",VLOOKUP($K417,判定式!$Z$3:$AB$12,3,TRUE))</f>
        <v/>
      </c>
      <c r="U417" s="250" t="str">
        <f>IF($L417="","",VLOOKUP($L417,判定式!$U$3:$X$12,4,TRUE))</f>
        <v/>
      </c>
      <c r="V417" s="250" t="str">
        <f>IF($M417="","",VLOOKUP($M417,判定式!$V$3:$X$12,3,TRUE))</f>
        <v/>
      </c>
      <c r="W417" s="69" t="str">
        <f t="shared" si="19"/>
        <v/>
      </c>
      <c r="X417" s="170" t="b">
        <f>IF(ISNUMBER(D417),"判定外",IF(C417=12,VLOOKUP(W417,判定式!$C$15:I$19,7,TRUE),IF(C417=13,VLOOKUP(W417,判定式!$D$15:I$19,6,TRUE),IF(C417=14,VLOOKUP(W417,判定式!$E$15:I$19,5,TRUE),IF(C417=15,VLOOKUP(W417,判定式!$F$15:I$19,4,TRUE),IF(C417=16,VLOOKUP(W417,判定式!$G$15:I$19,3,TRUE),IF(C417=17,VLOOKUP(W417,判定式!$H$15:I$19,2,TRUE))))))))</f>
        <v>0</v>
      </c>
    </row>
    <row r="418" spans="1:24" ht="14.25">
      <c r="A418" s="67">
        <v>89</v>
      </c>
      <c r="B418" s="133"/>
      <c r="C418" s="201"/>
      <c r="D418" s="215" t="str">
        <f t="shared" si="18"/>
        <v>-</v>
      </c>
      <c r="E418" s="225"/>
      <c r="F418" s="225"/>
      <c r="G418" s="225"/>
      <c r="H418" s="225"/>
      <c r="I418" s="225"/>
      <c r="J418" s="225"/>
      <c r="K418" s="68"/>
      <c r="L418" s="225"/>
      <c r="M418" s="225"/>
      <c r="N418" s="250" t="str">
        <f>IF($E418="","",VLOOKUP($E418,判定式!$Q$3:$X$12,8,TRUE))</f>
        <v/>
      </c>
      <c r="O418" s="250" t="str">
        <f>IF($F418="","",VLOOKUP($F418,判定式!$R$3:$X$12,7,TRUE))</f>
        <v/>
      </c>
      <c r="P418" s="250" t="str">
        <f>IF($G418="","",VLOOKUP($G418,判定式!$S$3:$X$12,6,TRUE))</f>
        <v/>
      </c>
      <c r="Q418" s="250" t="str">
        <f>IF($H418="","",VLOOKUP($H418,判定式!$T$3:$X$12,5,TRUE))</f>
        <v/>
      </c>
      <c r="R418" s="250" t="str">
        <f>IF($I418="","",VLOOKUP($I418,判定式!$AA$3:$AB$12,2,TRUE))</f>
        <v/>
      </c>
      <c r="S418" s="250" t="str">
        <f>IF($J418="","",VLOOKUP($J418,判定式!$W$3:$X$12,2,TRUE))</f>
        <v/>
      </c>
      <c r="T418" s="250" t="str">
        <f>IF($K418="","",VLOOKUP($K418,判定式!$Z$3:$AB$12,3,TRUE))</f>
        <v/>
      </c>
      <c r="U418" s="250" t="str">
        <f>IF($L418="","",VLOOKUP($L418,判定式!$U$3:$X$12,4,TRUE))</f>
        <v/>
      </c>
      <c r="V418" s="250" t="str">
        <f>IF($M418="","",VLOOKUP($M418,判定式!$V$3:$X$12,3,TRUE))</f>
        <v/>
      </c>
      <c r="W418" s="69" t="str">
        <f t="shared" si="19"/>
        <v/>
      </c>
      <c r="X418" s="170" t="b">
        <f>IF(ISNUMBER(D418),"判定外",IF(C418=12,VLOOKUP(W418,判定式!$C$15:I$19,7,TRUE),IF(C418=13,VLOOKUP(W418,判定式!$D$15:I$19,6,TRUE),IF(C418=14,VLOOKUP(W418,判定式!$E$15:I$19,5,TRUE),IF(C418=15,VLOOKUP(W418,判定式!$F$15:I$19,4,TRUE),IF(C418=16,VLOOKUP(W418,判定式!$G$15:I$19,3,TRUE),IF(C418=17,VLOOKUP(W418,判定式!$H$15:I$19,2,TRUE))))))))</f>
        <v>0</v>
      </c>
    </row>
    <row r="419" spans="1:24" ht="14.25">
      <c r="A419" s="76">
        <v>90</v>
      </c>
      <c r="B419" s="136"/>
      <c r="C419" s="204"/>
      <c r="D419" s="218" t="str">
        <f t="shared" si="18"/>
        <v>-</v>
      </c>
      <c r="E419" s="230"/>
      <c r="F419" s="230"/>
      <c r="G419" s="230"/>
      <c r="H419" s="230"/>
      <c r="I419" s="230"/>
      <c r="J419" s="230"/>
      <c r="K419" s="77"/>
      <c r="L419" s="230"/>
      <c r="M419" s="230"/>
      <c r="N419" s="251" t="str">
        <f>IF($E419="","",VLOOKUP($E419,判定式!$Q$3:$X$12,8,TRUE))</f>
        <v/>
      </c>
      <c r="O419" s="251" t="str">
        <f>IF($F419="","",VLOOKUP($F419,判定式!$R$3:$X$12,7,TRUE))</f>
        <v/>
      </c>
      <c r="P419" s="251" t="str">
        <f>IF($G419="","",VLOOKUP($G419,判定式!$S$3:$X$12,6,TRUE))</f>
        <v/>
      </c>
      <c r="Q419" s="251" t="str">
        <f>IF($H419="","",VLOOKUP($H419,判定式!$T$3:$X$12,5,TRUE))</f>
        <v/>
      </c>
      <c r="R419" s="251" t="str">
        <f>IF($I419="","",VLOOKUP($I419,判定式!$AA$3:$AB$12,2,TRUE))</f>
        <v/>
      </c>
      <c r="S419" s="251" t="str">
        <f>IF($J419="","",VLOOKUP($J419,判定式!$W$3:$X$12,2,TRUE))</f>
        <v/>
      </c>
      <c r="T419" s="251" t="str">
        <f>IF($K419="","",VLOOKUP($K419,判定式!$Z$3:$AB$12,3,TRUE))</f>
        <v/>
      </c>
      <c r="U419" s="251" t="str">
        <f>IF($L419="","",VLOOKUP($L419,判定式!$U$3:$X$12,4,TRUE))</f>
        <v/>
      </c>
      <c r="V419" s="251" t="str">
        <f>IF($M419="","",VLOOKUP($M419,判定式!$V$3:$X$12,3,TRUE))</f>
        <v/>
      </c>
      <c r="W419" s="78" t="str">
        <f t="shared" si="19"/>
        <v/>
      </c>
      <c r="X419" s="173" t="b">
        <f>IF(ISNUMBER(D419),"判定外",IF(C419=12,VLOOKUP(W419,判定式!$C$15:I$19,7,TRUE),IF(C419=13,VLOOKUP(W419,判定式!$D$15:I$19,6,TRUE),IF(C419=14,VLOOKUP(W419,判定式!$E$15:I$19,5,TRUE),IF(C419=15,VLOOKUP(W419,判定式!$F$15:I$19,4,TRUE),IF(C419=16,VLOOKUP(W419,判定式!$G$15:I$19,3,TRUE),IF(C419=17,VLOOKUP(W419,判定式!$H$15:I$19,2,TRUE))))))))</f>
        <v>0</v>
      </c>
    </row>
    <row r="420" spans="1:24" ht="14.25">
      <c r="A420" s="79">
        <v>91</v>
      </c>
      <c r="B420" s="137"/>
      <c r="C420" s="205"/>
      <c r="D420" s="219" t="str">
        <f t="shared" si="18"/>
        <v>-</v>
      </c>
      <c r="E420" s="231"/>
      <c r="F420" s="231"/>
      <c r="G420" s="231"/>
      <c r="H420" s="231"/>
      <c r="I420" s="231"/>
      <c r="J420" s="231"/>
      <c r="K420" s="80"/>
      <c r="L420" s="231"/>
      <c r="M420" s="231"/>
      <c r="N420" s="252" t="str">
        <f>IF($E420="","",VLOOKUP($E420,判定式!$Q$3:$X$12,8,TRUE))</f>
        <v/>
      </c>
      <c r="O420" s="252" t="str">
        <f>IF($F420="","",VLOOKUP($F420,判定式!$R$3:$X$12,7,TRUE))</f>
        <v/>
      </c>
      <c r="P420" s="252" t="str">
        <f>IF($G420="","",VLOOKUP($G420,判定式!$S$3:$X$12,6,TRUE))</f>
        <v/>
      </c>
      <c r="Q420" s="252" t="str">
        <f>IF($H420="","",VLOOKUP($H420,判定式!$T$3:$X$12,5,TRUE))</f>
        <v/>
      </c>
      <c r="R420" s="252" t="str">
        <f>IF($I420="","",VLOOKUP($I420,判定式!$AA$3:$AB$12,2,TRUE))</f>
        <v/>
      </c>
      <c r="S420" s="252" t="str">
        <f>IF($J420="","",VLOOKUP($J420,判定式!$W$3:$X$12,2,TRUE))</f>
        <v/>
      </c>
      <c r="T420" s="252" t="str">
        <f>IF($K420="","",VLOOKUP($K420,判定式!$Z$3:$AB$12,3,TRUE))</f>
        <v/>
      </c>
      <c r="U420" s="252" t="str">
        <f>IF($L420="","",VLOOKUP($L420,判定式!$U$3:$X$12,4,TRUE))</f>
        <v/>
      </c>
      <c r="V420" s="252" t="str">
        <f>IF($M420="","",VLOOKUP($M420,判定式!$V$3:$X$12,3,TRUE))</f>
        <v/>
      </c>
      <c r="W420" s="75" t="str">
        <f t="shared" si="19"/>
        <v/>
      </c>
      <c r="X420" s="174" t="b">
        <f>IF(ISNUMBER(D420),"判定外",IF(C420=12,VLOOKUP(W420,判定式!$C$15:I$19,7,TRUE),IF(C420=13,VLOOKUP(W420,判定式!$D$15:I$19,6,TRUE),IF(C420=14,VLOOKUP(W420,判定式!$E$15:I$19,5,TRUE),IF(C420=15,VLOOKUP(W420,判定式!$F$15:I$19,4,TRUE),IF(C420=16,VLOOKUP(W420,判定式!$G$15:I$19,3,TRUE),IF(C420=17,VLOOKUP(W420,判定式!$H$15:I$19,2,TRUE))))))))</f>
        <v>0</v>
      </c>
    </row>
    <row r="421" spans="1:24" ht="14.25">
      <c r="A421" s="67">
        <v>92</v>
      </c>
      <c r="B421" s="133"/>
      <c r="C421" s="201"/>
      <c r="D421" s="215" t="str">
        <f t="shared" si="18"/>
        <v>-</v>
      </c>
      <c r="E421" s="225"/>
      <c r="F421" s="225"/>
      <c r="G421" s="225"/>
      <c r="H421" s="225"/>
      <c r="I421" s="225"/>
      <c r="J421" s="225"/>
      <c r="K421" s="68"/>
      <c r="L421" s="225"/>
      <c r="M421" s="225"/>
      <c r="N421" s="250" t="str">
        <f>IF($E421="","",VLOOKUP($E421,判定式!$Q$3:$X$12,8,TRUE))</f>
        <v/>
      </c>
      <c r="O421" s="250" t="str">
        <f>IF($F421="","",VLOOKUP($F421,判定式!$R$3:$X$12,7,TRUE))</f>
        <v/>
      </c>
      <c r="P421" s="250" t="str">
        <f>IF($G421="","",VLOOKUP($G421,判定式!$S$3:$X$12,6,TRUE))</f>
        <v/>
      </c>
      <c r="Q421" s="250" t="str">
        <f>IF($H421="","",VLOOKUP($H421,判定式!$T$3:$X$12,5,TRUE))</f>
        <v/>
      </c>
      <c r="R421" s="250" t="str">
        <f>IF($I421="","",VLOOKUP($I421,判定式!$AA$3:$AB$12,2,TRUE))</f>
        <v/>
      </c>
      <c r="S421" s="250" t="str">
        <f>IF($J421="","",VLOOKUP($J421,判定式!$W$3:$X$12,2,TRUE))</f>
        <v/>
      </c>
      <c r="T421" s="250" t="str">
        <f>IF($K421="","",VLOOKUP($K421,判定式!$Z$3:$AB$12,3,TRUE))</f>
        <v/>
      </c>
      <c r="U421" s="250" t="str">
        <f>IF($L421="","",VLOOKUP($L421,判定式!$U$3:$X$12,4,TRUE))</f>
        <v/>
      </c>
      <c r="V421" s="250" t="str">
        <f>IF($M421="","",VLOOKUP($M421,判定式!$V$3:$X$12,3,TRUE))</f>
        <v/>
      </c>
      <c r="W421" s="69" t="str">
        <f t="shared" si="19"/>
        <v/>
      </c>
      <c r="X421" s="170" t="b">
        <f>IF(ISNUMBER(D421),"判定外",IF(C421=12,VLOOKUP(W421,判定式!$C$15:I$19,7,TRUE),IF(C421=13,VLOOKUP(W421,判定式!$D$15:I$19,6,TRUE),IF(C421=14,VLOOKUP(W421,判定式!$E$15:I$19,5,TRUE),IF(C421=15,VLOOKUP(W421,判定式!$F$15:I$19,4,TRUE),IF(C421=16,VLOOKUP(W421,判定式!$G$15:I$19,3,TRUE),IF(C421=17,VLOOKUP(W421,判定式!$H$15:I$19,2,TRUE))))))))</f>
        <v>0</v>
      </c>
    </row>
    <row r="422" spans="1:24" ht="14.25">
      <c r="A422" s="67">
        <v>93</v>
      </c>
      <c r="B422" s="133"/>
      <c r="C422" s="201"/>
      <c r="D422" s="215" t="str">
        <f t="shared" si="18"/>
        <v>-</v>
      </c>
      <c r="E422" s="225"/>
      <c r="F422" s="225"/>
      <c r="G422" s="225"/>
      <c r="H422" s="225"/>
      <c r="I422" s="225"/>
      <c r="J422" s="225"/>
      <c r="K422" s="68"/>
      <c r="L422" s="225"/>
      <c r="M422" s="225"/>
      <c r="N422" s="250" t="str">
        <f>IF($E422="","",VLOOKUP($E422,判定式!$Q$3:$X$12,8,TRUE))</f>
        <v/>
      </c>
      <c r="O422" s="250" t="str">
        <f>IF($F422="","",VLOOKUP($F422,判定式!$R$3:$X$12,7,TRUE))</f>
        <v/>
      </c>
      <c r="P422" s="250" t="str">
        <f>IF($G422="","",VLOOKUP($G422,判定式!$S$3:$X$12,6,TRUE))</f>
        <v/>
      </c>
      <c r="Q422" s="250" t="str">
        <f>IF($H422="","",VLOOKUP($H422,判定式!$T$3:$X$12,5,TRUE))</f>
        <v/>
      </c>
      <c r="R422" s="250" t="str">
        <f>IF($I422="","",VLOOKUP($I422,判定式!$AA$3:$AB$12,2,TRUE))</f>
        <v/>
      </c>
      <c r="S422" s="250" t="str">
        <f>IF($J422="","",VLOOKUP($J422,判定式!$W$3:$X$12,2,TRUE))</f>
        <v/>
      </c>
      <c r="T422" s="250" t="str">
        <f>IF($K422="","",VLOOKUP($K422,判定式!$Z$3:$AB$12,3,TRUE))</f>
        <v/>
      </c>
      <c r="U422" s="250" t="str">
        <f>IF($L422="","",VLOOKUP($L422,判定式!$U$3:$X$12,4,TRUE))</f>
        <v/>
      </c>
      <c r="V422" s="250" t="str">
        <f>IF($M422="","",VLOOKUP($M422,判定式!$V$3:$X$12,3,TRUE))</f>
        <v/>
      </c>
      <c r="W422" s="69" t="str">
        <f t="shared" si="19"/>
        <v/>
      </c>
      <c r="X422" s="170" t="b">
        <f>IF(ISNUMBER(D422),"判定外",IF(C422=12,VLOOKUP(W422,判定式!$C$15:I$19,7,TRUE),IF(C422=13,VLOOKUP(W422,判定式!$D$15:I$19,6,TRUE),IF(C422=14,VLOOKUP(W422,判定式!$E$15:I$19,5,TRUE),IF(C422=15,VLOOKUP(W422,判定式!$F$15:I$19,4,TRUE),IF(C422=16,VLOOKUP(W422,判定式!$G$15:I$19,3,TRUE),IF(C422=17,VLOOKUP(W422,判定式!$H$15:I$19,2,TRUE))))))))</f>
        <v>0</v>
      </c>
    </row>
    <row r="423" spans="1:24" ht="14.25">
      <c r="A423" s="67">
        <v>94</v>
      </c>
      <c r="B423" s="133"/>
      <c r="C423" s="201"/>
      <c r="D423" s="215" t="str">
        <f t="shared" si="18"/>
        <v>-</v>
      </c>
      <c r="E423" s="225"/>
      <c r="F423" s="225"/>
      <c r="G423" s="225"/>
      <c r="H423" s="225"/>
      <c r="I423" s="225"/>
      <c r="J423" s="225"/>
      <c r="K423" s="68"/>
      <c r="L423" s="225"/>
      <c r="M423" s="225"/>
      <c r="N423" s="250" t="str">
        <f>IF($E423="","",VLOOKUP($E423,判定式!$Q$3:$X$12,8,TRUE))</f>
        <v/>
      </c>
      <c r="O423" s="250" t="str">
        <f>IF($F423="","",VLOOKUP($F423,判定式!$R$3:$X$12,7,TRUE))</f>
        <v/>
      </c>
      <c r="P423" s="250" t="str">
        <f>IF($G423="","",VLOOKUP($G423,判定式!$S$3:$X$12,6,TRUE))</f>
        <v/>
      </c>
      <c r="Q423" s="250" t="str">
        <f>IF($H423="","",VLOOKUP($H423,判定式!$T$3:$X$12,5,TRUE))</f>
        <v/>
      </c>
      <c r="R423" s="250" t="str">
        <f>IF($I423="","",VLOOKUP($I423,判定式!$AA$3:$AB$12,2,TRUE))</f>
        <v/>
      </c>
      <c r="S423" s="250" t="str">
        <f>IF($J423="","",VLOOKUP($J423,判定式!$W$3:$X$12,2,TRUE))</f>
        <v/>
      </c>
      <c r="T423" s="250" t="str">
        <f>IF($K423="","",VLOOKUP($K423,判定式!$Z$3:$AB$12,3,TRUE))</f>
        <v/>
      </c>
      <c r="U423" s="250" t="str">
        <f>IF($L423="","",VLOOKUP($L423,判定式!$U$3:$X$12,4,TRUE))</f>
        <v/>
      </c>
      <c r="V423" s="250" t="str">
        <f>IF($M423="","",VLOOKUP($M423,判定式!$V$3:$X$12,3,TRUE))</f>
        <v/>
      </c>
      <c r="W423" s="69" t="str">
        <f t="shared" si="19"/>
        <v/>
      </c>
      <c r="X423" s="170" t="b">
        <f>IF(ISNUMBER(D423),"判定外",IF(C423=12,VLOOKUP(W423,判定式!$C$15:I$19,7,TRUE),IF(C423=13,VLOOKUP(W423,判定式!$D$15:I$19,6,TRUE),IF(C423=14,VLOOKUP(W423,判定式!$E$15:I$19,5,TRUE),IF(C423=15,VLOOKUP(W423,判定式!$F$15:I$19,4,TRUE),IF(C423=16,VLOOKUP(W423,判定式!$G$15:I$19,3,TRUE),IF(C423=17,VLOOKUP(W423,判定式!$H$15:I$19,2,TRUE))))))))</f>
        <v>0</v>
      </c>
    </row>
    <row r="424" spans="1:24" ht="14.25">
      <c r="A424" s="70">
        <v>95</v>
      </c>
      <c r="B424" s="134"/>
      <c r="C424" s="202"/>
      <c r="D424" s="218" t="str">
        <f t="shared" si="18"/>
        <v>-</v>
      </c>
      <c r="E424" s="227"/>
      <c r="F424" s="227"/>
      <c r="G424" s="227"/>
      <c r="H424" s="227"/>
      <c r="I424" s="227"/>
      <c r="J424" s="227"/>
      <c r="K424" s="71"/>
      <c r="L424" s="227"/>
      <c r="M424" s="227"/>
      <c r="N424" s="253" t="str">
        <f>IF($E424="","",VLOOKUP($E424,判定式!$Q$3:$X$12,8,TRUE))</f>
        <v/>
      </c>
      <c r="O424" s="253" t="str">
        <f>IF($F424="","",VLOOKUP($F424,判定式!$R$3:$X$12,7,TRUE))</f>
        <v/>
      </c>
      <c r="P424" s="253" t="str">
        <f>IF($G424="","",VLOOKUP($G424,判定式!$S$3:$X$12,6,TRUE))</f>
        <v/>
      </c>
      <c r="Q424" s="253" t="str">
        <f>IF($H424="","",VLOOKUP($H424,判定式!$T$3:$X$12,5,TRUE))</f>
        <v/>
      </c>
      <c r="R424" s="253" t="str">
        <f>IF($I424="","",VLOOKUP($I424,判定式!$AA$3:$AB$12,2,TRUE))</f>
        <v/>
      </c>
      <c r="S424" s="253" t="str">
        <f>IF($J424="","",VLOOKUP($J424,判定式!$W$3:$X$12,2,TRUE))</f>
        <v/>
      </c>
      <c r="T424" s="253" t="str">
        <f>IF($K424="","",VLOOKUP($K424,判定式!$Z$3:$AB$12,3,TRUE))</f>
        <v/>
      </c>
      <c r="U424" s="253" t="str">
        <f>IF($L424="","",VLOOKUP($L424,判定式!$U$3:$X$12,4,TRUE))</f>
        <v/>
      </c>
      <c r="V424" s="253" t="str">
        <f>IF($M424="","",VLOOKUP($M424,判定式!$V$3:$X$12,3,TRUE))</f>
        <v/>
      </c>
      <c r="W424" s="78" t="str">
        <f t="shared" si="19"/>
        <v/>
      </c>
      <c r="X424" s="171" t="b">
        <f>IF(ISNUMBER(D424),"判定外",IF(C424=12,VLOOKUP(W424,判定式!$C$15:I$19,7,TRUE),IF(C424=13,VLOOKUP(W424,判定式!$D$15:I$19,6,TRUE),IF(C424=14,VLOOKUP(W424,判定式!$E$15:I$19,5,TRUE),IF(C424=15,VLOOKUP(W424,判定式!$F$15:I$19,4,TRUE),IF(C424=16,VLOOKUP(W424,判定式!$G$15:I$19,3,TRUE),IF(C424=17,VLOOKUP(W424,判定式!$H$15:I$19,2,TRUE))))))))</f>
        <v>0</v>
      </c>
    </row>
    <row r="425" spans="1:24" ht="14.25">
      <c r="A425" s="73">
        <v>96</v>
      </c>
      <c r="B425" s="135"/>
      <c r="C425" s="203"/>
      <c r="D425" s="219" t="str">
        <f t="shared" si="18"/>
        <v>-</v>
      </c>
      <c r="E425" s="229"/>
      <c r="F425" s="229"/>
      <c r="G425" s="229"/>
      <c r="H425" s="229"/>
      <c r="I425" s="229"/>
      <c r="J425" s="229"/>
      <c r="K425" s="74"/>
      <c r="L425" s="229"/>
      <c r="M425" s="229"/>
      <c r="N425" s="254" t="str">
        <f>IF($E425="","",VLOOKUP($E425,判定式!$Q$3:$X$12,8,TRUE))</f>
        <v/>
      </c>
      <c r="O425" s="254" t="str">
        <f>IF($F425="","",VLOOKUP($F425,判定式!$R$3:$X$12,7,TRUE))</f>
        <v/>
      </c>
      <c r="P425" s="254" t="str">
        <f>IF($G425="","",VLOOKUP($G425,判定式!$S$3:$X$12,6,TRUE))</f>
        <v/>
      </c>
      <c r="Q425" s="254" t="str">
        <f>IF($H425="","",VLOOKUP($H425,判定式!$T$3:$X$12,5,TRUE))</f>
        <v/>
      </c>
      <c r="R425" s="254" t="str">
        <f>IF($I425="","",VLOOKUP($I425,判定式!$AA$3:$AB$12,2,TRUE))</f>
        <v/>
      </c>
      <c r="S425" s="254" t="str">
        <f>IF($J425="","",VLOOKUP($J425,判定式!$W$3:$X$12,2,TRUE))</f>
        <v/>
      </c>
      <c r="T425" s="254" t="str">
        <f>IF($K425="","",VLOOKUP($K425,判定式!$Z$3:$AB$12,3,TRUE))</f>
        <v/>
      </c>
      <c r="U425" s="254" t="str">
        <f>IF($L425="","",VLOOKUP($L425,判定式!$U$3:$X$12,4,TRUE))</f>
        <v/>
      </c>
      <c r="V425" s="254" t="str">
        <f>IF($M425="","",VLOOKUP($M425,判定式!$V$3:$X$12,3,TRUE))</f>
        <v/>
      </c>
      <c r="W425" s="75" t="str">
        <f t="shared" si="19"/>
        <v/>
      </c>
      <c r="X425" s="172" t="b">
        <f>IF(ISNUMBER(D425),"判定外",IF(C425=12,VLOOKUP(W425,判定式!$C$15:I$19,7,TRUE),IF(C425=13,VLOOKUP(W425,判定式!$D$15:I$19,6,TRUE),IF(C425=14,VLOOKUP(W425,判定式!$E$15:I$19,5,TRUE),IF(C425=15,VLOOKUP(W425,判定式!$F$15:I$19,4,TRUE),IF(C425=16,VLOOKUP(W425,判定式!$G$15:I$19,3,TRUE),IF(C425=17,VLOOKUP(W425,判定式!$H$15:I$19,2,TRUE))))))))</f>
        <v>0</v>
      </c>
    </row>
    <row r="426" spans="1:24" ht="14.25">
      <c r="A426" s="67">
        <v>97</v>
      </c>
      <c r="B426" s="133"/>
      <c r="C426" s="201"/>
      <c r="D426" s="215" t="str">
        <f t="shared" si="18"/>
        <v>-</v>
      </c>
      <c r="E426" s="225"/>
      <c r="F426" s="225"/>
      <c r="G426" s="225"/>
      <c r="H426" s="225"/>
      <c r="I426" s="225"/>
      <c r="J426" s="225"/>
      <c r="K426" s="68"/>
      <c r="L426" s="225"/>
      <c r="M426" s="225"/>
      <c r="N426" s="250" t="str">
        <f>IF($E426="","",VLOOKUP($E426,判定式!$Q$3:$X$12,8,TRUE))</f>
        <v/>
      </c>
      <c r="O426" s="250" t="str">
        <f>IF($F426="","",VLOOKUP($F426,判定式!$R$3:$X$12,7,TRUE))</f>
        <v/>
      </c>
      <c r="P426" s="250" t="str">
        <f>IF($G426="","",VLOOKUP($G426,判定式!$S$3:$X$12,6,TRUE))</f>
        <v/>
      </c>
      <c r="Q426" s="250" t="str">
        <f>IF($H426="","",VLOOKUP($H426,判定式!$T$3:$X$12,5,TRUE))</f>
        <v/>
      </c>
      <c r="R426" s="250" t="str">
        <f>IF($I426="","",VLOOKUP($I426,判定式!$AA$3:$AB$12,2,TRUE))</f>
        <v/>
      </c>
      <c r="S426" s="250" t="str">
        <f>IF($J426="","",VLOOKUP($J426,判定式!$W$3:$X$12,2,TRUE))</f>
        <v/>
      </c>
      <c r="T426" s="250" t="str">
        <f>IF($K426="","",VLOOKUP($K426,判定式!$Z$3:$AB$12,3,TRUE))</f>
        <v/>
      </c>
      <c r="U426" s="250" t="str">
        <f>IF($L426="","",VLOOKUP($L426,判定式!$U$3:$X$12,4,TRUE))</f>
        <v/>
      </c>
      <c r="V426" s="250" t="str">
        <f>IF($M426="","",VLOOKUP($M426,判定式!$V$3:$X$12,3,TRUE))</f>
        <v/>
      </c>
      <c r="W426" s="69" t="str">
        <f t="shared" si="19"/>
        <v/>
      </c>
      <c r="X426" s="170" t="b">
        <f>IF(ISNUMBER(D426),"判定外",IF(C426=12,VLOOKUP(W426,判定式!$C$15:I$19,7,TRUE),IF(C426=13,VLOOKUP(W426,判定式!$D$15:I$19,6,TRUE),IF(C426=14,VLOOKUP(W426,判定式!$E$15:I$19,5,TRUE),IF(C426=15,VLOOKUP(W426,判定式!$F$15:I$19,4,TRUE),IF(C426=16,VLOOKUP(W426,判定式!$G$15:I$19,3,TRUE),IF(C426=17,VLOOKUP(W426,判定式!$H$15:I$19,2,TRUE))))))))</f>
        <v>0</v>
      </c>
    </row>
    <row r="427" spans="1:24" ht="14.25">
      <c r="A427" s="67">
        <v>98</v>
      </c>
      <c r="B427" s="133"/>
      <c r="C427" s="201"/>
      <c r="D427" s="215" t="str">
        <f t="shared" si="18"/>
        <v>-</v>
      </c>
      <c r="E427" s="225"/>
      <c r="F427" s="225"/>
      <c r="G427" s="225"/>
      <c r="H427" s="225"/>
      <c r="I427" s="225"/>
      <c r="J427" s="225"/>
      <c r="K427" s="68"/>
      <c r="L427" s="225"/>
      <c r="M427" s="225"/>
      <c r="N427" s="250" t="str">
        <f>IF($E427="","",VLOOKUP($E427,判定式!$Q$3:$X$12,8,TRUE))</f>
        <v/>
      </c>
      <c r="O427" s="250" t="str">
        <f>IF($F427="","",VLOOKUP($F427,判定式!$R$3:$X$12,7,TRUE))</f>
        <v/>
      </c>
      <c r="P427" s="250" t="str">
        <f>IF($G427="","",VLOOKUP($G427,判定式!$S$3:$X$12,6,TRUE))</f>
        <v/>
      </c>
      <c r="Q427" s="250" t="str">
        <f>IF($H427="","",VLOOKUP($H427,判定式!$T$3:$X$12,5,TRUE))</f>
        <v/>
      </c>
      <c r="R427" s="250" t="str">
        <f>IF($I427="","",VLOOKUP($I427,判定式!$AA$3:$AB$12,2,TRUE))</f>
        <v/>
      </c>
      <c r="S427" s="250" t="str">
        <f>IF($J427="","",VLOOKUP($J427,判定式!$W$3:$X$12,2,TRUE))</f>
        <v/>
      </c>
      <c r="T427" s="250" t="str">
        <f>IF($K427="","",VLOOKUP($K427,判定式!$Z$3:$AB$12,3,TRUE))</f>
        <v/>
      </c>
      <c r="U427" s="250" t="str">
        <f>IF($L427="","",VLOOKUP($L427,判定式!$U$3:$X$12,4,TRUE))</f>
        <v/>
      </c>
      <c r="V427" s="250" t="str">
        <f>IF($M427="","",VLOOKUP($M427,判定式!$V$3:$X$12,3,TRUE))</f>
        <v/>
      </c>
      <c r="W427" s="69" t="str">
        <f t="shared" si="19"/>
        <v/>
      </c>
      <c r="X427" s="170" t="b">
        <f>IF(ISNUMBER(D427),"判定外",IF(C427=12,VLOOKUP(W427,判定式!$C$15:I$19,7,TRUE),IF(C427=13,VLOOKUP(W427,判定式!$D$15:I$19,6,TRUE),IF(C427=14,VLOOKUP(W427,判定式!$E$15:I$19,5,TRUE),IF(C427=15,VLOOKUP(W427,判定式!$F$15:I$19,4,TRUE),IF(C427=16,VLOOKUP(W427,判定式!$G$15:I$19,3,TRUE),IF(C427=17,VLOOKUP(W427,判定式!$H$15:I$19,2,TRUE))))))))</f>
        <v>0</v>
      </c>
    </row>
    <row r="428" spans="1:24" ht="14.25">
      <c r="A428" s="67">
        <v>99</v>
      </c>
      <c r="B428" s="133"/>
      <c r="C428" s="201"/>
      <c r="D428" s="215" t="str">
        <f t="shared" si="18"/>
        <v>-</v>
      </c>
      <c r="E428" s="225"/>
      <c r="F428" s="225"/>
      <c r="G428" s="225"/>
      <c r="H428" s="225"/>
      <c r="I428" s="225"/>
      <c r="J428" s="225"/>
      <c r="K428" s="68"/>
      <c r="L428" s="225"/>
      <c r="M428" s="225"/>
      <c r="N428" s="250" t="str">
        <f>IF($E428="","",VLOOKUP($E428,判定式!$Q$3:$X$12,8,TRUE))</f>
        <v/>
      </c>
      <c r="O428" s="250" t="str">
        <f>IF($F428="","",VLOOKUP($F428,判定式!$R$3:$X$12,7,TRUE))</f>
        <v/>
      </c>
      <c r="P428" s="250" t="str">
        <f>IF($G428="","",VLOOKUP($G428,判定式!$S$3:$X$12,6,TRUE))</f>
        <v/>
      </c>
      <c r="Q428" s="250" t="str">
        <f>IF($H428="","",VLOOKUP($H428,判定式!$T$3:$X$12,5,TRUE))</f>
        <v/>
      </c>
      <c r="R428" s="250" t="str">
        <f>IF($I428="","",VLOOKUP($I428,判定式!$AA$3:$AB$12,2,TRUE))</f>
        <v/>
      </c>
      <c r="S428" s="250" t="str">
        <f>IF($J428="","",VLOOKUP($J428,判定式!$W$3:$X$12,2,TRUE))</f>
        <v/>
      </c>
      <c r="T428" s="250" t="str">
        <f>IF($K428="","",VLOOKUP($K428,判定式!$Z$3:$AB$12,3,TRUE))</f>
        <v/>
      </c>
      <c r="U428" s="250" t="str">
        <f>IF($L428="","",VLOOKUP($L428,判定式!$U$3:$X$12,4,TRUE))</f>
        <v/>
      </c>
      <c r="V428" s="250" t="str">
        <f>IF($M428="","",VLOOKUP($M428,判定式!$V$3:$X$12,3,TRUE))</f>
        <v/>
      </c>
      <c r="W428" s="69" t="str">
        <f t="shared" si="19"/>
        <v/>
      </c>
      <c r="X428" s="170" t="b">
        <f>IF(ISNUMBER(D428),"判定外",IF(C428=12,VLOOKUP(W428,判定式!$C$15:I$19,7,TRUE),IF(C428=13,VLOOKUP(W428,判定式!$D$15:I$19,6,TRUE),IF(C428=14,VLOOKUP(W428,判定式!$E$15:I$19,5,TRUE),IF(C428=15,VLOOKUP(W428,判定式!$F$15:I$19,4,TRUE),IF(C428=16,VLOOKUP(W428,判定式!$G$15:I$19,3,TRUE),IF(C428=17,VLOOKUP(W428,判定式!$H$15:I$19,2,TRUE))))))))</f>
        <v>0</v>
      </c>
    </row>
    <row r="429" spans="1:24" ht="14.25">
      <c r="A429" s="76">
        <v>100</v>
      </c>
      <c r="B429" s="136"/>
      <c r="C429" s="204"/>
      <c r="D429" s="218" t="str">
        <f t="shared" si="18"/>
        <v>-</v>
      </c>
      <c r="E429" s="230"/>
      <c r="F429" s="230"/>
      <c r="G429" s="230"/>
      <c r="H429" s="230"/>
      <c r="I429" s="230"/>
      <c r="J429" s="230"/>
      <c r="K429" s="77"/>
      <c r="L429" s="230"/>
      <c r="M429" s="230"/>
      <c r="N429" s="251" t="str">
        <f>IF($E429="","",VLOOKUP($E429,判定式!$Q$3:$X$12,8,TRUE))</f>
        <v/>
      </c>
      <c r="O429" s="251" t="str">
        <f>IF($F429="","",VLOOKUP($F429,判定式!$R$3:$X$12,7,TRUE))</f>
        <v/>
      </c>
      <c r="P429" s="251" t="str">
        <f>IF($G429="","",VLOOKUP($G429,判定式!$S$3:$X$12,6,TRUE))</f>
        <v/>
      </c>
      <c r="Q429" s="251" t="str">
        <f>IF($H429="","",VLOOKUP($H429,判定式!$T$3:$X$12,5,TRUE))</f>
        <v/>
      </c>
      <c r="R429" s="251" t="str">
        <f>IF($I429="","",VLOOKUP($I429,判定式!$AA$3:$AB$12,2,TRUE))</f>
        <v/>
      </c>
      <c r="S429" s="251" t="str">
        <f>IF($J429="","",VLOOKUP($J429,判定式!$W$3:$X$12,2,TRUE))</f>
        <v/>
      </c>
      <c r="T429" s="251" t="str">
        <f>IF($K429="","",VLOOKUP($K429,判定式!$Z$3:$AB$12,3,TRUE))</f>
        <v/>
      </c>
      <c r="U429" s="251" t="str">
        <f>IF($L429="","",VLOOKUP($L429,判定式!$U$3:$X$12,4,TRUE))</f>
        <v/>
      </c>
      <c r="V429" s="251" t="str">
        <f>IF($M429="","",VLOOKUP($M429,判定式!$V$3:$X$12,3,TRUE))</f>
        <v/>
      </c>
      <c r="W429" s="78" t="str">
        <f t="shared" si="19"/>
        <v/>
      </c>
      <c r="X429" s="173" t="b">
        <f>IF(ISNUMBER(D429),"判定外",IF(C429=12,VLOOKUP(W429,判定式!$C$15:I$19,7,TRUE),IF(C429=13,VLOOKUP(W429,判定式!$D$15:I$19,6,TRUE),IF(C429=14,VLOOKUP(W429,判定式!$E$15:I$19,5,TRUE),IF(C429=15,VLOOKUP(W429,判定式!$F$15:I$19,4,TRUE),IF(C429=16,VLOOKUP(W429,判定式!$G$15:I$19,3,TRUE),IF(C429=17,VLOOKUP(W429,判定式!$H$15:I$19,2,TRUE))))))))</f>
        <v>0</v>
      </c>
    </row>
    <row r="430" spans="1:24" ht="14.25">
      <c r="A430" s="79">
        <v>101</v>
      </c>
      <c r="B430" s="137"/>
      <c r="C430" s="205"/>
      <c r="D430" s="219" t="str">
        <f t="shared" si="18"/>
        <v>-</v>
      </c>
      <c r="E430" s="231"/>
      <c r="F430" s="231"/>
      <c r="G430" s="231"/>
      <c r="H430" s="231"/>
      <c r="I430" s="231"/>
      <c r="J430" s="231"/>
      <c r="K430" s="80"/>
      <c r="L430" s="231"/>
      <c r="M430" s="231"/>
      <c r="N430" s="252" t="str">
        <f>IF($E430="","",VLOOKUP($E430,判定式!$Q$3:$X$12,8,TRUE))</f>
        <v/>
      </c>
      <c r="O430" s="252" t="str">
        <f>IF($F430="","",VLOOKUP($F430,判定式!$R$3:$X$12,7,TRUE))</f>
        <v/>
      </c>
      <c r="P430" s="252" t="str">
        <f>IF($G430="","",VLOOKUP($G430,判定式!$S$3:$X$12,6,TRUE))</f>
        <v/>
      </c>
      <c r="Q430" s="252" t="str">
        <f>IF($H430="","",VLOOKUP($H430,判定式!$T$3:$X$12,5,TRUE))</f>
        <v/>
      </c>
      <c r="R430" s="252" t="str">
        <f>IF($I430="","",VLOOKUP($I430,判定式!$AA$3:$AB$12,2,TRUE))</f>
        <v/>
      </c>
      <c r="S430" s="252" t="str">
        <f>IF($J430="","",VLOOKUP($J430,判定式!$W$3:$X$12,2,TRUE))</f>
        <v/>
      </c>
      <c r="T430" s="252" t="str">
        <f>IF($K430="","",VLOOKUP($K430,判定式!$Z$3:$AB$12,3,TRUE))</f>
        <v/>
      </c>
      <c r="U430" s="252" t="str">
        <f>IF($L430="","",VLOOKUP($L430,判定式!$U$3:$X$12,4,TRUE))</f>
        <v/>
      </c>
      <c r="V430" s="252" t="str">
        <f>IF($M430="","",VLOOKUP($M430,判定式!$V$3:$X$12,3,TRUE))</f>
        <v/>
      </c>
      <c r="W430" s="75" t="str">
        <f t="shared" si="19"/>
        <v/>
      </c>
      <c r="X430" s="174" t="b">
        <f>IF(ISNUMBER(D430),"判定外",IF(C430=12,VLOOKUP(W430,判定式!$C$15:I$19,7,TRUE),IF(C430=13,VLOOKUP(W430,判定式!$D$15:I$19,6,TRUE),IF(C430=14,VLOOKUP(W430,判定式!$E$15:I$19,5,TRUE),IF(C430=15,VLOOKUP(W430,判定式!$F$15:I$19,4,TRUE),IF(C430=16,VLOOKUP(W430,判定式!$G$15:I$19,3,TRUE),IF(C430=17,VLOOKUP(W430,判定式!$H$15:I$19,2,TRUE))))))))</f>
        <v>0</v>
      </c>
    </row>
    <row r="431" spans="1:24" ht="14.25">
      <c r="A431" s="67">
        <v>102</v>
      </c>
      <c r="B431" s="133"/>
      <c r="C431" s="201"/>
      <c r="D431" s="215" t="str">
        <f t="shared" si="18"/>
        <v>-</v>
      </c>
      <c r="E431" s="225"/>
      <c r="F431" s="225"/>
      <c r="G431" s="225"/>
      <c r="H431" s="225"/>
      <c r="I431" s="225"/>
      <c r="J431" s="225"/>
      <c r="K431" s="68"/>
      <c r="L431" s="225"/>
      <c r="M431" s="225"/>
      <c r="N431" s="250" t="str">
        <f>IF($E431="","",VLOOKUP($E431,判定式!$Q$3:$X$12,8,TRUE))</f>
        <v/>
      </c>
      <c r="O431" s="250" t="str">
        <f>IF($F431="","",VLOOKUP($F431,判定式!$R$3:$X$12,7,TRUE))</f>
        <v/>
      </c>
      <c r="P431" s="250" t="str">
        <f>IF($G431="","",VLOOKUP($G431,判定式!$S$3:$X$12,6,TRUE))</f>
        <v/>
      </c>
      <c r="Q431" s="250" t="str">
        <f>IF($H431="","",VLOOKUP($H431,判定式!$T$3:$X$12,5,TRUE))</f>
        <v/>
      </c>
      <c r="R431" s="250" t="str">
        <f>IF($I431="","",VLOOKUP($I431,判定式!$AA$3:$AB$12,2,TRUE))</f>
        <v/>
      </c>
      <c r="S431" s="250" t="str">
        <f>IF($J431="","",VLOOKUP($J431,判定式!$W$3:$X$12,2,TRUE))</f>
        <v/>
      </c>
      <c r="T431" s="250" t="str">
        <f>IF($K431="","",VLOOKUP($K431,判定式!$Z$3:$AB$12,3,TRUE))</f>
        <v/>
      </c>
      <c r="U431" s="250" t="str">
        <f>IF($L431="","",VLOOKUP($L431,判定式!$U$3:$X$12,4,TRUE))</f>
        <v/>
      </c>
      <c r="V431" s="250" t="str">
        <f>IF($M431="","",VLOOKUP($M431,判定式!$V$3:$X$12,3,TRUE))</f>
        <v/>
      </c>
      <c r="W431" s="69" t="str">
        <f t="shared" si="19"/>
        <v/>
      </c>
      <c r="X431" s="170" t="b">
        <f>IF(ISNUMBER(D431),"判定外",IF(C431=12,VLOOKUP(W431,判定式!$C$15:I$19,7,TRUE),IF(C431=13,VLOOKUP(W431,判定式!$D$15:I$19,6,TRUE),IF(C431=14,VLOOKUP(W431,判定式!$E$15:I$19,5,TRUE),IF(C431=15,VLOOKUP(W431,判定式!$F$15:I$19,4,TRUE),IF(C431=16,VLOOKUP(W431,判定式!$G$15:I$19,3,TRUE),IF(C431=17,VLOOKUP(W431,判定式!$H$15:I$19,2,TRUE))))))))</f>
        <v>0</v>
      </c>
    </row>
    <row r="432" spans="1:24" ht="14.25">
      <c r="A432" s="67">
        <v>103</v>
      </c>
      <c r="B432" s="133"/>
      <c r="C432" s="201"/>
      <c r="D432" s="215" t="str">
        <f t="shared" si="18"/>
        <v>-</v>
      </c>
      <c r="E432" s="225"/>
      <c r="F432" s="225"/>
      <c r="G432" s="225"/>
      <c r="H432" s="225"/>
      <c r="I432" s="225"/>
      <c r="J432" s="225"/>
      <c r="K432" s="68"/>
      <c r="L432" s="225"/>
      <c r="M432" s="225"/>
      <c r="N432" s="250" t="str">
        <f>IF($E432="","",VLOOKUP($E432,判定式!$Q$3:$X$12,8,TRUE))</f>
        <v/>
      </c>
      <c r="O432" s="250" t="str">
        <f>IF($F432="","",VLOOKUP($F432,判定式!$R$3:$X$12,7,TRUE))</f>
        <v/>
      </c>
      <c r="P432" s="250" t="str">
        <f>IF($G432="","",VLOOKUP($G432,判定式!$S$3:$X$12,6,TRUE))</f>
        <v/>
      </c>
      <c r="Q432" s="250" t="str">
        <f>IF($H432="","",VLOOKUP($H432,判定式!$T$3:$X$12,5,TRUE))</f>
        <v/>
      </c>
      <c r="R432" s="250" t="str">
        <f>IF($I432="","",VLOOKUP($I432,判定式!$AA$3:$AB$12,2,TRUE))</f>
        <v/>
      </c>
      <c r="S432" s="250" t="str">
        <f>IF($J432="","",VLOOKUP($J432,判定式!$W$3:$X$12,2,TRUE))</f>
        <v/>
      </c>
      <c r="T432" s="250" t="str">
        <f>IF($K432="","",VLOOKUP($K432,判定式!$Z$3:$AB$12,3,TRUE))</f>
        <v/>
      </c>
      <c r="U432" s="250" t="str">
        <f>IF($L432="","",VLOOKUP($L432,判定式!$U$3:$X$12,4,TRUE))</f>
        <v/>
      </c>
      <c r="V432" s="250" t="str">
        <f>IF($M432="","",VLOOKUP($M432,判定式!$V$3:$X$12,3,TRUE))</f>
        <v/>
      </c>
      <c r="W432" s="69" t="str">
        <f t="shared" si="19"/>
        <v/>
      </c>
      <c r="X432" s="170" t="b">
        <f>IF(ISNUMBER(D432),"判定外",IF(C432=12,VLOOKUP(W432,判定式!$C$15:I$19,7,TRUE),IF(C432=13,VLOOKUP(W432,判定式!$D$15:I$19,6,TRUE),IF(C432=14,VLOOKUP(W432,判定式!$E$15:I$19,5,TRUE),IF(C432=15,VLOOKUP(W432,判定式!$F$15:I$19,4,TRUE),IF(C432=16,VLOOKUP(W432,判定式!$G$15:I$19,3,TRUE),IF(C432=17,VLOOKUP(W432,判定式!$H$15:I$19,2,TRUE))))))))</f>
        <v>0</v>
      </c>
    </row>
    <row r="433" spans="1:24" ht="14.25">
      <c r="A433" s="67">
        <v>104</v>
      </c>
      <c r="B433" s="133"/>
      <c r="C433" s="201"/>
      <c r="D433" s="215" t="str">
        <f t="shared" si="18"/>
        <v>-</v>
      </c>
      <c r="E433" s="225"/>
      <c r="F433" s="225"/>
      <c r="G433" s="225"/>
      <c r="H433" s="225"/>
      <c r="I433" s="225"/>
      <c r="J433" s="225"/>
      <c r="K433" s="68"/>
      <c r="L433" s="225"/>
      <c r="M433" s="225"/>
      <c r="N433" s="250" t="str">
        <f>IF($E433="","",VLOOKUP($E433,判定式!$Q$3:$X$12,8,TRUE))</f>
        <v/>
      </c>
      <c r="O433" s="250" t="str">
        <f>IF($F433="","",VLOOKUP($F433,判定式!$R$3:$X$12,7,TRUE))</f>
        <v/>
      </c>
      <c r="P433" s="250" t="str">
        <f>IF($G433="","",VLOOKUP($G433,判定式!$S$3:$X$12,6,TRUE))</f>
        <v/>
      </c>
      <c r="Q433" s="250" t="str">
        <f>IF($H433="","",VLOOKUP($H433,判定式!$T$3:$X$12,5,TRUE))</f>
        <v/>
      </c>
      <c r="R433" s="250" t="str">
        <f>IF($I433="","",VLOOKUP($I433,判定式!$AA$3:$AB$12,2,TRUE))</f>
        <v/>
      </c>
      <c r="S433" s="250" t="str">
        <f>IF($J433="","",VLOOKUP($J433,判定式!$W$3:$X$12,2,TRUE))</f>
        <v/>
      </c>
      <c r="T433" s="250" t="str">
        <f>IF($K433="","",VLOOKUP($K433,判定式!$Z$3:$AB$12,3,TRUE))</f>
        <v/>
      </c>
      <c r="U433" s="250" t="str">
        <f>IF($L433="","",VLOOKUP($L433,判定式!$U$3:$X$12,4,TRUE))</f>
        <v/>
      </c>
      <c r="V433" s="250" t="str">
        <f>IF($M433="","",VLOOKUP($M433,判定式!$V$3:$X$12,3,TRUE))</f>
        <v/>
      </c>
      <c r="W433" s="69" t="str">
        <f t="shared" si="19"/>
        <v/>
      </c>
      <c r="X433" s="170" t="b">
        <f>IF(ISNUMBER(D433),"判定外",IF(C433=12,VLOOKUP(W433,判定式!$C$15:I$19,7,TRUE),IF(C433=13,VLOOKUP(W433,判定式!$D$15:I$19,6,TRUE),IF(C433=14,VLOOKUP(W433,判定式!$E$15:I$19,5,TRUE),IF(C433=15,VLOOKUP(W433,判定式!$F$15:I$19,4,TRUE),IF(C433=16,VLOOKUP(W433,判定式!$G$15:I$19,3,TRUE),IF(C433=17,VLOOKUP(W433,判定式!$H$15:I$19,2,TRUE))))))))</f>
        <v>0</v>
      </c>
    </row>
    <row r="434" spans="1:24" ht="14.25">
      <c r="A434" s="70">
        <v>105</v>
      </c>
      <c r="B434" s="134"/>
      <c r="C434" s="202"/>
      <c r="D434" s="218" t="str">
        <f t="shared" si="18"/>
        <v>-</v>
      </c>
      <c r="E434" s="227"/>
      <c r="F434" s="227"/>
      <c r="G434" s="227"/>
      <c r="H434" s="227"/>
      <c r="I434" s="227"/>
      <c r="J434" s="227"/>
      <c r="K434" s="71"/>
      <c r="L434" s="227"/>
      <c r="M434" s="227"/>
      <c r="N434" s="253" t="str">
        <f>IF($E434="","",VLOOKUP($E434,判定式!$Q$3:$X$12,8,TRUE))</f>
        <v/>
      </c>
      <c r="O434" s="253" t="str">
        <f>IF($F434="","",VLOOKUP($F434,判定式!$R$3:$X$12,7,TRUE))</f>
        <v/>
      </c>
      <c r="P434" s="253" t="str">
        <f>IF($G434="","",VLOOKUP($G434,判定式!$S$3:$X$12,6,TRUE))</f>
        <v/>
      </c>
      <c r="Q434" s="253" t="str">
        <f>IF($H434="","",VLOOKUP($H434,判定式!$T$3:$X$12,5,TRUE))</f>
        <v/>
      </c>
      <c r="R434" s="253" t="str">
        <f>IF($I434="","",VLOOKUP($I434,判定式!$AA$3:$AB$12,2,TRUE))</f>
        <v/>
      </c>
      <c r="S434" s="253" t="str">
        <f>IF($J434="","",VLOOKUP($J434,判定式!$W$3:$X$12,2,TRUE))</f>
        <v/>
      </c>
      <c r="T434" s="253" t="str">
        <f>IF($K434="","",VLOOKUP($K434,判定式!$Z$3:$AB$12,3,TRUE))</f>
        <v/>
      </c>
      <c r="U434" s="253" t="str">
        <f>IF($L434="","",VLOOKUP($L434,判定式!$U$3:$X$12,4,TRUE))</f>
        <v/>
      </c>
      <c r="V434" s="253" t="str">
        <f>IF($M434="","",VLOOKUP($M434,判定式!$V$3:$X$12,3,TRUE))</f>
        <v/>
      </c>
      <c r="W434" s="78" t="str">
        <f t="shared" si="19"/>
        <v/>
      </c>
      <c r="X434" s="171" t="b">
        <f>IF(ISNUMBER(D434),"判定外",IF(C434=12,VLOOKUP(W434,判定式!$C$15:I$19,7,TRUE),IF(C434=13,VLOOKUP(W434,判定式!$D$15:I$19,6,TRUE),IF(C434=14,VLOOKUP(W434,判定式!$E$15:I$19,5,TRUE),IF(C434=15,VLOOKUP(W434,判定式!$F$15:I$19,4,TRUE),IF(C434=16,VLOOKUP(W434,判定式!$G$15:I$19,3,TRUE),IF(C434=17,VLOOKUP(W434,判定式!$H$15:I$19,2,TRUE))))))))</f>
        <v>0</v>
      </c>
    </row>
    <row r="435" spans="1:24" ht="14.25">
      <c r="A435" s="73">
        <v>106</v>
      </c>
      <c r="B435" s="135"/>
      <c r="C435" s="203"/>
      <c r="D435" s="219" t="str">
        <f t="shared" si="18"/>
        <v>-</v>
      </c>
      <c r="E435" s="229"/>
      <c r="F435" s="229"/>
      <c r="G435" s="229"/>
      <c r="H435" s="229"/>
      <c r="I435" s="229"/>
      <c r="J435" s="229"/>
      <c r="K435" s="74"/>
      <c r="L435" s="229"/>
      <c r="M435" s="229"/>
      <c r="N435" s="254" t="str">
        <f>IF($E435="","",VLOOKUP($E435,判定式!$Q$3:$X$12,8,TRUE))</f>
        <v/>
      </c>
      <c r="O435" s="254" t="str">
        <f>IF($F435="","",VLOOKUP($F435,判定式!$R$3:$X$12,7,TRUE))</f>
        <v/>
      </c>
      <c r="P435" s="254" t="str">
        <f>IF($G435="","",VLOOKUP($G435,判定式!$S$3:$X$12,6,TRUE))</f>
        <v/>
      </c>
      <c r="Q435" s="254" t="str">
        <f>IF($H435="","",VLOOKUP($H435,判定式!$T$3:$X$12,5,TRUE))</f>
        <v/>
      </c>
      <c r="R435" s="254" t="str">
        <f>IF($I435="","",VLOOKUP($I435,判定式!$AA$3:$AB$12,2,TRUE))</f>
        <v/>
      </c>
      <c r="S435" s="254" t="str">
        <f>IF($J435="","",VLOOKUP($J435,判定式!$W$3:$X$12,2,TRUE))</f>
        <v/>
      </c>
      <c r="T435" s="254" t="str">
        <f>IF($K435="","",VLOOKUP($K435,判定式!$Z$3:$AB$12,3,TRUE))</f>
        <v/>
      </c>
      <c r="U435" s="254" t="str">
        <f>IF($L435="","",VLOOKUP($L435,判定式!$U$3:$X$12,4,TRUE))</f>
        <v/>
      </c>
      <c r="V435" s="254" t="str">
        <f>IF($M435="","",VLOOKUP($M435,判定式!$V$3:$X$12,3,TRUE))</f>
        <v/>
      </c>
      <c r="W435" s="75" t="str">
        <f t="shared" si="19"/>
        <v/>
      </c>
      <c r="X435" s="172" t="b">
        <f>IF(ISNUMBER(D435),"判定外",IF(C435=12,VLOOKUP(W435,判定式!$C$15:I$19,7,TRUE),IF(C435=13,VLOOKUP(W435,判定式!$D$15:I$19,6,TRUE),IF(C435=14,VLOOKUP(W435,判定式!$E$15:I$19,5,TRUE),IF(C435=15,VLOOKUP(W435,判定式!$F$15:I$19,4,TRUE),IF(C435=16,VLOOKUP(W435,判定式!$G$15:I$19,3,TRUE),IF(C435=17,VLOOKUP(W435,判定式!$H$15:I$19,2,TRUE))))))))</f>
        <v>0</v>
      </c>
    </row>
    <row r="436" spans="1:24" ht="14.25">
      <c r="A436" s="67">
        <v>107</v>
      </c>
      <c r="B436" s="133"/>
      <c r="C436" s="201"/>
      <c r="D436" s="215" t="str">
        <f t="shared" si="18"/>
        <v>-</v>
      </c>
      <c r="E436" s="225"/>
      <c r="F436" s="225"/>
      <c r="G436" s="225"/>
      <c r="H436" s="225"/>
      <c r="I436" s="225"/>
      <c r="J436" s="225"/>
      <c r="K436" s="68"/>
      <c r="L436" s="225"/>
      <c r="M436" s="225"/>
      <c r="N436" s="250" t="str">
        <f>IF($E436="","",VLOOKUP($E436,判定式!$Q$3:$X$12,8,TRUE))</f>
        <v/>
      </c>
      <c r="O436" s="250" t="str">
        <f>IF($F436="","",VLOOKUP($F436,判定式!$R$3:$X$12,7,TRUE))</f>
        <v/>
      </c>
      <c r="P436" s="250" t="str">
        <f>IF($G436="","",VLOOKUP($G436,判定式!$S$3:$X$12,6,TRUE))</f>
        <v/>
      </c>
      <c r="Q436" s="250" t="str">
        <f>IF($H436="","",VLOOKUP($H436,判定式!$T$3:$X$12,5,TRUE))</f>
        <v/>
      </c>
      <c r="R436" s="250" t="str">
        <f>IF($I436="","",VLOOKUP($I436,判定式!$AA$3:$AB$12,2,TRUE))</f>
        <v/>
      </c>
      <c r="S436" s="250" t="str">
        <f>IF($J436="","",VLOOKUP($J436,判定式!$W$3:$X$12,2,TRUE))</f>
        <v/>
      </c>
      <c r="T436" s="250" t="str">
        <f>IF($K436="","",VLOOKUP($K436,判定式!$Z$3:$AB$12,3,TRUE))</f>
        <v/>
      </c>
      <c r="U436" s="250" t="str">
        <f>IF($L436="","",VLOOKUP($L436,判定式!$U$3:$X$12,4,TRUE))</f>
        <v/>
      </c>
      <c r="V436" s="250" t="str">
        <f>IF($M436="","",VLOOKUP($M436,判定式!$V$3:$X$12,3,TRUE))</f>
        <v/>
      </c>
      <c r="W436" s="69" t="str">
        <f t="shared" si="19"/>
        <v/>
      </c>
      <c r="X436" s="170" t="b">
        <f>IF(ISNUMBER(D436),"判定外",IF(C436=12,VLOOKUP(W436,判定式!$C$15:I$19,7,TRUE),IF(C436=13,VLOOKUP(W436,判定式!$D$15:I$19,6,TRUE),IF(C436=14,VLOOKUP(W436,判定式!$E$15:I$19,5,TRUE),IF(C436=15,VLOOKUP(W436,判定式!$F$15:I$19,4,TRUE),IF(C436=16,VLOOKUP(W436,判定式!$G$15:I$19,3,TRUE),IF(C436=17,VLOOKUP(W436,判定式!$H$15:I$19,2,TRUE))))))))</f>
        <v>0</v>
      </c>
    </row>
    <row r="437" spans="1:24" ht="14.25">
      <c r="A437" s="67">
        <v>108</v>
      </c>
      <c r="B437" s="133"/>
      <c r="C437" s="201"/>
      <c r="D437" s="215" t="str">
        <f t="shared" si="18"/>
        <v>-</v>
      </c>
      <c r="E437" s="225"/>
      <c r="F437" s="225"/>
      <c r="G437" s="225"/>
      <c r="H437" s="225"/>
      <c r="I437" s="225"/>
      <c r="J437" s="225"/>
      <c r="K437" s="68"/>
      <c r="L437" s="225"/>
      <c r="M437" s="225"/>
      <c r="N437" s="250" t="str">
        <f>IF($E437="","",VLOOKUP($E437,判定式!$Q$3:$X$12,8,TRUE))</f>
        <v/>
      </c>
      <c r="O437" s="250" t="str">
        <f>IF($F437="","",VLOOKUP($F437,判定式!$R$3:$X$12,7,TRUE))</f>
        <v/>
      </c>
      <c r="P437" s="250" t="str">
        <f>IF($G437="","",VLOOKUP($G437,判定式!$S$3:$X$12,6,TRUE))</f>
        <v/>
      </c>
      <c r="Q437" s="250" t="str">
        <f>IF($H437="","",VLOOKUP($H437,判定式!$T$3:$X$12,5,TRUE))</f>
        <v/>
      </c>
      <c r="R437" s="250" t="str">
        <f>IF($I437="","",VLOOKUP($I437,判定式!$AA$3:$AB$12,2,TRUE))</f>
        <v/>
      </c>
      <c r="S437" s="250" t="str">
        <f>IF($J437="","",VLOOKUP($J437,判定式!$W$3:$X$12,2,TRUE))</f>
        <v/>
      </c>
      <c r="T437" s="250" t="str">
        <f>IF($K437="","",VLOOKUP($K437,判定式!$Z$3:$AB$12,3,TRUE))</f>
        <v/>
      </c>
      <c r="U437" s="250" t="str">
        <f>IF($L437="","",VLOOKUP($L437,判定式!$U$3:$X$12,4,TRUE))</f>
        <v/>
      </c>
      <c r="V437" s="250" t="str">
        <f>IF($M437="","",VLOOKUP($M437,判定式!$V$3:$X$12,3,TRUE))</f>
        <v/>
      </c>
      <c r="W437" s="69" t="str">
        <f t="shared" si="19"/>
        <v/>
      </c>
      <c r="X437" s="170" t="b">
        <f>IF(ISNUMBER(D437),"判定外",IF(C437=12,VLOOKUP(W437,判定式!$C$15:I$19,7,TRUE),IF(C437=13,VLOOKUP(W437,判定式!$D$15:I$19,6,TRUE),IF(C437=14,VLOOKUP(W437,判定式!$E$15:I$19,5,TRUE),IF(C437=15,VLOOKUP(W437,判定式!$F$15:I$19,4,TRUE),IF(C437=16,VLOOKUP(W437,判定式!$G$15:I$19,3,TRUE),IF(C437=17,VLOOKUP(W437,判定式!$H$15:I$19,2,TRUE))))))))</f>
        <v>0</v>
      </c>
    </row>
    <row r="438" spans="1:24" ht="14.25">
      <c r="A438" s="67">
        <v>109</v>
      </c>
      <c r="B438" s="133"/>
      <c r="C438" s="201"/>
      <c r="D438" s="215" t="str">
        <f t="shared" si="18"/>
        <v>-</v>
      </c>
      <c r="E438" s="225"/>
      <c r="F438" s="225"/>
      <c r="G438" s="225"/>
      <c r="H438" s="225"/>
      <c r="I438" s="225"/>
      <c r="J438" s="225"/>
      <c r="K438" s="68"/>
      <c r="L438" s="225"/>
      <c r="M438" s="225"/>
      <c r="N438" s="250" t="str">
        <f>IF($E438="","",VLOOKUP($E438,判定式!$Q$3:$X$12,8,TRUE))</f>
        <v/>
      </c>
      <c r="O438" s="250" t="str">
        <f>IF($F438="","",VLOOKUP($F438,判定式!$R$3:$X$12,7,TRUE))</f>
        <v/>
      </c>
      <c r="P438" s="250" t="str">
        <f>IF($G438="","",VLOOKUP($G438,判定式!$S$3:$X$12,6,TRUE))</f>
        <v/>
      </c>
      <c r="Q438" s="250" t="str">
        <f>IF($H438="","",VLOOKUP($H438,判定式!$T$3:$X$12,5,TRUE))</f>
        <v/>
      </c>
      <c r="R438" s="250" t="str">
        <f>IF($I438="","",VLOOKUP($I438,判定式!$AA$3:$AB$12,2,TRUE))</f>
        <v/>
      </c>
      <c r="S438" s="250" t="str">
        <f>IF($J438="","",VLOOKUP($J438,判定式!$W$3:$X$12,2,TRUE))</f>
        <v/>
      </c>
      <c r="T438" s="250" t="str">
        <f>IF($K438="","",VLOOKUP($K438,判定式!$Z$3:$AB$12,3,TRUE))</f>
        <v/>
      </c>
      <c r="U438" s="250" t="str">
        <f>IF($L438="","",VLOOKUP($L438,判定式!$U$3:$X$12,4,TRUE))</f>
        <v/>
      </c>
      <c r="V438" s="250" t="str">
        <f>IF($M438="","",VLOOKUP($M438,判定式!$V$3:$X$12,3,TRUE))</f>
        <v/>
      </c>
      <c r="W438" s="69" t="str">
        <f t="shared" si="19"/>
        <v/>
      </c>
      <c r="X438" s="170" t="b">
        <f>IF(ISNUMBER(D438),"判定外",IF(C438=12,VLOOKUP(W438,判定式!$C$15:I$19,7,TRUE),IF(C438=13,VLOOKUP(W438,判定式!$D$15:I$19,6,TRUE),IF(C438=14,VLOOKUP(W438,判定式!$E$15:I$19,5,TRUE),IF(C438=15,VLOOKUP(W438,判定式!$F$15:I$19,4,TRUE),IF(C438=16,VLOOKUP(W438,判定式!$G$15:I$19,3,TRUE),IF(C438=17,VLOOKUP(W438,判定式!$H$15:I$19,2,TRUE))))))))</f>
        <v>0</v>
      </c>
    </row>
    <row r="439" spans="1:24" ht="14.25">
      <c r="A439" s="76">
        <v>110</v>
      </c>
      <c r="B439" s="136"/>
      <c r="C439" s="204"/>
      <c r="D439" s="218" t="str">
        <f t="shared" si="18"/>
        <v>-</v>
      </c>
      <c r="E439" s="230"/>
      <c r="F439" s="230"/>
      <c r="G439" s="230"/>
      <c r="H439" s="230"/>
      <c r="I439" s="230"/>
      <c r="J439" s="230"/>
      <c r="K439" s="77"/>
      <c r="L439" s="230"/>
      <c r="M439" s="230"/>
      <c r="N439" s="251" t="str">
        <f>IF($E439="","",VLOOKUP($E439,判定式!$Q$3:$X$12,8,TRUE))</f>
        <v/>
      </c>
      <c r="O439" s="251" t="str">
        <f>IF($F439="","",VLOOKUP($F439,判定式!$R$3:$X$12,7,TRUE))</f>
        <v/>
      </c>
      <c r="P439" s="251" t="str">
        <f>IF($G439="","",VLOOKUP($G439,判定式!$S$3:$X$12,6,TRUE))</f>
        <v/>
      </c>
      <c r="Q439" s="251" t="str">
        <f>IF($H439="","",VLOOKUP($H439,判定式!$T$3:$X$12,5,TRUE))</f>
        <v/>
      </c>
      <c r="R439" s="251" t="str">
        <f>IF($I439="","",VLOOKUP($I439,判定式!$AA$3:$AB$12,2,TRUE))</f>
        <v/>
      </c>
      <c r="S439" s="251" t="str">
        <f>IF($J439="","",VLOOKUP($J439,判定式!$W$3:$X$12,2,TRUE))</f>
        <v/>
      </c>
      <c r="T439" s="251" t="str">
        <f>IF($K439="","",VLOOKUP($K439,判定式!$Z$3:$AB$12,3,TRUE))</f>
        <v/>
      </c>
      <c r="U439" s="251" t="str">
        <f>IF($L439="","",VLOOKUP($L439,判定式!$U$3:$X$12,4,TRUE))</f>
        <v/>
      </c>
      <c r="V439" s="251" t="str">
        <f>IF($M439="","",VLOOKUP($M439,判定式!$V$3:$X$12,3,TRUE))</f>
        <v/>
      </c>
      <c r="W439" s="78" t="str">
        <f t="shared" si="19"/>
        <v/>
      </c>
      <c r="X439" s="173" t="b">
        <f>IF(ISNUMBER(D439),"判定外",IF(C439=12,VLOOKUP(W439,判定式!$C$15:I$19,7,TRUE),IF(C439=13,VLOOKUP(W439,判定式!$D$15:I$19,6,TRUE),IF(C439=14,VLOOKUP(W439,判定式!$E$15:I$19,5,TRUE),IF(C439=15,VLOOKUP(W439,判定式!$F$15:I$19,4,TRUE),IF(C439=16,VLOOKUP(W439,判定式!$G$15:I$19,3,TRUE),IF(C439=17,VLOOKUP(W439,判定式!$H$15:I$19,2,TRUE))))))))</f>
        <v>0</v>
      </c>
    </row>
    <row r="440" spans="1:24" ht="14.25">
      <c r="A440" s="79">
        <v>111</v>
      </c>
      <c r="B440" s="137"/>
      <c r="C440" s="205"/>
      <c r="D440" s="219" t="str">
        <f t="shared" si="18"/>
        <v>-</v>
      </c>
      <c r="E440" s="231"/>
      <c r="F440" s="231"/>
      <c r="G440" s="231"/>
      <c r="H440" s="231"/>
      <c r="I440" s="231"/>
      <c r="J440" s="231"/>
      <c r="K440" s="80"/>
      <c r="L440" s="231"/>
      <c r="M440" s="231"/>
      <c r="N440" s="252" t="str">
        <f>IF($E440="","",VLOOKUP($E440,判定式!$Q$3:$X$12,8,TRUE))</f>
        <v/>
      </c>
      <c r="O440" s="252" t="str">
        <f>IF($F440="","",VLOOKUP($F440,判定式!$R$3:$X$12,7,TRUE))</f>
        <v/>
      </c>
      <c r="P440" s="252" t="str">
        <f>IF($G440="","",VLOOKUP($G440,判定式!$S$3:$X$12,6,TRUE))</f>
        <v/>
      </c>
      <c r="Q440" s="252" t="str">
        <f>IF($H440="","",VLOOKUP($H440,判定式!$T$3:$X$12,5,TRUE))</f>
        <v/>
      </c>
      <c r="R440" s="252" t="str">
        <f>IF($I440="","",VLOOKUP($I440,判定式!$AA$3:$AB$12,2,TRUE))</f>
        <v/>
      </c>
      <c r="S440" s="252" t="str">
        <f>IF($J440="","",VLOOKUP($J440,判定式!$W$3:$X$12,2,TRUE))</f>
        <v/>
      </c>
      <c r="T440" s="252" t="str">
        <f>IF($K440="","",VLOOKUP($K440,判定式!$Z$3:$AB$12,3,TRUE))</f>
        <v/>
      </c>
      <c r="U440" s="252" t="str">
        <f>IF($L440="","",VLOOKUP($L440,判定式!$U$3:$X$12,4,TRUE))</f>
        <v/>
      </c>
      <c r="V440" s="252" t="str">
        <f>IF($M440="","",VLOOKUP($M440,判定式!$V$3:$X$12,3,TRUE))</f>
        <v/>
      </c>
      <c r="W440" s="75" t="str">
        <f t="shared" si="19"/>
        <v/>
      </c>
      <c r="X440" s="174" t="b">
        <f>IF(ISNUMBER(D440),"判定外",IF(C440=12,VLOOKUP(W440,判定式!$C$15:I$19,7,TRUE),IF(C440=13,VLOOKUP(W440,判定式!$D$15:I$19,6,TRUE),IF(C440=14,VLOOKUP(W440,判定式!$E$15:I$19,5,TRUE),IF(C440=15,VLOOKUP(W440,判定式!$F$15:I$19,4,TRUE),IF(C440=16,VLOOKUP(W440,判定式!$G$15:I$19,3,TRUE),IF(C440=17,VLOOKUP(W440,判定式!$H$15:I$19,2,TRUE))))))))</f>
        <v>0</v>
      </c>
    </row>
    <row r="441" spans="1:24" ht="14.25">
      <c r="A441" s="67">
        <v>112</v>
      </c>
      <c r="B441" s="133"/>
      <c r="C441" s="201"/>
      <c r="D441" s="215" t="str">
        <f t="shared" si="18"/>
        <v>-</v>
      </c>
      <c r="E441" s="225"/>
      <c r="F441" s="225"/>
      <c r="G441" s="225"/>
      <c r="H441" s="225"/>
      <c r="I441" s="225"/>
      <c r="J441" s="225"/>
      <c r="K441" s="68"/>
      <c r="L441" s="225"/>
      <c r="M441" s="225"/>
      <c r="N441" s="250" t="str">
        <f>IF($E441="","",VLOOKUP($E441,判定式!$Q$3:$X$12,8,TRUE))</f>
        <v/>
      </c>
      <c r="O441" s="250" t="str">
        <f>IF($F441="","",VLOOKUP($F441,判定式!$R$3:$X$12,7,TRUE))</f>
        <v/>
      </c>
      <c r="P441" s="250" t="str">
        <f>IF($G441="","",VLOOKUP($G441,判定式!$S$3:$X$12,6,TRUE))</f>
        <v/>
      </c>
      <c r="Q441" s="250" t="str">
        <f>IF($H441="","",VLOOKUP($H441,判定式!$T$3:$X$12,5,TRUE))</f>
        <v/>
      </c>
      <c r="R441" s="250" t="str">
        <f>IF($I441="","",VLOOKUP($I441,判定式!$AA$3:$AB$12,2,TRUE))</f>
        <v/>
      </c>
      <c r="S441" s="250" t="str">
        <f>IF($J441="","",VLOOKUP($J441,判定式!$W$3:$X$12,2,TRUE))</f>
        <v/>
      </c>
      <c r="T441" s="250" t="str">
        <f>IF($K441="","",VLOOKUP($K441,判定式!$Z$3:$AB$12,3,TRUE))</f>
        <v/>
      </c>
      <c r="U441" s="250" t="str">
        <f>IF($L441="","",VLOOKUP($L441,判定式!$U$3:$X$12,4,TRUE))</f>
        <v/>
      </c>
      <c r="V441" s="250" t="str">
        <f>IF($M441="","",VLOOKUP($M441,判定式!$V$3:$X$12,3,TRUE))</f>
        <v/>
      </c>
      <c r="W441" s="69" t="str">
        <f t="shared" si="19"/>
        <v/>
      </c>
      <c r="X441" s="170" t="b">
        <f>IF(ISNUMBER(D441),"判定外",IF(C441=12,VLOOKUP(W441,判定式!$C$15:I$19,7,TRUE),IF(C441=13,VLOOKUP(W441,判定式!$D$15:I$19,6,TRUE),IF(C441=14,VLOOKUP(W441,判定式!$E$15:I$19,5,TRUE),IF(C441=15,VLOOKUP(W441,判定式!$F$15:I$19,4,TRUE),IF(C441=16,VLOOKUP(W441,判定式!$G$15:I$19,3,TRUE),IF(C441=17,VLOOKUP(W441,判定式!$H$15:I$19,2,TRUE))))))))</f>
        <v>0</v>
      </c>
    </row>
    <row r="442" spans="1:24" ht="14.25">
      <c r="A442" s="67">
        <v>113</v>
      </c>
      <c r="B442" s="133"/>
      <c r="C442" s="201"/>
      <c r="D442" s="215" t="str">
        <f t="shared" si="18"/>
        <v>-</v>
      </c>
      <c r="E442" s="225"/>
      <c r="F442" s="225"/>
      <c r="G442" s="225"/>
      <c r="H442" s="225"/>
      <c r="I442" s="225"/>
      <c r="J442" s="225"/>
      <c r="K442" s="68"/>
      <c r="L442" s="225"/>
      <c r="M442" s="225"/>
      <c r="N442" s="250" t="str">
        <f>IF($E442="","",VLOOKUP($E442,判定式!$Q$3:$X$12,8,TRUE))</f>
        <v/>
      </c>
      <c r="O442" s="250" t="str">
        <f>IF($F442="","",VLOOKUP($F442,判定式!$R$3:$X$12,7,TRUE))</f>
        <v/>
      </c>
      <c r="P442" s="250" t="str">
        <f>IF($G442="","",VLOOKUP($G442,判定式!$S$3:$X$12,6,TRUE))</f>
        <v/>
      </c>
      <c r="Q442" s="250" t="str">
        <f>IF($H442="","",VLOOKUP($H442,判定式!$T$3:$X$12,5,TRUE))</f>
        <v/>
      </c>
      <c r="R442" s="250" t="str">
        <f>IF($I442="","",VLOOKUP($I442,判定式!$AA$3:$AB$12,2,TRUE))</f>
        <v/>
      </c>
      <c r="S442" s="250" t="str">
        <f>IF($J442="","",VLOOKUP($J442,判定式!$W$3:$X$12,2,TRUE))</f>
        <v/>
      </c>
      <c r="T442" s="250" t="str">
        <f>IF($K442="","",VLOOKUP($K442,判定式!$Z$3:$AB$12,3,TRUE))</f>
        <v/>
      </c>
      <c r="U442" s="250" t="str">
        <f>IF($L442="","",VLOOKUP($L442,判定式!$U$3:$X$12,4,TRUE))</f>
        <v/>
      </c>
      <c r="V442" s="250" t="str">
        <f>IF($M442="","",VLOOKUP($M442,判定式!$V$3:$X$12,3,TRUE))</f>
        <v/>
      </c>
      <c r="W442" s="69" t="str">
        <f t="shared" si="19"/>
        <v/>
      </c>
      <c r="X442" s="170" t="b">
        <f>IF(ISNUMBER(D442),"判定外",IF(C442=12,VLOOKUP(W442,判定式!$C$15:I$19,7,TRUE),IF(C442=13,VLOOKUP(W442,判定式!$D$15:I$19,6,TRUE),IF(C442=14,VLOOKUP(W442,判定式!$E$15:I$19,5,TRUE),IF(C442=15,VLOOKUP(W442,判定式!$F$15:I$19,4,TRUE),IF(C442=16,VLOOKUP(W442,判定式!$G$15:I$19,3,TRUE),IF(C442=17,VLOOKUP(W442,判定式!$H$15:I$19,2,TRUE))))))))</f>
        <v>0</v>
      </c>
    </row>
    <row r="443" spans="1:24" ht="14.25">
      <c r="A443" s="70">
        <v>114</v>
      </c>
      <c r="B443" s="134"/>
      <c r="C443" s="202"/>
      <c r="D443" s="215" t="str">
        <f t="shared" si="18"/>
        <v>-</v>
      </c>
      <c r="E443" s="227"/>
      <c r="F443" s="227"/>
      <c r="G443" s="227"/>
      <c r="H443" s="227"/>
      <c r="I443" s="227"/>
      <c r="J443" s="227"/>
      <c r="K443" s="71"/>
      <c r="L443" s="227"/>
      <c r="M443" s="227"/>
      <c r="N443" s="253" t="str">
        <f>IF($E443="","",VLOOKUP($E443,判定式!$Q$3:$X$12,8,TRUE))</f>
        <v/>
      </c>
      <c r="O443" s="253" t="str">
        <f>IF($F443="","",VLOOKUP($F443,判定式!$R$3:$X$12,7,TRUE))</f>
        <v/>
      </c>
      <c r="P443" s="253" t="str">
        <f>IF($G443="","",VLOOKUP($G443,判定式!$S$3:$X$12,6,TRUE))</f>
        <v/>
      </c>
      <c r="Q443" s="253" t="str">
        <f>IF($H443="","",VLOOKUP($H443,判定式!$T$3:$X$12,5,TRUE))</f>
        <v/>
      </c>
      <c r="R443" s="253" t="str">
        <f>IF($I443="","",VLOOKUP($I443,判定式!$AA$3:$AB$12,2,TRUE))</f>
        <v/>
      </c>
      <c r="S443" s="253" t="str">
        <f>IF($J443="","",VLOOKUP($J443,判定式!$W$3:$X$12,2,TRUE))</f>
        <v/>
      </c>
      <c r="T443" s="253" t="str">
        <f>IF($K443="","",VLOOKUP($K443,判定式!$Z$3:$AB$12,3,TRUE))</f>
        <v/>
      </c>
      <c r="U443" s="253" t="str">
        <f>IF($L443="","",VLOOKUP($L443,判定式!$U$3:$X$12,4,TRUE))</f>
        <v/>
      </c>
      <c r="V443" s="253" t="str">
        <f>IF($M443="","",VLOOKUP($M443,判定式!$V$3:$X$12,3,TRUE))</f>
        <v/>
      </c>
      <c r="W443" s="69" t="str">
        <f t="shared" si="19"/>
        <v/>
      </c>
      <c r="X443" s="171" t="b">
        <f>IF(ISNUMBER(D443),"判定外",IF(C443=12,VLOOKUP(W443,判定式!$C$15:I$19,7,TRUE),IF(C443=13,VLOOKUP(W443,判定式!$D$15:I$19,6,TRUE),IF(C443=14,VLOOKUP(W443,判定式!$E$15:I$19,5,TRUE),IF(C443=15,VLOOKUP(W443,判定式!$F$15:I$19,4,TRUE),IF(C443=16,VLOOKUP(W443,判定式!$G$15:I$19,3,TRUE),IF(C443=17,VLOOKUP(W443,判定式!$H$15:I$19,2,TRUE))))))))</f>
        <v>0</v>
      </c>
    </row>
    <row r="444" spans="1:24" ht="14.25">
      <c r="A444" s="76">
        <v>115</v>
      </c>
      <c r="B444" s="136"/>
      <c r="C444" s="204"/>
      <c r="D444" s="218" t="str">
        <f t="shared" si="18"/>
        <v>-</v>
      </c>
      <c r="E444" s="230"/>
      <c r="F444" s="230"/>
      <c r="G444" s="230"/>
      <c r="H444" s="230"/>
      <c r="I444" s="230"/>
      <c r="J444" s="230"/>
      <c r="K444" s="77"/>
      <c r="L444" s="230"/>
      <c r="M444" s="230"/>
      <c r="N444" s="251" t="str">
        <f>IF($E444="","",VLOOKUP($E444,判定式!$Q$3:$X$12,8,TRUE))</f>
        <v/>
      </c>
      <c r="O444" s="251" t="str">
        <f>IF($F444="","",VLOOKUP($F444,判定式!$R$3:$X$12,7,TRUE))</f>
        <v/>
      </c>
      <c r="P444" s="251" t="str">
        <f>IF($G444="","",VLOOKUP($G444,判定式!$S$3:$X$12,6,TRUE))</f>
        <v/>
      </c>
      <c r="Q444" s="251" t="str">
        <f>IF($H444="","",VLOOKUP($H444,判定式!$T$3:$X$12,5,TRUE))</f>
        <v/>
      </c>
      <c r="R444" s="251" t="str">
        <f>IF($I444="","",VLOOKUP($I444,判定式!$AA$3:$AB$12,2,TRUE))</f>
        <v/>
      </c>
      <c r="S444" s="251" t="str">
        <f>IF($J444="","",VLOOKUP($J444,判定式!$W$3:$X$12,2,TRUE))</f>
        <v/>
      </c>
      <c r="T444" s="251" t="str">
        <f>IF($K444="","",VLOOKUP($K444,判定式!$Z$3:$AB$12,3,TRUE))</f>
        <v/>
      </c>
      <c r="U444" s="251" t="str">
        <f>IF($L444="","",VLOOKUP($L444,判定式!$U$3:$X$12,4,TRUE))</f>
        <v/>
      </c>
      <c r="V444" s="251" t="str">
        <f>IF($M444="","",VLOOKUP($M444,判定式!$V$3:$X$12,3,TRUE))</f>
        <v/>
      </c>
      <c r="W444" s="78" t="str">
        <f t="shared" si="19"/>
        <v/>
      </c>
      <c r="X444" s="173" t="b">
        <f>IF(ISNUMBER(D444),"判定外",IF(C444=12,VLOOKUP(W444,判定式!$C$15:I$19,7,TRUE),IF(C444=13,VLOOKUP(W444,判定式!$D$15:I$19,6,TRUE),IF(C444=14,VLOOKUP(W444,判定式!$E$15:I$19,5,TRUE),IF(C444=15,VLOOKUP(W444,判定式!$F$15:I$19,4,TRUE),IF(C444=16,VLOOKUP(W444,判定式!$G$15:I$19,3,TRUE),IF(C444=17,VLOOKUP(W444,判定式!$H$15:I$19,2,TRUE))))))))</f>
        <v>0</v>
      </c>
    </row>
    <row r="445" spans="1:24" ht="14.25">
      <c r="A445" s="73">
        <v>116</v>
      </c>
      <c r="B445" s="135"/>
      <c r="C445" s="203"/>
      <c r="D445" s="217" t="str">
        <f t="shared" si="18"/>
        <v>-</v>
      </c>
      <c r="E445" s="228"/>
      <c r="F445" s="229"/>
      <c r="G445" s="229"/>
      <c r="H445" s="229"/>
      <c r="I445" s="229"/>
      <c r="J445" s="229"/>
      <c r="K445" s="74"/>
      <c r="L445" s="229"/>
      <c r="M445" s="229"/>
      <c r="N445" s="254" t="str">
        <f>IF($E445="","",VLOOKUP($E445,判定式!$Q$3:$X$12,8,TRUE))</f>
        <v/>
      </c>
      <c r="O445" s="254" t="str">
        <f>IF($F445="","",VLOOKUP($F445,判定式!$R$3:$X$12,7,TRUE))</f>
        <v/>
      </c>
      <c r="P445" s="254" t="str">
        <f>IF($G445="","",VLOOKUP($G445,判定式!$S$3:$X$12,6,TRUE))</f>
        <v/>
      </c>
      <c r="Q445" s="254" t="str">
        <f>IF($H445="","",VLOOKUP($H445,判定式!$T$3:$X$12,5,TRUE))</f>
        <v/>
      </c>
      <c r="R445" s="254" t="str">
        <f>IF($I445="","",VLOOKUP($I445,判定式!$AA$3:$AB$12,2,TRUE))</f>
        <v/>
      </c>
      <c r="S445" s="254" t="str">
        <f>IF($J445="","",VLOOKUP($J445,判定式!$W$3:$X$12,2,TRUE))</f>
        <v/>
      </c>
      <c r="T445" s="254" t="str">
        <f>IF($K445="","",VLOOKUP($K445,判定式!$Z$3:$AB$12,3,TRUE))</f>
        <v/>
      </c>
      <c r="U445" s="254" t="str">
        <f>IF($L445="","",VLOOKUP($L445,判定式!$U$3:$X$12,4,TRUE))</f>
        <v/>
      </c>
      <c r="V445" s="254" t="str">
        <f>IF($M445="","",VLOOKUP($M445,判定式!$V$3:$X$12,3,TRUE))</f>
        <v/>
      </c>
      <c r="W445" s="75" t="str">
        <f t="shared" si="19"/>
        <v/>
      </c>
      <c r="X445" s="172" t="b">
        <f>IF(ISNUMBER(D445),"判定外",IF(C445=12,VLOOKUP(W445,判定式!$C$15:I$19,7,TRUE),IF(C445=13,VLOOKUP(W445,判定式!$D$15:I$19,6,TRUE),IF(C445=14,VLOOKUP(W445,判定式!$E$15:I$19,5,TRUE),IF(C445=15,VLOOKUP(W445,判定式!$F$15:I$19,4,TRUE),IF(C445=16,VLOOKUP(W445,判定式!$G$15:I$19,3,TRUE),IF(C445=17,VLOOKUP(W445,判定式!$H$15:I$19,2,TRUE))))))))</f>
        <v>0</v>
      </c>
    </row>
    <row r="446" spans="1:24" ht="14.25">
      <c r="A446" s="67">
        <v>117</v>
      </c>
      <c r="B446" s="133"/>
      <c r="C446" s="201"/>
      <c r="D446" s="215" t="str">
        <f t="shared" si="18"/>
        <v>-</v>
      </c>
      <c r="E446" s="224"/>
      <c r="F446" s="225"/>
      <c r="G446" s="225"/>
      <c r="H446" s="225"/>
      <c r="I446" s="225"/>
      <c r="J446" s="225"/>
      <c r="K446" s="68"/>
      <c r="L446" s="225"/>
      <c r="M446" s="225"/>
      <c r="N446" s="250" t="str">
        <f>IF($E446="","",VLOOKUP($E446,判定式!$Q$3:$X$12,8,TRUE))</f>
        <v/>
      </c>
      <c r="O446" s="250" t="str">
        <f>IF($F446="","",VLOOKUP($F446,判定式!$R$3:$X$12,7,TRUE))</f>
        <v/>
      </c>
      <c r="P446" s="250" t="str">
        <f>IF($G446="","",VLOOKUP($G446,判定式!$S$3:$X$12,6,TRUE))</f>
        <v/>
      </c>
      <c r="Q446" s="250" t="str">
        <f>IF($H446="","",VLOOKUP($H446,判定式!$T$3:$X$12,5,TRUE))</f>
        <v/>
      </c>
      <c r="R446" s="250" t="str">
        <f>IF($I446="","",VLOOKUP($I446,判定式!$AA$3:$AB$12,2,TRUE))</f>
        <v/>
      </c>
      <c r="S446" s="250" t="str">
        <f>IF($J446="","",VLOOKUP($J446,判定式!$W$3:$X$12,2,TRUE))</f>
        <v/>
      </c>
      <c r="T446" s="250" t="str">
        <f>IF($K446="","",VLOOKUP($K446,判定式!$Z$3:$AB$12,3,TRUE))</f>
        <v/>
      </c>
      <c r="U446" s="250" t="str">
        <f>IF($L446="","",VLOOKUP($L446,判定式!$U$3:$X$12,4,TRUE))</f>
        <v/>
      </c>
      <c r="V446" s="250" t="str">
        <f>IF($M446="","",VLOOKUP($M446,判定式!$V$3:$X$12,3,TRUE))</f>
        <v/>
      </c>
      <c r="W446" s="69" t="str">
        <f t="shared" si="19"/>
        <v/>
      </c>
      <c r="X446" s="170" t="b">
        <f>IF(ISNUMBER(D446),"判定外",IF(C446=12,VLOOKUP(W446,判定式!$C$15:I$19,7,TRUE),IF(C446=13,VLOOKUP(W446,判定式!$D$15:I$19,6,TRUE),IF(C446=14,VLOOKUP(W446,判定式!$E$15:I$19,5,TRUE),IF(C446=15,VLOOKUP(W446,判定式!$F$15:I$19,4,TRUE),IF(C446=16,VLOOKUP(W446,判定式!$G$15:I$19,3,TRUE),IF(C446=17,VLOOKUP(W446,判定式!$H$15:I$19,2,TRUE))))))))</f>
        <v>0</v>
      </c>
    </row>
    <row r="447" spans="1:24" ht="14.25">
      <c r="A447" s="67">
        <v>118</v>
      </c>
      <c r="B447" s="133"/>
      <c r="C447" s="201"/>
      <c r="D447" s="215" t="str">
        <f t="shared" si="18"/>
        <v>-</v>
      </c>
      <c r="E447" s="225"/>
      <c r="F447" s="225"/>
      <c r="G447" s="225"/>
      <c r="H447" s="225"/>
      <c r="I447" s="225"/>
      <c r="J447" s="225"/>
      <c r="K447" s="68"/>
      <c r="L447" s="225"/>
      <c r="M447" s="225"/>
      <c r="N447" s="250" t="str">
        <f>IF($E447="","",VLOOKUP($E447,判定式!$Q$3:$X$12,8,TRUE))</f>
        <v/>
      </c>
      <c r="O447" s="250" t="str">
        <f>IF($F447="","",VLOOKUP($F447,判定式!$R$3:$X$12,7,TRUE))</f>
        <v/>
      </c>
      <c r="P447" s="250" t="str">
        <f>IF($G447="","",VLOOKUP($G447,判定式!$S$3:$X$12,6,TRUE))</f>
        <v/>
      </c>
      <c r="Q447" s="250" t="str">
        <f>IF($H447="","",VLOOKUP($H447,判定式!$T$3:$X$12,5,TRUE))</f>
        <v/>
      </c>
      <c r="R447" s="250" t="str">
        <f>IF($I447="","",VLOOKUP($I447,判定式!$AA$3:$AB$12,2,TRUE))</f>
        <v/>
      </c>
      <c r="S447" s="250" t="str">
        <f>IF($J447="","",VLOOKUP($J447,判定式!$W$3:$X$12,2,TRUE))</f>
        <v/>
      </c>
      <c r="T447" s="250" t="str">
        <f>IF($K447="","",VLOOKUP($K447,判定式!$Z$3:$AB$12,3,TRUE))</f>
        <v/>
      </c>
      <c r="U447" s="250" t="str">
        <f>IF($L447="","",VLOOKUP($L447,判定式!$U$3:$X$12,4,TRUE))</f>
        <v/>
      </c>
      <c r="V447" s="250" t="str">
        <f>IF($M447="","",VLOOKUP($M447,判定式!$V$3:$X$12,3,TRUE))</f>
        <v/>
      </c>
      <c r="W447" s="69" t="str">
        <f t="shared" si="19"/>
        <v/>
      </c>
      <c r="X447" s="170" t="b">
        <f>IF(ISNUMBER(D447),"判定外",IF(C447=12,VLOOKUP(W447,判定式!$C$15:I$19,7,TRUE),IF(C447=13,VLOOKUP(W447,判定式!$D$15:I$19,6,TRUE),IF(C447=14,VLOOKUP(W447,判定式!$E$15:I$19,5,TRUE),IF(C447=15,VLOOKUP(W447,判定式!$F$15:I$19,4,TRUE),IF(C447=16,VLOOKUP(W447,判定式!$G$15:I$19,3,TRUE),IF(C447=17,VLOOKUP(W447,判定式!$H$15:I$19,2,TRUE))))))))</f>
        <v>0</v>
      </c>
    </row>
    <row r="448" spans="1:24" ht="14.25">
      <c r="A448" s="67">
        <v>119</v>
      </c>
      <c r="B448" s="133"/>
      <c r="C448" s="201"/>
      <c r="D448" s="215" t="str">
        <f t="shared" si="18"/>
        <v>-</v>
      </c>
      <c r="E448" s="225"/>
      <c r="F448" s="225"/>
      <c r="G448" s="225"/>
      <c r="H448" s="225"/>
      <c r="I448" s="225"/>
      <c r="J448" s="225"/>
      <c r="K448" s="68"/>
      <c r="L448" s="225"/>
      <c r="M448" s="225"/>
      <c r="N448" s="250" t="str">
        <f>IF($E448="","",VLOOKUP($E448,判定式!$Q$3:$X$12,8,TRUE))</f>
        <v/>
      </c>
      <c r="O448" s="250" t="str">
        <f>IF($F448="","",VLOOKUP($F448,判定式!$R$3:$X$12,7,TRUE))</f>
        <v/>
      </c>
      <c r="P448" s="250" t="str">
        <f>IF($G448="","",VLOOKUP($G448,判定式!$S$3:$X$12,6,TRUE))</f>
        <v/>
      </c>
      <c r="Q448" s="250" t="str">
        <f>IF($H448="","",VLOOKUP($H448,判定式!$T$3:$X$12,5,TRUE))</f>
        <v/>
      </c>
      <c r="R448" s="250" t="str">
        <f>IF($I448="","",VLOOKUP($I448,判定式!$AA$3:$AB$12,2,TRUE))</f>
        <v/>
      </c>
      <c r="S448" s="250" t="str">
        <f>IF($J448="","",VLOOKUP($J448,判定式!$W$3:$X$12,2,TRUE))</f>
        <v/>
      </c>
      <c r="T448" s="250" t="str">
        <f>IF($K448="","",VLOOKUP($K448,判定式!$Z$3:$AB$12,3,TRUE))</f>
        <v/>
      </c>
      <c r="U448" s="250" t="str">
        <f>IF($L448="","",VLOOKUP($L448,判定式!$U$3:$X$12,4,TRUE))</f>
        <v/>
      </c>
      <c r="V448" s="250" t="str">
        <f>IF($M448="","",VLOOKUP($M448,判定式!$V$3:$X$12,3,TRUE))</f>
        <v/>
      </c>
      <c r="W448" s="69" t="str">
        <f t="shared" si="19"/>
        <v/>
      </c>
      <c r="X448" s="170" t="b">
        <f>IF(ISNUMBER(D448),"判定外",IF(C448=12,VLOOKUP(W448,判定式!$C$15:I$19,7,TRUE),IF(C448=13,VLOOKUP(W448,判定式!$D$15:I$19,6,TRUE),IF(C448=14,VLOOKUP(W448,判定式!$E$15:I$19,5,TRUE),IF(C448=15,VLOOKUP(W448,判定式!$F$15:I$19,4,TRUE),IF(C448=16,VLOOKUP(W448,判定式!$G$15:I$19,3,TRUE),IF(C448=17,VLOOKUP(W448,判定式!$H$15:I$19,2,TRUE))))))))</f>
        <v>0</v>
      </c>
    </row>
    <row r="449" spans="1:24" ht="14.25">
      <c r="A449" s="76">
        <v>120</v>
      </c>
      <c r="B449" s="136"/>
      <c r="C449" s="204"/>
      <c r="D449" s="218" t="str">
        <f t="shared" si="18"/>
        <v>-</v>
      </c>
      <c r="E449" s="230"/>
      <c r="F449" s="230"/>
      <c r="G449" s="230"/>
      <c r="H449" s="230"/>
      <c r="I449" s="230"/>
      <c r="J449" s="230"/>
      <c r="K449" s="77"/>
      <c r="L449" s="230"/>
      <c r="M449" s="230"/>
      <c r="N449" s="251" t="str">
        <f>IF($E449="","",VLOOKUP($E449,判定式!$Q$3:$X$12,8,TRUE))</f>
        <v/>
      </c>
      <c r="O449" s="251" t="str">
        <f>IF($F449="","",VLOOKUP($F449,判定式!$R$3:$X$12,7,TRUE))</f>
        <v/>
      </c>
      <c r="P449" s="251" t="str">
        <f>IF($G449="","",VLOOKUP($G449,判定式!$S$3:$X$12,6,TRUE))</f>
        <v/>
      </c>
      <c r="Q449" s="251" t="str">
        <f>IF($H449="","",VLOOKUP($H449,判定式!$T$3:$X$12,5,TRUE))</f>
        <v/>
      </c>
      <c r="R449" s="251" t="str">
        <f>IF($I449="","",VLOOKUP($I449,判定式!$AA$3:$AB$12,2,TRUE))</f>
        <v/>
      </c>
      <c r="S449" s="251" t="str">
        <f>IF($J449="","",VLOOKUP($J449,判定式!$W$3:$X$12,2,TRUE))</f>
        <v/>
      </c>
      <c r="T449" s="251" t="str">
        <f>IF($K449="","",VLOOKUP($K449,判定式!$Z$3:$AB$12,3,TRUE))</f>
        <v/>
      </c>
      <c r="U449" s="251" t="str">
        <f>IF($L449="","",VLOOKUP($L449,判定式!$U$3:$X$12,4,TRUE))</f>
        <v/>
      </c>
      <c r="V449" s="251" t="str">
        <f>IF($M449="","",VLOOKUP($M449,判定式!$V$3:$X$12,3,TRUE))</f>
        <v/>
      </c>
      <c r="W449" s="78" t="str">
        <f t="shared" si="19"/>
        <v/>
      </c>
      <c r="X449" s="173" t="b">
        <f>IF(ISNUMBER(D449),"判定外",IF(C449=12,VLOOKUP(W449,判定式!$C$15:I$19,7,TRUE),IF(C449=13,VLOOKUP(W449,判定式!$D$15:I$19,6,TRUE),IF(C449=14,VLOOKUP(W449,判定式!$E$15:I$19,5,TRUE),IF(C449=15,VLOOKUP(W449,判定式!$F$15:I$19,4,TRUE),IF(C449=16,VLOOKUP(W449,判定式!$G$15:I$19,3,TRUE),IF(C449=17,VLOOKUP(W449,判定式!$H$15:I$19,2,TRUE))))))))</f>
        <v>0</v>
      </c>
    </row>
    <row r="450" spans="1:24" ht="14.25">
      <c r="A450" s="73">
        <v>121</v>
      </c>
      <c r="B450" s="137"/>
      <c r="C450" s="205"/>
      <c r="D450" s="219" t="str">
        <f t="shared" si="18"/>
        <v>-</v>
      </c>
      <c r="E450" s="231"/>
      <c r="F450" s="231"/>
      <c r="G450" s="231"/>
      <c r="H450" s="231"/>
      <c r="I450" s="231"/>
      <c r="J450" s="231"/>
      <c r="K450" s="80"/>
      <c r="L450" s="231"/>
      <c r="M450" s="231"/>
      <c r="N450" s="252" t="str">
        <f>IF($E450="","",VLOOKUP($E450,判定式!$Q$3:$X$12,8,TRUE))</f>
        <v/>
      </c>
      <c r="O450" s="252" t="str">
        <f>IF($F450="","",VLOOKUP($F450,判定式!$R$3:$X$12,7,TRUE))</f>
        <v/>
      </c>
      <c r="P450" s="252" t="str">
        <f>IF($G450="","",VLOOKUP($G450,判定式!$S$3:$X$12,6,TRUE))</f>
        <v/>
      </c>
      <c r="Q450" s="252" t="str">
        <f>IF($H450="","",VLOOKUP($H450,判定式!$T$3:$X$12,5,TRUE))</f>
        <v/>
      </c>
      <c r="R450" s="252" t="str">
        <f>IF($I450="","",VLOOKUP($I450,判定式!$AA$3:$AB$12,2,TRUE))</f>
        <v/>
      </c>
      <c r="S450" s="252" t="str">
        <f>IF($J450="","",VLOOKUP($J450,判定式!$W$3:$X$12,2,TRUE))</f>
        <v/>
      </c>
      <c r="T450" s="252" t="str">
        <f>IF($K450="","",VLOOKUP($K450,判定式!$Z$3:$AB$12,3,TRUE))</f>
        <v/>
      </c>
      <c r="U450" s="252" t="str">
        <f>IF($L450="","",VLOOKUP($L450,判定式!$U$3:$X$12,4,TRUE))</f>
        <v/>
      </c>
      <c r="V450" s="252" t="str">
        <f>IF($M450="","",VLOOKUP($M450,判定式!$V$3:$X$12,3,TRUE))</f>
        <v/>
      </c>
      <c r="W450" s="75" t="str">
        <f t="shared" si="19"/>
        <v/>
      </c>
      <c r="X450" s="174" t="b">
        <f>IF(ISNUMBER(D450),"判定外",IF(C450=12,VLOOKUP(W450,判定式!$C$15:I$19,7,TRUE),IF(C450=13,VLOOKUP(W450,判定式!$D$15:I$19,6,TRUE),IF(C450=14,VLOOKUP(W450,判定式!$E$15:I$19,5,TRUE),IF(C450=15,VLOOKUP(W450,判定式!$F$15:I$19,4,TRUE),IF(C450=16,VLOOKUP(W450,判定式!$G$15:I$19,3,TRUE),IF(C450=17,VLOOKUP(W450,判定式!$H$15:I$19,2,TRUE))))))))</f>
        <v>0</v>
      </c>
    </row>
    <row r="451" spans="1:24" ht="14.25">
      <c r="A451" s="67">
        <v>122</v>
      </c>
      <c r="B451" s="133"/>
      <c r="C451" s="201"/>
      <c r="D451" s="215" t="str">
        <f t="shared" si="18"/>
        <v>-</v>
      </c>
      <c r="E451" s="225"/>
      <c r="F451" s="225"/>
      <c r="G451" s="225"/>
      <c r="H451" s="225"/>
      <c r="I451" s="225"/>
      <c r="J451" s="225"/>
      <c r="K451" s="68"/>
      <c r="L451" s="225"/>
      <c r="M451" s="225"/>
      <c r="N451" s="250" t="str">
        <f>IF($E451="","",VLOOKUP($E451,判定式!$Q$3:$X$12,8,TRUE))</f>
        <v/>
      </c>
      <c r="O451" s="250" t="str">
        <f>IF($F451="","",VLOOKUP($F451,判定式!$R$3:$X$12,7,TRUE))</f>
        <v/>
      </c>
      <c r="P451" s="250" t="str">
        <f>IF($G451="","",VLOOKUP($G451,判定式!$S$3:$X$12,6,TRUE))</f>
        <v/>
      </c>
      <c r="Q451" s="250" t="str">
        <f>IF($H451="","",VLOOKUP($H451,判定式!$T$3:$X$12,5,TRUE))</f>
        <v/>
      </c>
      <c r="R451" s="250" t="str">
        <f>IF($I451="","",VLOOKUP($I451,判定式!$AA$3:$AB$12,2,TRUE))</f>
        <v/>
      </c>
      <c r="S451" s="250" t="str">
        <f>IF($J451="","",VLOOKUP($J451,判定式!$W$3:$X$12,2,TRUE))</f>
        <v/>
      </c>
      <c r="T451" s="250" t="str">
        <f>IF($K451="","",VLOOKUP($K451,判定式!$Z$3:$AB$12,3,TRUE))</f>
        <v/>
      </c>
      <c r="U451" s="250" t="str">
        <f>IF($L451="","",VLOOKUP($L451,判定式!$U$3:$X$12,4,TRUE))</f>
        <v/>
      </c>
      <c r="V451" s="250" t="str">
        <f>IF($M451="","",VLOOKUP($M451,判定式!$V$3:$X$12,3,TRUE))</f>
        <v/>
      </c>
      <c r="W451" s="69" t="str">
        <f t="shared" si="19"/>
        <v/>
      </c>
      <c r="X451" s="170" t="b">
        <f>IF(ISNUMBER(D451),"判定外",IF(C451=12,VLOOKUP(W451,判定式!$C$15:I$19,7,TRUE),IF(C451=13,VLOOKUP(W451,判定式!$D$15:I$19,6,TRUE),IF(C451=14,VLOOKUP(W451,判定式!$E$15:I$19,5,TRUE),IF(C451=15,VLOOKUP(W451,判定式!$F$15:I$19,4,TRUE),IF(C451=16,VLOOKUP(W451,判定式!$G$15:I$19,3,TRUE),IF(C451=17,VLOOKUP(W451,判定式!$H$15:I$19,2,TRUE))))))))</f>
        <v>0</v>
      </c>
    </row>
    <row r="452" spans="1:24" ht="14.25">
      <c r="A452" s="67">
        <v>123</v>
      </c>
      <c r="B452" s="133"/>
      <c r="C452" s="201"/>
      <c r="D452" s="215" t="str">
        <f t="shared" si="18"/>
        <v>-</v>
      </c>
      <c r="E452" s="225"/>
      <c r="F452" s="225"/>
      <c r="G452" s="225"/>
      <c r="H452" s="225"/>
      <c r="I452" s="225"/>
      <c r="J452" s="225"/>
      <c r="K452" s="68"/>
      <c r="L452" s="225"/>
      <c r="M452" s="225"/>
      <c r="N452" s="250" t="str">
        <f>IF($E452="","",VLOOKUP($E452,判定式!$Q$3:$X$12,8,TRUE))</f>
        <v/>
      </c>
      <c r="O452" s="250" t="str">
        <f>IF($F452="","",VLOOKUP($F452,判定式!$R$3:$X$12,7,TRUE))</f>
        <v/>
      </c>
      <c r="P452" s="250" t="str">
        <f>IF($G452="","",VLOOKUP($G452,判定式!$S$3:$X$12,6,TRUE))</f>
        <v/>
      </c>
      <c r="Q452" s="250" t="str">
        <f>IF($H452="","",VLOOKUP($H452,判定式!$T$3:$X$12,5,TRUE))</f>
        <v/>
      </c>
      <c r="R452" s="250" t="str">
        <f>IF($I452="","",VLOOKUP($I452,判定式!$AA$3:$AB$12,2,TRUE))</f>
        <v/>
      </c>
      <c r="S452" s="250" t="str">
        <f>IF($J452="","",VLOOKUP($J452,判定式!$W$3:$X$12,2,TRUE))</f>
        <v/>
      </c>
      <c r="T452" s="250" t="str">
        <f>IF($K452="","",VLOOKUP($K452,判定式!$Z$3:$AB$12,3,TRUE))</f>
        <v/>
      </c>
      <c r="U452" s="250" t="str">
        <f>IF($L452="","",VLOOKUP($L452,判定式!$U$3:$X$12,4,TRUE))</f>
        <v/>
      </c>
      <c r="V452" s="250" t="str">
        <f>IF($M452="","",VLOOKUP($M452,判定式!$V$3:$X$12,3,TRUE))</f>
        <v/>
      </c>
      <c r="W452" s="69" t="str">
        <f t="shared" si="19"/>
        <v/>
      </c>
      <c r="X452" s="170" t="b">
        <f>IF(ISNUMBER(D452),"判定外",IF(C452=12,VLOOKUP(W452,判定式!$C$15:I$19,7,TRUE),IF(C452=13,VLOOKUP(W452,判定式!$D$15:I$19,6,TRUE),IF(C452=14,VLOOKUP(W452,判定式!$E$15:I$19,5,TRUE),IF(C452=15,VLOOKUP(W452,判定式!$F$15:I$19,4,TRUE),IF(C452=16,VLOOKUP(W452,判定式!$G$15:I$19,3,TRUE),IF(C452=17,VLOOKUP(W452,判定式!$H$15:I$19,2,TRUE))))))))</f>
        <v>0</v>
      </c>
    </row>
    <row r="453" spans="1:24" ht="14.25">
      <c r="A453" s="67">
        <v>124</v>
      </c>
      <c r="B453" s="133"/>
      <c r="C453" s="201"/>
      <c r="D453" s="215" t="str">
        <f t="shared" si="18"/>
        <v>-</v>
      </c>
      <c r="E453" s="225"/>
      <c r="F453" s="225"/>
      <c r="G453" s="225"/>
      <c r="H453" s="225"/>
      <c r="I453" s="225"/>
      <c r="J453" s="225"/>
      <c r="K453" s="68"/>
      <c r="L453" s="225"/>
      <c r="M453" s="225"/>
      <c r="N453" s="250" t="str">
        <f>IF($E453="","",VLOOKUP($E453,判定式!$Q$3:$X$12,8,TRUE))</f>
        <v/>
      </c>
      <c r="O453" s="250" t="str">
        <f>IF($F453="","",VLOOKUP($F453,判定式!$R$3:$X$12,7,TRUE))</f>
        <v/>
      </c>
      <c r="P453" s="250" t="str">
        <f>IF($G453="","",VLOOKUP($G453,判定式!$S$3:$X$12,6,TRUE))</f>
        <v/>
      </c>
      <c r="Q453" s="250" t="str">
        <f>IF($H453="","",VLOOKUP($H453,判定式!$T$3:$X$12,5,TRUE))</f>
        <v/>
      </c>
      <c r="R453" s="250" t="str">
        <f>IF($I453="","",VLOOKUP($I453,判定式!$AA$3:$AB$12,2,TRUE))</f>
        <v/>
      </c>
      <c r="S453" s="250" t="str">
        <f>IF($J453="","",VLOOKUP($J453,判定式!$W$3:$X$12,2,TRUE))</f>
        <v/>
      </c>
      <c r="T453" s="250" t="str">
        <f>IF($K453="","",VLOOKUP($K453,判定式!$Z$3:$AB$12,3,TRUE))</f>
        <v/>
      </c>
      <c r="U453" s="250" t="str">
        <f>IF($L453="","",VLOOKUP($L453,判定式!$U$3:$X$12,4,TRUE))</f>
        <v/>
      </c>
      <c r="V453" s="250" t="str">
        <f>IF($M453="","",VLOOKUP($M453,判定式!$V$3:$X$12,3,TRUE))</f>
        <v/>
      </c>
      <c r="W453" s="69" t="str">
        <f t="shared" si="19"/>
        <v/>
      </c>
      <c r="X453" s="170" t="b">
        <f>IF(ISNUMBER(D453),"判定外",IF(C453=12,VLOOKUP(W453,判定式!$C$15:I$19,7,TRUE),IF(C453=13,VLOOKUP(W453,判定式!$D$15:I$19,6,TRUE),IF(C453=14,VLOOKUP(W453,判定式!$E$15:I$19,5,TRUE),IF(C453=15,VLOOKUP(W453,判定式!$F$15:I$19,4,TRUE),IF(C453=16,VLOOKUP(W453,判定式!$G$15:I$19,3,TRUE),IF(C453=17,VLOOKUP(W453,判定式!$H$15:I$19,2,TRUE))))))))</f>
        <v>0</v>
      </c>
    </row>
    <row r="454" spans="1:24" ht="14.25">
      <c r="A454" s="76">
        <v>125</v>
      </c>
      <c r="B454" s="134"/>
      <c r="C454" s="202"/>
      <c r="D454" s="216" t="str">
        <f t="shared" si="18"/>
        <v>-</v>
      </c>
      <c r="E454" s="227"/>
      <c r="F454" s="227"/>
      <c r="G454" s="227"/>
      <c r="H454" s="227"/>
      <c r="I454" s="227"/>
      <c r="J454" s="227"/>
      <c r="K454" s="71"/>
      <c r="L454" s="227"/>
      <c r="M454" s="227"/>
      <c r="N454" s="253" t="str">
        <f>IF($E454="","",VLOOKUP($E454,判定式!$Q$3:$X$12,8,TRUE))</f>
        <v/>
      </c>
      <c r="O454" s="253" t="str">
        <f>IF($F454="","",VLOOKUP($F454,判定式!$R$3:$X$12,7,TRUE))</f>
        <v/>
      </c>
      <c r="P454" s="253" t="str">
        <f>IF($G454="","",VLOOKUP($G454,判定式!$S$3:$X$12,6,TRUE))</f>
        <v/>
      </c>
      <c r="Q454" s="253" t="str">
        <f>IF($H454="","",VLOOKUP($H454,判定式!$T$3:$X$12,5,TRUE))</f>
        <v/>
      </c>
      <c r="R454" s="253" t="str">
        <f>IF($I454="","",VLOOKUP($I454,判定式!$AA$3:$AB$12,2,TRUE))</f>
        <v/>
      </c>
      <c r="S454" s="253" t="str">
        <f>IF($J454="","",VLOOKUP($J454,判定式!$W$3:$X$12,2,TRUE))</f>
        <v/>
      </c>
      <c r="T454" s="253" t="str">
        <f>IF($K454="","",VLOOKUP($K454,判定式!$Z$3:$AB$12,3,TRUE))</f>
        <v/>
      </c>
      <c r="U454" s="253" t="str">
        <f>IF($L454="","",VLOOKUP($L454,判定式!$U$3:$X$12,4,TRUE))</f>
        <v/>
      </c>
      <c r="V454" s="253" t="str">
        <f>IF($M454="","",VLOOKUP($M454,判定式!$V$3:$X$12,3,TRUE))</f>
        <v/>
      </c>
      <c r="W454" s="78" t="str">
        <f t="shared" si="19"/>
        <v/>
      </c>
      <c r="X454" s="171" t="b">
        <f>IF(ISNUMBER(D454),"判定外",IF(C454=12,VLOOKUP(W454,判定式!$C$15:I$19,7,TRUE),IF(C454=13,VLOOKUP(W454,判定式!$D$15:I$19,6,TRUE),IF(C454=14,VLOOKUP(W454,判定式!$E$15:I$19,5,TRUE),IF(C454=15,VLOOKUP(W454,判定式!$F$15:I$19,4,TRUE),IF(C454=16,VLOOKUP(W454,判定式!$G$15:I$19,3,TRUE),IF(C454=17,VLOOKUP(W454,判定式!$H$15:I$19,2,TRUE))))))))</f>
        <v>0</v>
      </c>
    </row>
    <row r="455" spans="1:24" ht="14.25">
      <c r="A455" s="73">
        <v>126</v>
      </c>
      <c r="B455" s="135"/>
      <c r="C455" s="203"/>
      <c r="D455" s="217" t="str">
        <f t="shared" si="18"/>
        <v>-</v>
      </c>
      <c r="E455" s="229"/>
      <c r="F455" s="229"/>
      <c r="G455" s="229"/>
      <c r="H455" s="229"/>
      <c r="I455" s="229"/>
      <c r="J455" s="229"/>
      <c r="K455" s="74"/>
      <c r="L455" s="229"/>
      <c r="M455" s="229"/>
      <c r="N455" s="254" t="str">
        <f>IF($E455="","",VLOOKUP($E455,判定式!$Q$3:$X$12,8,TRUE))</f>
        <v/>
      </c>
      <c r="O455" s="254" t="str">
        <f>IF($F455="","",VLOOKUP($F455,判定式!$R$3:$X$12,7,TRUE))</f>
        <v/>
      </c>
      <c r="P455" s="254" t="str">
        <f>IF($G455="","",VLOOKUP($G455,判定式!$S$3:$X$12,6,TRUE))</f>
        <v/>
      </c>
      <c r="Q455" s="254" t="str">
        <f>IF($H455="","",VLOOKUP($H455,判定式!$T$3:$X$12,5,TRUE))</f>
        <v/>
      </c>
      <c r="R455" s="254" t="str">
        <f>IF($I455="","",VLOOKUP($I455,判定式!$AA$3:$AB$12,2,TRUE))</f>
        <v/>
      </c>
      <c r="S455" s="254" t="str">
        <f>IF($J455="","",VLOOKUP($J455,判定式!$W$3:$X$12,2,TRUE))</f>
        <v/>
      </c>
      <c r="T455" s="254" t="str">
        <f>IF($K455="","",VLOOKUP($K455,判定式!$Z$3:$AB$12,3,TRUE))</f>
        <v/>
      </c>
      <c r="U455" s="254" t="str">
        <f>IF($L455="","",VLOOKUP($L455,判定式!$U$3:$X$12,4,TRUE))</f>
        <v/>
      </c>
      <c r="V455" s="254" t="str">
        <f>IF($M455="","",VLOOKUP($M455,判定式!$V$3:$X$12,3,TRUE))</f>
        <v/>
      </c>
      <c r="W455" s="75" t="str">
        <f t="shared" si="19"/>
        <v/>
      </c>
      <c r="X455" s="172" t="b">
        <f>IF(ISNUMBER(D455),"判定外",IF(C455=12,VLOOKUP(W455,判定式!$C$15:I$19,7,TRUE),IF(C455=13,VLOOKUP(W455,判定式!$D$15:I$19,6,TRUE),IF(C455=14,VLOOKUP(W455,判定式!$E$15:I$19,5,TRUE),IF(C455=15,VLOOKUP(W455,判定式!$F$15:I$19,4,TRUE),IF(C455=16,VLOOKUP(W455,判定式!$G$15:I$19,3,TRUE),IF(C455=17,VLOOKUP(W455,判定式!$H$15:I$19,2,TRUE))))))))</f>
        <v>0</v>
      </c>
    </row>
    <row r="456" spans="1:24" ht="14.25">
      <c r="A456" s="67">
        <v>127</v>
      </c>
      <c r="B456" s="133"/>
      <c r="C456" s="201"/>
      <c r="D456" s="215" t="str">
        <f t="shared" si="18"/>
        <v>-</v>
      </c>
      <c r="E456" s="225"/>
      <c r="F456" s="225"/>
      <c r="G456" s="225"/>
      <c r="H456" s="225"/>
      <c r="I456" s="225"/>
      <c r="J456" s="225"/>
      <c r="K456" s="68"/>
      <c r="L456" s="225"/>
      <c r="M456" s="225"/>
      <c r="N456" s="250" t="str">
        <f>IF($E456="","",VLOOKUP($E456,判定式!$Q$3:$X$12,8,TRUE))</f>
        <v/>
      </c>
      <c r="O456" s="250" t="str">
        <f>IF($F456="","",VLOOKUP($F456,判定式!$R$3:$X$12,7,TRUE))</f>
        <v/>
      </c>
      <c r="P456" s="250" t="str">
        <f>IF($G456="","",VLOOKUP($G456,判定式!$S$3:$X$12,6,TRUE))</f>
        <v/>
      </c>
      <c r="Q456" s="250" t="str">
        <f>IF($H456="","",VLOOKUP($H456,判定式!$T$3:$X$12,5,TRUE))</f>
        <v/>
      </c>
      <c r="R456" s="250" t="str">
        <f>IF($I456="","",VLOOKUP($I456,判定式!$AA$3:$AB$12,2,TRUE))</f>
        <v/>
      </c>
      <c r="S456" s="250" t="str">
        <f>IF($J456="","",VLOOKUP($J456,判定式!$W$3:$X$12,2,TRUE))</f>
        <v/>
      </c>
      <c r="T456" s="250" t="str">
        <f>IF($K456="","",VLOOKUP($K456,判定式!$Z$3:$AB$12,3,TRUE))</f>
        <v/>
      </c>
      <c r="U456" s="250" t="str">
        <f>IF($L456="","",VLOOKUP($L456,判定式!$U$3:$X$12,4,TRUE))</f>
        <v/>
      </c>
      <c r="V456" s="250" t="str">
        <f>IF($M456="","",VLOOKUP($M456,判定式!$V$3:$X$12,3,TRUE))</f>
        <v/>
      </c>
      <c r="W456" s="69" t="str">
        <f t="shared" si="19"/>
        <v/>
      </c>
      <c r="X456" s="170" t="b">
        <f>IF(ISNUMBER(D456),"判定外",IF(C456=12,VLOOKUP(W456,判定式!$C$15:I$19,7,TRUE),IF(C456=13,VLOOKUP(W456,判定式!$D$15:I$19,6,TRUE),IF(C456=14,VLOOKUP(W456,判定式!$E$15:I$19,5,TRUE),IF(C456=15,VLOOKUP(W456,判定式!$F$15:I$19,4,TRUE),IF(C456=16,VLOOKUP(W456,判定式!$G$15:I$19,3,TRUE),IF(C456=17,VLOOKUP(W456,判定式!$H$15:I$19,2,TRUE))))))))</f>
        <v>0</v>
      </c>
    </row>
    <row r="457" spans="1:24" ht="14.25">
      <c r="A457" s="67">
        <v>128</v>
      </c>
      <c r="B457" s="133"/>
      <c r="C457" s="201"/>
      <c r="D457" s="215" t="str">
        <f t="shared" si="18"/>
        <v>-</v>
      </c>
      <c r="E457" s="225"/>
      <c r="F457" s="225"/>
      <c r="G457" s="225"/>
      <c r="H457" s="225"/>
      <c r="I457" s="225"/>
      <c r="J457" s="225"/>
      <c r="K457" s="68"/>
      <c r="L457" s="225"/>
      <c r="M457" s="225"/>
      <c r="N457" s="250" t="str">
        <f>IF($E457="","",VLOOKUP($E457,判定式!$Q$3:$X$12,8,TRUE))</f>
        <v/>
      </c>
      <c r="O457" s="250" t="str">
        <f>IF($F457="","",VLOOKUP($F457,判定式!$R$3:$X$12,7,TRUE))</f>
        <v/>
      </c>
      <c r="P457" s="250" t="str">
        <f>IF($G457="","",VLOOKUP($G457,判定式!$S$3:$X$12,6,TRUE))</f>
        <v/>
      </c>
      <c r="Q457" s="250" t="str">
        <f>IF($H457="","",VLOOKUP($H457,判定式!$T$3:$X$12,5,TRUE))</f>
        <v/>
      </c>
      <c r="R457" s="250" t="str">
        <f>IF($I457="","",VLOOKUP($I457,判定式!$AA$3:$AB$12,2,TRUE))</f>
        <v/>
      </c>
      <c r="S457" s="250" t="str">
        <f>IF($J457="","",VLOOKUP($J457,判定式!$W$3:$X$12,2,TRUE))</f>
        <v/>
      </c>
      <c r="T457" s="250" t="str">
        <f>IF($K457="","",VLOOKUP($K457,判定式!$Z$3:$AB$12,3,TRUE))</f>
        <v/>
      </c>
      <c r="U457" s="250" t="str">
        <f>IF($L457="","",VLOOKUP($L457,判定式!$U$3:$X$12,4,TRUE))</f>
        <v/>
      </c>
      <c r="V457" s="250" t="str">
        <f>IF($M457="","",VLOOKUP($M457,判定式!$V$3:$X$12,3,TRUE))</f>
        <v/>
      </c>
      <c r="W457" s="69" t="str">
        <f t="shared" si="19"/>
        <v/>
      </c>
      <c r="X457" s="170" t="b">
        <f>IF(ISNUMBER(D457),"判定外",IF(C457=12,VLOOKUP(W457,判定式!$C$15:I$19,7,TRUE),IF(C457=13,VLOOKUP(W457,判定式!$D$15:I$19,6,TRUE),IF(C457=14,VLOOKUP(W457,判定式!$E$15:I$19,5,TRUE),IF(C457=15,VLOOKUP(W457,判定式!$F$15:I$19,4,TRUE),IF(C457=16,VLOOKUP(W457,判定式!$G$15:I$19,3,TRUE),IF(C457=17,VLOOKUP(W457,判定式!$H$15:I$19,2,TRUE))))))))</f>
        <v>0</v>
      </c>
    </row>
    <row r="458" spans="1:24" ht="14.25">
      <c r="A458" s="67">
        <v>129</v>
      </c>
      <c r="B458" s="133"/>
      <c r="C458" s="201"/>
      <c r="D458" s="215" t="str">
        <f t="shared" ref="D458:D521" si="20">IF((COUNTBLANK(E458:H458)+COUNTBLANK(K458:M458)+IF(AND(I458="",J458=""),1,0))=0,"",IF((COUNTBLANK(E458:H458)+COUNTBLANK(K458:M458)+IF(AND(I458="",J458=""),1,0))=8,"-",(COUNTBLANK(E458:H458)+COUNTBLANK(K458:M458)+IF(AND(I458="",J458=""),1,0))))</f>
        <v>-</v>
      </c>
      <c r="E458" s="225"/>
      <c r="F458" s="225"/>
      <c r="G458" s="225"/>
      <c r="H458" s="225"/>
      <c r="I458" s="225"/>
      <c r="J458" s="225"/>
      <c r="K458" s="68"/>
      <c r="L458" s="225"/>
      <c r="M458" s="225"/>
      <c r="N458" s="250" t="str">
        <f>IF($E458="","",VLOOKUP($E458,判定式!$Q$3:$X$12,8,TRUE))</f>
        <v/>
      </c>
      <c r="O458" s="250" t="str">
        <f>IF($F458="","",VLOOKUP($F458,判定式!$R$3:$X$12,7,TRUE))</f>
        <v/>
      </c>
      <c r="P458" s="250" t="str">
        <f>IF($G458="","",VLOOKUP($G458,判定式!$S$3:$X$12,6,TRUE))</f>
        <v/>
      </c>
      <c r="Q458" s="250" t="str">
        <f>IF($H458="","",VLOOKUP($H458,判定式!$T$3:$X$12,5,TRUE))</f>
        <v/>
      </c>
      <c r="R458" s="250" t="str">
        <f>IF($I458="","",VLOOKUP($I458,判定式!$AA$3:$AB$12,2,TRUE))</f>
        <v/>
      </c>
      <c r="S458" s="250" t="str">
        <f>IF($J458="","",VLOOKUP($J458,判定式!$W$3:$X$12,2,TRUE))</f>
        <v/>
      </c>
      <c r="T458" s="250" t="str">
        <f>IF($K458="","",VLOOKUP($K458,判定式!$Z$3:$AB$12,3,TRUE))</f>
        <v/>
      </c>
      <c r="U458" s="250" t="str">
        <f>IF($L458="","",VLOOKUP($L458,判定式!$U$3:$X$12,4,TRUE))</f>
        <v/>
      </c>
      <c r="V458" s="250" t="str">
        <f>IF($M458="","",VLOOKUP($M458,判定式!$V$3:$X$12,3,TRUE))</f>
        <v/>
      </c>
      <c r="W458" s="69" t="str">
        <f t="shared" si="19"/>
        <v/>
      </c>
      <c r="X458" s="170" t="b">
        <f>IF(ISNUMBER(D458),"判定外",IF(C458=12,VLOOKUP(W458,判定式!$C$15:I$19,7,TRUE),IF(C458=13,VLOOKUP(W458,判定式!$D$15:I$19,6,TRUE),IF(C458=14,VLOOKUP(W458,判定式!$E$15:I$19,5,TRUE),IF(C458=15,VLOOKUP(W458,判定式!$F$15:I$19,4,TRUE),IF(C458=16,VLOOKUP(W458,判定式!$G$15:I$19,3,TRUE),IF(C458=17,VLOOKUP(W458,判定式!$H$15:I$19,2,TRUE))))))))</f>
        <v>0</v>
      </c>
    </row>
    <row r="459" spans="1:24" ht="14.25">
      <c r="A459" s="76">
        <v>130</v>
      </c>
      <c r="B459" s="136"/>
      <c r="C459" s="204"/>
      <c r="D459" s="218" t="str">
        <f t="shared" si="20"/>
        <v>-</v>
      </c>
      <c r="E459" s="230"/>
      <c r="F459" s="230"/>
      <c r="G459" s="230"/>
      <c r="H459" s="230"/>
      <c r="I459" s="230"/>
      <c r="J459" s="230"/>
      <c r="K459" s="77"/>
      <c r="L459" s="230"/>
      <c r="M459" s="230"/>
      <c r="N459" s="251" t="str">
        <f>IF($E459="","",VLOOKUP($E459,判定式!$Q$3:$X$12,8,TRUE))</f>
        <v/>
      </c>
      <c r="O459" s="251" t="str">
        <f>IF($F459="","",VLOOKUP($F459,判定式!$R$3:$X$12,7,TRUE))</f>
        <v/>
      </c>
      <c r="P459" s="251" t="str">
        <f>IF($G459="","",VLOOKUP($G459,判定式!$S$3:$X$12,6,TRUE))</f>
        <v/>
      </c>
      <c r="Q459" s="251" t="str">
        <f>IF($H459="","",VLOOKUP($H459,判定式!$T$3:$X$12,5,TRUE))</f>
        <v/>
      </c>
      <c r="R459" s="251" t="str">
        <f>IF($I459="","",VLOOKUP($I459,判定式!$AA$3:$AB$12,2,TRUE))</f>
        <v/>
      </c>
      <c r="S459" s="251" t="str">
        <f>IF($J459="","",VLOOKUP($J459,判定式!$W$3:$X$12,2,TRUE))</f>
        <v/>
      </c>
      <c r="T459" s="251" t="str">
        <f>IF($K459="","",VLOOKUP($K459,判定式!$Z$3:$AB$12,3,TRUE))</f>
        <v/>
      </c>
      <c r="U459" s="251" t="str">
        <f>IF($L459="","",VLOOKUP($L459,判定式!$U$3:$X$12,4,TRUE))</f>
        <v/>
      </c>
      <c r="V459" s="251" t="str">
        <f>IF($M459="","",VLOOKUP($M459,判定式!$V$3:$X$12,3,TRUE))</f>
        <v/>
      </c>
      <c r="W459" s="78" t="str">
        <f t="shared" ref="W459:W522" si="21">IF(COUNTBLANK(N459:V459)=0,IF((SUM(N459:R459)+SUM(T459:V459))&gt;=(SUM(N459:Q459)+SUM(S459:V459)),SUM(N459:R459)+SUM(T459:V459),SUM(N459:Q459)+SUM(S459:V459)),IF(AND(R459="",S459=""),"",IF(AND(COUNTBLANK(N459:Q459)=0,COUNTBLANK(T459:V459)=0),IF((SUM(N459:R459)+SUM(T459:V459))&gt;=(SUM(N459:Q459)+SUM(S459:V459)),SUM(N459:R459)+SUM(T459:V459),SUM(N459:Q459)+SUM(S459:V459)),"")))</f>
        <v/>
      </c>
      <c r="X459" s="173" t="b">
        <f>IF(ISNUMBER(D459),"判定外",IF(C459=12,VLOOKUP(W459,判定式!$C$15:I$19,7,TRUE),IF(C459=13,VLOOKUP(W459,判定式!$D$15:I$19,6,TRUE),IF(C459=14,VLOOKUP(W459,判定式!$E$15:I$19,5,TRUE),IF(C459=15,VLOOKUP(W459,判定式!$F$15:I$19,4,TRUE),IF(C459=16,VLOOKUP(W459,判定式!$G$15:I$19,3,TRUE),IF(C459=17,VLOOKUP(W459,判定式!$H$15:I$19,2,TRUE))))))))</f>
        <v>0</v>
      </c>
    </row>
    <row r="460" spans="1:24" ht="14.25">
      <c r="A460" s="73">
        <v>131</v>
      </c>
      <c r="B460" s="137"/>
      <c r="C460" s="205"/>
      <c r="D460" s="219" t="str">
        <f t="shared" si="20"/>
        <v>-</v>
      </c>
      <c r="E460" s="231"/>
      <c r="F460" s="231"/>
      <c r="G460" s="231"/>
      <c r="H460" s="231"/>
      <c r="I460" s="231"/>
      <c r="J460" s="231"/>
      <c r="K460" s="80"/>
      <c r="L460" s="231"/>
      <c r="M460" s="231"/>
      <c r="N460" s="252" t="str">
        <f>IF($E460="","",VLOOKUP($E460,判定式!$Q$3:$X$12,8,TRUE))</f>
        <v/>
      </c>
      <c r="O460" s="252" t="str">
        <f>IF($F460="","",VLOOKUP($F460,判定式!$R$3:$X$12,7,TRUE))</f>
        <v/>
      </c>
      <c r="P460" s="252" t="str">
        <f>IF($G460="","",VLOOKUP($G460,判定式!$S$3:$X$12,6,TRUE))</f>
        <v/>
      </c>
      <c r="Q460" s="252" t="str">
        <f>IF($H460="","",VLOOKUP($H460,判定式!$T$3:$X$12,5,TRUE))</f>
        <v/>
      </c>
      <c r="R460" s="252" t="str">
        <f>IF($I460="","",VLOOKUP($I460,判定式!$AA$3:$AB$12,2,TRUE))</f>
        <v/>
      </c>
      <c r="S460" s="252" t="str">
        <f>IF($J460="","",VLOOKUP($J460,判定式!$W$3:$X$12,2,TRUE))</f>
        <v/>
      </c>
      <c r="T460" s="252" t="str">
        <f>IF($K460="","",VLOOKUP($K460,判定式!$Z$3:$AB$12,3,TRUE))</f>
        <v/>
      </c>
      <c r="U460" s="252" t="str">
        <f>IF($L460="","",VLOOKUP($L460,判定式!$U$3:$X$12,4,TRUE))</f>
        <v/>
      </c>
      <c r="V460" s="252" t="str">
        <f>IF($M460="","",VLOOKUP($M460,判定式!$V$3:$X$12,3,TRUE))</f>
        <v/>
      </c>
      <c r="W460" s="75" t="str">
        <f t="shared" si="21"/>
        <v/>
      </c>
      <c r="X460" s="174" t="b">
        <f>IF(ISNUMBER(D460),"判定外",IF(C460=12,VLOOKUP(W460,判定式!$C$15:I$19,7,TRUE),IF(C460=13,VLOOKUP(W460,判定式!$D$15:I$19,6,TRUE),IF(C460=14,VLOOKUP(W460,判定式!$E$15:I$19,5,TRUE),IF(C460=15,VLOOKUP(W460,判定式!$F$15:I$19,4,TRUE),IF(C460=16,VLOOKUP(W460,判定式!$G$15:I$19,3,TRUE),IF(C460=17,VLOOKUP(W460,判定式!$H$15:I$19,2,TRUE))))))))</f>
        <v>0</v>
      </c>
    </row>
    <row r="461" spans="1:24" ht="14.25">
      <c r="A461" s="67">
        <v>132</v>
      </c>
      <c r="B461" s="133"/>
      <c r="C461" s="201"/>
      <c r="D461" s="215" t="str">
        <f t="shared" si="20"/>
        <v>-</v>
      </c>
      <c r="E461" s="225"/>
      <c r="F461" s="225"/>
      <c r="G461" s="225"/>
      <c r="H461" s="225"/>
      <c r="I461" s="225"/>
      <c r="J461" s="225"/>
      <c r="K461" s="68"/>
      <c r="L461" s="225"/>
      <c r="M461" s="225"/>
      <c r="N461" s="250" t="str">
        <f>IF($E461="","",VLOOKUP($E461,判定式!$Q$3:$X$12,8,TRUE))</f>
        <v/>
      </c>
      <c r="O461" s="250" t="str">
        <f>IF($F461="","",VLOOKUP($F461,判定式!$R$3:$X$12,7,TRUE))</f>
        <v/>
      </c>
      <c r="P461" s="250" t="str">
        <f>IF($G461="","",VLOOKUP($G461,判定式!$S$3:$X$12,6,TRUE))</f>
        <v/>
      </c>
      <c r="Q461" s="250" t="str">
        <f>IF($H461="","",VLOOKUP($H461,判定式!$T$3:$X$12,5,TRUE))</f>
        <v/>
      </c>
      <c r="R461" s="250" t="str">
        <f>IF($I461="","",VLOOKUP($I461,判定式!$AA$3:$AB$12,2,TRUE))</f>
        <v/>
      </c>
      <c r="S461" s="250" t="str">
        <f>IF($J461="","",VLOOKUP($J461,判定式!$W$3:$X$12,2,TRUE))</f>
        <v/>
      </c>
      <c r="T461" s="250" t="str">
        <f>IF($K461="","",VLOOKUP($K461,判定式!$Z$3:$AB$12,3,TRUE))</f>
        <v/>
      </c>
      <c r="U461" s="250" t="str">
        <f>IF($L461="","",VLOOKUP($L461,判定式!$U$3:$X$12,4,TRUE))</f>
        <v/>
      </c>
      <c r="V461" s="250" t="str">
        <f>IF($M461="","",VLOOKUP($M461,判定式!$V$3:$X$12,3,TRUE))</f>
        <v/>
      </c>
      <c r="W461" s="69" t="str">
        <f t="shared" si="21"/>
        <v/>
      </c>
      <c r="X461" s="170" t="b">
        <f>IF(ISNUMBER(D461),"判定外",IF(C461=12,VLOOKUP(W461,判定式!$C$15:I$19,7,TRUE),IF(C461=13,VLOOKUP(W461,判定式!$D$15:I$19,6,TRUE),IF(C461=14,VLOOKUP(W461,判定式!$E$15:I$19,5,TRUE),IF(C461=15,VLOOKUP(W461,判定式!$F$15:I$19,4,TRUE),IF(C461=16,VLOOKUP(W461,判定式!$G$15:I$19,3,TRUE),IF(C461=17,VLOOKUP(W461,判定式!$H$15:I$19,2,TRUE))))))))</f>
        <v>0</v>
      </c>
    </row>
    <row r="462" spans="1:24" ht="14.25">
      <c r="A462" s="67">
        <v>133</v>
      </c>
      <c r="B462" s="133"/>
      <c r="C462" s="201"/>
      <c r="D462" s="215" t="str">
        <f t="shared" si="20"/>
        <v>-</v>
      </c>
      <c r="E462" s="225"/>
      <c r="F462" s="225"/>
      <c r="G462" s="225"/>
      <c r="H462" s="225"/>
      <c r="I462" s="225"/>
      <c r="J462" s="225"/>
      <c r="K462" s="68"/>
      <c r="L462" s="225"/>
      <c r="M462" s="225"/>
      <c r="N462" s="250" t="str">
        <f>IF($E462="","",VLOOKUP($E462,判定式!$Q$3:$X$12,8,TRUE))</f>
        <v/>
      </c>
      <c r="O462" s="250" t="str">
        <f>IF($F462="","",VLOOKUP($F462,判定式!$R$3:$X$12,7,TRUE))</f>
        <v/>
      </c>
      <c r="P462" s="250" t="str">
        <f>IF($G462="","",VLOOKUP($G462,判定式!$S$3:$X$12,6,TRUE))</f>
        <v/>
      </c>
      <c r="Q462" s="250" t="str">
        <f>IF($H462="","",VLOOKUP($H462,判定式!$T$3:$X$12,5,TRUE))</f>
        <v/>
      </c>
      <c r="R462" s="250" t="str">
        <f>IF($I462="","",VLOOKUP($I462,判定式!$AA$3:$AB$12,2,TRUE))</f>
        <v/>
      </c>
      <c r="S462" s="250" t="str">
        <f>IF($J462="","",VLOOKUP($J462,判定式!$W$3:$X$12,2,TRUE))</f>
        <v/>
      </c>
      <c r="T462" s="250" t="str">
        <f>IF($K462="","",VLOOKUP($K462,判定式!$Z$3:$AB$12,3,TRUE))</f>
        <v/>
      </c>
      <c r="U462" s="250" t="str">
        <f>IF($L462="","",VLOOKUP($L462,判定式!$U$3:$X$12,4,TRUE))</f>
        <v/>
      </c>
      <c r="V462" s="250" t="str">
        <f>IF($M462="","",VLOOKUP($M462,判定式!$V$3:$X$12,3,TRUE))</f>
        <v/>
      </c>
      <c r="W462" s="69" t="str">
        <f t="shared" si="21"/>
        <v/>
      </c>
      <c r="X462" s="170" t="b">
        <f>IF(ISNUMBER(D462),"判定外",IF(C462=12,VLOOKUP(W462,判定式!$C$15:I$19,7,TRUE),IF(C462=13,VLOOKUP(W462,判定式!$D$15:I$19,6,TRUE),IF(C462=14,VLOOKUP(W462,判定式!$E$15:I$19,5,TRUE),IF(C462=15,VLOOKUP(W462,判定式!$F$15:I$19,4,TRUE),IF(C462=16,VLOOKUP(W462,判定式!$G$15:I$19,3,TRUE),IF(C462=17,VLOOKUP(W462,判定式!$H$15:I$19,2,TRUE))))))))</f>
        <v>0</v>
      </c>
    </row>
    <row r="463" spans="1:24" ht="14.25">
      <c r="A463" s="67">
        <v>134</v>
      </c>
      <c r="B463" s="133"/>
      <c r="C463" s="201"/>
      <c r="D463" s="215" t="str">
        <f t="shared" si="20"/>
        <v>-</v>
      </c>
      <c r="E463" s="225"/>
      <c r="F463" s="225"/>
      <c r="G463" s="225"/>
      <c r="H463" s="225"/>
      <c r="I463" s="225"/>
      <c r="J463" s="225"/>
      <c r="K463" s="68"/>
      <c r="L463" s="225"/>
      <c r="M463" s="225"/>
      <c r="N463" s="250" t="str">
        <f>IF($E463="","",VLOOKUP($E463,判定式!$Q$3:$X$12,8,TRUE))</f>
        <v/>
      </c>
      <c r="O463" s="250" t="str">
        <f>IF($F463="","",VLOOKUP($F463,判定式!$R$3:$X$12,7,TRUE))</f>
        <v/>
      </c>
      <c r="P463" s="250" t="str">
        <f>IF($G463="","",VLOOKUP($G463,判定式!$S$3:$X$12,6,TRUE))</f>
        <v/>
      </c>
      <c r="Q463" s="250" t="str">
        <f>IF($H463="","",VLOOKUP($H463,判定式!$T$3:$X$12,5,TRUE))</f>
        <v/>
      </c>
      <c r="R463" s="250" t="str">
        <f>IF($I463="","",VLOOKUP($I463,判定式!$AA$3:$AB$12,2,TRUE))</f>
        <v/>
      </c>
      <c r="S463" s="250" t="str">
        <f>IF($J463="","",VLOOKUP($J463,判定式!$W$3:$X$12,2,TRUE))</f>
        <v/>
      </c>
      <c r="T463" s="250" t="str">
        <f>IF($K463="","",VLOOKUP($K463,判定式!$Z$3:$AB$12,3,TRUE))</f>
        <v/>
      </c>
      <c r="U463" s="250" t="str">
        <f>IF($L463="","",VLOOKUP($L463,判定式!$U$3:$X$12,4,TRUE))</f>
        <v/>
      </c>
      <c r="V463" s="250" t="str">
        <f>IF($M463="","",VLOOKUP($M463,判定式!$V$3:$X$12,3,TRUE))</f>
        <v/>
      </c>
      <c r="W463" s="69" t="str">
        <f t="shared" si="21"/>
        <v/>
      </c>
      <c r="X463" s="170" t="b">
        <f>IF(ISNUMBER(D463),"判定外",IF(C463=12,VLOOKUP(W463,判定式!$C$15:I$19,7,TRUE),IF(C463=13,VLOOKUP(W463,判定式!$D$15:I$19,6,TRUE),IF(C463=14,VLOOKUP(W463,判定式!$E$15:I$19,5,TRUE),IF(C463=15,VLOOKUP(W463,判定式!$F$15:I$19,4,TRUE),IF(C463=16,VLOOKUP(W463,判定式!$G$15:I$19,3,TRUE),IF(C463=17,VLOOKUP(W463,判定式!$H$15:I$19,2,TRUE))))))))</f>
        <v>0</v>
      </c>
    </row>
    <row r="464" spans="1:24" ht="14.25">
      <c r="A464" s="76">
        <v>135</v>
      </c>
      <c r="B464" s="134"/>
      <c r="C464" s="202"/>
      <c r="D464" s="216" t="str">
        <f t="shared" si="20"/>
        <v>-</v>
      </c>
      <c r="E464" s="227"/>
      <c r="F464" s="227"/>
      <c r="G464" s="227"/>
      <c r="H464" s="227"/>
      <c r="I464" s="227"/>
      <c r="J464" s="227"/>
      <c r="K464" s="71"/>
      <c r="L464" s="227"/>
      <c r="M464" s="227"/>
      <c r="N464" s="253" t="str">
        <f>IF($E464="","",VLOOKUP($E464,判定式!$Q$3:$X$12,8,TRUE))</f>
        <v/>
      </c>
      <c r="O464" s="253" t="str">
        <f>IF($F464="","",VLOOKUP($F464,判定式!$R$3:$X$12,7,TRUE))</f>
        <v/>
      </c>
      <c r="P464" s="253" t="str">
        <f>IF($G464="","",VLOOKUP($G464,判定式!$S$3:$X$12,6,TRUE))</f>
        <v/>
      </c>
      <c r="Q464" s="253" t="str">
        <f>IF($H464="","",VLOOKUP($H464,判定式!$T$3:$X$12,5,TRUE))</f>
        <v/>
      </c>
      <c r="R464" s="253" t="str">
        <f>IF($I464="","",VLOOKUP($I464,判定式!$AA$3:$AB$12,2,TRUE))</f>
        <v/>
      </c>
      <c r="S464" s="253" t="str">
        <f>IF($J464="","",VLOOKUP($J464,判定式!$W$3:$X$12,2,TRUE))</f>
        <v/>
      </c>
      <c r="T464" s="253" t="str">
        <f>IF($K464="","",VLOOKUP($K464,判定式!$Z$3:$AB$12,3,TRUE))</f>
        <v/>
      </c>
      <c r="U464" s="253" t="str">
        <f>IF($L464="","",VLOOKUP($L464,判定式!$U$3:$X$12,4,TRUE))</f>
        <v/>
      </c>
      <c r="V464" s="253" t="str">
        <f>IF($M464="","",VLOOKUP($M464,判定式!$V$3:$X$12,3,TRUE))</f>
        <v/>
      </c>
      <c r="W464" s="78" t="str">
        <f t="shared" si="21"/>
        <v/>
      </c>
      <c r="X464" s="171" t="b">
        <f>IF(ISNUMBER(D464),"判定外",IF(C464=12,VLOOKUP(W464,判定式!$C$15:I$19,7,TRUE),IF(C464=13,VLOOKUP(W464,判定式!$D$15:I$19,6,TRUE),IF(C464=14,VLOOKUP(W464,判定式!$E$15:I$19,5,TRUE),IF(C464=15,VLOOKUP(W464,判定式!$F$15:I$19,4,TRUE),IF(C464=16,VLOOKUP(W464,判定式!$G$15:I$19,3,TRUE),IF(C464=17,VLOOKUP(W464,判定式!$H$15:I$19,2,TRUE))))))))</f>
        <v>0</v>
      </c>
    </row>
    <row r="465" spans="1:24" ht="14.25">
      <c r="A465" s="73">
        <v>136</v>
      </c>
      <c r="B465" s="135"/>
      <c r="C465" s="203"/>
      <c r="D465" s="217" t="str">
        <f t="shared" si="20"/>
        <v>-</v>
      </c>
      <c r="E465" s="229"/>
      <c r="F465" s="229"/>
      <c r="G465" s="229"/>
      <c r="H465" s="229"/>
      <c r="I465" s="229"/>
      <c r="J465" s="229"/>
      <c r="K465" s="74"/>
      <c r="L465" s="229"/>
      <c r="M465" s="229"/>
      <c r="N465" s="254" t="str">
        <f>IF($E465="","",VLOOKUP($E465,判定式!$Q$3:$X$12,8,TRUE))</f>
        <v/>
      </c>
      <c r="O465" s="254" t="str">
        <f>IF($F465="","",VLOOKUP($F465,判定式!$R$3:$X$12,7,TRUE))</f>
        <v/>
      </c>
      <c r="P465" s="254" t="str">
        <f>IF($G465="","",VLOOKUP($G465,判定式!$S$3:$X$12,6,TRUE))</f>
        <v/>
      </c>
      <c r="Q465" s="254" t="str">
        <f>IF($H465="","",VLOOKUP($H465,判定式!$T$3:$X$12,5,TRUE))</f>
        <v/>
      </c>
      <c r="R465" s="254" t="str">
        <f>IF($I465="","",VLOOKUP($I465,判定式!$AA$3:$AB$12,2,TRUE))</f>
        <v/>
      </c>
      <c r="S465" s="254" t="str">
        <f>IF($J465="","",VLOOKUP($J465,判定式!$W$3:$X$12,2,TRUE))</f>
        <v/>
      </c>
      <c r="T465" s="254" t="str">
        <f>IF($K465="","",VLOOKUP($K465,判定式!$Z$3:$AB$12,3,TRUE))</f>
        <v/>
      </c>
      <c r="U465" s="254" t="str">
        <f>IF($L465="","",VLOOKUP($L465,判定式!$U$3:$X$12,4,TRUE))</f>
        <v/>
      </c>
      <c r="V465" s="254" t="str">
        <f>IF($M465="","",VLOOKUP($M465,判定式!$V$3:$X$12,3,TRUE))</f>
        <v/>
      </c>
      <c r="W465" s="75" t="str">
        <f t="shared" si="21"/>
        <v/>
      </c>
      <c r="X465" s="172" t="b">
        <f>IF(ISNUMBER(D465),"判定外",IF(C465=12,VLOOKUP(W465,判定式!$C$15:I$19,7,TRUE),IF(C465=13,VLOOKUP(W465,判定式!$D$15:I$19,6,TRUE),IF(C465=14,VLOOKUP(W465,判定式!$E$15:I$19,5,TRUE),IF(C465=15,VLOOKUP(W465,判定式!$F$15:I$19,4,TRUE),IF(C465=16,VLOOKUP(W465,判定式!$G$15:I$19,3,TRUE),IF(C465=17,VLOOKUP(W465,判定式!$H$15:I$19,2,TRUE))))))))</f>
        <v>0</v>
      </c>
    </row>
    <row r="466" spans="1:24" ht="14.25">
      <c r="A466" s="67">
        <v>137</v>
      </c>
      <c r="B466" s="133"/>
      <c r="C466" s="201"/>
      <c r="D466" s="215" t="str">
        <f t="shared" si="20"/>
        <v>-</v>
      </c>
      <c r="E466" s="225"/>
      <c r="F466" s="225"/>
      <c r="G466" s="225"/>
      <c r="H466" s="225"/>
      <c r="I466" s="225"/>
      <c r="J466" s="225"/>
      <c r="K466" s="68"/>
      <c r="L466" s="225"/>
      <c r="M466" s="225"/>
      <c r="N466" s="250" t="str">
        <f>IF($E466="","",VLOOKUP($E466,判定式!$Q$3:$X$12,8,TRUE))</f>
        <v/>
      </c>
      <c r="O466" s="250" t="str">
        <f>IF($F466="","",VLOOKUP($F466,判定式!$R$3:$X$12,7,TRUE))</f>
        <v/>
      </c>
      <c r="P466" s="250" t="str">
        <f>IF($G466="","",VLOOKUP($G466,判定式!$S$3:$X$12,6,TRUE))</f>
        <v/>
      </c>
      <c r="Q466" s="250" t="str">
        <f>IF($H466="","",VLOOKUP($H466,判定式!$T$3:$X$12,5,TRUE))</f>
        <v/>
      </c>
      <c r="R466" s="250" t="str">
        <f>IF($I466="","",VLOOKUP($I466,判定式!$AA$3:$AB$12,2,TRUE))</f>
        <v/>
      </c>
      <c r="S466" s="250" t="str">
        <f>IF($J466="","",VLOOKUP($J466,判定式!$W$3:$X$12,2,TRUE))</f>
        <v/>
      </c>
      <c r="T466" s="250" t="str">
        <f>IF($K466="","",VLOOKUP($K466,判定式!$Z$3:$AB$12,3,TRUE))</f>
        <v/>
      </c>
      <c r="U466" s="250" t="str">
        <f>IF($L466="","",VLOOKUP($L466,判定式!$U$3:$X$12,4,TRUE))</f>
        <v/>
      </c>
      <c r="V466" s="250" t="str">
        <f>IF($M466="","",VLOOKUP($M466,判定式!$V$3:$X$12,3,TRUE))</f>
        <v/>
      </c>
      <c r="W466" s="69" t="str">
        <f t="shared" si="21"/>
        <v/>
      </c>
      <c r="X466" s="170" t="b">
        <f>IF(ISNUMBER(D466),"判定外",IF(C466=12,VLOOKUP(W466,判定式!$C$15:I$19,7,TRUE),IF(C466=13,VLOOKUP(W466,判定式!$D$15:I$19,6,TRUE),IF(C466=14,VLOOKUP(W466,判定式!$E$15:I$19,5,TRUE),IF(C466=15,VLOOKUP(W466,判定式!$F$15:I$19,4,TRUE),IF(C466=16,VLOOKUP(W466,判定式!$G$15:I$19,3,TRUE),IF(C466=17,VLOOKUP(W466,判定式!$H$15:I$19,2,TRUE))))))))</f>
        <v>0</v>
      </c>
    </row>
    <row r="467" spans="1:24" ht="14.25">
      <c r="A467" s="67">
        <v>138</v>
      </c>
      <c r="B467" s="133"/>
      <c r="C467" s="201"/>
      <c r="D467" s="215" t="str">
        <f t="shared" si="20"/>
        <v>-</v>
      </c>
      <c r="E467" s="225"/>
      <c r="F467" s="225"/>
      <c r="G467" s="225"/>
      <c r="H467" s="225"/>
      <c r="I467" s="225"/>
      <c r="J467" s="225"/>
      <c r="K467" s="68"/>
      <c r="L467" s="225"/>
      <c r="M467" s="225"/>
      <c r="N467" s="250" t="str">
        <f>IF($E467="","",VLOOKUP($E467,判定式!$Q$3:$X$12,8,TRUE))</f>
        <v/>
      </c>
      <c r="O467" s="250" t="str">
        <f>IF($F467="","",VLOOKUP($F467,判定式!$R$3:$X$12,7,TRUE))</f>
        <v/>
      </c>
      <c r="P467" s="250" t="str">
        <f>IF($G467="","",VLOOKUP($G467,判定式!$S$3:$X$12,6,TRUE))</f>
        <v/>
      </c>
      <c r="Q467" s="250" t="str">
        <f>IF($H467="","",VLOOKUP($H467,判定式!$T$3:$X$12,5,TRUE))</f>
        <v/>
      </c>
      <c r="R467" s="250" t="str">
        <f>IF($I467="","",VLOOKUP($I467,判定式!$AA$3:$AB$12,2,TRUE))</f>
        <v/>
      </c>
      <c r="S467" s="250" t="str">
        <f>IF($J467="","",VLOOKUP($J467,判定式!$W$3:$X$12,2,TRUE))</f>
        <v/>
      </c>
      <c r="T467" s="250" t="str">
        <f>IF($K467="","",VLOOKUP($K467,判定式!$Z$3:$AB$12,3,TRUE))</f>
        <v/>
      </c>
      <c r="U467" s="250" t="str">
        <f>IF($L467="","",VLOOKUP($L467,判定式!$U$3:$X$12,4,TRUE))</f>
        <v/>
      </c>
      <c r="V467" s="250" t="str">
        <f>IF($M467="","",VLOOKUP($M467,判定式!$V$3:$X$12,3,TRUE))</f>
        <v/>
      </c>
      <c r="W467" s="69" t="str">
        <f t="shared" si="21"/>
        <v/>
      </c>
      <c r="X467" s="170" t="b">
        <f>IF(ISNUMBER(D467),"判定外",IF(C467=12,VLOOKUP(W467,判定式!$C$15:I$19,7,TRUE),IF(C467=13,VLOOKUP(W467,判定式!$D$15:I$19,6,TRUE),IF(C467=14,VLOOKUP(W467,判定式!$E$15:I$19,5,TRUE),IF(C467=15,VLOOKUP(W467,判定式!$F$15:I$19,4,TRUE),IF(C467=16,VLOOKUP(W467,判定式!$G$15:I$19,3,TRUE),IF(C467=17,VLOOKUP(W467,判定式!$H$15:I$19,2,TRUE))))))))</f>
        <v>0</v>
      </c>
    </row>
    <row r="468" spans="1:24" ht="14.25">
      <c r="A468" s="67">
        <v>139</v>
      </c>
      <c r="B468" s="133"/>
      <c r="C468" s="201"/>
      <c r="D468" s="215" t="str">
        <f t="shared" si="20"/>
        <v>-</v>
      </c>
      <c r="E468" s="225"/>
      <c r="F468" s="225"/>
      <c r="G468" s="225"/>
      <c r="H468" s="225"/>
      <c r="I468" s="225"/>
      <c r="J468" s="225"/>
      <c r="K468" s="68"/>
      <c r="L468" s="225"/>
      <c r="M468" s="225"/>
      <c r="N468" s="250" t="str">
        <f>IF($E468="","",VLOOKUP($E468,判定式!$Q$3:$X$12,8,TRUE))</f>
        <v/>
      </c>
      <c r="O468" s="250" t="str">
        <f>IF($F468="","",VLOOKUP($F468,判定式!$R$3:$X$12,7,TRUE))</f>
        <v/>
      </c>
      <c r="P468" s="250" t="str">
        <f>IF($G468="","",VLOOKUP($G468,判定式!$S$3:$X$12,6,TRUE))</f>
        <v/>
      </c>
      <c r="Q468" s="250" t="str">
        <f>IF($H468="","",VLOOKUP($H468,判定式!$T$3:$X$12,5,TRUE))</f>
        <v/>
      </c>
      <c r="R468" s="250" t="str">
        <f>IF($I468="","",VLOOKUP($I468,判定式!$AA$3:$AB$12,2,TRUE))</f>
        <v/>
      </c>
      <c r="S468" s="250" t="str">
        <f>IF($J468="","",VLOOKUP($J468,判定式!$W$3:$X$12,2,TRUE))</f>
        <v/>
      </c>
      <c r="T468" s="250" t="str">
        <f>IF($K468="","",VLOOKUP($K468,判定式!$Z$3:$AB$12,3,TRUE))</f>
        <v/>
      </c>
      <c r="U468" s="250" t="str">
        <f>IF($L468="","",VLOOKUP($L468,判定式!$U$3:$X$12,4,TRUE))</f>
        <v/>
      </c>
      <c r="V468" s="250" t="str">
        <f>IF($M468="","",VLOOKUP($M468,判定式!$V$3:$X$12,3,TRUE))</f>
        <v/>
      </c>
      <c r="W468" s="69" t="str">
        <f t="shared" si="21"/>
        <v/>
      </c>
      <c r="X468" s="170" t="b">
        <f>IF(ISNUMBER(D468),"判定外",IF(C468=12,VLOOKUP(W468,判定式!$C$15:I$19,7,TRUE),IF(C468=13,VLOOKUP(W468,判定式!$D$15:I$19,6,TRUE),IF(C468=14,VLOOKUP(W468,判定式!$E$15:I$19,5,TRUE),IF(C468=15,VLOOKUP(W468,判定式!$F$15:I$19,4,TRUE),IF(C468=16,VLOOKUP(W468,判定式!$G$15:I$19,3,TRUE),IF(C468=17,VLOOKUP(W468,判定式!$H$15:I$19,2,TRUE))))))))</f>
        <v>0</v>
      </c>
    </row>
    <row r="469" spans="1:24" ht="14.25">
      <c r="A469" s="76">
        <v>140</v>
      </c>
      <c r="B469" s="136"/>
      <c r="C469" s="204"/>
      <c r="D469" s="218" t="str">
        <f t="shared" si="20"/>
        <v>-</v>
      </c>
      <c r="E469" s="230"/>
      <c r="F469" s="230"/>
      <c r="G469" s="230"/>
      <c r="H469" s="230"/>
      <c r="I469" s="230"/>
      <c r="J469" s="230"/>
      <c r="K469" s="77"/>
      <c r="L469" s="230"/>
      <c r="M469" s="230"/>
      <c r="N469" s="251" t="str">
        <f>IF($E469="","",VLOOKUP($E469,判定式!$Q$3:$X$12,8,TRUE))</f>
        <v/>
      </c>
      <c r="O469" s="251" t="str">
        <f>IF($F469="","",VLOOKUP($F469,判定式!$R$3:$X$12,7,TRUE))</f>
        <v/>
      </c>
      <c r="P469" s="251" t="str">
        <f>IF($G469="","",VLOOKUP($G469,判定式!$S$3:$X$12,6,TRUE))</f>
        <v/>
      </c>
      <c r="Q469" s="251" t="str">
        <f>IF($H469="","",VLOOKUP($H469,判定式!$T$3:$X$12,5,TRUE))</f>
        <v/>
      </c>
      <c r="R469" s="251" t="str">
        <f>IF($I469="","",VLOOKUP($I469,判定式!$AA$3:$AB$12,2,TRUE))</f>
        <v/>
      </c>
      <c r="S469" s="251" t="str">
        <f>IF($J469="","",VLOOKUP($J469,判定式!$W$3:$X$12,2,TRUE))</f>
        <v/>
      </c>
      <c r="T469" s="251" t="str">
        <f>IF($K469="","",VLOOKUP($K469,判定式!$Z$3:$AB$12,3,TRUE))</f>
        <v/>
      </c>
      <c r="U469" s="251" t="str">
        <f>IF($L469="","",VLOOKUP($L469,判定式!$U$3:$X$12,4,TRUE))</f>
        <v/>
      </c>
      <c r="V469" s="251" t="str">
        <f>IF($M469="","",VLOOKUP($M469,判定式!$V$3:$X$12,3,TRUE))</f>
        <v/>
      </c>
      <c r="W469" s="78" t="str">
        <f t="shared" si="21"/>
        <v/>
      </c>
      <c r="X469" s="173" t="b">
        <f>IF(ISNUMBER(D469),"判定外",IF(C469=12,VLOOKUP(W469,判定式!$C$15:I$19,7,TRUE),IF(C469=13,VLOOKUP(W469,判定式!$D$15:I$19,6,TRUE),IF(C469=14,VLOOKUP(W469,判定式!$E$15:I$19,5,TRUE),IF(C469=15,VLOOKUP(W469,判定式!$F$15:I$19,4,TRUE),IF(C469=16,VLOOKUP(W469,判定式!$G$15:I$19,3,TRUE),IF(C469=17,VLOOKUP(W469,判定式!$H$15:I$19,2,TRUE))))))))</f>
        <v>0</v>
      </c>
    </row>
    <row r="470" spans="1:24" ht="14.25">
      <c r="A470" s="73">
        <v>141</v>
      </c>
      <c r="B470" s="137"/>
      <c r="C470" s="205"/>
      <c r="D470" s="219" t="str">
        <f t="shared" si="20"/>
        <v>-</v>
      </c>
      <c r="E470" s="231"/>
      <c r="F470" s="231"/>
      <c r="G470" s="231"/>
      <c r="H470" s="231"/>
      <c r="I470" s="231"/>
      <c r="J470" s="231"/>
      <c r="K470" s="80"/>
      <c r="L470" s="231"/>
      <c r="M470" s="231"/>
      <c r="N470" s="252" t="str">
        <f>IF($E470="","",VLOOKUP($E470,判定式!$Q$3:$X$12,8,TRUE))</f>
        <v/>
      </c>
      <c r="O470" s="252" t="str">
        <f>IF($F470="","",VLOOKUP($F470,判定式!$R$3:$X$12,7,TRUE))</f>
        <v/>
      </c>
      <c r="P470" s="252" t="str">
        <f>IF($G470="","",VLOOKUP($G470,判定式!$S$3:$X$12,6,TRUE))</f>
        <v/>
      </c>
      <c r="Q470" s="252" t="str">
        <f>IF($H470="","",VLOOKUP($H470,判定式!$T$3:$X$12,5,TRUE))</f>
        <v/>
      </c>
      <c r="R470" s="252" t="str">
        <f>IF($I470="","",VLOOKUP($I470,判定式!$AA$3:$AB$12,2,TRUE))</f>
        <v/>
      </c>
      <c r="S470" s="252" t="str">
        <f>IF($J470="","",VLOOKUP($J470,判定式!$W$3:$X$12,2,TRUE))</f>
        <v/>
      </c>
      <c r="T470" s="252" t="str">
        <f>IF($K470="","",VLOOKUP($K470,判定式!$Z$3:$AB$12,3,TRUE))</f>
        <v/>
      </c>
      <c r="U470" s="252" t="str">
        <f>IF($L470="","",VLOOKUP($L470,判定式!$U$3:$X$12,4,TRUE))</f>
        <v/>
      </c>
      <c r="V470" s="252" t="str">
        <f>IF($M470="","",VLOOKUP($M470,判定式!$V$3:$X$12,3,TRUE))</f>
        <v/>
      </c>
      <c r="W470" s="75" t="str">
        <f t="shared" si="21"/>
        <v/>
      </c>
      <c r="X470" s="174" t="b">
        <f>IF(ISNUMBER(D470),"判定外",IF(C470=12,VLOOKUP(W470,判定式!$C$15:I$19,7,TRUE),IF(C470=13,VLOOKUP(W470,判定式!$D$15:I$19,6,TRUE),IF(C470=14,VLOOKUP(W470,判定式!$E$15:I$19,5,TRUE),IF(C470=15,VLOOKUP(W470,判定式!$F$15:I$19,4,TRUE),IF(C470=16,VLOOKUP(W470,判定式!$G$15:I$19,3,TRUE),IF(C470=17,VLOOKUP(W470,判定式!$H$15:I$19,2,TRUE))))))))</f>
        <v>0</v>
      </c>
    </row>
    <row r="471" spans="1:24" ht="14.25">
      <c r="A471" s="67">
        <v>142</v>
      </c>
      <c r="B471" s="133"/>
      <c r="C471" s="201"/>
      <c r="D471" s="215" t="str">
        <f t="shared" si="20"/>
        <v>-</v>
      </c>
      <c r="E471" s="225"/>
      <c r="F471" s="225"/>
      <c r="G471" s="225"/>
      <c r="H471" s="225"/>
      <c r="I471" s="225"/>
      <c r="J471" s="225"/>
      <c r="K471" s="68"/>
      <c r="L471" s="225"/>
      <c r="M471" s="225"/>
      <c r="N471" s="250" t="str">
        <f>IF($E471="","",VLOOKUP($E471,判定式!$Q$3:$X$12,8,TRUE))</f>
        <v/>
      </c>
      <c r="O471" s="250" t="str">
        <f>IF($F471="","",VLOOKUP($F471,判定式!$R$3:$X$12,7,TRUE))</f>
        <v/>
      </c>
      <c r="P471" s="250" t="str">
        <f>IF($G471="","",VLOOKUP($G471,判定式!$S$3:$X$12,6,TRUE))</f>
        <v/>
      </c>
      <c r="Q471" s="250" t="str">
        <f>IF($H471="","",VLOOKUP($H471,判定式!$T$3:$X$12,5,TRUE))</f>
        <v/>
      </c>
      <c r="R471" s="250" t="str">
        <f>IF($I471="","",VLOOKUP($I471,判定式!$AA$3:$AB$12,2,TRUE))</f>
        <v/>
      </c>
      <c r="S471" s="250" t="str">
        <f>IF($J471="","",VLOOKUP($J471,判定式!$W$3:$X$12,2,TRUE))</f>
        <v/>
      </c>
      <c r="T471" s="250" t="str">
        <f>IF($K471="","",VLOOKUP($K471,判定式!$Z$3:$AB$12,3,TRUE))</f>
        <v/>
      </c>
      <c r="U471" s="250" t="str">
        <f>IF($L471="","",VLOOKUP($L471,判定式!$U$3:$X$12,4,TRUE))</f>
        <v/>
      </c>
      <c r="V471" s="250" t="str">
        <f>IF($M471="","",VLOOKUP($M471,判定式!$V$3:$X$12,3,TRUE))</f>
        <v/>
      </c>
      <c r="W471" s="69" t="str">
        <f t="shared" si="21"/>
        <v/>
      </c>
      <c r="X471" s="170" t="b">
        <f>IF(ISNUMBER(D471),"判定外",IF(C471=12,VLOOKUP(W471,判定式!$C$15:I$19,7,TRUE),IF(C471=13,VLOOKUP(W471,判定式!$D$15:I$19,6,TRUE),IF(C471=14,VLOOKUP(W471,判定式!$E$15:I$19,5,TRUE),IF(C471=15,VLOOKUP(W471,判定式!$F$15:I$19,4,TRUE),IF(C471=16,VLOOKUP(W471,判定式!$G$15:I$19,3,TRUE),IF(C471=17,VLOOKUP(W471,判定式!$H$15:I$19,2,TRUE))))))))</f>
        <v>0</v>
      </c>
    </row>
    <row r="472" spans="1:24" ht="14.25">
      <c r="A472" s="67">
        <v>143</v>
      </c>
      <c r="B472" s="133"/>
      <c r="C472" s="201"/>
      <c r="D472" s="215" t="str">
        <f t="shared" si="20"/>
        <v>-</v>
      </c>
      <c r="E472" s="225"/>
      <c r="F472" s="225"/>
      <c r="G472" s="225"/>
      <c r="H472" s="225"/>
      <c r="I472" s="225"/>
      <c r="J472" s="225"/>
      <c r="K472" s="68"/>
      <c r="L472" s="225"/>
      <c r="M472" s="225"/>
      <c r="N472" s="250" t="str">
        <f>IF($E472="","",VLOOKUP($E472,判定式!$Q$3:$X$12,8,TRUE))</f>
        <v/>
      </c>
      <c r="O472" s="250" t="str">
        <f>IF($F472="","",VLOOKUP($F472,判定式!$R$3:$X$12,7,TRUE))</f>
        <v/>
      </c>
      <c r="P472" s="250" t="str">
        <f>IF($G472="","",VLOOKUP($G472,判定式!$S$3:$X$12,6,TRUE))</f>
        <v/>
      </c>
      <c r="Q472" s="250" t="str">
        <f>IF($H472="","",VLOOKUP($H472,判定式!$T$3:$X$12,5,TRUE))</f>
        <v/>
      </c>
      <c r="R472" s="250" t="str">
        <f>IF($I472="","",VLOOKUP($I472,判定式!$AA$3:$AB$12,2,TRUE))</f>
        <v/>
      </c>
      <c r="S472" s="250" t="str">
        <f>IF($J472="","",VLOOKUP($J472,判定式!$W$3:$X$12,2,TRUE))</f>
        <v/>
      </c>
      <c r="T472" s="250" t="str">
        <f>IF($K472="","",VLOOKUP($K472,判定式!$Z$3:$AB$12,3,TRUE))</f>
        <v/>
      </c>
      <c r="U472" s="250" t="str">
        <f>IF($L472="","",VLOOKUP($L472,判定式!$U$3:$X$12,4,TRUE))</f>
        <v/>
      </c>
      <c r="V472" s="250" t="str">
        <f>IF($M472="","",VLOOKUP($M472,判定式!$V$3:$X$12,3,TRUE))</f>
        <v/>
      </c>
      <c r="W472" s="69" t="str">
        <f t="shared" si="21"/>
        <v/>
      </c>
      <c r="X472" s="170" t="b">
        <f>IF(ISNUMBER(D472),"判定外",IF(C472=12,VLOOKUP(W472,判定式!$C$15:I$19,7,TRUE),IF(C472=13,VLOOKUP(W472,判定式!$D$15:I$19,6,TRUE),IF(C472=14,VLOOKUP(W472,判定式!$E$15:I$19,5,TRUE),IF(C472=15,VLOOKUP(W472,判定式!$F$15:I$19,4,TRUE),IF(C472=16,VLOOKUP(W472,判定式!$G$15:I$19,3,TRUE),IF(C472=17,VLOOKUP(W472,判定式!$H$15:I$19,2,TRUE))))))))</f>
        <v>0</v>
      </c>
    </row>
    <row r="473" spans="1:24" ht="14.25">
      <c r="A473" s="67">
        <v>144</v>
      </c>
      <c r="B473" s="133"/>
      <c r="C473" s="201"/>
      <c r="D473" s="215" t="str">
        <f t="shared" si="20"/>
        <v>-</v>
      </c>
      <c r="E473" s="225"/>
      <c r="F473" s="225"/>
      <c r="G473" s="225"/>
      <c r="H473" s="225"/>
      <c r="I473" s="225"/>
      <c r="J473" s="225"/>
      <c r="K473" s="68"/>
      <c r="L473" s="225"/>
      <c r="M473" s="225"/>
      <c r="N473" s="250" t="str">
        <f>IF($E473="","",VLOOKUP($E473,判定式!$Q$3:$X$12,8,TRUE))</f>
        <v/>
      </c>
      <c r="O473" s="250" t="str">
        <f>IF($F473="","",VLOOKUP($F473,判定式!$R$3:$X$12,7,TRUE))</f>
        <v/>
      </c>
      <c r="P473" s="250" t="str">
        <f>IF($G473="","",VLOOKUP($G473,判定式!$S$3:$X$12,6,TRUE))</f>
        <v/>
      </c>
      <c r="Q473" s="250" t="str">
        <f>IF($H473="","",VLOOKUP($H473,判定式!$T$3:$X$12,5,TRUE))</f>
        <v/>
      </c>
      <c r="R473" s="250" t="str">
        <f>IF($I473="","",VLOOKUP($I473,判定式!$AA$3:$AB$12,2,TRUE))</f>
        <v/>
      </c>
      <c r="S473" s="250" t="str">
        <f>IF($J473="","",VLOOKUP($J473,判定式!$W$3:$X$12,2,TRUE))</f>
        <v/>
      </c>
      <c r="T473" s="250" t="str">
        <f>IF($K473="","",VLOOKUP($K473,判定式!$Z$3:$AB$12,3,TRUE))</f>
        <v/>
      </c>
      <c r="U473" s="250" t="str">
        <f>IF($L473="","",VLOOKUP($L473,判定式!$U$3:$X$12,4,TRUE))</f>
        <v/>
      </c>
      <c r="V473" s="250" t="str">
        <f>IF($M473="","",VLOOKUP($M473,判定式!$V$3:$X$12,3,TRUE))</f>
        <v/>
      </c>
      <c r="W473" s="69" t="str">
        <f t="shared" si="21"/>
        <v/>
      </c>
      <c r="X473" s="170" t="b">
        <f>IF(ISNUMBER(D473),"判定外",IF(C473=12,VLOOKUP(W473,判定式!$C$15:I$19,7,TRUE),IF(C473=13,VLOOKUP(W473,判定式!$D$15:I$19,6,TRUE),IF(C473=14,VLOOKUP(W473,判定式!$E$15:I$19,5,TRUE),IF(C473=15,VLOOKUP(W473,判定式!$F$15:I$19,4,TRUE),IF(C473=16,VLOOKUP(W473,判定式!$G$15:I$19,3,TRUE),IF(C473=17,VLOOKUP(W473,判定式!$H$15:I$19,2,TRUE))))))))</f>
        <v>0</v>
      </c>
    </row>
    <row r="474" spans="1:24" ht="14.25">
      <c r="A474" s="76">
        <v>145</v>
      </c>
      <c r="B474" s="134"/>
      <c r="C474" s="202"/>
      <c r="D474" s="216" t="str">
        <f t="shared" si="20"/>
        <v>-</v>
      </c>
      <c r="E474" s="227"/>
      <c r="F474" s="227"/>
      <c r="G474" s="227"/>
      <c r="H474" s="227"/>
      <c r="I474" s="227"/>
      <c r="J474" s="227"/>
      <c r="K474" s="71"/>
      <c r="L474" s="227"/>
      <c r="M474" s="227"/>
      <c r="N474" s="253" t="str">
        <f>IF($E474="","",VLOOKUP($E474,判定式!$Q$3:$X$12,8,TRUE))</f>
        <v/>
      </c>
      <c r="O474" s="253" t="str">
        <f>IF($F474="","",VLOOKUP($F474,判定式!$R$3:$X$12,7,TRUE))</f>
        <v/>
      </c>
      <c r="P474" s="253" t="str">
        <f>IF($G474="","",VLOOKUP($G474,判定式!$S$3:$X$12,6,TRUE))</f>
        <v/>
      </c>
      <c r="Q474" s="253" t="str">
        <f>IF($H474="","",VLOOKUP($H474,判定式!$T$3:$X$12,5,TRUE))</f>
        <v/>
      </c>
      <c r="R474" s="253" t="str">
        <f>IF($I474="","",VLOOKUP($I474,判定式!$AA$3:$AB$12,2,TRUE))</f>
        <v/>
      </c>
      <c r="S474" s="253" t="str">
        <f>IF($J474="","",VLOOKUP($J474,判定式!$W$3:$X$12,2,TRUE))</f>
        <v/>
      </c>
      <c r="T474" s="253" t="str">
        <f>IF($K474="","",VLOOKUP($K474,判定式!$Z$3:$AB$12,3,TRUE))</f>
        <v/>
      </c>
      <c r="U474" s="253" t="str">
        <f>IF($L474="","",VLOOKUP($L474,判定式!$U$3:$X$12,4,TRUE))</f>
        <v/>
      </c>
      <c r="V474" s="253" t="str">
        <f>IF($M474="","",VLOOKUP($M474,判定式!$V$3:$X$12,3,TRUE))</f>
        <v/>
      </c>
      <c r="W474" s="78" t="str">
        <f t="shared" si="21"/>
        <v/>
      </c>
      <c r="X474" s="171" t="b">
        <f>IF(ISNUMBER(D474),"判定外",IF(C474=12,VLOOKUP(W474,判定式!$C$15:I$19,7,TRUE),IF(C474=13,VLOOKUP(W474,判定式!$D$15:I$19,6,TRUE),IF(C474=14,VLOOKUP(W474,判定式!$E$15:I$19,5,TRUE),IF(C474=15,VLOOKUP(W474,判定式!$F$15:I$19,4,TRUE),IF(C474=16,VLOOKUP(W474,判定式!$G$15:I$19,3,TRUE),IF(C474=17,VLOOKUP(W474,判定式!$H$15:I$19,2,TRUE))))))))</f>
        <v>0</v>
      </c>
    </row>
    <row r="475" spans="1:24" ht="14.25">
      <c r="A475" s="73">
        <v>146</v>
      </c>
      <c r="B475" s="135"/>
      <c r="C475" s="203"/>
      <c r="D475" s="217" t="str">
        <f t="shared" si="20"/>
        <v>-</v>
      </c>
      <c r="E475" s="229"/>
      <c r="F475" s="229"/>
      <c r="G475" s="229"/>
      <c r="H475" s="229"/>
      <c r="I475" s="229"/>
      <c r="J475" s="229"/>
      <c r="K475" s="74"/>
      <c r="L475" s="229"/>
      <c r="M475" s="229"/>
      <c r="N475" s="254" t="str">
        <f>IF($E475="","",VLOOKUP($E475,判定式!$Q$3:$X$12,8,TRUE))</f>
        <v/>
      </c>
      <c r="O475" s="254" t="str">
        <f>IF($F475="","",VLOOKUP($F475,判定式!$R$3:$X$12,7,TRUE))</f>
        <v/>
      </c>
      <c r="P475" s="254" t="str">
        <f>IF($G475="","",VLOOKUP($G475,判定式!$S$3:$X$12,6,TRUE))</f>
        <v/>
      </c>
      <c r="Q475" s="254" t="str">
        <f>IF($H475="","",VLOOKUP($H475,判定式!$T$3:$X$12,5,TRUE))</f>
        <v/>
      </c>
      <c r="R475" s="254" t="str">
        <f>IF($I475="","",VLOOKUP($I475,判定式!$AA$3:$AB$12,2,TRUE))</f>
        <v/>
      </c>
      <c r="S475" s="254" t="str">
        <f>IF($J475="","",VLOOKUP($J475,判定式!$W$3:$X$12,2,TRUE))</f>
        <v/>
      </c>
      <c r="T475" s="254" t="str">
        <f>IF($K475="","",VLOOKUP($K475,判定式!$Z$3:$AB$12,3,TRUE))</f>
        <v/>
      </c>
      <c r="U475" s="254" t="str">
        <f>IF($L475="","",VLOOKUP($L475,判定式!$U$3:$X$12,4,TRUE))</f>
        <v/>
      </c>
      <c r="V475" s="254" t="str">
        <f>IF($M475="","",VLOOKUP($M475,判定式!$V$3:$X$12,3,TRUE))</f>
        <v/>
      </c>
      <c r="W475" s="75" t="str">
        <f t="shared" si="21"/>
        <v/>
      </c>
      <c r="X475" s="172" t="b">
        <f>IF(ISNUMBER(D475),"判定外",IF(C475=12,VLOOKUP(W475,判定式!$C$15:I$19,7,TRUE),IF(C475=13,VLOOKUP(W475,判定式!$D$15:I$19,6,TRUE),IF(C475=14,VLOOKUP(W475,判定式!$E$15:I$19,5,TRUE),IF(C475=15,VLOOKUP(W475,判定式!$F$15:I$19,4,TRUE),IF(C475=16,VLOOKUP(W475,判定式!$G$15:I$19,3,TRUE),IF(C475=17,VLOOKUP(W475,判定式!$H$15:I$19,2,TRUE))))))))</f>
        <v>0</v>
      </c>
    </row>
    <row r="476" spans="1:24" ht="14.25">
      <c r="A476" s="67">
        <v>147</v>
      </c>
      <c r="B476" s="133"/>
      <c r="C476" s="201"/>
      <c r="D476" s="215" t="str">
        <f t="shared" si="20"/>
        <v>-</v>
      </c>
      <c r="E476" s="225"/>
      <c r="F476" s="225"/>
      <c r="G476" s="225"/>
      <c r="H476" s="225"/>
      <c r="I476" s="225"/>
      <c r="J476" s="225"/>
      <c r="K476" s="68"/>
      <c r="L476" s="225"/>
      <c r="M476" s="225"/>
      <c r="N476" s="250" t="str">
        <f>IF($E476="","",VLOOKUP($E476,判定式!$Q$3:$X$12,8,TRUE))</f>
        <v/>
      </c>
      <c r="O476" s="250" t="str">
        <f>IF($F476="","",VLOOKUP($F476,判定式!$R$3:$X$12,7,TRUE))</f>
        <v/>
      </c>
      <c r="P476" s="250" t="str">
        <f>IF($G476="","",VLOOKUP($G476,判定式!$S$3:$X$12,6,TRUE))</f>
        <v/>
      </c>
      <c r="Q476" s="250" t="str">
        <f>IF($H476="","",VLOOKUP($H476,判定式!$T$3:$X$12,5,TRUE))</f>
        <v/>
      </c>
      <c r="R476" s="250" t="str">
        <f>IF($I476="","",VLOOKUP($I476,判定式!$AA$3:$AB$12,2,TRUE))</f>
        <v/>
      </c>
      <c r="S476" s="250" t="str">
        <f>IF($J476="","",VLOOKUP($J476,判定式!$W$3:$X$12,2,TRUE))</f>
        <v/>
      </c>
      <c r="T476" s="250" t="str">
        <f>IF($K476="","",VLOOKUP($K476,判定式!$Z$3:$AB$12,3,TRUE))</f>
        <v/>
      </c>
      <c r="U476" s="250" t="str">
        <f>IF($L476="","",VLOOKUP($L476,判定式!$U$3:$X$12,4,TRUE))</f>
        <v/>
      </c>
      <c r="V476" s="250" t="str">
        <f>IF($M476="","",VLOOKUP($M476,判定式!$V$3:$X$12,3,TRUE))</f>
        <v/>
      </c>
      <c r="W476" s="69" t="str">
        <f t="shared" si="21"/>
        <v/>
      </c>
      <c r="X476" s="170" t="b">
        <f>IF(ISNUMBER(D476),"判定外",IF(C476=12,VLOOKUP(W476,判定式!$C$15:I$19,7,TRUE),IF(C476=13,VLOOKUP(W476,判定式!$D$15:I$19,6,TRUE),IF(C476=14,VLOOKUP(W476,判定式!$E$15:I$19,5,TRUE),IF(C476=15,VLOOKUP(W476,判定式!$F$15:I$19,4,TRUE),IF(C476=16,VLOOKUP(W476,判定式!$G$15:I$19,3,TRUE),IF(C476=17,VLOOKUP(W476,判定式!$H$15:I$19,2,TRUE))))))))</f>
        <v>0</v>
      </c>
    </row>
    <row r="477" spans="1:24" ht="14.25">
      <c r="A477" s="67">
        <v>148</v>
      </c>
      <c r="B477" s="133"/>
      <c r="C477" s="201"/>
      <c r="D477" s="215" t="str">
        <f t="shared" si="20"/>
        <v>-</v>
      </c>
      <c r="E477" s="225"/>
      <c r="F477" s="225"/>
      <c r="G477" s="225"/>
      <c r="H477" s="225"/>
      <c r="I477" s="225"/>
      <c r="J477" s="225"/>
      <c r="K477" s="68"/>
      <c r="L477" s="225"/>
      <c r="M477" s="225"/>
      <c r="N477" s="250" t="str">
        <f>IF($E477="","",VLOOKUP($E477,判定式!$Q$3:$X$12,8,TRUE))</f>
        <v/>
      </c>
      <c r="O477" s="250" t="str">
        <f>IF($F477="","",VLOOKUP($F477,判定式!$R$3:$X$12,7,TRUE))</f>
        <v/>
      </c>
      <c r="P477" s="250" t="str">
        <f>IF($G477="","",VLOOKUP($G477,判定式!$S$3:$X$12,6,TRUE))</f>
        <v/>
      </c>
      <c r="Q477" s="250" t="str">
        <f>IF($H477="","",VLOOKUP($H477,判定式!$T$3:$X$12,5,TRUE))</f>
        <v/>
      </c>
      <c r="R477" s="250" t="str">
        <f>IF($I477="","",VLOOKUP($I477,判定式!$AA$3:$AB$12,2,TRUE))</f>
        <v/>
      </c>
      <c r="S477" s="250" t="str">
        <f>IF($J477="","",VLOOKUP($J477,判定式!$W$3:$X$12,2,TRUE))</f>
        <v/>
      </c>
      <c r="T477" s="250" t="str">
        <f>IF($K477="","",VLOOKUP($K477,判定式!$Z$3:$AB$12,3,TRUE))</f>
        <v/>
      </c>
      <c r="U477" s="250" t="str">
        <f>IF($L477="","",VLOOKUP($L477,判定式!$U$3:$X$12,4,TRUE))</f>
        <v/>
      </c>
      <c r="V477" s="250" t="str">
        <f>IF($M477="","",VLOOKUP($M477,判定式!$V$3:$X$12,3,TRUE))</f>
        <v/>
      </c>
      <c r="W477" s="69" t="str">
        <f t="shared" si="21"/>
        <v/>
      </c>
      <c r="X477" s="170" t="b">
        <f>IF(ISNUMBER(D477),"判定外",IF(C477=12,VLOOKUP(W477,判定式!$C$15:I$19,7,TRUE),IF(C477=13,VLOOKUP(W477,判定式!$D$15:I$19,6,TRUE),IF(C477=14,VLOOKUP(W477,判定式!$E$15:I$19,5,TRUE),IF(C477=15,VLOOKUP(W477,判定式!$F$15:I$19,4,TRUE),IF(C477=16,VLOOKUP(W477,判定式!$G$15:I$19,3,TRUE),IF(C477=17,VLOOKUP(W477,判定式!$H$15:I$19,2,TRUE))))))))</f>
        <v>0</v>
      </c>
    </row>
    <row r="478" spans="1:24" ht="14.25">
      <c r="A478" s="67">
        <v>149</v>
      </c>
      <c r="B478" s="133"/>
      <c r="C478" s="201"/>
      <c r="D478" s="215" t="str">
        <f t="shared" si="20"/>
        <v>-</v>
      </c>
      <c r="E478" s="225"/>
      <c r="F478" s="225"/>
      <c r="G478" s="225"/>
      <c r="H478" s="225"/>
      <c r="I478" s="225"/>
      <c r="J478" s="225"/>
      <c r="K478" s="68"/>
      <c r="L478" s="225"/>
      <c r="M478" s="225"/>
      <c r="N478" s="250" t="str">
        <f>IF($E478="","",VLOOKUP($E478,判定式!$Q$3:$X$12,8,TRUE))</f>
        <v/>
      </c>
      <c r="O478" s="250" t="str">
        <f>IF($F478="","",VLOOKUP($F478,判定式!$R$3:$X$12,7,TRUE))</f>
        <v/>
      </c>
      <c r="P478" s="250" t="str">
        <f>IF($G478="","",VLOOKUP($G478,判定式!$S$3:$X$12,6,TRUE))</f>
        <v/>
      </c>
      <c r="Q478" s="250" t="str">
        <f>IF($H478="","",VLOOKUP($H478,判定式!$T$3:$X$12,5,TRUE))</f>
        <v/>
      </c>
      <c r="R478" s="250" t="str">
        <f>IF($I478="","",VLOOKUP($I478,判定式!$AA$3:$AB$12,2,TRUE))</f>
        <v/>
      </c>
      <c r="S478" s="250" t="str">
        <f>IF($J478="","",VLOOKUP($J478,判定式!$W$3:$X$12,2,TRUE))</f>
        <v/>
      </c>
      <c r="T478" s="250" t="str">
        <f>IF($K478="","",VLOOKUP($K478,判定式!$Z$3:$AB$12,3,TRUE))</f>
        <v/>
      </c>
      <c r="U478" s="250" t="str">
        <f>IF($L478="","",VLOOKUP($L478,判定式!$U$3:$X$12,4,TRUE))</f>
        <v/>
      </c>
      <c r="V478" s="250" t="str">
        <f>IF($M478="","",VLOOKUP($M478,判定式!$V$3:$X$12,3,TRUE))</f>
        <v/>
      </c>
      <c r="W478" s="69" t="str">
        <f t="shared" si="21"/>
        <v/>
      </c>
      <c r="X478" s="170" t="b">
        <f>IF(ISNUMBER(D478),"判定外",IF(C478=12,VLOOKUP(W478,判定式!$C$15:I$19,7,TRUE),IF(C478=13,VLOOKUP(W478,判定式!$D$15:I$19,6,TRUE),IF(C478=14,VLOOKUP(W478,判定式!$E$15:I$19,5,TRUE),IF(C478=15,VLOOKUP(W478,判定式!$F$15:I$19,4,TRUE),IF(C478=16,VLOOKUP(W478,判定式!$G$15:I$19,3,TRUE),IF(C478=17,VLOOKUP(W478,判定式!$H$15:I$19,2,TRUE))))))))</f>
        <v>0</v>
      </c>
    </row>
    <row r="479" spans="1:24" ht="14.25">
      <c r="A479" s="76">
        <v>150</v>
      </c>
      <c r="B479" s="136"/>
      <c r="C479" s="204"/>
      <c r="D479" s="218" t="str">
        <f t="shared" si="20"/>
        <v>-</v>
      </c>
      <c r="E479" s="230"/>
      <c r="F479" s="230"/>
      <c r="G479" s="230"/>
      <c r="H479" s="230"/>
      <c r="I479" s="230"/>
      <c r="J479" s="230"/>
      <c r="K479" s="77"/>
      <c r="L479" s="230"/>
      <c r="M479" s="230"/>
      <c r="N479" s="251" t="str">
        <f>IF($E479="","",VLOOKUP($E479,判定式!$Q$3:$X$12,8,TRUE))</f>
        <v/>
      </c>
      <c r="O479" s="251" t="str">
        <f>IF($F479="","",VLOOKUP($F479,判定式!$R$3:$X$12,7,TRUE))</f>
        <v/>
      </c>
      <c r="P479" s="251" t="str">
        <f>IF($G479="","",VLOOKUP($G479,判定式!$S$3:$X$12,6,TRUE))</f>
        <v/>
      </c>
      <c r="Q479" s="251" t="str">
        <f>IF($H479="","",VLOOKUP($H479,判定式!$T$3:$X$12,5,TRUE))</f>
        <v/>
      </c>
      <c r="R479" s="251" t="str">
        <f>IF($I479="","",VLOOKUP($I479,判定式!$AA$3:$AB$12,2,TRUE))</f>
        <v/>
      </c>
      <c r="S479" s="251" t="str">
        <f>IF($J479="","",VLOOKUP($J479,判定式!$W$3:$X$12,2,TRUE))</f>
        <v/>
      </c>
      <c r="T479" s="251" t="str">
        <f>IF($K479="","",VLOOKUP($K479,判定式!$Z$3:$AB$12,3,TRUE))</f>
        <v/>
      </c>
      <c r="U479" s="251" t="str">
        <f>IF($L479="","",VLOOKUP($L479,判定式!$U$3:$X$12,4,TRUE))</f>
        <v/>
      </c>
      <c r="V479" s="251" t="str">
        <f>IF($M479="","",VLOOKUP($M479,判定式!$V$3:$X$12,3,TRUE))</f>
        <v/>
      </c>
      <c r="W479" s="78" t="str">
        <f t="shared" si="21"/>
        <v/>
      </c>
      <c r="X479" s="173" t="b">
        <f>IF(ISNUMBER(D479),"判定外",IF(C479=12,VLOOKUP(W479,判定式!$C$15:I$19,7,TRUE),IF(C479=13,VLOOKUP(W479,判定式!$D$15:I$19,6,TRUE),IF(C479=14,VLOOKUP(W479,判定式!$E$15:I$19,5,TRUE),IF(C479=15,VLOOKUP(W479,判定式!$F$15:I$19,4,TRUE),IF(C479=16,VLOOKUP(W479,判定式!$G$15:I$19,3,TRUE),IF(C479=17,VLOOKUP(W479,判定式!$H$15:I$19,2,TRUE))))))))</f>
        <v>0</v>
      </c>
    </row>
    <row r="480" spans="1:24" ht="14.25">
      <c r="A480" s="73">
        <v>151</v>
      </c>
      <c r="B480" s="137"/>
      <c r="C480" s="205"/>
      <c r="D480" s="219" t="str">
        <f t="shared" si="20"/>
        <v>-</v>
      </c>
      <c r="E480" s="231"/>
      <c r="F480" s="231"/>
      <c r="G480" s="231"/>
      <c r="H480" s="231"/>
      <c r="I480" s="231"/>
      <c r="J480" s="231"/>
      <c r="K480" s="80"/>
      <c r="L480" s="231"/>
      <c r="M480" s="231"/>
      <c r="N480" s="252" t="str">
        <f>IF($E480="","",VLOOKUP($E480,判定式!$Q$3:$X$12,8,TRUE))</f>
        <v/>
      </c>
      <c r="O480" s="252" t="str">
        <f>IF($F480="","",VLOOKUP($F480,判定式!$R$3:$X$12,7,TRUE))</f>
        <v/>
      </c>
      <c r="P480" s="252" t="str">
        <f>IF($G480="","",VLOOKUP($G480,判定式!$S$3:$X$12,6,TRUE))</f>
        <v/>
      </c>
      <c r="Q480" s="252" t="str">
        <f>IF($H480="","",VLOOKUP($H480,判定式!$T$3:$X$12,5,TRUE))</f>
        <v/>
      </c>
      <c r="R480" s="252" t="str">
        <f>IF($I480="","",VLOOKUP($I480,判定式!$AA$3:$AB$12,2,TRUE))</f>
        <v/>
      </c>
      <c r="S480" s="252" t="str">
        <f>IF($J480="","",VLOOKUP($J480,判定式!$W$3:$X$12,2,TRUE))</f>
        <v/>
      </c>
      <c r="T480" s="252" t="str">
        <f>IF($K480="","",VLOOKUP($K480,判定式!$Z$3:$AB$12,3,TRUE))</f>
        <v/>
      </c>
      <c r="U480" s="252" t="str">
        <f>IF($L480="","",VLOOKUP($L480,判定式!$U$3:$X$12,4,TRUE))</f>
        <v/>
      </c>
      <c r="V480" s="252" t="str">
        <f>IF($M480="","",VLOOKUP($M480,判定式!$V$3:$X$12,3,TRUE))</f>
        <v/>
      </c>
      <c r="W480" s="75" t="str">
        <f t="shared" si="21"/>
        <v/>
      </c>
      <c r="X480" s="174" t="b">
        <f>IF(ISNUMBER(D480),"判定外",IF(C480=12,VLOOKUP(W480,判定式!$C$15:I$19,7,TRUE),IF(C480=13,VLOOKUP(W480,判定式!$D$15:I$19,6,TRUE),IF(C480=14,VLOOKUP(W480,判定式!$E$15:I$19,5,TRUE),IF(C480=15,VLOOKUP(W480,判定式!$F$15:I$19,4,TRUE),IF(C480=16,VLOOKUP(W480,判定式!$G$15:I$19,3,TRUE),IF(C480=17,VLOOKUP(W480,判定式!$H$15:I$19,2,TRUE))))))))</f>
        <v>0</v>
      </c>
    </row>
    <row r="481" spans="1:24" ht="14.25">
      <c r="A481" s="67">
        <v>152</v>
      </c>
      <c r="B481" s="133"/>
      <c r="C481" s="201"/>
      <c r="D481" s="215" t="str">
        <f t="shared" si="20"/>
        <v>-</v>
      </c>
      <c r="E481" s="225"/>
      <c r="F481" s="225"/>
      <c r="G481" s="225"/>
      <c r="H481" s="225"/>
      <c r="I481" s="225"/>
      <c r="J481" s="225"/>
      <c r="K481" s="68"/>
      <c r="L481" s="225"/>
      <c r="M481" s="225"/>
      <c r="N481" s="250" t="str">
        <f>IF($E481="","",VLOOKUP($E481,判定式!$Q$3:$X$12,8,TRUE))</f>
        <v/>
      </c>
      <c r="O481" s="250" t="str">
        <f>IF($F481="","",VLOOKUP($F481,判定式!$R$3:$X$12,7,TRUE))</f>
        <v/>
      </c>
      <c r="P481" s="250" t="str">
        <f>IF($G481="","",VLOOKUP($G481,判定式!$S$3:$X$12,6,TRUE))</f>
        <v/>
      </c>
      <c r="Q481" s="250" t="str">
        <f>IF($H481="","",VLOOKUP($H481,判定式!$T$3:$X$12,5,TRUE))</f>
        <v/>
      </c>
      <c r="R481" s="250" t="str">
        <f>IF($I481="","",VLOOKUP($I481,判定式!$AA$3:$AB$12,2,TRUE))</f>
        <v/>
      </c>
      <c r="S481" s="250" t="str">
        <f>IF($J481="","",VLOOKUP($J481,判定式!$W$3:$X$12,2,TRUE))</f>
        <v/>
      </c>
      <c r="T481" s="250" t="str">
        <f>IF($K481="","",VLOOKUP($K481,判定式!$Z$3:$AB$12,3,TRUE))</f>
        <v/>
      </c>
      <c r="U481" s="250" t="str">
        <f>IF($L481="","",VLOOKUP($L481,判定式!$U$3:$X$12,4,TRUE))</f>
        <v/>
      </c>
      <c r="V481" s="250" t="str">
        <f>IF($M481="","",VLOOKUP($M481,判定式!$V$3:$X$12,3,TRUE))</f>
        <v/>
      </c>
      <c r="W481" s="69" t="str">
        <f t="shared" si="21"/>
        <v/>
      </c>
      <c r="X481" s="170" t="b">
        <f>IF(ISNUMBER(D481),"判定外",IF(C481=12,VLOOKUP(W481,判定式!$C$15:I$19,7,TRUE),IF(C481=13,VLOOKUP(W481,判定式!$D$15:I$19,6,TRUE),IF(C481=14,VLOOKUP(W481,判定式!$E$15:I$19,5,TRUE),IF(C481=15,VLOOKUP(W481,判定式!$F$15:I$19,4,TRUE),IF(C481=16,VLOOKUP(W481,判定式!$G$15:I$19,3,TRUE),IF(C481=17,VLOOKUP(W481,判定式!$H$15:I$19,2,TRUE))))))))</f>
        <v>0</v>
      </c>
    </row>
    <row r="482" spans="1:24" ht="14.25">
      <c r="A482" s="67">
        <v>153</v>
      </c>
      <c r="B482" s="133"/>
      <c r="C482" s="201"/>
      <c r="D482" s="215" t="str">
        <f t="shared" si="20"/>
        <v>-</v>
      </c>
      <c r="E482" s="225"/>
      <c r="F482" s="225"/>
      <c r="G482" s="225"/>
      <c r="H482" s="225"/>
      <c r="I482" s="225"/>
      <c r="J482" s="225"/>
      <c r="K482" s="68"/>
      <c r="L482" s="225"/>
      <c r="M482" s="225"/>
      <c r="N482" s="250" t="str">
        <f>IF($E482="","",VLOOKUP($E482,判定式!$Q$3:$X$12,8,TRUE))</f>
        <v/>
      </c>
      <c r="O482" s="250" t="str">
        <f>IF($F482="","",VLOOKUP($F482,判定式!$R$3:$X$12,7,TRUE))</f>
        <v/>
      </c>
      <c r="P482" s="250" t="str">
        <f>IF($G482="","",VLOOKUP($G482,判定式!$S$3:$X$12,6,TRUE))</f>
        <v/>
      </c>
      <c r="Q482" s="250" t="str">
        <f>IF($H482="","",VLOOKUP($H482,判定式!$T$3:$X$12,5,TRUE))</f>
        <v/>
      </c>
      <c r="R482" s="250" t="str">
        <f>IF($I482="","",VLOOKUP($I482,判定式!$AA$3:$AB$12,2,TRUE))</f>
        <v/>
      </c>
      <c r="S482" s="250" t="str">
        <f>IF($J482="","",VLOOKUP($J482,判定式!$W$3:$X$12,2,TRUE))</f>
        <v/>
      </c>
      <c r="T482" s="250" t="str">
        <f>IF($K482="","",VLOOKUP($K482,判定式!$Z$3:$AB$12,3,TRUE))</f>
        <v/>
      </c>
      <c r="U482" s="250" t="str">
        <f>IF($L482="","",VLOOKUP($L482,判定式!$U$3:$X$12,4,TRUE))</f>
        <v/>
      </c>
      <c r="V482" s="250" t="str">
        <f>IF($M482="","",VLOOKUP($M482,判定式!$V$3:$X$12,3,TRUE))</f>
        <v/>
      </c>
      <c r="W482" s="69" t="str">
        <f t="shared" si="21"/>
        <v/>
      </c>
      <c r="X482" s="170" t="b">
        <f>IF(ISNUMBER(D482),"判定外",IF(C482=12,VLOOKUP(W482,判定式!$C$15:I$19,7,TRUE),IF(C482=13,VLOOKUP(W482,判定式!$D$15:I$19,6,TRUE),IF(C482=14,VLOOKUP(W482,判定式!$E$15:I$19,5,TRUE),IF(C482=15,VLOOKUP(W482,判定式!$F$15:I$19,4,TRUE),IF(C482=16,VLOOKUP(W482,判定式!$G$15:I$19,3,TRUE),IF(C482=17,VLOOKUP(W482,判定式!$H$15:I$19,2,TRUE))))))))</f>
        <v>0</v>
      </c>
    </row>
    <row r="483" spans="1:24" ht="14.25">
      <c r="A483" s="67">
        <v>154</v>
      </c>
      <c r="B483" s="133"/>
      <c r="C483" s="201"/>
      <c r="D483" s="215" t="str">
        <f t="shared" si="20"/>
        <v>-</v>
      </c>
      <c r="E483" s="225"/>
      <c r="F483" s="225"/>
      <c r="G483" s="225"/>
      <c r="H483" s="225"/>
      <c r="I483" s="225"/>
      <c r="J483" s="225"/>
      <c r="K483" s="68"/>
      <c r="L483" s="225"/>
      <c r="M483" s="225"/>
      <c r="N483" s="250" t="str">
        <f>IF($E483="","",VLOOKUP($E483,判定式!$Q$3:$X$12,8,TRUE))</f>
        <v/>
      </c>
      <c r="O483" s="250" t="str">
        <f>IF($F483="","",VLOOKUP($F483,判定式!$R$3:$X$12,7,TRUE))</f>
        <v/>
      </c>
      <c r="P483" s="250" t="str">
        <f>IF($G483="","",VLOOKUP($G483,判定式!$S$3:$X$12,6,TRUE))</f>
        <v/>
      </c>
      <c r="Q483" s="250" t="str">
        <f>IF($H483="","",VLOOKUP($H483,判定式!$T$3:$X$12,5,TRUE))</f>
        <v/>
      </c>
      <c r="R483" s="250" t="str">
        <f>IF($I483="","",VLOOKUP($I483,判定式!$AA$3:$AB$12,2,TRUE))</f>
        <v/>
      </c>
      <c r="S483" s="250" t="str">
        <f>IF($J483="","",VLOOKUP($J483,判定式!$W$3:$X$12,2,TRUE))</f>
        <v/>
      </c>
      <c r="T483" s="250" t="str">
        <f>IF($K483="","",VLOOKUP($K483,判定式!$Z$3:$AB$12,3,TRUE))</f>
        <v/>
      </c>
      <c r="U483" s="250" t="str">
        <f>IF($L483="","",VLOOKUP($L483,判定式!$U$3:$X$12,4,TRUE))</f>
        <v/>
      </c>
      <c r="V483" s="250" t="str">
        <f>IF($M483="","",VLOOKUP($M483,判定式!$V$3:$X$12,3,TRUE))</f>
        <v/>
      </c>
      <c r="W483" s="69" t="str">
        <f t="shared" si="21"/>
        <v/>
      </c>
      <c r="X483" s="170" t="b">
        <f>IF(ISNUMBER(D483),"判定外",IF(C483=12,VLOOKUP(W483,判定式!$C$15:I$19,7,TRUE),IF(C483=13,VLOOKUP(W483,判定式!$D$15:I$19,6,TRUE),IF(C483=14,VLOOKUP(W483,判定式!$E$15:I$19,5,TRUE),IF(C483=15,VLOOKUP(W483,判定式!$F$15:I$19,4,TRUE),IF(C483=16,VLOOKUP(W483,判定式!$G$15:I$19,3,TRUE),IF(C483=17,VLOOKUP(W483,判定式!$H$15:I$19,2,TRUE))))))))</f>
        <v>0</v>
      </c>
    </row>
    <row r="484" spans="1:24" ht="14.25">
      <c r="A484" s="76">
        <v>155</v>
      </c>
      <c r="B484" s="134"/>
      <c r="C484" s="202"/>
      <c r="D484" s="216" t="str">
        <f t="shared" si="20"/>
        <v>-</v>
      </c>
      <c r="E484" s="227"/>
      <c r="F484" s="227"/>
      <c r="G484" s="227"/>
      <c r="H484" s="227"/>
      <c r="I484" s="227"/>
      <c r="J484" s="227"/>
      <c r="K484" s="71"/>
      <c r="L484" s="227"/>
      <c r="M484" s="227"/>
      <c r="N484" s="253" t="str">
        <f>IF($E484="","",VLOOKUP($E484,判定式!$Q$3:$X$12,8,TRUE))</f>
        <v/>
      </c>
      <c r="O484" s="253" t="str">
        <f>IF($F484="","",VLOOKUP($F484,判定式!$R$3:$X$12,7,TRUE))</f>
        <v/>
      </c>
      <c r="P484" s="253" t="str">
        <f>IF($G484="","",VLOOKUP($G484,判定式!$S$3:$X$12,6,TRUE))</f>
        <v/>
      </c>
      <c r="Q484" s="253" t="str">
        <f>IF($H484="","",VLOOKUP($H484,判定式!$T$3:$X$12,5,TRUE))</f>
        <v/>
      </c>
      <c r="R484" s="253" t="str">
        <f>IF($I484="","",VLOOKUP($I484,判定式!$AA$3:$AB$12,2,TRUE))</f>
        <v/>
      </c>
      <c r="S484" s="253" t="str">
        <f>IF($J484="","",VLOOKUP($J484,判定式!$W$3:$X$12,2,TRUE))</f>
        <v/>
      </c>
      <c r="T484" s="253" t="str">
        <f>IF($K484="","",VLOOKUP($K484,判定式!$Z$3:$AB$12,3,TRUE))</f>
        <v/>
      </c>
      <c r="U484" s="253" t="str">
        <f>IF($L484="","",VLOOKUP($L484,判定式!$U$3:$X$12,4,TRUE))</f>
        <v/>
      </c>
      <c r="V484" s="253" t="str">
        <f>IF($M484="","",VLOOKUP($M484,判定式!$V$3:$X$12,3,TRUE))</f>
        <v/>
      </c>
      <c r="W484" s="78" t="str">
        <f t="shared" si="21"/>
        <v/>
      </c>
      <c r="X484" s="171" t="b">
        <f>IF(ISNUMBER(D484),"判定外",IF(C484=12,VLOOKUP(W484,判定式!$C$15:I$19,7,TRUE),IF(C484=13,VLOOKUP(W484,判定式!$D$15:I$19,6,TRUE),IF(C484=14,VLOOKUP(W484,判定式!$E$15:I$19,5,TRUE),IF(C484=15,VLOOKUP(W484,判定式!$F$15:I$19,4,TRUE),IF(C484=16,VLOOKUP(W484,判定式!$G$15:I$19,3,TRUE),IF(C484=17,VLOOKUP(W484,判定式!$H$15:I$19,2,TRUE))))))))</f>
        <v>0</v>
      </c>
    </row>
    <row r="485" spans="1:24" ht="14.25">
      <c r="A485" s="73">
        <v>156</v>
      </c>
      <c r="B485" s="135"/>
      <c r="C485" s="203"/>
      <c r="D485" s="217" t="str">
        <f t="shared" si="20"/>
        <v>-</v>
      </c>
      <c r="E485" s="229"/>
      <c r="F485" s="229"/>
      <c r="G485" s="229"/>
      <c r="H485" s="229"/>
      <c r="I485" s="229"/>
      <c r="J485" s="229"/>
      <c r="K485" s="74"/>
      <c r="L485" s="229"/>
      <c r="M485" s="229"/>
      <c r="N485" s="254" t="str">
        <f>IF($E485="","",VLOOKUP($E485,判定式!$Q$3:$X$12,8,TRUE))</f>
        <v/>
      </c>
      <c r="O485" s="254" t="str">
        <f>IF($F485="","",VLOOKUP($F485,判定式!$R$3:$X$12,7,TRUE))</f>
        <v/>
      </c>
      <c r="P485" s="254" t="str">
        <f>IF($G485="","",VLOOKUP($G485,判定式!$S$3:$X$12,6,TRUE))</f>
        <v/>
      </c>
      <c r="Q485" s="254" t="str">
        <f>IF($H485="","",VLOOKUP($H485,判定式!$T$3:$X$12,5,TRUE))</f>
        <v/>
      </c>
      <c r="R485" s="254" t="str">
        <f>IF($I485="","",VLOOKUP($I485,判定式!$AA$3:$AB$12,2,TRUE))</f>
        <v/>
      </c>
      <c r="S485" s="254" t="str">
        <f>IF($J485="","",VLOOKUP($J485,判定式!$W$3:$X$12,2,TRUE))</f>
        <v/>
      </c>
      <c r="T485" s="254" t="str">
        <f>IF($K485="","",VLOOKUP($K485,判定式!$Z$3:$AB$12,3,TRUE))</f>
        <v/>
      </c>
      <c r="U485" s="254" t="str">
        <f>IF($L485="","",VLOOKUP($L485,判定式!$U$3:$X$12,4,TRUE))</f>
        <v/>
      </c>
      <c r="V485" s="254" t="str">
        <f>IF($M485="","",VLOOKUP($M485,判定式!$V$3:$X$12,3,TRUE))</f>
        <v/>
      </c>
      <c r="W485" s="75" t="str">
        <f t="shared" si="21"/>
        <v/>
      </c>
      <c r="X485" s="172" t="b">
        <f>IF(ISNUMBER(D485),"判定外",IF(C485=12,VLOOKUP(W485,判定式!$C$15:I$19,7,TRUE),IF(C485=13,VLOOKUP(W485,判定式!$D$15:I$19,6,TRUE),IF(C485=14,VLOOKUP(W485,判定式!$E$15:I$19,5,TRUE),IF(C485=15,VLOOKUP(W485,判定式!$F$15:I$19,4,TRUE),IF(C485=16,VLOOKUP(W485,判定式!$G$15:I$19,3,TRUE),IF(C485=17,VLOOKUP(W485,判定式!$H$15:I$19,2,TRUE))))))))</f>
        <v>0</v>
      </c>
    </row>
    <row r="486" spans="1:24" ht="14.25">
      <c r="A486" s="67">
        <v>157</v>
      </c>
      <c r="B486" s="133"/>
      <c r="C486" s="201"/>
      <c r="D486" s="215" t="str">
        <f t="shared" si="20"/>
        <v>-</v>
      </c>
      <c r="E486" s="225"/>
      <c r="F486" s="225"/>
      <c r="G486" s="225"/>
      <c r="H486" s="225"/>
      <c r="I486" s="225"/>
      <c r="J486" s="225"/>
      <c r="K486" s="68"/>
      <c r="L486" s="225"/>
      <c r="M486" s="225"/>
      <c r="N486" s="250" t="str">
        <f>IF($E486="","",VLOOKUP($E486,判定式!$Q$3:$X$12,8,TRUE))</f>
        <v/>
      </c>
      <c r="O486" s="250" t="str">
        <f>IF($F486="","",VLOOKUP($F486,判定式!$R$3:$X$12,7,TRUE))</f>
        <v/>
      </c>
      <c r="P486" s="250" t="str">
        <f>IF($G486="","",VLOOKUP($G486,判定式!$S$3:$X$12,6,TRUE))</f>
        <v/>
      </c>
      <c r="Q486" s="250" t="str">
        <f>IF($H486="","",VLOOKUP($H486,判定式!$T$3:$X$12,5,TRUE))</f>
        <v/>
      </c>
      <c r="R486" s="250" t="str">
        <f>IF($I486="","",VLOOKUP($I486,判定式!$AA$3:$AB$12,2,TRUE))</f>
        <v/>
      </c>
      <c r="S486" s="250" t="str">
        <f>IF($J486="","",VLOOKUP($J486,判定式!$W$3:$X$12,2,TRUE))</f>
        <v/>
      </c>
      <c r="T486" s="250" t="str">
        <f>IF($K486="","",VLOOKUP($K486,判定式!$Z$3:$AB$12,3,TRUE))</f>
        <v/>
      </c>
      <c r="U486" s="250" t="str">
        <f>IF($L486="","",VLOOKUP($L486,判定式!$U$3:$X$12,4,TRUE))</f>
        <v/>
      </c>
      <c r="V486" s="250" t="str">
        <f>IF($M486="","",VLOOKUP($M486,判定式!$V$3:$X$12,3,TRUE))</f>
        <v/>
      </c>
      <c r="W486" s="69" t="str">
        <f t="shared" si="21"/>
        <v/>
      </c>
      <c r="X486" s="170" t="b">
        <f>IF(ISNUMBER(D486),"判定外",IF(C486=12,VLOOKUP(W486,判定式!$C$15:I$19,7,TRUE),IF(C486=13,VLOOKUP(W486,判定式!$D$15:I$19,6,TRUE),IF(C486=14,VLOOKUP(W486,判定式!$E$15:I$19,5,TRUE),IF(C486=15,VLOOKUP(W486,判定式!$F$15:I$19,4,TRUE),IF(C486=16,VLOOKUP(W486,判定式!$G$15:I$19,3,TRUE),IF(C486=17,VLOOKUP(W486,判定式!$H$15:I$19,2,TRUE))))))))</f>
        <v>0</v>
      </c>
    </row>
    <row r="487" spans="1:24" ht="14.25">
      <c r="A487" s="67">
        <v>158</v>
      </c>
      <c r="B487" s="133"/>
      <c r="C487" s="201"/>
      <c r="D487" s="215" t="str">
        <f t="shared" si="20"/>
        <v>-</v>
      </c>
      <c r="E487" s="225"/>
      <c r="F487" s="225"/>
      <c r="G487" s="225"/>
      <c r="H487" s="225"/>
      <c r="I487" s="225"/>
      <c r="J487" s="225"/>
      <c r="K487" s="68"/>
      <c r="L487" s="225"/>
      <c r="M487" s="225"/>
      <c r="N487" s="250" t="str">
        <f>IF($E487="","",VLOOKUP($E487,判定式!$Q$3:$X$12,8,TRUE))</f>
        <v/>
      </c>
      <c r="O487" s="250" t="str">
        <f>IF($F487="","",VLOOKUP($F487,判定式!$R$3:$X$12,7,TRUE))</f>
        <v/>
      </c>
      <c r="P487" s="250" t="str">
        <f>IF($G487="","",VLOOKUP($G487,判定式!$S$3:$X$12,6,TRUE))</f>
        <v/>
      </c>
      <c r="Q487" s="250" t="str">
        <f>IF($H487="","",VLOOKUP($H487,判定式!$T$3:$X$12,5,TRUE))</f>
        <v/>
      </c>
      <c r="R487" s="250" t="str">
        <f>IF($I487="","",VLOOKUP($I487,判定式!$AA$3:$AB$12,2,TRUE))</f>
        <v/>
      </c>
      <c r="S487" s="250" t="str">
        <f>IF($J487="","",VLOOKUP($J487,判定式!$W$3:$X$12,2,TRUE))</f>
        <v/>
      </c>
      <c r="T487" s="250" t="str">
        <f>IF($K487="","",VLOOKUP($K487,判定式!$Z$3:$AB$12,3,TRUE))</f>
        <v/>
      </c>
      <c r="U487" s="250" t="str">
        <f>IF($L487="","",VLOOKUP($L487,判定式!$U$3:$X$12,4,TRUE))</f>
        <v/>
      </c>
      <c r="V487" s="250" t="str">
        <f>IF($M487="","",VLOOKUP($M487,判定式!$V$3:$X$12,3,TRUE))</f>
        <v/>
      </c>
      <c r="W487" s="69" t="str">
        <f t="shared" si="21"/>
        <v/>
      </c>
      <c r="X487" s="170" t="b">
        <f>IF(ISNUMBER(D487),"判定外",IF(C487=12,VLOOKUP(W487,判定式!$C$15:I$19,7,TRUE),IF(C487=13,VLOOKUP(W487,判定式!$D$15:I$19,6,TRUE),IF(C487=14,VLOOKUP(W487,判定式!$E$15:I$19,5,TRUE),IF(C487=15,VLOOKUP(W487,判定式!$F$15:I$19,4,TRUE),IF(C487=16,VLOOKUP(W487,判定式!$G$15:I$19,3,TRUE),IF(C487=17,VLOOKUP(W487,判定式!$H$15:I$19,2,TRUE))))))))</f>
        <v>0</v>
      </c>
    </row>
    <row r="488" spans="1:24" ht="14.25">
      <c r="A488" s="67">
        <v>159</v>
      </c>
      <c r="B488" s="133"/>
      <c r="C488" s="201"/>
      <c r="D488" s="215" t="str">
        <f t="shared" si="20"/>
        <v>-</v>
      </c>
      <c r="E488" s="225"/>
      <c r="F488" s="225"/>
      <c r="G488" s="225"/>
      <c r="H488" s="225"/>
      <c r="I488" s="225"/>
      <c r="J488" s="225"/>
      <c r="K488" s="68"/>
      <c r="L488" s="225"/>
      <c r="M488" s="225"/>
      <c r="N488" s="250" t="str">
        <f>IF($E488="","",VLOOKUP($E488,判定式!$Q$3:$X$12,8,TRUE))</f>
        <v/>
      </c>
      <c r="O488" s="250" t="str">
        <f>IF($F488="","",VLOOKUP($F488,判定式!$R$3:$X$12,7,TRUE))</f>
        <v/>
      </c>
      <c r="P488" s="250" t="str">
        <f>IF($G488="","",VLOOKUP($G488,判定式!$S$3:$X$12,6,TRUE))</f>
        <v/>
      </c>
      <c r="Q488" s="250" t="str">
        <f>IF($H488="","",VLOOKUP($H488,判定式!$T$3:$X$12,5,TRUE))</f>
        <v/>
      </c>
      <c r="R488" s="250" t="str">
        <f>IF($I488="","",VLOOKUP($I488,判定式!$AA$3:$AB$12,2,TRUE))</f>
        <v/>
      </c>
      <c r="S488" s="250" t="str">
        <f>IF($J488="","",VLOOKUP($J488,判定式!$W$3:$X$12,2,TRUE))</f>
        <v/>
      </c>
      <c r="T488" s="250" t="str">
        <f>IF($K488="","",VLOOKUP($K488,判定式!$Z$3:$AB$12,3,TRUE))</f>
        <v/>
      </c>
      <c r="U488" s="250" t="str">
        <f>IF($L488="","",VLOOKUP($L488,判定式!$U$3:$X$12,4,TRUE))</f>
        <v/>
      </c>
      <c r="V488" s="250" t="str">
        <f>IF($M488="","",VLOOKUP($M488,判定式!$V$3:$X$12,3,TRUE))</f>
        <v/>
      </c>
      <c r="W488" s="69" t="str">
        <f t="shared" si="21"/>
        <v/>
      </c>
      <c r="X488" s="170" t="b">
        <f>IF(ISNUMBER(D488),"判定外",IF(C488=12,VLOOKUP(W488,判定式!$C$15:I$19,7,TRUE),IF(C488=13,VLOOKUP(W488,判定式!$D$15:I$19,6,TRUE),IF(C488=14,VLOOKUP(W488,判定式!$E$15:I$19,5,TRUE),IF(C488=15,VLOOKUP(W488,判定式!$F$15:I$19,4,TRUE),IF(C488=16,VLOOKUP(W488,判定式!$G$15:I$19,3,TRUE),IF(C488=17,VLOOKUP(W488,判定式!$H$15:I$19,2,TRUE))))))))</f>
        <v>0</v>
      </c>
    </row>
    <row r="489" spans="1:24" ht="14.25">
      <c r="A489" s="76">
        <v>160</v>
      </c>
      <c r="B489" s="136"/>
      <c r="C489" s="204"/>
      <c r="D489" s="218" t="str">
        <f t="shared" si="20"/>
        <v>-</v>
      </c>
      <c r="E489" s="230"/>
      <c r="F489" s="230"/>
      <c r="G489" s="230"/>
      <c r="H489" s="230"/>
      <c r="I489" s="230"/>
      <c r="J489" s="230"/>
      <c r="K489" s="77"/>
      <c r="L489" s="230"/>
      <c r="M489" s="230"/>
      <c r="N489" s="251" t="str">
        <f>IF($E489="","",VLOOKUP($E489,判定式!$Q$3:$X$12,8,TRUE))</f>
        <v/>
      </c>
      <c r="O489" s="251" t="str">
        <f>IF($F489="","",VLOOKUP($F489,判定式!$R$3:$X$12,7,TRUE))</f>
        <v/>
      </c>
      <c r="P489" s="251" t="str">
        <f>IF($G489="","",VLOOKUP($G489,判定式!$S$3:$X$12,6,TRUE))</f>
        <v/>
      </c>
      <c r="Q489" s="251" t="str">
        <f>IF($H489="","",VLOOKUP($H489,判定式!$T$3:$X$12,5,TRUE))</f>
        <v/>
      </c>
      <c r="R489" s="251" t="str">
        <f>IF($I489="","",VLOOKUP($I489,判定式!$AA$3:$AB$12,2,TRUE))</f>
        <v/>
      </c>
      <c r="S489" s="251" t="str">
        <f>IF($J489="","",VLOOKUP($J489,判定式!$W$3:$X$12,2,TRUE))</f>
        <v/>
      </c>
      <c r="T489" s="251" t="str">
        <f>IF($K489="","",VLOOKUP($K489,判定式!$Z$3:$AB$12,3,TRUE))</f>
        <v/>
      </c>
      <c r="U489" s="251" t="str">
        <f>IF($L489="","",VLOOKUP($L489,判定式!$U$3:$X$12,4,TRUE))</f>
        <v/>
      </c>
      <c r="V489" s="251" t="str">
        <f>IF($M489="","",VLOOKUP($M489,判定式!$V$3:$X$12,3,TRUE))</f>
        <v/>
      </c>
      <c r="W489" s="78" t="str">
        <f t="shared" si="21"/>
        <v/>
      </c>
      <c r="X489" s="173" t="b">
        <f>IF(ISNUMBER(D489),"判定外",IF(C489=12,VLOOKUP(W489,判定式!$C$15:I$19,7,TRUE),IF(C489=13,VLOOKUP(W489,判定式!$D$15:I$19,6,TRUE),IF(C489=14,VLOOKUP(W489,判定式!$E$15:I$19,5,TRUE),IF(C489=15,VLOOKUP(W489,判定式!$F$15:I$19,4,TRUE),IF(C489=16,VLOOKUP(W489,判定式!$G$15:I$19,3,TRUE),IF(C489=17,VLOOKUP(W489,判定式!$H$15:I$19,2,TRUE))))))))</f>
        <v>0</v>
      </c>
    </row>
    <row r="490" spans="1:24" ht="14.25">
      <c r="A490" s="73">
        <v>161</v>
      </c>
      <c r="B490" s="137"/>
      <c r="C490" s="205"/>
      <c r="D490" s="219" t="str">
        <f t="shared" si="20"/>
        <v>-</v>
      </c>
      <c r="E490" s="231"/>
      <c r="F490" s="231"/>
      <c r="G490" s="231"/>
      <c r="H490" s="231"/>
      <c r="I490" s="231"/>
      <c r="J490" s="231"/>
      <c r="K490" s="80"/>
      <c r="L490" s="231"/>
      <c r="M490" s="231"/>
      <c r="N490" s="252" t="str">
        <f>IF($E490="","",VLOOKUP($E490,判定式!$Q$3:$X$12,8,TRUE))</f>
        <v/>
      </c>
      <c r="O490" s="252" t="str">
        <f>IF($F490="","",VLOOKUP($F490,判定式!$R$3:$X$12,7,TRUE))</f>
        <v/>
      </c>
      <c r="P490" s="252" t="str">
        <f>IF($G490="","",VLOOKUP($G490,判定式!$S$3:$X$12,6,TRUE))</f>
        <v/>
      </c>
      <c r="Q490" s="252" t="str">
        <f>IF($H490="","",VLOOKUP($H490,判定式!$T$3:$X$12,5,TRUE))</f>
        <v/>
      </c>
      <c r="R490" s="252" t="str">
        <f>IF($I490="","",VLOOKUP($I490,判定式!$AA$3:$AB$12,2,TRUE))</f>
        <v/>
      </c>
      <c r="S490" s="252" t="str">
        <f>IF($J490="","",VLOOKUP($J490,判定式!$W$3:$X$12,2,TRUE))</f>
        <v/>
      </c>
      <c r="T490" s="252" t="str">
        <f>IF($K490="","",VLOOKUP($K490,判定式!$Z$3:$AB$12,3,TRUE))</f>
        <v/>
      </c>
      <c r="U490" s="252" t="str">
        <f>IF($L490="","",VLOOKUP($L490,判定式!$U$3:$X$12,4,TRUE))</f>
        <v/>
      </c>
      <c r="V490" s="252" t="str">
        <f>IF($M490="","",VLOOKUP($M490,判定式!$V$3:$X$12,3,TRUE))</f>
        <v/>
      </c>
      <c r="W490" s="75" t="str">
        <f t="shared" si="21"/>
        <v/>
      </c>
      <c r="X490" s="174" t="b">
        <f>IF(ISNUMBER(D490),"判定外",IF(C490=12,VLOOKUP(W490,判定式!$C$15:I$19,7,TRUE),IF(C490=13,VLOOKUP(W490,判定式!$D$15:I$19,6,TRUE),IF(C490=14,VLOOKUP(W490,判定式!$E$15:I$19,5,TRUE),IF(C490=15,VLOOKUP(W490,判定式!$F$15:I$19,4,TRUE),IF(C490=16,VLOOKUP(W490,判定式!$G$15:I$19,3,TRUE),IF(C490=17,VLOOKUP(W490,判定式!$H$15:I$19,2,TRUE))))))))</f>
        <v>0</v>
      </c>
    </row>
    <row r="491" spans="1:24" ht="14.25">
      <c r="A491" s="67">
        <v>162</v>
      </c>
      <c r="B491" s="133"/>
      <c r="C491" s="201"/>
      <c r="D491" s="215" t="str">
        <f t="shared" si="20"/>
        <v>-</v>
      </c>
      <c r="E491" s="225"/>
      <c r="F491" s="225"/>
      <c r="G491" s="225"/>
      <c r="H491" s="225"/>
      <c r="I491" s="225"/>
      <c r="J491" s="225"/>
      <c r="K491" s="68"/>
      <c r="L491" s="225"/>
      <c r="M491" s="225"/>
      <c r="N491" s="250" t="str">
        <f>IF($E491="","",VLOOKUP($E491,判定式!$Q$3:$X$12,8,TRUE))</f>
        <v/>
      </c>
      <c r="O491" s="250" t="str">
        <f>IF($F491="","",VLOOKUP($F491,判定式!$R$3:$X$12,7,TRUE))</f>
        <v/>
      </c>
      <c r="P491" s="250" t="str">
        <f>IF($G491="","",VLOOKUP($G491,判定式!$S$3:$X$12,6,TRUE))</f>
        <v/>
      </c>
      <c r="Q491" s="250" t="str">
        <f>IF($H491="","",VLOOKUP($H491,判定式!$T$3:$X$12,5,TRUE))</f>
        <v/>
      </c>
      <c r="R491" s="250" t="str">
        <f>IF($I491="","",VLOOKUP($I491,判定式!$AA$3:$AB$12,2,TRUE))</f>
        <v/>
      </c>
      <c r="S491" s="250" t="str">
        <f>IF($J491="","",VLOOKUP($J491,判定式!$W$3:$X$12,2,TRUE))</f>
        <v/>
      </c>
      <c r="T491" s="250" t="str">
        <f>IF($K491="","",VLOOKUP($K491,判定式!$Z$3:$AB$12,3,TRUE))</f>
        <v/>
      </c>
      <c r="U491" s="250" t="str">
        <f>IF($L491="","",VLOOKUP($L491,判定式!$U$3:$X$12,4,TRUE))</f>
        <v/>
      </c>
      <c r="V491" s="250" t="str">
        <f>IF($M491="","",VLOOKUP($M491,判定式!$V$3:$X$12,3,TRUE))</f>
        <v/>
      </c>
      <c r="W491" s="69" t="str">
        <f t="shared" si="21"/>
        <v/>
      </c>
      <c r="X491" s="170" t="b">
        <f>IF(ISNUMBER(D491),"判定外",IF(C491=12,VLOOKUP(W491,判定式!$C$15:I$19,7,TRUE),IF(C491=13,VLOOKUP(W491,判定式!$D$15:I$19,6,TRUE),IF(C491=14,VLOOKUP(W491,判定式!$E$15:I$19,5,TRUE),IF(C491=15,VLOOKUP(W491,判定式!$F$15:I$19,4,TRUE),IF(C491=16,VLOOKUP(W491,判定式!$G$15:I$19,3,TRUE),IF(C491=17,VLOOKUP(W491,判定式!$H$15:I$19,2,TRUE))))))))</f>
        <v>0</v>
      </c>
    </row>
    <row r="492" spans="1:24" ht="14.25">
      <c r="A492" s="67">
        <v>163</v>
      </c>
      <c r="B492" s="133"/>
      <c r="C492" s="201"/>
      <c r="D492" s="215" t="str">
        <f t="shared" si="20"/>
        <v>-</v>
      </c>
      <c r="E492" s="225"/>
      <c r="F492" s="225"/>
      <c r="G492" s="225"/>
      <c r="H492" s="225"/>
      <c r="I492" s="225"/>
      <c r="J492" s="225"/>
      <c r="K492" s="68"/>
      <c r="L492" s="225"/>
      <c r="M492" s="225"/>
      <c r="N492" s="250" t="str">
        <f>IF($E492="","",VLOOKUP($E492,判定式!$Q$3:$X$12,8,TRUE))</f>
        <v/>
      </c>
      <c r="O492" s="250" t="str">
        <f>IF($F492="","",VLOOKUP($F492,判定式!$R$3:$X$12,7,TRUE))</f>
        <v/>
      </c>
      <c r="P492" s="250" t="str">
        <f>IF($G492="","",VLOOKUP($G492,判定式!$S$3:$X$12,6,TRUE))</f>
        <v/>
      </c>
      <c r="Q492" s="250" t="str">
        <f>IF($H492="","",VLOOKUP($H492,判定式!$T$3:$X$12,5,TRUE))</f>
        <v/>
      </c>
      <c r="R492" s="250" t="str">
        <f>IF($I492="","",VLOOKUP($I492,判定式!$AA$3:$AB$12,2,TRUE))</f>
        <v/>
      </c>
      <c r="S492" s="250" t="str">
        <f>IF($J492="","",VLOOKUP($J492,判定式!$W$3:$X$12,2,TRUE))</f>
        <v/>
      </c>
      <c r="T492" s="250" t="str">
        <f>IF($K492="","",VLOOKUP($K492,判定式!$Z$3:$AB$12,3,TRUE))</f>
        <v/>
      </c>
      <c r="U492" s="250" t="str">
        <f>IF($L492="","",VLOOKUP($L492,判定式!$U$3:$X$12,4,TRUE))</f>
        <v/>
      </c>
      <c r="V492" s="250" t="str">
        <f>IF($M492="","",VLOOKUP($M492,判定式!$V$3:$X$12,3,TRUE))</f>
        <v/>
      </c>
      <c r="W492" s="69" t="str">
        <f t="shared" si="21"/>
        <v/>
      </c>
      <c r="X492" s="170" t="b">
        <f>IF(ISNUMBER(D492),"判定外",IF(C492=12,VLOOKUP(W492,判定式!$C$15:I$19,7,TRUE),IF(C492=13,VLOOKUP(W492,判定式!$D$15:I$19,6,TRUE),IF(C492=14,VLOOKUP(W492,判定式!$E$15:I$19,5,TRUE),IF(C492=15,VLOOKUP(W492,判定式!$F$15:I$19,4,TRUE),IF(C492=16,VLOOKUP(W492,判定式!$G$15:I$19,3,TRUE),IF(C492=17,VLOOKUP(W492,判定式!$H$15:I$19,2,TRUE))))))))</f>
        <v>0</v>
      </c>
    </row>
    <row r="493" spans="1:24" ht="14.25">
      <c r="A493" s="67">
        <v>164</v>
      </c>
      <c r="B493" s="133"/>
      <c r="C493" s="201"/>
      <c r="D493" s="215" t="str">
        <f t="shared" si="20"/>
        <v>-</v>
      </c>
      <c r="E493" s="225"/>
      <c r="F493" s="225"/>
      <c r="G493" s="225"/>
      <c r="H493" s="225"/>
      <c r="I493" s="225"/>
      <c r="J493" s="225"/>
      <c r="K493" s="68"/>
      <c r="L493" s="225"/>
      <c r="M493" s="225"/>
      <c r="N493" s="250" t="str">
        <f>IF($E493="","",VLOOKUP($E493,判定式!$Q$3:$X$12,8,TRUE))</f>
        <v/>
      </c>
      <c r="O493" s="250" t="str">
        <f>IF($F493="","",VLOOKUP($F493,判定式!$R$3:$X$12,7,TRUE))</f>
        <v/>
      </c>
      <c r="P493" s="250" t="str">
        <f>IF($G493="","",VLOOKUP($G493,判定式!$S$3:$X$12,6,TRUE))</f>
        <v/>
      </c>
      <c r="Q493" s="250" t="str">
        <f>IF($H493="","",VLOOKUP($H493,判定式!$T$3:$X$12,5,TRUE))</f>
        <v/>
      </c>
      <c r="R493" s="250" t="str">
        <f>IF($I493="","",VLOOKUP($I493,判定式!$AA$3:$AB$12,2,TRUE))</f>
        <v/>
      </c>
      <c r="S493" s="250" t="str">
        <f>IF($J493="","",VLOOKUP($J493,判定式!$W$3:$X$12,2,TRUE))</f>
        <v/>
      </c>
      <c r="T493" s="250" t="str">
        <f>IF($K493="","",VLOOKUP($K493,判定式!$Z$3:$AB$12,3,TRUE))</f>
        <v/>
      </c>
      <c r="U493" s="250" t="str">
        <f>IF($L493="","",VLOOKUP($L493,判定式!$U$3:$X$12,4,TRUE))</f>
        <v/>
      </c>
      <c r="V493" s="250" t="str">
        <f>IF($M493="","",VLOOKUP($M493,判定式!$V$3:$X$12,3,TRUE))</f>
        <v/>
      </c>
      <c r="W493" s="69" t="str">
        <f t="shared" si="21"/>
        <v/>
      </c>
      <c r="X493" s="170" t="b">
        <f>IF(ISNUMBER(D493),"判定外",IF(C493=12,VLOOKUP(W493,判定式!$C$15:I$19,7,TRUE),IF(C493=13,VLOOKUP(W493,判定式!$D$15:I$19,6,TRUE),IF(C493=14,VLOOKUP(W493,判定式!$E$15:I$19,5,TRUE),IF(C493=15,VLOOKUP(W493,判定式!$F$15:I$19,4,TRUE),IF(C493=16,VLOOKUP(W493,判定式!$G$15:I$19,3,TRUE),IF(C493=17,VLOOKUP(W493,判定式!$H$15:I$19,2,TRUE))))))))</f>
        <v>0</v>
      </c>
    </row>
    <row r="494" spans="1:24" ht="14.25">
      <c r="A494" s="76">
        <v>165</v>
      </c>
      <c r="B494" s="134"/>
      <c r="C494" s="202"/>
      <c r="D494" s="218" t="str">
        <f t="shared" si="20"/>
        <v>-</v>
      </c>
      <c r="E494" s="227"/>
      <c r="F494" s="227"/>
      <c r="G494" s="227"/>
      <c r="H494" s="227"/>
      <c r="I494" s="227"/>
      <c r="J494" s="227"/>
      <c r="K494" s="71"/>
      <c r="L494" s="227"/>
      <c r="M494" s="227"/>
      <c r="N494" s="253" t="str">
        <f>IF($E494="","",VLOOKUP($E494,判定式!$Q$3:$X$12,8,TRUE))</f>
        <v/>
      </c>
      <c r="O494" s="253" t="str">
        <f>IF($F494="","",VLOOKUP($F494,判定式!$R$3:$X$12,7,TRUE))</f>
        <v/>
      </c>
      <c r="P494" s="253" t="str">
        <f>IF($G494="","",VLOOKUP($G494,判定式!$S$3:$X$12,6,TRUE))</f>
        <v/>
      </c>
      <c r="Q494" s="253" t="str">
        <f>IF($H494="","",VLOOKUP($H494,判定式!$T$3:$X$12,5,TRUE))</f>
        <v/>
      </c>
      <c r="R494" s="253" t="str">
        <f>IF($I494="","",VLOOKUP($I494,判定式!$AA$3:$AB$12,2,TRUE))</f>
        <v/>
      </c>
      <c r="S494" s="253" t="str">
        <f>IF($J494="","",VLOOKUP($J494,判定式!$W$3:$X$12,2,TRUE))</f>
        <v/>
      </c>
      <c r="T494" s="253" t="str">
        <f>IF($K494="","",VLOOKUP($K494,判定式!$Z$3:$AB$12,3,TRUE))</f>
        <v/>
      </c>
      <c r="U494" s="253" t="str">
        <f>IF($L494="","",VLOOKUP($L494,判定式!$U$3:$X$12,4,TRUE))</f>
        <v/>
      </c>
      <c r="V494" s="253" t="str">
        <f>IF($M494="","",VLOOKUP($M494,判定式!$V$3:$X$12,3,TRUE))</f>
        <v/>
      </c>
      <c r="W494" s="78" t="str">
        <f t="shared" si="21"/>
        <v/>
      </c>
      <c r="X494" s="171" t="b">
        <f>IF(ISNUMBER(D494),"判定外",IF(C494=12,VLOOKUP(W494,判定式!$C$15:I$19,7,TRUE),IF(C494=13,VLOOKUP(W494,判定式!$D$15:I$19,6,TRUE),IF(C494=14,VLOOKUP(W494,判定式!$E$15:I$19,5,TRUE),IF(C494=15,VLOOKUP(W494,判定式!$F$15:I$19,4,TRUE),IF(C494=16,VLOOKUP(W494,判定式!$G$15:I$19,3,TRUE),IF(C494=17,VLOOKUP(W494,判定式!$H$15:I$19,2,TRUE))))))))</f>
        <v>0</v>
      </c>
    </row>
    <row r="495" spans="1:24" ht="14.25">
      <c r="A495" s="73">
        <v>166</v>
      </c>
      <c r="B495" s="135"/>
      <c r="C495" s="203"/>
      <c r="D495" s="219" t="str">
        <f t="shared" si="20"/>
        <v>-</v>
      </c>
      <c r="E495" s="229"/>
      <c r="F495" s="229"/>
      <c r="G495" s="229"/>
      <c r="H495" s="229"/>
      <c r="I495" s="229"/>
      <c r="J495" s="229"/>
      <c r="K495" s="74"/>
      <c r="L495" s="229"/>
      <c r="M495" s="229"/>
      <c r="N495" s="254" t="str">
        <f>IF($E495="","",VLOOKUP($E495,判定式!$Q$3:$X$12,8,TRUE))</f>
        <v/>
      </c>
      <c r="O495" s="254" t="str">
        <f>IF($F495="","",VLOOKUP($F495,判定式!$R$3:$X$12,7,TRUE))</f>
        <v/>
      </c>
      <c r="P495" s="254" t="str">
        <f>IF($G495="","",VLOOKUP($G495,判定式!$S$3:$X$12,6,TRUE))</f>
        <v/>
      </c>
      <c r="Q495" s="254" t="str">
        <f>IF($H495="","",VLOOKUP($H495,判定式!$T$3:$X$12,5,TRUE))</f>
        <v/>
      </c>
      <c r="R495" s="254" t="str">
        <f>IF($I495="","",VLOOKUP($I495,判定式!$AA$3:$AB$12,2,TRUE))</f>
        <v/>
      </c>
      <c r="S495" s="254" t="str">
        <f>IF($J495="","",VLOOKUP($J495,判定式!$W$3:$X$12,2,TRUE))</f>
        <v/>
      </c>
      <c r="T495" s="254" t="str">
        <f>IF($K495="","",VLOOKUP($K495,判定式!$Z$3:$AB$12,3,TRUE))</f>
        <v/>
      </c>
      <c r="U495" s="254" t="str">
        <f>IF($L495="","",VLOOKUP($L495,判定式!$U$3:$X$12,4,TRUE))</f>
        <v/>
      </c>
      <c r="V495" s="254" t="str">
        <f>IF($M495="","",VLOOKUP($M495,判定式!$V$3:$X$12,3,TRUE))</f>
        <v/>
      </c>
      <c r="W495" s="75" t="str">
        <f t="shared" si="21"/>
        <v/>
      </c>
      <c r="X495" s="172" t="b">
        <f>IF(ISNUMBER(D495),"判定外",IF(C495=12,VLOOKUP(W495,判定式!$C$15:I$19,7,TRUE),IF(C495=13,VLOOKUP(W495,判定式!$D$15:I$19,6,TRUE),IF(C495=14,VLOOKUP(W495,判定式!$E$15:I$19,5,TRUE),IF(C495=15,VLOOKUP(W495,判定式!$F$15:I$19,4,TRUE),IF(C495=16,VLOOKUP(W495,判定式!$G$15:I$19,3,TRUE),IF(C495=17,VLOOKUP(W495,判定式!$H$15:I$19,2,TRUE))))))))</f>
        <v>0</v>
      </c>
    </row>
    <row r="496" spans="1:24" ht="14.25">
      <c r="A496" s="67">
        <v>167</v>
      </c>
      <c r="B496" s="133"/>
      <c r="C496" s="201"/>
      <c r="D496" s="215" t="str">
        <f t="shared" si="20"/>
        <v>-</v>
      </c>
      <c r="E496" s="225"/>
      <c r="F496" s="225"/>
      <c r="G496" s="225"/>
      <c r="H496" s="225"/>
      <c r="I496" s="225"/>
      <c r="J496" s="225"/>
      <c r="K496" s="68"/>
      <c r="L496" s="225"/>
      <c r="M496" s="225"/>
      <c r="N496" s="250" t="str">
        <f>IF($E496="","",VLOOKUP($E496,判定式!$Q$3:$X$12,8,TRUE))</f>
        <v/>
      </c>
      <c r="O496" s="250" t="str">
        <f>IF($F496="","",VLOOKUP($F496,判定式!$R$3:$X$12,7,TRUE))</f>
        <v/>
      </c>
      <c r="P496" s="250" t="str">
        <f>IF($G496="","",VLOOKUP($G496,判定式!$S$3:$X$12,6,TRUE))</f>
        <v/>
      </c>
      <c r="Q496" s="250" t="str">
        <f>IF($H496="","",VLOOKUP($H496,判定式!$T$3:$X$12,5,TRUE))</f>
        <v/>
      </c>
      <c r="R496" s="250" t="str">
        <f>IF($I496="","",VLOOKUP($I496,判定式!$AA$3:$AB$12,2,TRUE))</f>
        <v/>
      </c>
      <c r="S496" s="250" t="str">
        <f>IF($J496="","",VLOOKUP($J496,判定式!$W$3:$X$12,2,TRUE))</f>
        <v/>
      </c>
      <c r="T496" s="250" t="str">
        <f>IF($K496="","",VLOOKUP($K496,判定式!$Z$3:$AB$12,3,TRUE))</f>
        <v/>
      </c>
      <c r="U496" s="250" t="str">
        <f>IF($L496="","",VLOOKUP($L496,判定式!$U$3:$X$12,4,TRUE))</f>
        <v/>
      </c>
      <c r="V496" s="250" t="str">
        <f>IF($M496="","",VLOOKUP($M496,判定式!$V$3:$X$12,3,TRUE))</f>
        <v/>
      </c>
      <c r="W496" s="69" t="str">
        <f t="shared" si="21"/>
        <v/>
      </c>
      <c r="X496" s="170" t="b">
        <f>IF(ISNUMBER(D496),"判定外",IF(C496=12,VLOOKUP(W496,判定式!$C$15:I$19,7,TRUE),IF(C496=13,VLOOKUP(W496,判定式!$D$15:I$19,6,TRUE),IF(C496=14,VLOOKUP(W496,判定式!$E$15:I$19,5,TRUE),IF(C496=15,VLOOKUP(W496,判定式!$F$15:I$19,4,TRUE),IF(C496=16,VLOOKUP(W496,判定式!$G$15:I$19,3,TRUE),IF(C496=17,VLOOKUP(W496,判定式!$H$15:I$19,2,TRUE))))))))</f>
        <v>0</v>
      </c>
    </row>
    <row r="497" spans="1:24" ht="14.25">
      <c r="A497" s="67">
        <v>168</v>
      </c>
      <c r="B497" s="133"/>
      <c r="C497" s="201"/>
      <c r="D497" s="215" t="str">
        <f t="shared" si="20"/>
        <v>-</v>
      </c>
      <c r="E497" s="225"/>
      <c r="F497" s="225"/>
      <c r="G497" s="225"/>
      <c r="H497" s="225"/>
      <c r="I497" s="225"/>
      <c r="J497" s="225"/>
      <c r="K497" s="68"/>
      <c r="L497" s="225"/>
      <c r="M497" s="225"/>
      <c r="N497" s="250" t="str">
        <f>IF($E497="","",VLOOKUP($E497,判定式!$Q$3:$X$12,8,TRUE))</f>
        <v/>
      </c>
      <c r="O497" s="250" t="str">
        <f>IF($F497="","",VLOOKUP($F497,判定式!$R$3:$X$12,7,TRUE))</f>
        <v/>
      </c>
      <c r="P497" s="250" t="str">
        <f>IF($G497="","",VLOOKUP($G497,判定式!$S$3:$X$12,6,TRUE))</f>
        <v/>
      </c>
      <c r="Q497" s="250" t="str">
        <f>IF($H497="","",VLOOKUP($H497,判定式!$T$3:$X$12,5,TRUE))</f>
        <v/>
      </c>
      <c r="R497" s="250" t="str">
        <f>IF($I497="","",VLOOKUP($I497,判定式!$AA$3:$AB$12,2,TRUE))</f>
        <v/>
      </c>
      <c r="S497" s="250" t="str">
        <f>IF($J497="","",VLOOKUP($J497,判定式!$W$3:$X$12,2,TRUE))</f>
        <v/>
      </c>
      <c r="T497" s="250" t="str">
        <f>IF($K497="","",VLOOKUP($K497,判定式!$Z$3:$AB$12,3,TRUE))</f>
        <v/>
      </c>
      <c r="U497" s="250" t="str">
        <f>IF($L497="","",VLOOKUP($L497,判定式!$U$3:$X$12,4,TRUE))</f>
        <v/>
      </c>
      <c r="V497" s="250" t="str">
        <f>IF($M497="","",VLOOKUP($M497,判定式!$V$3:$X$12,3,TRUE))</f>
        <v/>
      </c>
      <c r="W497" s="69" t="str">
        <f t="shared" si="21"/>
        <v/>
      </c>
      <c r="X497" s="170" t="b">
        <f>IF(ISNUMBER(D497),"判定外",IF(C497=12,VLOOKUP(W497,判定式!$C$15:I$19,7,TRUE),IF(C497=13,VLOOKUP(W497,判定式!$D$15:I$19,6,TRUE),IF(C497=14,VLOOKUP(W497,判定式!$E$15:I$19,5,TRUE),IF(C497=15,VLOOKUP(W497,判定式!$F$15:I$19,4,TRUE),IF(C497=16,VLOOKUP(W497,判定式!$G$15:I$19,3,TRUE),IF(C497=17,VLOOKUP(W497,判定式!$H$15:I$19,2,TRUE))))))))</f>
        <v>0</v>
      </c>
    </row>
    <row r="498" spans="1:24" ht="14.25">
      <c r="A498" s="67">
        <v>169</v>
      </c>
      <c r="B498" s="133"/>
      <c r="C498" s="201"/>
      <c r="D498" s="215" t="str">
        <f t="shared" si="20"/>
        <v>-</v>
      </c>
      <c r="E498" s="225"/>
      <c r="F498" s="225"/>
      <c r="G498" s="225"/>
      <c r="H498" s="225"/>
      <c r="I498" s="225"/>
      <c r="J498" s="225"/>
      <c r="K498" s="68"/>
      <c r="L498" s="225"/>
      <c r="M498" s="225"/>
      <c r="N498" s="250" t="str">
        <f>IF($E498="","",VLOOKUP($E498,判定式!$Q$3:$X$12,8,TRUE))</f>
        <v/>
      </c>
      <c r="O498" s="250" t="str">
        <f>IF($F498="","",VLOOKUP($F498,判定式!$R$3:$X$12,7,TRUE))</f>
        <v/>
      </c>
      <c r="P498" s="250" t="str">
        <f>IF($G498="","",VLOOKUP($G498,判定式!$S$3:$X$12,6,TRUE))</f>
        <v/>
      </c>
      <c r="Q498" s="250" t="str">
        <f>IF($H498="","",VLOOKUP($H498,判定式!$T$3:$X$12,5,TRUE))</f>
        <v/>
      </c>
      <c r="R498" s="250" t="str">
        <f>IF($I498="","",VLOOKUP($I498,判定式!$AA$3:$AB$12,2,TRUE))</f>
        <v/>
      </c>
      <c r="S498" s="250" t="str">
        <f>IF($J498="","",VLOOKUP($J498,判定式!$W$3:$X$12,2,TRUE))</f>
        <v/>
      </c>
      <c r="T498" s="250" t="str">
        <f>IF($K498="","",VLOOKUP($K498,判定式!$Z$3:$AB$12,3,TRUE))</f>
        <v/>
      </c>
      <c r="U498" s="250" t="str">
        <f>IF($L498="","",VLOOKUP($L498,判定式!$U$3:$X$12,4,TRUE))</f>
        <v/>
      </c>
      <c r="V498" s="250" t="str">
        <f>IF($M498="","",VLOOKUP($M498,判定式!$V$3:$X$12,3,TRUE))</f>
        <v/>
      </c>
      <c r="W498" s="69" t="str">
        <f t="shared" si="21"/>
        <v/>
      </c>
      <c r="X498" s="170" t="b">
        <f>IF(ISNUMBER(D498),"判定外",IF(C498=12,VLOOKUP(W498,判定式!$C$15:I$19,7,TRUE),IF(C498=13,VLOOKUP(W498,判定式!$D$15:I$19,6,TRUE),IF(C498=14,VLOOKUP(W498,判定式!$E$15:I$19,5,TRUE),IF(C498=15,VLOOKUP(W498,判定式!$F$15:I$19,4,TRUE),IF(C498=16,VLOOKUP(W498,判定式!$G$15:I$19,3,TRUE),IF(C498=17,VLOOKUP(W498,判定式!$H$15:I$19,2,TRUE))))))))</f>
        <v>0</v>
      </c>
    </row>
    <row r="499" spans="1:24" ht="14.25">
      <c r="A499" s="76">
        <v>170</v>
      </c>
      <c r="B499" s="136"/>
      <c r="C499" s="204"/>
      <c r="D499" s="218" t="str">
        <f t="shared" si="20"/>
        <v>-</v>
      </c>
      <c r="E499" s="230"/>
      <c r="F499" s="230"/>
      <c r="G499" s="230"/>
      <c r="H499" s="230"/>
      <c r="I499" s="230"/>
      <c r="J499" s="230"/>
      <c r="K499" s="77"/>
      <c r="L499" s="230"/>
      <c r="M499" s="230"/>
      <c r="N499" s="251" t="str">
        <f>IF($E499="","",VLOOKUP($E499,判定式!$Q$3:$X$12,8,TRUE))</f>
        <v/>
      </c>
      <c r="O499" s="251" t="str">
        <f>IF($F499="","",VLOOKUP($F499,判定式!$R$3:$X$12,7,TRUE))</f>
        <v/>
      </c>
      <c r="P499" s="251" t="str">
        <f>IF($G499="","",VLOOKUP($G499,判定式!$S$3:$X$12,6,TRUE))</f>
        <v/>
      </c>
      <c r="Q499" s="251" t="str">
        <f>IF($H499="","",VLOOKUP($H499,判定式!$T$3:$X$12,5,TRUE))</f>
        <v/>
      </c>
      <c r="R499" s="251" t="str">
        <f>IF($I499="","",VLOOKUP($I499,判定式!$AA$3:$AB$12,2,TRUE))</f>
        <v/>
      </c>
      <c r="S499" s="251" t="str">
        <f>IF($J499="","",VLOOKUP($J499,判定式!$W$3:$X$12,2,TRUE))</f>
        <v/>
      </c>
      <c r="T499" s="251" t="str">
        <f>IF($K499="","",VLOOKUP($K499,判定式!$Z$3:$AB$12,3,TRUE))</f>
        <v/>
      </c>
      <c r="U499" s="251" t="str">
        <f>IF($L499="","",VLOOKUP($L499,判定式!$U$3:$X$12,4,TRUE))</f>
        <v/>
      </c>
      <c r="V499" s="251" t="str">
        <f>IF($M499="","",VLOOKUP($M499,判定式!$V$3:$X$12,3,TRUE))</f>
        <v/>
      </c>
      <c r="W499" s="78" t="str">
        <f t="shared" si="21"/>
        <v/>
      </c>
      <c r="X499" s="173" t="b">
        <f>IF(ISNUMBER(D499),"判定外",IF(C499=12,VLOOKUP(W499,判定式!$C$15:I$19,7,TRUE),IF(C499=13,VLOOKUP(W499,判定式!$D$15:I$19,6,TRUE),IF(C499=14,VLOOKUP(W499,判定式!$E$15:I$19,5,TRUE),IF(C499=15,VLOOKUP(W499,判定式!$F$15:I$19,4,TRUE),IF(C499=16,VLOOKUP(W499,判定式!$G$15:I$19,3,TRUE),IF(C499=17,VLOOKUP(W499,判定式!$H$15:I$19,2,TRUE))))))))</f>
        <v>0</v>
      </c>
    </row>
    <row r="500" spans="1:24" ht="14.25">
      <c r="A500" s="73">
        <v>171</v>
      </c>
      <c r="B500" s="137"/>
      <c r="C500" s="205"/>
      <c r="D500" s="219" t="str">
        <f t="shared" si="20"/>
        <v>-</v>
      </c>
      <c r="E500" s="231"/>
      <c r="F500" s="231"/>
      <c r="G500" s="231"/>
      <c r="H500" s="231"/>
      <c r="I500" s="231"/>
      <c r="J500" s="231"/>
      <c r="K500" s="80"/>
      <c r="L500" s="231"/>
      <c r="M500" s="231"/>
      <c r="N500" s="252" t="str">
        <f>IF($E500="","",VLOOKUP($E500,判定式!$Q$3:$X$12,8,TRUE))</f>
        <v/>
      </c>
      <c r="O500" s="252" t="str">
        <f>IF($F500="","",VLOOKUP($F500,判定式!$R$3:$X$12,7,TRUE))</f>
        <v/>
      </c>
      <c r="P500" s="252" t="str">
        <f>IF($G500="","",VLOOKUP($G500,判定式!$S$3:$X$12,6,TRUE))</f>
        <v/>
      </c>
      <c r="Q500" s="252" t="str">
        <f>IF($H500="","",VLOOKUP($H500,判定式!$T$3:$X$12,5,TRUE))</f>
        <v/>
      </c>
      <c r="R500" s="252" t="str">
        <f>IF($I500="","",VLOOKUP($I500,判定式!$AA$3:$AB$12,2,TRUE))</f>
        <v/>
      </c>
      <c r="S500" s="252" t="str">
        <f>IF($J500="","",VLOOKUP($J500,判定式!$W$3:$X$12,2,TRUE))</f>
        <v/>
      </c>
      <c r="T500" s="252" t="str">
        <f>IF($K500="","",VLOOKUP($K500,判定式!$Z$3:$AB$12,3,TRUE))</f>
        <v/>
      </c>
      <c r="U500" s="252" t="str">
        <f>IF($L500="","",VLOOKUP($L500,判定式!$U$3:$X$12,4,TRUE))</f>
        <v/>
      </c>
      <c r="V500" s="252" t="str">
        <f>IF($M500="","",VLOOKUP($M500,判定式!$V$3:$X$12,3,TRUE))</f>
        <v/>
      </c>
      <c r="W500" s="75" t="str">
        <f t="shared" si="21"/>
        <v/>
      </c>
      <c r="X500" s="174" t="b">
        <f>IF(ISNUMBER(D500),"判定外",IF(C500=12,VLOOKUP(W500,判定式!$C$15:I$19,7,TRUE),IF(C500=13,VLOOKUP(W500,判定式!$D$15:I$19,6,TRUE),IF(C500=14,VLOOKUP(W500,判定式!$E$15:I$19,5,TRUE),IF(C500=15,VLOOKUP(W500,判定式!$F$15:I$19,4,TRUE),IF(C500=16,VLOOKUP(W500,判定式!$G$15:I$19,3,TRUE),IF(C500=17,VLOOKUP(W500,判定式!$H$15:I$19,2,TRUE))))))))</f>
        <v>0</v>
      </c>
    </row>
    <row r="501" spans="1:24" ht="14.25">
      <c r="A501" s="67">
        <v>172</v>
      </c>
      <c r="B501" s="133"/>
      <c r="C501" s="201"/>
      <c r="D501" s="215" t="str">
        <f t="shared" si="20"/>
        <v>-</v>
      </c>
      <c r="E501" s="225"/>
      <c r="F501" s="225"/>
      <c r="G501" s="225"/>
      <c r="H501" s="225"/>
      <c r="I501" s="225"/>
      <c r="J501" s="225"/>
      <c r="K501" s="68"/>
      <c r="L501" s="225"/>
      <c r="M501" s="225"/>
      <c r="N501" s="250" t="str">
        <f>IF($E501="","",VLOOKUP($E501,判定式!$Q$3:$X$12,8,TRUE))</f>
        <v/>
      </c>
      <c r="O501" s="250" t="str">
        <f>IF($F501="","",VLOOKUP($F501,判定式!$R$3:$X$12,7,TRUE))</f>
        <v/>
      </c>
      <c r="P501" s="250" t="str">
        <f>IF($G501="","",VLOOKUP($G501,判定式!$S$3:$X$12,6,TRUE))</f>
        <v/>
      </c>
      <c r="Q501" s="250" t="str">
        <f>IF($H501="","",VLOOKUP($H501,判定式!$T$3:$X$12,5,TRUE))</f>
        <v/>
      </c>
      <c r="R501" s="250" t="str">
        <f>IF($I501="","",VLOOKUP($I501,判定式!$AA$3:$AB$12,2,TRUE))</f>
        <v/>
      </c>
      <c r="S501" s="250" t="str">
        <f>IF($J501="","",VLOOKUP($J501,判定式!$W$3:$X$12,2,TRUE))</f>
        <v/>
      </c>
      <c r="T501" s="250" t="str">
        <f>IF($K501="","",VLOOKUP($K501,判定式!$Z$3:$AB$12,3,TRUE))</f>
        <v/>
      </c>
      <c r="U501" s="250" t="str">
        <f>IF($L501="","",VLOOKUP($L501,判定式!$U$3:$X$12,4,TRUE))</f>
        <v/>
      </c>
      <c r="V501" s="250" t="str">
        <f>IF($M501="","",VLOOKUP($M501,判定式!$V$3:$X$12,3,TRUE))</f>
        <v/>
      </c>
      <c r="W501" s="69" t="str">
        <f t="shared" si="21"/>
        <v/>
      </c>
      <c r="X501" s="170" t="b">
        <f>IF(ISNUMBER(D501),"判定外",IF(C501=12,VLOOKUP(W501,判定式!$C$15:I$19,7,TRUE),IF(C501=13,VLOOKUP(W501,判定式!$D$15:I$19,6,TRUE),IF(C501=14,VLOOKUP(W501,判定式!$E$15:I$19,5,TRUE),IF(C501=15,VLOOKUP(W501,判定式!$F$15:I$19,4,TRUE),IF(C501=16,VLOOKUP(W501,判定式!$G$15:I$19,3,TRUE),IF(C501=17,VLOOKUP(W501,判定式!$H$15:I$19,2,TRUE))))))))</f>
        <v>0</v>
      </c>
    </row>
    <row r="502" spans="1:24" ht="14.25">
      <c r="A502" s="67">
        <v>173</v>
      </c>
      <c r="B502" s="133"/>
      <c r="C502" s="201"/>
      <c r="D502" s="215" t="str">
        <f t="shared" si="20"/>
        <v>-</v>
      </c>
      <c r="E502" s="225"/>
      <c r="F502" s="225"/>
      <c r="G502" s="225"/>
      <c r="H502" s="225"/>
      <c r="I502" s="225"/>
      <c r="J502" s="225"/>
      <c r="K502" s="68"/>
      <c r="L502" s="225"/>
      <c r="M502" s="225"/>
      <c r="N502" s="250" t="str">
        <f>IF($E502="","",VLOOKUP($E502,判定式!$Q$3:$X$12,8,TRUE))</f>
        <v/>
      </c>
      <c r="O502" s="250" t="str">
        <f>IF($F502="","",VLOOKUP($F502,判定式!$R$3:$X$12,7,TRUE))</f>
        <v/>
      </c>
      <c r="P502" s="250" t="str">
        <f>IF($G502="","",VLOOKUP($G502,判定式!$S$3:$X$12,6,TRUE))</f>
        <v/>
      </c>
      <c r="Q502" s="250" t="str">
        <f>IF($H502="","",VLOOKUP($H502,判定式!$T$3:$X$12,5,TRUE))</f>
        <v/>
      </c>
      <c r="R502" s="250" t="str">
        <f>IF($I502="","",VLOOKUP($I502,判定式!$AA$3:$AB$12,2,TRUE))</f>
        <v/>
      </c>
      <c r="S502" s="250" t="str">
        <f>IF($J502="","",VLOOKUP($J502,判定式!$W$3:$X$12,2,TRUE))</f>
        <v/>
      </c>
      <c r="T502" s="250" t="str">
        <f>IF($K502="","",VLOOKUP($K502,判定式!$Z$3:$AB$12,3,TRUE))</f>
        <v/>
      </c>
      <c r="U502" s="250" t="str">
        <f>IF($L502="","",VLOOKUP($L502,判定式!$U$3:$X$12,4,TRUE))</f>
        <v/>
      </c>
      <c r="V502" s="250" t="str">
        <f>IF($M502="","",VLOOKUP($M502,判定式!$V$3:$X$12,3,TRUE))</f>
        <v/>
      </c>
      <c r="W502" s="69" t="str">
        <f t="shared" si="21"/>
        <v/>
      </c>
      <c r="X502" s="170" t="b">
        <f>IF(ISNUMBER(D502),"判定外",IF(C502=12,VLOOKUP(W502,判定式!$C$15:I$19,7,TRUE),IF(C502=13,VLOOKUP(W502,判定式!$D$15:I$19,6,TRUE),IF(C502=14,VLOOKUP(W502,判定式!$E$15:I$19,5,TRUE),IF(C502=15,VLOOKUP(W502,判定式!$F$15:I$19,4,TRUE),IF(C502=16,VLOOKUP(W502,判定式!$G$15:I$19,3,TRUE),IF(C502=17,VLOOKUP(W502,判定式!$H$15:I$19,2,TRUE))))))))</f>
        <v>0</v>
      </c>
    </row>
    <row r="503" spans="1:24" ht="14.25">
      <c r="A503" s="67">
        <v>174</v>
      </c>
      <c r="B503" s="133"/>
      <c r="C503" s="201"/>
      <c r="D503" s="215" t="str">
        <f t="shared" si="20"/>
        <v>-</v>
      </c>
      <c r="E503" s="225"/>
      <c r="F503" s="225"/>
      <c r="G503" s="225"/>
      <c r="H503" s="225"/>
      <c r="I503" s="225"/>
      <c r="J503" s="225"/>
      <c r="K503" s="68"/>
      <c r="L503" s="225"/>
      <c r="M503" s="225"/>
      <c r="N503" s="250" t="str">
        <f>IF($E503="","",VLOOKUP($E503,判定式!$Q$3:$X$12,8,TRUE))</f>
        <v/>
      </c>
      <c r="O503" s="250" t="str">
        <f>IF($F503="","",VLOOKUP($F503,判定式!$R$3:$X$12,7,TRUE))</f>
        <v/>
      </c>
      <c r="P503" s="250" t="str">
        <f>IF($G503="","",VLOOKUP($G503,判定式!$S$3:$X$12,6,TRUE))</f>
        <v/>
      </c>
      <c r="Q503" s="250" t="str">
        <f>IF($H503="","",VLOOKUP($H503,判定式!$T$3:$X$12,5,TRUE))</f>
        <v/>
      </c>
      <c r="R503" s="250" t="str">
        <f>IF($I503="","",VLOOKUP($I503,判定式!$AA$3:$AB$12,2,TRUE))</f>
        <v/>
      </c>
      <c r="S503" s="250" t="str">
        <f>IF($J503="","",VLOOKUP($J503,判定式!$W$3:$X$12,2,TRUE))</f>
        <v/>
      </c>
      <c r="T503" s="250" t="str">
        <f>IF($K503="","",VLOOKUP($K503,判定式!$Z$3:$AB$12,3,TRUE))</f>
        <v/>
      </c>
      <c r="U503" s="250" t="str">
        <f>IF($L503="","",VLOOKUP($L503,判定式!$U$3:$X$12,4,TRUE))</f>
        <v/>
      </c>
      <c r="V503" s="250" t="str">
        <f>IF($M503="","",VLOOKUP($M503,判定式!$V$3:$X$12,3,TRUE))</f>
        <v/>
      </c>
      <c r="W503" s="69" t="str">
        <f t="shared" si="21"/>
        <v/>
      </c>
      <c r="X503" s="170" t="b">
        <f>IF(ISNUMBER(D503),"判定外",IF(C503=12,VLOOKUP(W503,判定式!$C$15:I$19,7,TRUE),IF(C503=13,VLOOKUP(W503,判定式!$D$15:I$19,6,TRUE),IF(C503=14,VLOOKUP(W503,判定式!$E$15:I$19,5,TRUE),IF(C503=15,VLOOKUP(W503,判定式!$F$15:I$19,4,TRUE),IF(C503=16,VLOOKUP(W503,判定式!$G$15:I$19,3,TRUE),IF(C503=17,VLOOKUP(W503,判定式!$H$15:I$19,2,TRUE))))))))</f>
        <v>0</v>
      </c>
    </row>
    <row r="504" spans="1:24" ht="14.25">
      <c r="A504" s="76">
        <v>175</v>
      </c>
      <c r="B504" s="134"/>
      <c r="C504" s="202"/>
      <c r="D504" s="218" t="str">
        <f t="shared" si="20"/>
        <v>-</v>
      </c>
      <c r="E504" s="227"/>
      <c r="F504" s="227"/>
      <c r="G504" s="227"/>
      <c r="H504" s="227"/>
      <c r="I504" s="227"/>
      <c r="J504" s="227"/>
      <c r="K504" s="71"/>
      <c r="L504" s="227"/>
      <c r="M504" s="227"/>
      <c r="N504" s="253" t="str">
        <f>IF($E504="","",VLOOKUP($E504,判定式!$Q$3:$X$12,8,TRUE))</f>
        <v/>
      </c>
      <c r="O504" s="253" t="str">
        <f>IF($F504="","",VLOOKUP($F504,判定式!$R$3:$X$12,7,TRUE))</f>
        <v/>
      </c>
      <c r="P504" s="253" t="str">
        <f>IF($G504="","",VLOOKUP($G504,判定式!$S$3:$X$12,6,TRUE))</f>
        <v/>
      </c>
      <c r="Q504" s="253" t="str">
        <f>IF($H504="","",VLOOKUP($H504,判定式!$T$3:$X$12,5,TRUE))</f>
        <v/>
      </c>
      <c r="R504" s="253" t="str">
        <f>IF($I504="","",VLOOKUP($I504,判定式!$AA$3:$AB$12,2,TRUE))</f>
        <v/>
      </c>
      <c r="S504" s="253" t="str">
        <f>IF($J504="","",VLOOKUP($J504,判定式!$W$3:$X$12,2,TRUE))</f>
        <v/>
      </c>
      <c r="T504" s="253" t="str">
        <f>IF($K504="","",VLOOKUP($K504,判定式!$Z$3:$AB$12,3,TRUE))</f>
        <v/>
      </c>
      <c r="U504" s="253" t="str">
        <f>IF($L504="","",VLOOKUP($L504,判定式!$U$3:$X$12,4,TRUE))</f>
        <v/>
      </c>
      <c r="V504" s="253" t="str">
        <f>IF($M504="","",VLOOKUP($M504,判定式!$V$3:$X$12,3,TRUE))</f>
        <v/>
      </c>
      <c r="W504" s="78" t="str">
        <f t="shared" si="21"/>
        <v/>
      </c>
      <c r="X504" s="171" t="b">
        <f>IF(ISNUMBER(D504),"判定外",IF(C504=12,VLOOKUP(W504,判定式!$C$15:I$19,7,TRUE),IF(C504=13,VLOOKUP(W504,判定式!$D$15:I$19,6,TRUE),IF(C504=14,VLOOKUP(W504,判定式!$E$15:I$19,5,TRUE),IF(C504=15,VLOOKUP(W504,判定式!$F$15:I$19,4,TRUE),IF(C504=16,VLOOKUP(W504,判定式!$G$15:I$19,3,TRUE),IF(C504=17,VLOOKUP(W504,判定式!$H$15:I$19,2,TRUE))))))))</f>
        <v>0</v>
      </c>
    </row>
    <row r="505" spans="1:24" ht="14.25">
      <c r="A505" s="73">
        <v>176</v>
      </c>
      <c r="B505" s="135"/>
      <c r="C505" s="203"/>
      <c r="D505" s="219" t="str">
        <f t="shared" si="20"/>
        <v>-</v>
      </c>
      <c r="E505" s="229"/>
      <c r="F505" s="229"/>
      <c r="G505" s="229"/>
      <c r="H505" s="229"/>
      <c r="I505" s="229"/>
      <c r="J505" s="229"/>
      <c r="K505" s="74"/>
      <c r="L505" s="229"/>
      <c r="M505" s="229"/>
      <c r="N505" s="254" t="str">
        <f>IF($E505="","",VLOOKUP($E505,判定式!$Q$3:$X$12,8,TRUE))</f>
        <v/>
      </c>
      <c r="O505" s="254" t="str">
        <f>IF($F505="","",VLOOKUP($F505,判定式!$R$3:$X$12,7,TRUE))</f>
        <v/>
      </c>
      <c r="P505" s="254" t="str">
        <f>IF($G505="","",VLOOKUP($G505,判定式!$S$3:$X$12,6,TRUE))</f>
        <v/>
      </c>
      <c r="Q505" s="254" t="str">
        <f>IF($H505="","",VLOOKUP($H505,判定式!$T$3:$X$12,5,TRUE))</f>
        <v/>
      </c>
      <c r="R505" s="254" t="str">
        <f>IF($I505="","",VLOOKUP($I505,判定式!$AA$3:$AB$12,2,TRUE))</f>
        <v/>
      </c>
      <c r="S505" s="254" t="str">
        <f>IF($J505="","",VLOOKUP($J505,判定式!$W$3:$X$12,2,TRUE))</f>
        <v/>
      </c>
      <c r="T505" s="254" t="str">
        <f>IF($K505="","",VLOOKUP($K505,判定式!$Z$3:$AB$12,3,TRUE))</f>
        <v/>
      </c>
      <c r="U505" s="254" t="str">
        <f>IF($L505="","",VLOOKUP($L505,判定式!$U$3:$X$12,4,TRUE))</f>
        <v/>
      </c>
      <c r="V505" s="254" t="str">
        <f>IF($M505="","",VLOOKUP($M505,判定式!$V$3:$X$12,3,TRUE))</f>
        <v/>
      </c>
      <c r="W505" s="75" t="str">
        <f t="shared" si="21"/>
        <v/>
      </c>
      <c r="X505" s="172" t="b">
        <f>IF(ISNUMBER(D505),"判定外",IF(C505=12,VLOOKUP(W505,判定式!$C$15:I$19,7,TRUE),IF(C505=13,VLOOKUP(W505,判定式!$D$15:I$19,6,TRUE),IF(C505=14,VLOOKUP(W505,判定式!$E$15:I$19,5,TRUE),IF(C505=15,VLOOKUP(W505,判定式!$F$15:I$19,4,TRUE),IF(C505=16,VLOOKUP(W505,判定式!$G$15:I$19,3,TRUE),IF(C505=17,VLOOKUP(W505,判定式!$H$15:I$19,2,TRUE))))))))</f>
        <v>0</v>
      </c>
    </row>
    <row r="506" spans="1:24" ht="14.25">
      <c r="A506" s="67">
        <v>177</v>
      </c>
      <c r="B506" s="133"/>
      <c r="C506" s="201"/>
      <c r="D506" s="215" t="str">
        <f t="shared" si="20"/>
        <v>-</v>
      </c>
      <c r="E506" s="225"/>
      <c r="F506" s="225"/>
      <c r="G506" s="225"/>
      <c r="H506" s="225"/>
      <c r="I506" s="225"/>
      <c r="J506" s="225"/>
      <c r="K506" s="68"/>
      <c r="L506" s="225"/>
      <c r="M506" s="225"/>
      <c r="N506" s="250" t="str">
        <f>IF($E506="","",VLOOKUP($E506,判定式!$Q$3:$X$12,8,TRUE))</f>
        <v/>
      </c>
      <c r="O506" s="250" t="str">
        <f>IF($F506="","",VLOOKUP($F506,判定式!$R$3:$X$12,7,TRUE))</f>
        <v/>
      </c>
      <c r="P506" s="250" t="str">
        <f>IF($G506="","",VLOOKUP($G506,判定式!$S$3:$X$12,6,TRUE))</f>
        <v/>
      </c>
      <c r="Q506" s="250" t="str">
        <f>IF($H506="","",VLOOKUP($H506,判定式!$T$3:$X$12,5,TRUE))</f>
        <v/>
      </c>
      <c r="R506" s="250" t="str">
        <f>IF($I506="","",VLOOKUP($I506,判定式!$AA$3:$AB$12,2,TRUE))</f>
        <v/>
      </c>
      <c r="S506" s="250" t="str">
        <f>IF($J506="","",VLOOKUP($J506,判定式!$W$3:$X$12,2,TRUE))</f>
        <v/>
      </c>
      <c r="T506" s="250" t="str">
        <f>IF($K506="","",VLOOKUP($K506,判定式!$Z$3:$AB$12,3,TRUE))</f>
        <v/>
      </c>
      <c r="U506" s="250" t="str">
        <f>IF($L506="","",VLOOKUP($L506,判定式!$U$3:$X$12,4,TRUE))</f>
        <v/>
      </c>
      <c r="V506" s="250" t="str">
        <f>IF($M506="","",VLOOKUP($M506,判定式!$V$3:$X$12,3,TRUE))</f>
        <v/>
      </c>
      <c r="W506" s="69" t="str">
        <f t="shared" si="21"/>
        <v/>
      </c>
      <c r="X506" s="170" t="b">
        <f>IF(ISNUMBER(D506),"判定外",IF(C506=12,VLOOKUP(W506,判定式!$C$15:I$19,7,TRUE),IF(C506=13,VLOOKUP(W506,判定式!$D$15:I$19,6,TRUE),IF(C506=14,VLOOKUP(W506,判定式!$E$15:I$19,5,TRUE),IF(C506=15,VLOOKUP(W506,判定式!$F$15:I$19,4,TRUE),IF(C506=16,VLOOKUP(W506,判定式!$G$15:I$19,3,TRUE),IF(C506=17,VLOOKUP(W506,判定式!$H$15:I$19,2,TRUE))))))))</f>
        <v>0</v>
      </c>
    </row>
    <row r="507" spans="1:24" ht="14.25">
      <c r="A507" s="67">
        <v>178</v>
      </c>
      <c r="B507" s="133"/>
      <c r="C507" s="201"/>
      <c r="D507" s="215" t="str">
        <f t="shared" si="20"/>
        <v>-</v>
      </c>
      <c r="E507" s="225"/>
      <c r="F507" s="225"/>
      <c r="G507" s="225"/>
      <c r="H507" s="225"/>
      <c r="I507" s="225"/>
      <c r="J507" s="225"/>
      <c r="K507" s="68"/>
      <c r="L507" s="225"/>
      <c r="M507" s="225"/>
      <c r="N507" s="250" t="str">
        <f>IF($E507="","",VLOOKUP($E507,判定式!$Q$3:$X$12,8,TRUE))</f>
        <v/>
      </c>
      <c r="O507" s="250" t="str">
        <f>IF($F507="","",VLOOKUP($F507,判定式!$R$3:$X$12,7,TRUE))</f>
        <v/>
      </c>
      <c r="P507" s="250" t="str">
        <f>IF($G507="","",VLOOKUP($G507,判定式!$S$3:$X$12,6,TRUE))</f>
        <v/>
      </c>
      <c r="Q507" s="250" t="str">
        <f>IF($H507="","",VLOOKUP($H507,判定式!$T$3:$X$12,5,TRUE))</f>
        <v/>
      </c>
      <c r="R507" s="250" t="str">
        <f>IF($I507="","",VLOOKUP($I507,判定式!$AA$3:$AB$12,2,TRUE))</f>
        <v/>
      </c>
      <c r="S507" s="250" t="str">
        <f>IF($J507="","",VLOOKUP($J507,判定式!$W$3:$X$12,2,TRUE))</f>
        <v/>
      </c>
      <c r="T507" s="250" t="str">
        <f>IF($K507="","",VLOOKUP($K507,判定式!$Z$3:$AB$12,3,TRUE))</f>
        <v/>
      </c>
      <c r="U507" s="250" t="str">
        <f>IF($L507="","",VLOOKUP($L507,判定式!$U$3:$X$12,4,TRUE))</f>
        <v/>
      </c>
      <c r="V507" s="250" t="str">
        <f>IF($M507="","",VLOOKUP($M507,判定式!$V$3:$X$12,3,TRUE))</f>
        <v/>
      </c>
      <c r="W507" s="69" t="str">
        <f t="shared" si="21"/>
        <v/>
      </c>
      <c r="X507" s="170" t="b">
        <f>IF(ISNUMBER(D507),"判定外",IF(C507=12,VLOOKUP(W507,判定式!$C$15:I$19,7,TRUE),IF(C507=13,VLOOKUP(W507,判定式!$D$15:I$19,6,TRUE),IF(C507=14,VLOOKUP(W507,判定式!$E$15:I$19,5,TRUE),IF(C507=15,VLOOKUP(W507,判定式!$F$15:I$19,4,TRUE),IF(C507=16,VLOOKUP(W507,判定式!$G$15:I$19,3,TRUE),IF(C507=17,VLOOKUP(W507,判定式!$H$15:I$19,2,TRUE))))))))</f>
        <v>0</v>
      </c>
    </row>
    <row r="508" spans="1:24" ht="14.25">
      <c r="A508" s="67">
        <v>179</v>
      </c>
      <c r="B508" s="133"/>
      <c r="C508" s="201"/>
      <c r="D508" s="215" t="str">
        <f t="shared" si="20"/>
        <v>-</v>
      </c>
      <c r="E508" s="225"/>
      <c r="F508" s="225"/>
      <c r="G508" s="225"/>
      <c r="H508" s="225"/>
      <c r="I508" s="225"/>
      <c r="J508" s="225"/>
      <c r="K508" s="68"/>
      <c r="L508" s="225"/>
      <c r="M508" s="225"/>
      <c r="N508" s="250" t="str">
        <f>IF($E508="","",VLOOKUP($E508,判定式!$Q$3:$X$12,8,TRUE))</f>
        <v/>
      </c>
      <c r="O508" s="250" t="str">
        <f>IF($F508="","",VLOOKUP($F508,判定式!$R$3:$X$12,7,TRUE))</f>
        <v/>
      </c>
      <c r="P508" s="250" t="str">
        <f>IF($G508="","",VLOOKUP($G508,判定式!$S$3:$X$12,6,TRUE))</f>
        <v/>
      </c>
      <c r="Q508" s="250" t="str">
        <f>IF($H508="","",VLOOKUP($H508,判定式!$T$3:$X$12,5,TRUE))</f>
        <v/>
      </c>
      <c r="R508" s="250" t="str">
        <f>IF($I508="","",VLOOKUP($I508,判定式!$AA$3:$AB$12,2,TRUE))</f>
        <v/>
      </c>
      <c r="S508" s="250" t="str">
        <f>IF($J508="","",VLOOKUP($J508,判定式!$W$3:$X$12,2,TRUE))</f>
        <v/>
      </c>
      <c r="T508" s="250" t="str">
        <f>IF($K508="","",VLOOKUP($K508,判定式!$Z$3:$AB$12,3,TRUE))</f>
        <v/>
      </c>
      <c r="U508" s="250" t="str">
        <f>IF($L508="","",VLOOKUP($L508,判定式!$U$3:$X$12,4,TRUE))</f>
        <v/>
      </c>
      <c r="V508" s="250" t="str">
        <f>IF($M508="","",VLOOKUP($M508,判定式!$V$3:$X$12,3,TRUE))</f>
        <v/>
      </c>
      <c r="W508" s="69" t="str">
        <f t="shared" si="21"/>
        <v/>
      </c>
      <c r="X508" s="170" t="b">
        <f>IF(ISNUMBER(D508),"判定外",IF(C508=12,VLOOKUP(W508,判定式!$C$15:I$19,7,TRUE),IF(C508=13,VLOOKUP(W508,判定式!$D$15:I$19,6,TRUE),IF(C508=14,VLOOKUP(W508,判定式!$E$15:I$19,5,TRUE),IF(C508=15,VLOOKUP(W508,判定式!$F$15:I$19,4,TRUE),IF(C508=16,VLOOKUP(W508,判定式!$G$15:I$19,3,TRUE),IF(C508=17,VLOOKUP(W508,判定式!$H$15:I$19,2,TRUE))))))))</f>
        <v>0</v>
      </c>
    </row>
    <row r="509" spans="1:24" ht="14.25">
      <c r="A509" s="76">
        <v>180</v>
      </c>
      <c r="B509" s="136"/>
      <c r="C509" s="204"/>
      <c r="D509" s="218" t="str">
        <f t="shared" si="20"/>
        <v>-</v>
      </c>
      <c r="E509" s="230"/>
      <c r="F509" s="230"/>
      <c r="G509" s="230"/>
      <c r="H509" s="230"/>
      <c r="I509" s="230"/>
      <c r="J509" s="230"/>
      <c r="K509" s="77"/>
      <c r="L509" s="230"/>
      <c r="M509" s="230"/>
      <c r="N509" s="251" t="str">
        <f>IF($E509="","",VLOOKUP($E509,判定式!$Q$3:$X$12,8,TRUE))</f>
        <v/>
      </c>
      <c r="O509" s="251" t="str">
        <f>IF($F509="","",VLOOKUP($F509,判定式!$R$3:$X$12,7,TRUE))</f>
        <v/>
      </c>
      <c r="P509" s="251" t="str">
        <f>IF($G509="","",VLOOKUP($G509,判定式!$S$3:$X$12,6,TRUE))</f>
        <v/>
      </c>
      <c r="Q509" s="251" t="str">
        <f>IF($H509="","",VLOOKUP($H509,判定式!$T$3:$X$12,5,TRUE))</f>
        <v/>
      </c>
      <c r="R509" s="251" t="str">
        <f>IF($I509="","",VLOOKUP($I509,判定式!$AA$3:$AB$12,2,TRUE))</f>
        <v/>
      </c>
      <c r="S509" s="251" t="str">
        <f>IF($J509="","",VLOOKUP($J509,判定式!$W$3:$X$12,2,TRUE))</f>
        <v/>
      </c>
      <c r="T509" s="251" t="str">
        <f>IF($K509="","",VLOOKUP($K509,判定式!$Z$3:$AB$12,3,TRUE))</f>
        <v/>
      </c>
      <c r="U509" s="251" t="str">
        <f>IF($L509="","",VLOOKUP($L509,判定式!$U$3:$X$12,4,TRUE))</f>
        <v/>
      </c>
      <c r="V509" s="251" t="str">
        <f>IF($M509="","",VLOOKUP($M509,判定式!$V$3:$X$12,3,TRUE))</f>
        <v/>
      </c>
      <c r="W509" s="78" t="str">
        <f t="shared" si="21"/>
        <v/>
      </c>
      <c r="X509" s="173" t="b">
        <f>IF(ISNUMBER(D509),"判定外",IF(C509=12,VLOOKUP(W509,判定式!$C$15:I$19,7,TRUE),IF(C509=13,VLOOKUP(W509,判定式!$D$15:I$19,6,TRUE),IF(C509=14,VLOOKUP(W509,判定式!$E$15:I$19,5,TRUE),IF(C509=15,VLOOKUP(W509,判定式!$F$15:I$19,4,TRUE),IF(C509=16,VLOOKUP(W509,判定式!$G$15:I$19,3,TRUE),IF(C509=17,VLOOKUP(W509,判定式!$H$15:I$19,2,TRUE))))))))</f>
        <v>0</v>
      </c>
    </row>
    <row r="510" spans="1:24" ht="14.25">
      <c r="A510" s="73">
        <v>181</v>
      </c>
      <c r="B510" s="137"/>
      <c r="C510" s="205"/>
      <c r="D510" s="219" t="str">
        <f t="shared" si="20"/>
        <v>-</v>
      </c>
      <c r="E510" s="231"/>
      <c r="F510" s="231"/>
      <c r="G510" s="231"/>
      <c r="H510" s="231"/>
      <c r="I510" s="231"/>
      <c r="J510" s="231"/>
      <c r="K510" s="80"/>
      <c r="L510" s="231"/>
      <c r="M510" s="231"/>
      <c r="N510" s="252" t="str">
        <f>IF($E510="","",VLOOKUP($E510,判定式!$Q$3:$X$12,8,TRUE))</f>
        <v/>
      </c>
      <c r="O510" s="252" t="str">
        <f>IF($F510="","",VLOOKUP($F510,判定式!$R$3:$X$12,7,TRUE))</f>
        <v/>
      </c>
      <c r="P510" s="252" t="str">
        <f>IF($G510="","",VLOOKUP($G510,判定式!$S$3:$X$12,6,TRUE))</f>
        <v/>
      </c>
      <c r="Q510" s="252" t="str">
        <f>IF($H510="","",VLOOKUP($H510,判定式!$T$3:$X$12,5,TRUE))</f>
        <v/>
      </c>
      <c r="R510" s="252" t="str">
        <f>IF($I510="","",VLOOKUP($I510,判定式!$AA$3:$AB$12,2,TRUE))</f>
        <v/>
      </c>
      <c r="S510" s="252" t="str">
        <f>IF($J510="","",VLOOKUP($J510,判定式!$W$3:$X$12,2,TRUE))</f>
        <v/>
      </c>
      <c r="T510" s="252" t="str">
        <f>IF($K510="","",VLOOKUP($K510,判定式!$Z$3:$AB$12,3,TRUE))</f>
        <v/>
      </c>
      <c r="U510" s="252" t="str">
        <f>IF($L510="","",VLOOKUP($L510,判定式!$U$3:$X$12,4,TRUE))</f>
        <v/>
      </c>
      <c r="V510" s="252" t="str">
        <f>IF($M510="","",VLOOKUP($M510,判定式!$V$3:$X$12,3,TRUE))</f>
        <v/>
      </c>
      <c r="W510" s="75" t="str">
        <f t="shared" si="21"/>
        <v/>
      </c>
      <c r="X510" s="174" t="b">
        <f>IF(ISNUMBER(D510),"判定外",IF(C510=12,VLOOKUP(W510,判定式!$C$15:I$19,7,TRUE),IF(C510=13,VLOOKUP(W510,判定式!$D$15:I$19,6,TRUE),IF(C510=14,VLOOKUP(W510,判定式!$E$15:I$19,5,TRUE),IF(C510=15,VLOOKUP(W510,判定式!$F$15:I$19,4,TRUE),IF(C510=16,VLOOKUP(W510,判定式!$G$15:I$19,3,TRUE),IF(C510=17,VLOOKUP(W510,判定式!$H$15:I$19,2,TRUE))))))))</f>
        <v>0</v>
      </c>
    </row>
    <row r="511" spans="1:24" ht="14.25">
      <c r="A511" s="67">
        <v>182</v>
      </c>
      <c r="B511" s="133"/>
      <c r="C511" s="201"/>
      <c r="D511" s="215" t="str">
        <f t="shared" si="20"/>
        <v>-</v>
      </c>
      <c r="E511" s="225"/>
      <c r="F511" s="225"/>
      <c r="G511" s="225"/>
      <c r="H511" s="225"/>
      <c r="I511" s="225"/>
      <c r="J511" s="225"/>
      <c r="K511" s="68"/>
      <c r="L511" s="225"/>
      <c r="M511" s="225"/>
      <c r="N511" s="250" t="str">
        <f>IF($E511="","",VLOOKUP($E511,判定式!$Q$3:$X$12,8,TRUE))</f>
        <v/>
      </c>
      <c r="O511" s="250" t="str">
        <f>IF($F511="","",VLOOKUP($F511,判定式!$R$3:$X$12,7,TRUE))</f>
        <v/>
      </c>
      <c r="P511" s="250" t="str">
        <f>IF($G511="","",VLOOKUP($G511,判定式!$S$3:$X$12,6,TRUE))</f>
        <v/>
      </c>
      <c r="Q511" s="250" t="str">
        <f>IF($H511="","",VLOOKUP($H511,判定式!$T$3:$X$12,5,TRUE))</f>
        <v/>
      </c>
      <c r="R511" s="250" t="str">
        <f>IF($I511="","",VLOOKUP($I511,判定式!$AA$3:$AB$12,2,TRUE))</f>
        <v/>
      </c>
      <c r="S511" s="250" t="str">
        <f>IF($J511="","",VLOOKUP($J511,判定式!$W$3:$X$12,2,TRUE))</f>
        <v/>
      </c>
      <c r="T511" s="250" t="str">
        <f>IF($K511="","",VLOOKUP($K511,判定式!$Z$3:$AB$12,3,TRUE))</f>
        <v/>
      </c>
      <c r="U511" s="250" t="str">
        <f>IF($L511="","",VLOOKUP($L511,判定式!$U$3:$X$12,4,TRUE))</f>
        <v/>
      </c>
      <c r="V511" s="250" t="str">
        <f>IF($M511="","",VLOOKUP($M511,判定式!$V$3:$X$12,3,TRUE))</f>
        <v/>
      </c>
      <c r="W511" s="69" t="str">
        <f t="shared" si="21"/>
        <v/>
      </c>
      <c r="X511" s="170" t="b">
        <f>IF(ISNUMBER(D511),"判定外",IF(C511=12,VLOOKUP(W511,判定式!$C$15:I$19,7,TRUE),IF(C511=13,VLOOKUP(W511,判定式!$D$15:I$19,6,TRUE),IF(C511=14,VLOOKUP(W511,判定式!$E$15:I$19,5,TRUE),IF(C511=15,VLOOKUP(W511,判定式!$F$15:I$19,4,TRUE),IF(C511=16,VLOOKUP(W511,判定式!$G$15:I$19,3,TRUE),IF(C511=17,VLOOKUP(W511,判定式!$H$15:I$19,2,TRUE))))))))</f>
        <v>0</v>
      </c>
    </row>
    <row r="512" spans="1:24" ht="14.25">
      <c r="A512" s="67">
        <v>183</v>
      </c>
      <c r="B512" s="133"/>
      <c r="C512" s="201"/>
      <c r="D512" s="215" t="str">
        <f t="shared" si="20"/>
        <v>-</v>
      </c>
      <c r="E512" s="225"/>
      <c r="F512" s="225"/>
      <c r="G512" s="225"/>
      <c r="H512" s="225"/>
      <c r="I512" s="225"/>
      <c r="J512" s="225"/>
      <c r="K512" s="68"/>
      <c r="L512" s="225"/>
      <c r="M512" s="225"/>
      <c r="N512" s="250" t="str">
        <f>IF($E512="","",VLOOKUP($E512,判定式!$Q$3:$X$12,8,TRUE))</f>
        <v/>
      </c>
      <c r="O512" s="250" t="str">
        <f>IF($F512="","",VLOOKUP($F512,判定式!$R$3:$X$12,7,TRUE))</f>
        <v/>
      </c>
      <c r="P512" s="250" t="str">
        <f>IF($G512="","",VLOOKUP($G512,判定式!$S$3:$X$12,6,TRUE))</f>
        <v/>
      </c>
      <c r="Q512" s="250" t="str">
        <f>IF($H512="","",VLOOKUP($H512,判定式!$T$3:$X$12,5,TRUE))</f>
        <v/>
      </c>
      <c r="R512" s="250" t="str">
        <f>IF($I512="","",VLOOKUP($I512,判定式!$AA$3:$AB$12,2,TRUE))</f>
        <v/>
      </c>
      <c r="S512" s="250" t="str">
        <f>IF($J512="","",VLOOKUP($J512,判定式!$W$3:$X$12,2,TRUE))</f>
        <v/>
      </c>
      <c r="T512" s="250" t="str">
        <f>IF($K512="","",VLOOKUP($K512,判定式!$Z$3:$AB$12,3,TRUE))</f>
        <v/>
      </c>
      <c r="U512" s="250" t="str">
        <f>IF($L512="","",VLOOKUP($L512,判定式!$U$3:$X$12,4,TRUE))</f>
        <v/>
      </c>
      <c r="V512" s="250" t="str">
        <f>IF($M512="","",VLOOKUP($M512,判定式!$V$3:$X$12,3,TRUE))</f>
        <v/>
      </c>
      <c r="W512" s="69" t="str">
        <f t="shared" si="21"/>
        <v/>
      </c>
      <c r="X512" s="170" t="b">
        <f>IF(ISNUMBER(D512),"判定外",IF(C512=12,VLOOKUP(W512,判定式!$C$15:I$19,7,TRUE),IF(C512=13,VLOOKUP(W512,判定式!$D$15:I$19,6,TRUE),IF(C512=14,VLOOKUP(W512,判定式!$E$15:I$19,5,TRUE),IF(C512=15,VLOOKUP(W512,判定式!$F$15:I$19,4,TRUE),IF(C512=16,VLOOKUP(W512,判定式!$G$15:I$19,3,TRUE),IF(C512=17,VLOOKUP(W512,判定式!$H$15:I$19,2,TRUE))))))))</f>
        <v>0</v>
      </c>
    </row>
    <row r="513" spans="1:24" ht="14.25">
      <c r="A513" s="67">
        <v>184</v>
      </c>
      <c r="B513" s="133"/>
      <c r="C513" s="201"/>
      <c r="D513" s="215" t="str">
        <f t="shared" si="20"/>
        <v>-</v>
      </c>
      <c r="E513" s="225"/>
      <c r="F513" s="225"/>
      <c r="G513" s="225"/>
      <c r="H513" s="225"/>
      <c r="I513" s="225"/>
      <c r="J513" s="225"/>
      <c r="K513" s="68"/>
      <c r="L513" s="225"/>
      <c r="M513" s="225"/>
      <c r="N513" s="250" t="str">
        <f>IF($E513="","",VLOOKUP($E513,判定式!$Q$3:$X$12,8,TRUE))</f>
        <v/>
      </c>
      <c r="O513" s="250" t="str">
        <f>IF($F513="","",VLOOKUP($F513,判定式!$R$3:$X$12,7,TRUE))</f>
        <v/>
      </c>
      <c r="P513" s="250" t="str">
        <f>IF($G513="","",VLOOKUP($G513,判定式!$S$3:$X$12,6,TRUE))</f>
        <v/>
      </c>
      <c r="Q513" s="250" t="str">
        <f>IF($H513="","",VLOOKUP($H513,判定式!$T$3:$X$12,5,TRUE))</f>
        <v/>
      </c>
      <c r="R513" s="250" t="str">
        <f>IF($I513="","",VLOOKUP($I513,判定式!$AA$3:$AB$12,2,TRUE))</f>
        <v/>
      </c>
      <c r="S513" s="250" t="str">
        <f>IF($J513="","",VLOOKUP($J513,判定式!$W$3:$X$12,2,TRUE))</f>
        <v/>
      </c>
      <c r="T513" s="250" t="str">
        <f>IF($K513="","",VLOOKUP($K513,判定式!$Z$3:$AB$12,3,TRUE))</f>
        <v/>
      </c>
      <c r="U513" s="250" t="str">
        <f>IF($L513="","",VLOOKUP($L513,判定式!$U$3:$X$12,4,TRUE))</f>
        <v/>
      </c>
      <c r="V513" s="250" t="str">
        <f>IF($M513="","",VLOOKUP($M513,判定式!$V$3:$X$12,3,TRUE))</f>
        <v/>
      </c>
      <c r="W513" s="69" t="str">
        <f t="shared" si="21"/>
        <v/>
      </c>
      <c r="X513" s="170" t="b">
        <f>IF(ISNUMBER(D513),"判定外",IF(C513=12,VLOOKUP(W513,判定式!$C$15:I$19,7,TRUE),IF(C513=13,VLOOKUP(W513,判定式!$D$15:I$19,6,TRUE),IF(C513=14,VLOOKUP(W513,判定式!$E$15:I$19,5,TRUE),IF(C513=15,VLOOKUP(W513,判定式!$F$15:I$19,4,TRUE),IF(C513=16,VLOOKUP(W513,判定式!$G$15:I$19,3,TRUE),IF(C513=17,VLOOKUP(W513,判定式!$H$15:I$19,2,TRUE))))))))</f>
        <v>0</v>
      </c>
    </row>
    <row r="514" spans="1:24" ht="14.25">
      <c r="A514" s="76">
        <v>185</v>
      </c>
      <c r="B514" s="134"/>
      <c r="C514" s="202"/>
      <c r="D514" s="218" t="str">
        <f t="shared" si="20"/>
        <v>-</v>
      </c>
      <c r="E514" s="227"/>
      <c r="F514" s="227"/>
      <c r="G514" s="227"/>
      <c r="H514" s="227"/>
      <c r="I514" s="227"/>
      <c r="J514" s="227"/>
      <c r="K514" s="71"/>
      <c r="L514" s="227"/>
      <c r="M514" s="227"/>
      <c r="N514" s="253" t="str">
        <f>IF($E514="","",VLOOKUP($E514,判定式!$Q$3:$X$12,8,TRUE))</f>
        <v/>
      </c>
      <c r="O514" s="253" t="str">
        <f>IF($F514="","",VLOOKUP($F514,判定式!$R$3:$X$12,7,TRUE))</f>
        <v/>
      </c>
      <c r="P514" s="253" t="str">
        <f>IF($G514="","",VLOOKUP($G514,判定式!$S$3:$X$12,6,TRUE))</f>
        <v/>
      </c>
      <c r="Q514" s="253" t="str">
        <f>IF($H514="","",VLOOKUP($H514,判定式!$T$3:$X$12,5,TRUE))</f>
        <v/>
      </c>
      <c r="R514" s="253" t="str">
        <f>IF($I514="","",VLOOKUP($I514,判定式!$AA$3:$AB$12,2,TRUE))</f>
        <v/>
      </c>
      <c r="S514" s="253" t="str">
        <f>IF($J514="","",VLOOKUP($J514,判定式!$W$3:$X$12,2,TRUE))</f>
        <v/>
      </c>
      <c r="T514" s="253" t="str">
        <f>IF($K514="","",VLOOKUP($K514,判定式!$Z$3:$AB$12,3,TRUE))</f>
        <v/>
      </c>
      <c r="U514" s="253" t="str">
        <f>IF($L514="","",VLOOKUP($L514,判定式!$U$3:$X$12,4,TRUE))</f>
        <v/>
      </c>
      <c r="V514" s="253" t="str">
        <f>IF($M514="","",VLOOKUP($M514,判定式!$V$3:$X$12,3,TRUE))</f>
        <v/>
      </c>
      <c r="W514" s="78" t="str">
        <f t="shared" si="21"/>
        <v/>
      </c>
      <c r="X514" s="171" t="b">
        <f>IF(ISNUMBER(D514),"判定外",IF(C514=12,VLOOKUP(W514,判定式!$C$15:I$19,7,TRUE),IF(C514=13,VLOOKUP(W514,判定式!$D$15:I$19,6,TRUE),IF(C514=14,VLOOKUP(W514,判定式!$E$15:I$19,5,TRUE),IF(C514=15,VLOOKUP(W514,判定式!$F$15:I$19,4,TRUE),IF(C514=16,VLOOKUP(W514,判定式!$G$15:I$19,3,TRUE),IF(C514=17,VLOOKUP(W514,判定式!$H$15:I$19,2,TRUE))))))))</f>
        <v>0</v>
      </c>
    </row>
    <row r="515" spans="1:24" ht="14.25">
      <c r="A515" s="73">
        <v>186</v>
      </c>
      <c r="B515" s="135"/>
      <c r="C515" s="203"/>
      <c r="D515" s="219" t="str">
        <f t="shared" si="20"/>
        <v>-</v>
      </c>
      <c r="E515" s="229"/>
      <c r="F515" s="229"/>
      <c r="G515" s="229"/>
      <c r="H515" s="229"/>
      <c r="I515" s="229"/>
      <c r="J515" s="229"/>
      <c r="K515" s="74"/>
      <c r="L515" s="229"/>
      <c r="M515" s="229"/>
      <c r="N515" s="254" t="str">
        <f>IF($E515="","",VLOOKUP($E515,判定式!$Q$3:$X$12,8,TRUE))</f>
        <v/>
      </c>
      <c r="O515" s="254" t="str">
        <f>IF($F515="","",VLOOKUP($F515,判定式!$R$3:$X$12,7,TRUE))</f>
        <v/>
      </c>
      <c r="P515" s="254" t="str">
        <f>IF($G515="","",VLOOKUP($G515,判定式!$S$3:$X$12,6,TRUE))</f>
        <v/>
      </c>
      <c r="Q515" s="254" t="str">
        <f>IF($H515="","",VLOOKUP($H515,判定式!$T$3:$X$12,5,TRUE))</f>
        <v/>
      </c>
      <c r="R515" s="254" t="str">
        <f>IF($I515="","",VLOOKUP($I515,判定式!$AA$3:$AB$12,2,TRUE))</f>
        <v/>
      </c>
      <c r="S515" s="254" t="str">
        <f>IF($J515="","",VLOOKUP($J515,判定式!$W$3:$X$12,2,TRUE))</f>
        <v/>
      </c>
      <c r="T515" s="254" t="str">
        <f>IF($K515="","",VLOOKUP($K515,判定式!$Z$3:$AB$12,3,TRUE))</f>
        <v/>
      </c>
      <c r="U515" s="254" t="str">
        <f>IF($L515="","",VLOOKUP($L515,判定式!$U$3:$X$12,4,TRUE))</f>
        <v/>
      </c>
      <c r="V515" s="254" t="str">
        <f>IF($M515="","",VLOOKUP($M515,判定式!$V$3:$X$12,3,TRUE))</f>
        <v/>
      </c>
      <c r="W515" s="75" t="str">
        <f t="shared" si="21"/>
        <v/>
      </c>
      <c r="X515" s="172" t="b">
        <f>IF(ISNUMBER(D515),"判定外",IF(C515=12,VLOOKUP(W515,判定式!$C$15:I$19,7,TRUE),IF(C515=13,VLOOKUP(W515,判定式!$D$15:I$19,6,TRUE),IF(C515=14,VLOOKUP(W515,判定式!$E$15:I$19,5,TRUE),IF(C515=15,VLOOKUP(W515,判定式!$F$15:I$19,4,TRUE),IF(C515=16,VLOOKUP(W515,判定式!$G$15:I$19,3,TRUE),IF(C515=17,VLOOKUP(W515,判定式!$H$15:I$19,2,TRUE))))))))</f>
        <v>0</v>
      </c>
    </row>
    <row r="516" spans="1:24" ht="14.25">
      <c r="A516" s="67">
        <v>187</v>
      </c>
      <c r="B516" s="133"/>
      <c r="C516" s="201"/>
      <c r="D516" s="215" t="str">
        <f t="shared" si="20"/>
        <v>-</v>
      </c>
      <c r="E516" s="225"/>
      <c r="F516" s="225"/>
      <c r="G516" s="225"/>
      <c r="H516" s="225"/>
      <c r="I516" s="225"/>
      <c r="J516" s="225"/>
      <c r="K516" s="68"/>
      <c r="L516" s="225"/>
      <c r="M516" s="225"/>
      <c r="N516" s="250" t="str">
        <f>IF($E516="","",VLOOKUP($E516,判定式!$Q$3:$X$12,8,TRUE))</f>
        <v/>
      </c>
      <c r="O516" s="250" t="str">
        <f>IF($F516="","",VLOOKUP($F516,判定式!$R$3:$X$12,7,TRUE))</f>
        <v/>
      </c>
      <c r="P516" s="250" t="str">
        <f>IF($G516="","",VLOOKUP($G516,判定式!$S$3:$X$12,6,TRUE))</f>
        <v/>
      </c>
      <c r="Q516" s="250" t="str">
        <f>IF($H516="","",VLOOKUP($H516,判定式!$T$3:$X$12,5,TRUE))</f>
        <v/>
      </c>
      <c r="R516" s="250" t="str">
        <f>IF($I516="","",VLOOKUP($I516,判定式!$AA$3:$AB$12,2,TRUE))</f>
        <v/>
      </c>
      <c r="S516" s="250" t="str">
        <f>IF($J516="","",VLOOKUP($J516,判定式!$W$3:$X$12,2,TRUE))</f>
        <v/>
      </c>
      <c r="T516" s="250" t="str">
        <f>IF($K516="","",VLOOKUP($K516,判定式!$Z$3:$AB$12,3,TRUE))</f>
        <v/>
      </c>
      <c r="U516" s="250" t="str">
        <f>IF($L516="","",VLOOKUP($L516,判定式!$U$3:$X$12,4,TRUE))</f>
        <v/>
      </c>
      <c r="V516" s="250" t="str">
        <f>IF($M516="","",VLOOKUP($M516,判定式!$V$3:$X$12,3,TRUE))</f>
        <v/>
      </c>
      <c r="W516" s="69" t="str">
        <f t="shared" si="21"/>
        <v/>
      </c>
      <c r="X516" s="170" t="b">
        <f>IF(ISNUMBER(D516),"判定外",IF(C516=12,VLOOKUP(W516,判定式!$C$15:I$19,7,TRUE),IF(C516=13,VLOOKUP(W516,判定式!$D$15:I$19,6,TRUE),IF(C516=14,VLOOKUP(W516,判定式!$E$15:I$19,5,TRUE),IF(C516=15,VLOOKUP(W516,判定式!$F$15:I$19,4,TRUE),IF(C516=16,VLOOKUP(W516,判定式!$G$15:I$19,3,TRUE),IF(C516=17,VLOOKUP(W516,判定式!$H$15:I$19,2,TRUE))))))))</f>
        <v>0</v>
      </c>
    </row>
    <row r="517" spans="1:24" ht="14.25">
      <c r="A517" s="67">
        <v>188</v>
      </c>
      <c r="B517" s="133"/>
      <c r="C517" s="201"/>
      <c r="D517" s="215" t="str">
        <f t="shared" si="20"/>
        <v>-</v>
      </c>
      <c r="E517" s="225"/>
      <c r="F517" s="225"/>
      <c r="G517" s="225"/>
      <c r="H517" s="225"/>
      <c r="I517" s="225"/>
      <c r="J517" s="225"/>
      <c r="K517" s="68"/>
      <c r="L517" s="225"/>
      <c r="M517" s="225"/>
      <c r="N517" s="250" t="str">
        <f>IF($E517="","",VLOOKUP($E517,判定式!$Q$3:$X$12,8,TRUE))</f>
        <v/>
      </c>
      <c r="O517" s="250" t="str">
        <f>IF($F517="","",VLOOKUP($F517,判定式!$R$3:$X$12,7,TRUE))</f>
        <v/>
      </c>
      <c r="P517" s="250" t="str">
        <f>IF($G517="","",VLOOKUP($G517,判定式!$S$3:$X$12,6,TRUE))</f>
        <v/>
      </c>
      <c r="Q517" s="250" t="str">
        <f>IF($H517="","",VLOOKUP($H517,判定式!$T$3:$X$12,5,TRUE))</f>
        <v/>
      </c>
      <c r="R517" s="250" t="str">
        <f>IF($I517="","",VLOOKUP($I517,判定式!$AA$3:$AB$12,2,TRUE))</f>
        <v/>
      </c>
      <c r="S517" s="250" t="str">
        <f>IF($J517="","",VLOOKUP($J517,判定式!$W$3:$X$12,2,TRUE))</f>
        <v/>
      </c>
      <c r="T517" s="250" t="str">
        <f>IF($K517="","",VLOOKUP($K517,判定式!$Z$3:$AB$12,3,TRUE))</f>
        <v/>
      </c>
      <c r="U517" s="250" t="str">
        <f>IF($L517="","",VLOOKUP($L517,判定式!$U$3:$X$12,4,TRUE))</f>
        <v/>
      </c>
      <c r="V517" s="250" t="str">
        <f>IF($M517="","",VLOOKUP($M517,判定式!$V$3:$X$12,3,TRUE))</f>
        <v/>
      </c>
      <c r="W517" s="69" t="str">
        <f t="shared" si="21"/>
        <v/>
      </c>
      <c r="X517" s="170" t="b">
        <f>IF(ISNUMBER(D517),"判定外",IF(C517=12,VLOOKUP(W517,判定式!$C$15:I$19,7,TRUE),IF(C517=13,VLOOKUP(W517,判定式!$D$15:I$19,6,TRUE),IF(C517=14,VLOOKUP(W517,判定式!$E$15:I$19,5,TRUE),IF(C517=15,VLOOKUP(W517,判定式!$F$15:I$19,4,TRUE),IF(C517=16,VLOOKUP(W517,判定式!$G$15:I$19,3,TRUE),IF(C517=17,VLOOKUP(W517,判定式!$H$15:I$19,2,TRUE))))))))</f>
        <v>0</v>
      </c>
    </row>
    <row r="518" spans="1:24" ht="14.25">
      <c r="A518" s="67">
        <v>189</v>
      </c>
      <c r="B518" s="133"/>
      <c r="C518" s="201"/>
      <c r="D518" s="215" t="str">
        <f t="shared" si="20"/>
        <v>-</v>
      </c>
      <c r="E518" s="225"/>
      <c r="F518" s="225"/>
      <c r="G518" s="225"/>
      <c r="H518" s="225"/>
      <c r="I518" s="225"/>
      <c r="J518" s="225"/>
      <c r="K518" s="68"/>
      <c r="L518" s="225"/>
      <c r="M518" s="225"/>
      <c r="N518" s="250" t="str">
        <f>IF($E518="","",VLOOKUP($E518,判定式!$Q$3:$X$12,8,TRUE))</f>
        <v/>
      </c>
      <c r="O518" s="250" t="str">
        <f>IF($F518="","",VLOOKUP($F518,判定式!$R$3:$X$12,7,TRUE))</f>
        <v/>
      </c>
      <c r="P518" s="250" t="str">
        <f>IF($G518="","",VLOOKUP($G518,判定式!$S$3:$X$12,6,TRUE))</f>
        <v/>
      </c>
      <c r="Q518" s="250" t="str">
        <f>IF($H518="","",VLOOKUP($H518,判定式!$T$3:$X$12,5,TRUE))</f>
        <v/>
      </c>
      <c r="R518" s="250" t="str">
        <f>IF($I518="","",VLOOKUP($I518,判定式!$AA$3:$AB$12,2,TRUE))</f>
        <v/>
      </c>
      <c r="S518" s="250" t="str">
        <f>IF($J518="","",VLOOKUP($J518,判定式!$W$3:$X$12,2,TRUE))</f>
        <v/>
      </c>
      <c r="T518" s="250" t="str">
        <f>IF($K518="","",VLOOKUP($K518,判定式!$Z$3:$AB$12,3,TRUE))</f>
        <v/>
      </c>
      <c r="U518" s="250" t="str">
        <f>IF($L518="","",VLOOKUP($L518,判定式!$U$3:$X$12,4,TRUE))</f>
        <v/>
      </c>
      <c r="V518" s="250" t="str">
        <f>IF($M518="","",VLOOKUP($M518,判定式!$V$3:$X$12,3,TRUE))</f>
        <v/>
      </c>
      <c r="W518" s="69" t="str">
        <f t="shared" si="21"/>
        <v/>
      </c>
      <c r="X518" s="170" t="b">
        <f>IF(ISNUMBER(D518),"判定外",IF(C518=12,VLOOKUP(W518,判定式!$C$15:I$19,7,TRUE),IF(C518=13,VLOOKUP(W518,判定式!$D$15:I$19,6,TRUE),IF(C518=14,VLOOKUP(W518,判定式!$E$15:I$19,5,TRUE),IF(C518=15,VLOOKUP(W518,判定式!$F$15:I$19,4,TRUE),IF(C518=16,VLOOKUP(W518,判定式!$G$15:I$19,3,TRUE),IF(C518=17,VLOOKUP(W518,判定式!$H$15:I$19,2,TRUE))))))))</f>
        <v>0</v>
      </c>
    </row>
    <row r="519" spans="1:24" ht="14.25">
      <c r="A519" s="76">
        <v>190</v>
      </c>
      <c r="B519" s="136"/>
      <c r="C519" s="204"/>
      <c r="D519" s="218" t="str">
        <f t="shared" si="20"/>
        <v>-</v>
      </c>
      <c r="E519" s="230"/>
      <c r="F519" s="230"/>
      <c r="G519" s="230"/>
      <c r="H519" s="230"/>
      <c r="I519" s="230"/>
      <c r="J519" s="230"/>
      <c r="K519" s="77"/>
      <c r="L519" s="230"/>
      <c r="M519" s="230"/>
      <c r="N519" s="251" t="str">
        <f>IF($E519="","",VLOOKUP($E519,判定式!$Q$3:$X$12,8,TRUE))</f>
        <v/>
      </c>
      <c r="O519" s="251" t="str">
        <f>IF($F519="","",VLOOKUP($F519,判定式!$R$3:$X$12,7,TRUE))</f>
        <v/>
      </c>
      <c r="P519" s="251" t="str">
        <f>IF($G519="","",VLOOKUP($G519,判定式!$S$3:$X$12,6,TRUE))</f>
        <v/>
      </c>
      <c r="Q519" s="251" t="str">
        <f>IF($H519="","",VLOOKUP($H519,判定式!$T$3:$X$12,5,TRUE))</f>
        <v/>
      </c>
      <c r="R519" s="251" t="str">
        <f>IF($I519="","",VLOOKUP($I519,判定式!$AA$3:$AB$12,2,TRUE))</f>
        <v/>
      </c>
      <c r="S519" s="251" t="str">
        <f>IF($J519="","",VLOOKUP($J519,判定式!$W$3:$X$12,2,TRUE))</f>
        <v/>
      </c>
      <c r="T519" s="251" t="str">
        <f>IF($K519="","",VLOOKUP($K519,判定式!$Z$3:$AB$12,3,TRUE))</f>
        <v/>
      </c>
      <c r="U519" s="251" t="str">
        <f>IF($L519="","",VLOOKUP($L519,判定式!$U$3:$X$12,4,TRUE))</f>
        <v/>
      </c>
      <c r="V519" s="251" t="str">
        <f>IF($M519="","",VLOOKUP($M519,判定式!$V$3:$X$12,3,TRUE))</f>
        <v/>
      </c>
      <c r="W519" s="78" t="str">
        <f t="shared" si="21"/>
        <v/>
      </c>
      <c r="X519" s="173" t="b">
        <f>IF(ISNUMBER(D519),"判定外",IF(C519=12,VLOOKUP(W519,判定式!$C$15:I$19,7,TRUE),IF(C519=13,VLOOKUP(W519,判定式!$D$15:I$19,6,TRUE),IF(C519=14,VLOOKUP(W519,判定式!$E$15:I$19,5,TRUE),IF(C519=15,VLOOKUP(W519,判定式!$F$15:I$19,4,TRUE),IF(C519=16,VLOOKUP(W519,判定式!$G$15:I$19,3,TRUE),IF(C519=17,VLOOKUP(W519,判定式!$H$15:I$19,2,TRUE))))))))</f>
        <v>0</v>
      </c>
    </row>
    <row r="520" spans="1:24" ht="14.25">
      <c r="A520" s="73">
        <v>191</v>
      </c>
      <c r="B520" s="137"/>
      <c r="C520" s="205"/>
      <c r="D520" s="219" t="str">
        <f t="shared" si="20"/>
        <v>-</v>
      </c>
      <c r="E520" s="231"/>
      <c r="F520" s="231"/>
      <c r="G520" s="231"/>
      <c r="H520" s="231"/>
      <c r="I520" s="231"/>
      <c r="J520" s="231"/>
      <c r="K520" s="80"/>
      <c r="L520" s="231"/>
      <c r="M520" s="231"/>
      <c r="N520" s="252" t="str">
        <f>IF($E520="","",VLOOKUP($E520,判定式!$Q$3:$X$12,8,TRUE))</f>
        <v/>
      </c>
      <c r="O520" s="252" t="str">
        <f>IF($F520="","",VLOOKUP($F520,判定式!$R$3:$X$12,7,TRUE))</f>
        <v/>
      </c>
      <c r="P520" s="252" t="str">
        <f>IF($G520="","",VLOOKUP($G520,判定式!$S$3:$X$12,6,TRUE))</f>
        <v/>
      </c>
      <c r="Q520" s="252" t="str">
        <f>IF($H520="","",VLOOKUP($H520,判定式!$T$3:$X$12,5,TRUE))</f>
        <v/>
      </c>
      <c r="R520" s="252" t="str">
        <f>IF($I520="","",VLOOKUP($I520,判定式!$AA$3:$AB$12,2,TRUE))</f>
        <v/>
      </c>
      <c r="S520" s="252" t="str">
        <f>IF($J520="","",VLOOKUP($J520,判定式!$W$3:$X$12,2,TRUE))</f>
        <v/>
      </c>
      <c r="T520" s="252" t="str">
        <f>IF($K520="","",VLOOKUP($K520,判定式!$Z$3:$AB$12,3,TRUE))</f>
        <v/>
      </c>
      <c r="U520" s="252" t="str">
        <f>IF($L520="","",VLOOKUP($L520,判定式!$U$3:$X$12,4,TRUE))</f>
        <v/>
      </c>
      <c r="V520" s="252" t="str">
        <f>IF($M520="","",VLOOKUP($M520,判定式!$V$3:$X$12,3,TRUE))</f>
        <v/>
      </c>
      <c r="W520" s="75" t="str">
        <f t="shared" si="21"/>
        <v/>
      </c>
      <c r="X520" s="174" t="b">
        <f>IF(ISNUMBER(D520),"判定外",IF(C520=12,VLOOKUP(W520,判定式!$C$15:I$19,7,TRUE),IF(C520=13,VLOOKUP(W520,判定式!$D$15:I$19,6,TRUE),IF(C520=14,VLOOKUP(W520,判定式!$E$15:I$19,5,TRUE),IF(C520=15,VLOOKUP(W520,判定式!$F$15:I$19,4,TRUE),IF(C520=16,VLOOKUP(W520,判定式!$G$15:I$19,3,TRUE),IF(C520=17,VLOOKUP(W520,判定式!$H$15:I$19,2,TRUE))))))))</f>
        <v>0</v>
      </c>
    </row>
    <row r="521" spans="1:24" ht="14.25">
      <c r="A521" s="67">
        <v>192</v>
      </c>
      <c r="B521" s="133"/>
      <c r="C521" s="201"/>
      <c r="D521" s="215" t="str">
        <f t="shared" si="20"/>
        <v>-</v>
      </c>
      <c r="E521" s="225"/>
      <c r="F521" s="225"/>
      <c r="G521" s="225"/>
      <c r="H521" s="225"/>
      <c r="I521" s="225"/>
      <c r="J521" s="225"/>
      <c r="K521" s="68"/>
      <c r="L521" s="225"/>
      <c r="M521" s="225"/>
      <c r="N521" s="250" t="str">
        <f>IF($E521="","",VLOOKUP($E521,判定式!$Q$3:$X$12,8,TRUE))</f>
        <v/>
      </c>
      <c r="O521" s="250" t="str">
        <f>IF($F521="","",VLOOKUP($F521,判定式!$R$3:$X$12,7,TRUE))</f>
        <v/>
      </c>
      <c r="P521" s="250" t="str">
        <f>IF($G521="","",VLOOKUP($G521,判定式!$S$3:$X$12,6,TRUE))</f>
        <v/>
      </c>
      <c r="Q521" s="250" t="str">
        <f>IF($H521="","",VLOOKUP($H521,判定式!$T$3:$X$12,5,TRUE))</f>
        <v/>
      </c>
      <c r="R521" s="250" t="str">
        <f>IF($I521="","",VLOOKUP($I521,判定式!$AA$3:$AB$12,2,TRUE))</f>
        <v/>
      </c>
      <c r="S521" s="250" t="str">
        <f>IF($J521="","",VLOOKUP($J521,判定式!$W$3:$X$12,2,TRUE))</f>
        <v/>
      </c>
      <c r="T521" s="250" t="str">
        <f>IF($K521="","",VLOOKUP($K521,判定式!$Z$3:$AB$12,3,TRUE))</f>
        <v/>
      </c>
      <c r="U521" s="250" t="str">
        <f>IF($L521="","",VLOOKUP($L521,判定式!$U$3:$X$12,4,TRUE))</f>
        <v/>
      </c>
      <c r="V521" s="250" t="str">
        <f>IF($M521="","",VLOOKUP($M521,判定式!$V$3:$X$12,3,TRUE))</f>
        <v/>
      </c>
      <c r="W521" s="69" t="str">
        <f t="shared" si="21"/>
        <v/>
      </c>
      <c r="X521" s="170" t="b">
        <f>IF(ISNUMBER(D521),"判定外",IF(C521=12,VLOOKUP(W521,判定式!$C$15:I$19,7,TRUE),IF(C521=13,VLOOKUP(W521,判定式!$D$15:I$19,6,TRUE),IF(C521=14,VLOOKUP(W521,判定式!$E$15:I$19,5,TRUE),IF(C521=15,VLOOKUP(W521,判定式!$F$15:I$19,4,TRUE),IF(C521=16,VLOOKUP(W521,判定式!$G$15:I$19,3,TRUE),IF(C521=17,VLOOKUP(W521,判定式!$H$15:I$19,2,TRUE))))))))</f>
        <v>0</v>
      </c>
    </row>
    <row r="522" spans="1:24" ht="14.25">
      <c r="A522" s="67">
        <v>193</v>
      </c>
      <c r="B522" s="133"/>
      <c r="C522" s="201"/>
      <c r="D522" s="215" t="str">
        <f t="shared" ref="D522:D585" si="22">IF((COUNTBLANK(E522:H522)+COUNTBLANK(K522:M522)+IF(AND(I522="",J522=""),1,0))=0,"",IF((COUNTBLANK(E522:H522)+COUNTBLANK(K522:M522)+IF(AND(I522="",J522=""),1,0))=8,"-",(COUNTBLANK(E522:H522)+COUNTBLANK(K522:M522)+IF(AND(I522="",J522=""),1,0))))</f>
        <v>-</v>
      </c>
      <c r="E522" s="225"/>
      <c r="F522" s="225"/>
      <c r="G522" s="225"/>
      <c r="H522" s="225"/>
      <c r="I522" s="225"/>
      <c r="J522" s="225"/>
      <c r="K522" s="68"/>
      <c r="L522" s="225"/>
      <c r="M522" s="225"/>
      <c r="N522" s="250" t="str">
        <f>IF($E522="","",VLOOKUP($E522,判定式!$Q$3:$X$12,8,TRUE))</f>
        <v/>
      </c>
      <c r="O522" s="250" t="str">
        <f>IF($F522="","",VLOOKUP($F522,判定式!$R$3:$X$12,7,TRUE))</f>
        <v/>
      </c>
      <c r="P522" s="250" t="str">
        <f>IF($G522="","",VLOOKUP($G522,判定式!$S$3:$X$12,6,TRUE))</f>
        <v/>
      </c>
      <c r="Q522" s="250" t="str">
        <f>IF($H522="","",VLOOKUP($H522,判定式!$T$3:$X$12,5,TRUE))</f>
        <v/>
      </c>
      <c r="R522" s="250" t="str">
        <f>IF($I522="","",VLOOKUP($I522,判定式!$AA$3:$AB$12,2,TRUE))</f>
        <v/>
      </c>
      <c r="S522" s="250" t="str">
        <f>IF($J522="","",VLOOKUP($J522,判定式!$W$3:$X$12,2,TRUE))</f>
        <v/>
      </c>
      <c r="T522" s="250" t="str">
        <f>IF($K522="","",VLOOKUP($K522,判定式!$Z$3:$AB$12,3,TRUE))</f>
        <v/>
      </c>
      <c r="U522" s="250" t="str">
        <f>IF($L522="","",VLOOKUP($L522,判定式!$U$3:$X$12,4,TRUE))</f>
        <v/>
      </c>
      <c r="V522" s="250" t="str">
        <f>IF($M522="","",VLOOKUP($M522,判定式!$V$3:$X$12,3,TRUE))</f>
        <v/>
      </c>
      <c r="W522" s="69" t="str">
        <f t="shared" si="21"/>
        <v/>
      </c>
      <c r="X522" s="170" t="b">
        <f>IF(ISNUMBER(D522),"判定外",IF(C522=12,VLOOKUP(W522,判定式!$C$15:I$19,7,TRUE),IF(C522=13,VLOOKUP(W522,判定式!$D$15:I$19,6,TRUE),IF(C522=14,VLOOKUP(W522,判定式!$E$15:I$19,5,TRUE),IF(C522=15,VLOOKUP(W522,判定式!$F$15:I$19,4,TRUE),IF(C522=16,VLOOKUP(W522,判定式!$G$15:I$19,3,TRUE),IF(C522=17,VLOOKUP(W522,判定式!$H$15:I$19,2,TRUE))))))))</f>
        <v>0</v>
      </c>
    </row>
    <row r="523" spans="1:24" ht="14.25">
      <c r="A523" s="67">
        <v>194</v>
      </c>
      <c r="B523" s="133"/>
      <c r="C523" s="201"/>
      <c r="D523" s="215" t="str">
        <f t="shared" si="22"/>
        <v>-</v>
      </c>
      <c r="E523" s="225"/>
      <c r="F523" s="225"/>
      <c r="G523" s="225"/>
      <c r="H523" s="225"/>
      <c r="I523" s="225"/>
      <c r="J523" s="225"/>
      <c r="K523" s="68"/>
      <c r="L523" s="225"/>
      <c r="M523" s="225"/>
      <c r="N523" s="250" t="str">
        <f>IF($E523="","",VLOOKUP($E523,判定式!$Q$3:$X$12,8,TRUE))</f>
        <v/>
      </c>
      <c r="O523" s="250" t="str">
        <f>IF($F523="","",VLOOKUP($F523,判定式!$R$3:$X$12,7,TRUE))</f>
        <v/>
      </c>
      <c r="P523" s="250" t="str">
        <f>IF($G523="","",VLOOKUP($G523,判定式!$S$3:$X$12,6,TRUE))</f>
        <v/>
      </c>
      <c r="Q523" s="250" t="str">
        <f>IF($H523="","",VLOOKUP($H523,判定式!$T$3:$X$12,5,TRUE))</f>
        <v/>
      </c>
      <c r="R523" s="250" t="str">
        <f>IF($I523="","",VLOOKUP($I523,判定式!$AA$3:$AB$12,2,TRUE))</f>
        <v/>
      </c>
      <c r="S523" s="250" t="str">
        <f>IF($J523="","",VLOOKUP($J523,判定式!$W$3:$X$12,2,TRUE))</f>
        <v/>
      </c>
      <c r="T523" s="250" t="str">
        <f>IF($K523="","",VLOOKUP($K523,判定式!$Z$3:$AB$12,3,TRUE))</f>
        <v/>
      </c>
      <c r="U523" s="250" t="str">
        <f>IF($L523="","",VLOOKUP($L523,判定式!$U$3:$X$12,4,TRUE))</f>
        <v/>
      </c>
      <c r="V523" s="250" t="str">
        <f>IF($M523="","",VLOOKUP($M523,判定式!$V$3:$X$12,3,TRUE))</f>
        <v/>
      </c>
      <c r="W523" s="69" t="str">
        <f t="shared" ref="W523:W586" si="23">IF(COUNTBLANK(N523:V523)=0,IF((SUM(N523:R523)+SUM(T523:V523))&gt;=(SUM(N523:Q523)+SUM(S523:V523)),SUM(N523:R523)+SUM(T523:V523),SUM(N523:Q523)+SUM(S523:V523)),IF(AND(R523="",S523=""),"",IF(AND(COUNTBLANK(N523:Q523)=0,COUNTBLANK(T523:V523)=0),IF((SUM(N523:R523)+SUM(T523:V523))&gt;=(SUM(N523:Q523)+SUM(S523:V523)),SUM(N523:R523)+SUM(T523:V523),SUM(N523:Q523)+SUM(S523:V523)),"")))</f>
        <v/>
      </c>
      <c r="X523" s="170" t="b">
        <f>IF(ISNUMBER(D523),"判定外",IF(C523=12,VLOOKUP(W523,判定式!$C$15:I$19,7,TRUE),IF(C523=13,VLOOKUP(W523,判定式!$D$15:I$19,6,TRUE),IF(C523=14,VLOOKUP(W523,判定式!$E$15:I$19,5,TRUE),IF(C523=15,VLOOKUP(W523,判定式!$F$15:I$19,4,TRUE),IF(C523=16,VLOOKUP(W523,判定式!$G$15:I$19,3,TRUE),IF(C523=17,VLOOKUP(W523,判定式!$H$15:I$19,2,TRUE))))))))</f>
        <v>0</v>
      </c>
    </row>
    <row r="524" spans="1:24" ht="14.25">
      <c r="A524" s="76">
        <v>195</v>
      </c>
      <c r="B524" s="134"/>
      <c r="C524" s="202"/>
      <c r="D524" s="218" t="str">
        <f t="shared" si="22"/>
        <v>-</v>
      </c>
      <c r="E524" s="227"/>
      <c r="F524" s="227"/>
      <c r="G524" s="227"/>
      <c r="H524" s="227"/>
      <c r="I524" s="227"/>
      <c r="J524" s="227"/>
      <c r="K524" s="71"/>
      <c r="L524" s="227"/>
      <c r="M524" s="227"/>
      <c r="N524" s="253" t="str">
        <f>IF($E524="","",VLOOKUP($E524,判定式!$Q$3:$X$12,8,TRUE))</f>
        <v/>
      </c>
      <c r="O524" s="253" t="str">
        <f>IF($F524="","",VLOOKUP($F524,判定式!$R$3:$X$12,7,TRUE))</f>
        <v/>
      </c>
      <c r="P524" s="253" t="str">
        <f>IF($G524="","",VLOOKUP($G524,判定式!$S$3:$X$12,6,TRUE))</f>
        <v/>
      </c>
      <c r="Q524" s="253" t="str">
        <f>IF($H524="","",VLOOKUP($H524,判定式!$T$3:$X$12,5,TRUE))</f>
        <v/>
      </c>
      <c r="R524" s="253" t="str">
        <f>IF($I524="","",VLOOKUP($I524,判定式!$AA$3:$AB$12,2,TRUE))</f>
        <v/>
      </c>
      <c r="S524" s="253" t="str">
        <f>IF($J524="","",VLOOKUP($J524,判定式!$W$3:$X$12,2,TRUE))</f>
        <v/>
      </c>
      <c r="T524" s="253" t="str">
        <f>IF($K524="","",VLOOKUP($K524,判定式!$Z$3:$AB$12,3,TRUE))</f>
        <v/>
      </c>
      <c r="U524" s="253" t="str">
        <f>IF($L524="","",VLOOKUP($L524,判定式!$U$3:$X$12,4,TRUE))</f>
        <v/>
      </c>
      <c r="V524" s="253" t="str">
        <f>IF($M524="","",VLOOKUP($M524,判定式!$V$3:$X$12,3,TRUE))</f>
        <v/>
      </c>
      <c r="W524" s="78" t="str">
        <f t="shared" si="23"/>
        <v/>
      </c>
      <c r="X524" s="171" t="b">
        <f>IF(ISNUMBER(D524),"判定外",IF(C524=12,VLOOKUP(W524,判定式!$C$15:I$19,7,TRUE),IF(C524=13,VLOOKUP(W524,判定式!$D$15:I$19,6,TRUE),IF(C524=14,VLOOKUP(W524,判定式!$E$15:I$19,5,TRUE),IF(C524=15,VLOOKUP(W524,判定式!$F$15:I$19,4,TRUE),IF(C524=16,VLOOKUP(W524,判定式!$G$15:I$19,3,TRUE),IF(C524=17,VLOOKUP(W524,判定式!$H$15:I$19,2,TRUE))))))))</f>
        <v>0</v>
      </c>
    </row>
    <row r="525" spans="1:24" ht="14.25">
      <c r="A525" s="73">
        <v>196</v>
      </c>
      <c r="B525" s="135"/>
      <c r="C525" s="203"/>
      <c r="D525" s="219" t="str">
        <f t="shared" si="22"/>
        <v>-</v>
      </c>
      <c r="E525" s="229"/>
      <c r="F525" s="229"/>
      <c r="G525" s="229"/>
      <c r="H525" s="229"/>
      <c r="I525" s="229"/>
      <c r="J525" s="229"/>
      <c r="K525" s="74"/>
      <c r="L525" s="229"/>
      <c r="M525" s="229"/>
      <c r="N525" s="254" t="str">
        <f>IF($E525="","",VLOOKUP($E525,判定式!$Q$3:$X$12,8,TRUE))</f>
        <v/>
      </c>
      <c r="O525" s="254" t="str">
        <f>IF($F525="","",VLOOKUP($F525,判定式!$R$3:$X$12,7,TRUE))</f>
        <v/>
      </c>
      <c r="P525" s="254" t="str">
        <f>IF($G525="","",VLOOKUP($G525,判定式!$S$3:$X$12,6,TRUE))</f>
        <v/>
      </c>
      <c r="Q525" s="254" t="str">
        <f>IF($H525="","",VLOOKUP($H525,判定式!$T$3:$X$12,5,TRUE))</f>
        <v/>
      </c>
      <c r="R525" s="254" t="str">
        <f>IF($I525="","",VLOOKUP($I525,判定式!$AA$3:$AB$12,2,TRUE))</f>
        <v/>
      </c>
      <c r="S525" s="254" t="str">
        <f>IF($J525="","",VLOOKUP($J525,判定式!$W$3:$X$12,2,TRUE))</f>
        <v/>
      </c>
      <c r="T525" s="254" t="str">
        <f>IF($K525="","",VLOOKUP($K525,判定式!$Z$3:$AB$12,3,TRUE))</f>
        <v/>
      </c>
      <c r="U525" s="254" t="str">
        <f>IF($L525="","",VLOOKUP($L525,判定式!$U$3:$X$12,4,TRUE))</f>
        <v/>
      </c>
      <c r="V525" s="254" t="str">
        <f>IF($M525="","",VLOOKUP($M525,判定式!$V$3:$X$12,3,TRUE))</f>
        <v/>
      </c>
      <c r="W525" s="75" t="str">
        <f t="shared" si="23"/>
        <v/>
      </c>
      <c r="X525" s="172" t="b">
        <f>IF(ISNUMBER(D525),"判定外",IF(C525=12,VLOOKUP(W525,判定式!$C$15:I$19,7,TRUE),IF(C525=13,VLOOKUP(W525,判定式!$D$15:I$19,6,TRUE),IF(C525=14,VLOOKUP(W525,判定式!$E$15:I$19,5,TRUE),IF(C525=15,VLOOKUP(W525,判定式!$F$15:I$19,4,TRUE),IF(C525=16,VLOOKUP(W525,判定式!$G$15:I$19,3,TRUE),IF(C525=17,VLOOKUP(W525,判定式!$H$15:I$19,2,TRUE))))))))</f>
        <v>0</v>
      </c>
    </row>
    <row r="526" spans="1:24" ht="14.25">
      <c r="A526" s="67">
        <v>197</v>
      </c>
      <c r="B526" s="133"/>
      <c r="C526" s="201"/>
      <c r="D526" s="215" t="str">
        <f t="shared" si="22"/>
        <v>-</v>
      </c>
      <c r="E526" s="225"/>
      <c r="F526" s="225"/>
      <c r="G526" s="225"/>
      <c r="H526" s="225"/>
      <c r="I526" s="225"/>
      <c r="J526" s="225"/>
      <c r="K526" s="68"/>
      <c r="L526" s="225"/>
      <c r="M526" s="225"/>
      <c r="N526" s="250" t="str">
        <f>IF($E526="","",VLOOKUP($E526,判定式!$Q$3:$X$12,8,TRUE))</f>
        <v/>
      </c>
      <c r="O526" s="250" t="str">
        <f>IF($F526="","",VLOOKUP($F526,判定式!$R$3:$X$12,7,TRUE))</f>
        <v/>
      </c>
      <c r="P526" s="250" t="str">
        <f>IF($G526="","",VLOOKUP($G526,判定式!$S$3:$X$12,6,TRUE))</f>
        <v/>
      </c>
      <c r="Q526" s="250" t="str">
        <f>IF($H526="","",VLOOKUP($H526,判定式!$T$3:$X$12,5,TRUE))</f>
        <v/>
      </c>
      <c r="R526" s="250" t="str">
        <f>IF($I526="","",VLOOKUP($I526,判定式!$AA$3:$AB$12,2,TRUE))</f>
        <v/>
      </c>
      <c r="S526" s="250" t="str">
        <f>IF($J526="","",VLOOKUP($J526,判定式!$W$3:$X$12,2,TRUE))</f>
        <v/>
      </c>
      <c r="T526" s="250" t="str">
        <f>IF($K526="","",VLOOKUP($K526,判定式!$Z$3:$AB$12,3,TRUE))</f>
        <v/>
      </c>
      <c r="U526" s="250" t="str">
        <f>IF($L526="","",VLOOKUP($L526,判定式!$U$3:$X$12,4,TRUE))</f>
        <v/>
      </c>
      <c r="V526" s="250" t="str">
        <f>IF($M526="","",VLOOKUP($M526,判定式!$V$3:$X$12,3,TRUE))</f>
        <v/>
      </c>
      <c r="W526" s="69" t="str">
        <f t="shared" si="23"/>
        <v/>
      </c>
      <c r="X526" s="170" t="b">
        <f>IF(ISNUMBER(D526),"判定外",IF(C526=12,VLOOKUP(W526,判定式!$C$15:I$19,7,TRUE),IF(C526=13,VLOOKUP(W526,判定式!$D$15:I$19,6,TRUE),IF(C526=14,VLOOKUP(W526,判定式!$E$15:I$19,5,TRUE),IF(C526=15,VLOOKUP(W526,判定式!$F$15:I$19,4,TRUE),IF(C526=16,VLOOKUP(W526,判定式!$G$15:I$19,3,TRUE),IF(C526=17,VLOOKUP(W526,判定式!$H$15:I$19,2,TRUE))))))))</f>
        <v>0</v>
      </c>
    </row>
    <row r="527" spans="1:24" ht="14.25">
      <c r="A527" s="67">
        <v>198</v>
      </c>
      <c r="B527" s="133"/>
      <c r="C527" s="201"/>
      <c r="D527" s="215" t="str">
        <f t="shared" si="22"/>
        <v>-</v>
      </c>
      <c r="E527" s="225"/>
      <c r="F527" s="225"/>
      <c r="G527" s="225"/>
      <c r="H527" s="225"/>
      <c r="I527" s="225"/>
      <c r="J527" s="225"/>
      <c r="K527" s="68"/>
      <c r="L527" s="225"/>
      <c r="M527" s="225"/>
      <c r="N527" s="250" t="str">
        <f>IF($E527="","",VLOOKUP($E527,判定式!$Q$3:$X$12,8,TRUE))</f>
        <v/>
      </c>
      <c r="O527" s="250" t="str">
        <f>IF($F527="","",VLOOKUP($F527,判定式!$R$3:$X$12,7,TRUE))</f>
        <v/>
      </c>
      <c r="P527" s="250" t="str">
        <f>IF($G527="","",VLOOKUP($G527,判定式!$S$3:$X$12,6,TRUE))</f>
        <v/>
      </c>
      <c r="Q527" s="250" t="str">
        <f>IF($H527="","",VLOOKUP($H527,判定式!$T$3:$X$12,5,TRUE))</f>
        <v/>
      </c>
      <c r="R527" s="250" t="str">
        <f>IF($I527="","",VLOOKUP($I527,判定式!$AA$3:$AB$12,2,TRUE))</f>
        <v/>
      </c>
      <c r="S527" s="250" t="str">
        <f>IF($J527="","",VLOOKUP($J527,判定式!$W$3:$X$12,2,TRUE))</f>
        <v/>
      </c>
      <c r="T527" s="250" t="str">
        <f>IF($K527="","",VLOOKUP($K527,判定式!$Z$3:$AB$12,3,TRUE))</f>
        <v/>
      </c>
      <c r="U527" s="250" t="str">
        <f>IF($L527="","",VLOOKUP($L527,判定式!$U$3:$X$12,4,TRUE))</f>
        <v/>
      </c>
      <c r="V527" s="250" t="str">
        <f>IF($M527="","",VLOOKUP($M527,判定式!$V$3:$X$12,3,TRUE))</f>
        <v/>
      </c>
      <c r="W527" s="69" t="str">
        <f t="shared" si="23"/>
        <v/>
      </c>
      <c r="X527" s="170" t="b">
        <f>IF(ISNUMBER(D527),"判定外",IF(C527=12,VLOOKUP(W527,判定式!$C$15:I$19,7,TRUE),IF(C527=13,VLOOKUP(W527,判定式!$D$15:I$19,6,TRUE),IF(C527=14,VLOOKUP(W527,判定式!$E$15:I$19,5,TRUE),IF(C527=15,VLOOKUP(W527,判定式!$F$15:I$19,4,TRUE),IF(C527=16,VLOOKUP(W527,判定式!$G$15:I$19,3,TRUE),IF(C527=17,VLOOKUP(W527,判定式!$H$15:I$19,2,TRUE))))))))</f>
        <v>0</v>
      </c>
    </row>
    <row r="528" spans="1:24" ht="14.25">
      <c r="A528" s="67">
        <v>199</v>
      </c>
      <c r="B528" s="133"/>
      <c r="C528" s="201"/>
      <c r="D528" s="215" t="str">
        <f t="shared" si="22"/>
        <v>-</v>
      </c>
      <c r="E528" s="225"/>
      <c r="F528" s="225"/>
      <c r="G528" s="225"/>
      <c r="H528" s="225"/>
      <c r="I528" s="225"/>
      <c r="J528" s="225"/>
      <c r="K528" s="68"/>
      <c r="L528" s="225"/>
      <c r="M528" s="225"/>
      <c r="N528" s="250" t="str">
        <f>IF($E528="","",VLOOKUP($E528,判定式!$Q$3:$X$12,8,TRUE))</f>
        <v/>
      </c>
      <c r="O528" s="250" t="str">
        <f>IF($F528="","",VLOOKUP($F528,判定式!$R$3:$X$12,7,TRUE))</f>
        <v/>
      </c>
      <c r="P528" s="250" t="str">
        <f>IF($G528="","",VLOOKUP($G528,判定式!$S$3:$X$12,6,TRUE))</f>
        <v/>
      </c>
      <c r="Q528" s="250" t="str">
        <f>IF($H528="","",VLOOKUP($H528,判定式!$T$3:$X$12,5,TRUE))</f>
        <v/>
      </c>
      <c r="R528" s="250" t="str">
        <f>IF($I528="","",VLOOKUP($I528,判定式!$AA$3:$AB$12,2,TRUE))</f>
        <v/>
      </c>
      <c r="S528" s="250" t="str">
        <f>IF($J528="","",VLOOKUP($J528,判定式!$W$3:$X$12,2,TRUE))</f>
        <v/>
      </c>
      <c r="T528" s="250" t="str">
        <f>IF($K528="","",VLOOKUP($K528,判定式!$Z$3:$AB$12,3,TRUE))</f>
        <v/>
      </c>
      <c r="U528" s="250" t="str">
        <f>IF($L528="","",VLOOKUP($L528,判定式!$U$3:$X$12,4,TRUE))</f>
        <v/>
      </c>
      <c r="V528" s="250" t="str">
        <f>IF($M528="","",VLOOKUP($M528,判定式!$V$3:$X$12,3,TRUE))</f>
        <v/>
      </c>
      <c r="W528" s="69" t="str">
        <f t="shared" si="23"/>
        <v/>
      </c>
      <c r="X528" s="170" t="b">
        <f>IF(ISNUMBER(D528),"判定外",IF(C528=12,VLOOKUP(W528,判定式!$C$15:I$19,7,TRUE),IF(C528=13,VLOOKUP(W528,判定式!$D$15:I$19,6,TRUE),IF(C528=14,VLOOKUP(W528,判定式!$E$15:I$19,5,TRUE),IF(C528=15,VLOOKUP(W528,判定式!$F$15:I$19,4,TRUE),IF(C528=16,VLOOKUP(W528,判定式!$G$15:I$19,3,TRUE),IF(C528=17,VLOOKUP(W528,判定式!$H$15:I$19,2,TRUE))))))))</f>
        <v>0</v>
      </c>
    </row>
    <row r="529" spans="1:24" ht="14.25">
      <c r="A529" s="76">
        <v>200</v>
      </c>
      <c r="B529" s="136"/>
      <c r="C529" s="204"/>
      <c r="D529" s="218" t="str">
        <f t="shared" si="22"/>
        <v>-</v>
      </c>
      <c r="E529" s="230"/>
      <c r="F529" s="230"/>
      <c r="G529" s="230"/>
      <c r="H529" s="230"/>
      <c r="I529" s="230"/>
      <c r="J529" s="230"/>
      <c r="K529" s="77"/>
      <c r="L529" s="230"/>
      <c r="M529" s="230"/>
      <c r="N529" s="251" t="str">
        <f>IF($E529="","",VLOOKUP($E529,判定式!$Q$3:$X$12,8,TRUE))</f>
        <v/>
      </c>
      <c r="O529" s="251" t="str">
        <f>IF($F529="","",VLOOKUP($F529,判定式!$R$3:$X$12,7,TRUE))</f>
        <v/>
      </c>
      <c r="P529" s="251" t="str">
        <f>IF($G529="","",VLOOKUP($G529,判定式!$S$3:$X$12,6,TRUE))</f>
        <v/>
      </c>
      <c r="Q529" s="251" t="str">
        <f>IF($H529="","",VLOOKUP($H529,判定式!$T$3:$X$12,5,TRUE))</f>
        <v/>
      </c>
      <c r="R529" s="251" t="str">
        <f>IF($I529="","",VLOOKUP($I529,判定式!$AA$3:$AB$12,2,TRUE))</f>
        <v/>
      </c>
      <c r="S529" s="251" t="str">
        <f>IF($J529="","",VLOOKUP($J529,判定式!$W$3:$X$12,2,TRUE))</f>
        <v/>
      </c>
      <c r="T529" s="251" t="str">
        <f>IF($K529="","",VLOOKUP($K529,判定式!$Z$3:$AB$12,3,TRUE))</f>
        <v/>
      </c>
      <c r="U529" s="251" t="str">
        <f>IF($L529="","",VLOOKUP($L529,判定式!$U$3:$X$12,4,TRUE))</f>
        <v/>
      </c>
      <c r="V529" s="251" t="str">
        <f>IF($M529="","",VLOOKUP($M529,判定式!$V$3:$X$12,3,TRUE))</f>
        <v/>
      </c>
      <c r="W529" s="78" t="str">
        <f t="shared" si="23"/>
        <v/>
      </c>
      <c r="X529" s="173" t="b">
        <f>IF(ISNUMBER(D529),"判定外",IF(C529=12,VLOOKUP(W529,判定式!$C$15:I$19,7,TRUE),IF(C529=13,VLOOKUP(W529,判定式!$D$15:I$19,6,TRUE),IF(C529=14,VLOOKUP(W529,判定式!$E$15:I$19,5,TRUE),IF(C529=15,VLOOKUP(W529,判定式!$F$15:I$19,4,TRUE),IF(C529=16,VLOOKUP(W529,判定式!$G$15:I$19,3,TRUE),IF(C529=17,VLOOKUP(W529,判定式!$H$15:I$19,2,TRUE))))))))</f>
        <v>0</v>
      </c>
    </row>
    <row r="530" spans="1:24" ht="14.25">
      <c r="A530" s="73">
        <v>201</v>
      </c>
      <c r="B530" s="137"/>
      <c r="C530" s="205"/>
      <c r="D530" s="219" t="str">
        <f t="shared" si="22"/>
        <v>-</v>
      </c>
      <c r="E530" s="231"/>
      <c r="F530" s="231"/>
      <c r="G530" s="231"/>
      <c r="H530" s="231"/>
      <c r="I530" s="231"/>
      <c r="J530" s="231"/>
      <c r="K530" s="80"/>
      <c r="L530" s="231"/>
      <c r="M530" s="231"/>
      <c r="N530" s="252" t="str">
        <f>IF($E530="","",VLOOKUP($E530,判定式!$Q$3:$X$12,8,TRUE))</f>
        <v/>
      </c>
      <c r="O530" s="252" t="str">
        <f>IF($F530="","",VLOOKUP($F530,判定式!$R$3:$X$12,7,TRUE))</f>
        <v/>
      </c>
      <c r="P530" s="252" t="str">
        <f>IF($G530="","",VLOOKUP($G530,判定式!$S$3:$X$12,6,TRUE))</f>
        <v/>
      </c>
      <c r="Q530" s="252" t="str">
        <f>IF($H530="","",VLOOKUP($H530,判定式!$T$3:$X$12,5,TRUE))</f>
        <v/>
      </c>
      <c r="R530" s="252" t="str">
        <f>IF($I530="","",VLOOKUP($I530,判定式!$AA$3:$AB$12,2,TRUE))</f>
        <v/>
      </c>
      <c r="S530" s="252" t="str">
        <f>IF($J530="","",VLOOKUP($J530,判定式!$W$3:$X$12,2,TRUE))</f>
        <v/>
      </c>
      <c r="T530" s="252" t="str">
        <f>IF($K530="","",VLOOKUP($K530,判定式!$Z$3:$AB$12,3,TRUE))</f>
        <v/>
      </c>
      <c r="U530" s="252" t="str">
        <f>IF($L530="","",VLOOKUP($L530,判定式!$U$3:$X$12,4,TRUE))</f>
        <v/>
      </c>
      <c r="V530" s="252" t="str">
        <f>IF($M530="","",VLOOKUP($M530,判定式!$V$3:$X$12,3,TRUE))</f>
        <v/>
      </c>
      <c r="W530" s="75" t="str">
        <f t="shared" si="23"/>
        <v/>
      </c>
      <c r="X530" s="174" t="b">
        <f>IF(ISNUMBER(D530),"判定外",IF(C530=12,VLOOKUP(W530,判定式!$C$15:I$19,7,TRUE),IF(C530=13,VLOOKUP(W530,判定式!$D$15:I$19,6,TRUE),IF(C530=14,VLOOKUP(W530,判定式!$E$15:I$19,5,TRUE),IF(C530=15,VLOOKUP(W530,判定式!$F$15:I$19,4,TRUE),IF(C530=16,VLOOKUP(W530,判定式!$G$15:I$19,3,TRUE),IF(C530=17,VLOOKUP(W530,判定式!$H$15:I$19,2,TRUE))))))))</f>
        <v>0</v>
      </c>
    </row>
    <row r="531" spans="1:24" ht="14.25">
      <c r="A531" s="67">
        <v>202</v>
      </c>
      <c r="B531" s="133"/>
      <c r="C531" s="201"/>
      <c r="D531" s="215" t="str">
        <f t="shared" si="22"/>
        <v>-</v>
      </c>
      <c r="E531" s="225"/>
      <c r="F531" s="225"/>
      <c r="G531" s="225"/>
      <c r="H531" s="225"/>
      <c r="I531" s="225"/>
      <c r="J531" s="225"/>
      <c r="K531" s="68"/>
      <c r="L531" s="225"/>
      <c r="M531" s="225"/>
      <c r="N531" s="250" t="str">
        <f>IF($E531="","",VLOOKUP($E531,判定式!$Q$3:$X$12,8,TRUE))</f>
        <v/>
      </c>
      <c r="O531" s="250" t="str">
        <f>IF($F531="","",VLOOKUP($F531,判定式!$R$3:$X$12,7,TRUE))</f>
        <v/>
      </c>
      <c r="P531" s="250" t="str">
        <f>IF($G531="","",VLOOKUP($G531,判定式!$S$3:$X$12,6,TRUE))</f>
        <v/>
      </c>
      <c r="Q531" s="250" t="str">
        <f>IF($H531="","",VLOOKUP($H531,判定式!$T$3:$X$12,5,TRUE))</f>
        <v/>
      </c>
      <c r="R531" s="250" t="str">
        <f>IF($I531="","",VLOOKUP($I531,判定式!$AA$3:$AB$12,2,TRUE))</f>
        <v/>
      </c>
      <c r="S531" s="250" t="str">
        <f>IF($J531="","",VLOOKUP($J531,判定式!$W$3:$X$12,2,TRUE))</f>
        <v/>
      </c>
      <c r="T531" s="250" t="str">
        <f>IF($K531="","",VLOOKUP($K531,判定式!$Z$3:$AB$12,3,TRUE))</f>
        <v/>
      </c>
      <c r="U531" s="250" t="str">
        <f>IF($L531="","",VLOOKUP($L531,判定式!$U$3:$X$12,4,TRUE))</f>
        <v/>
      </c>
      <c r="V531" s="250" t="str">
        <f>IF($M531="","",VLOOKUP($M531,判定式!$V$3:$X$12,3,TRUE))</f>
        <v/>
      </c>
      <c r="W531" s="69" t="str">
        <f t="shared" si="23"/>
        <v/>
      </c>
      <c r="X531" s="170" t="b">
        <f>IF(ISNUMBER(D531),"判定外",IF(C531=12,VLOOKUP(W531,判定式!$C$15:I$19,7,TRUE),IF(C531=13,VLOOKUP(W531,判定式!$D$15:I$19,6,TRUE),IF(C531=14,VLOOKUP(W531,判定式!$E$15:I$19,5,TRUE),IF(C531=15,VLOOKUP(W531,判定式!$F$15:I$19,4,TRUE),IF(C531=16,VLOOKUP(W531,判定式!$G$15:I$19,3,TRUE),IF(C531=17,VLOOKUP(W531,判定式!$H$15:I$19,2,TRUE))))))))</f>
        <v>0</v>
      </c>
    </row>
    <row r="532" spans="1:24" ht="14.25">
      <c r="A532" s="67">
        <v>203</v>
      </c>
      <c r="B532" s="133"/>
      <c r="C532" s="201"/>
      <c r="D532" s="215" t="str">
        <f t="shared" si="22"/>
        <v>-</v>
      </c>
      <c r="E532" s="225"/>
      <c r="F532" s="225"/>
      <c r="G532" s="225"/>
      <c r="H532" s="225"/>
      <c r="I532" s="225"/>
      <c r="J532" s="225"/>
      <c r="K532" s="68"/>
      <c r="L532" s="225"/>
      <c r="M532" s="225"/>
      <c r="N532" s="250" t="str">
        <f>IF($E532="","",VLOOKUP($E532,判定式!$Q$3:$X$12,8,TRUE))</f>
        <v/>
      </c>
      <c r="O532" s="250" t="str">
        <f>IF($F532="","",VLOOKUP($F532,判定式!$R$3:$X$12,7,TRUE))</f>
        <v/>
      </c>
      <c r="P532" s="250" t="str">
        <f>IF($G532="","",VLOOKUP($G532,判定式!$S$3:$X$12,6,TRUE))</f>
        <v/>
      </c>
      <c r="Q532" s="250" t="str">
        <f>IF($H532="","",VLOOKUP($H532,判定式!$T$3:$X$12,5,TRUE))</f>
        <v/>
      </c>
      <c r="R532" s="250" t="str">
        <f>IF($I532="","",VLOOKUP($I532,判定式!$AA$3:$AB$12,2,TRUE))</f>
        <v/>
      </c>
      <c r="S532" s="250" t="str">
        <f>IF($J532="","",VLOOKUP($J532,判定式!$W$3:$X$12,2,TRUE))</f>
        <v/>
      </c>
      <c r="T532" s="250" t="str">
        <f>IF($K532="","",VLOOKUP($K532,判定式!$Z$3:$AB$12,3,TRUE))</f>
        <v/>
      </c>
      <c r="U532" s="250" t="str">
        <f>IF($L532="","",VLOOKUP($L532,判定式!$U$3:$X$12,4,TRUE))</f>
        <v/>
      </c>
      <c r="V532" s="250" t="str">
        <f>IF($M532="","",VLOOKUP($M532,判定式!$V$3:$X$12,3,TRUE))</f>
        <v/>
      </c>
      <c r="W532" s="69" t="str">
        <f t="shared" si="23"/>
        <v/>
      </c>
      <c r="X532" s="170" t="b">
        <f>IF(ISNUMBER(D532),"判定外",IF(C532=12,VLOOKUP(W532,判定式!$C$15:I$19,7,TRUE),IF(C532=13,VLOOKUP(W532,判定式!$D$15:I$19,6,TRUE),IF(C532=14,VLOOKUP(W532,判定式!$E$15:I$19,5,TRUE),IF(C532=15,VLOOKUP(W532,判定式!$F$15:I$19,4,TRUE),IF(C532=16,VLOOKUP(W532,判定式!$G$15:I$19,3,TRUE),IF(C532=17,VLOOKUP(W532,判定式!$H$15:I$19,2,TRUE))))))))</f>
        <v>0</v>
      </c>
    </row>
    <row r="533" spans="1:24" ht="14.25">
      <c r="A533" s="67">
        <v>204</v>
      </c>
      <c r="B533" s="133"/>
      <c r="C533" s="201"/>
      <c r="D533" s="215" t="str">
        <f t="shared" si="22"/>
        <v>-</v>
      </c>
      <c r="E533" s="225"/>
      <c r="F533" s="225"/>
      <c r="G533" s="225"/>
      <c r="H533" s="225"/>
      <c r="I533" s="225"/>
      <c r="J533" s="225"/>
      <c r="K533" s="68"/>
      <c r="L533" s="225"/>
      <c r="M533" s="225"/>
      <c r="N533" s="250" t="str">
        <f>IF($E533="","",VLOOKUP($E533,判定式!$Q$3:$X$12,8,TRUE))</f>
        <v/>
      </c>
      <c r="O533" s="250" t="str">
        <f>IF($F533="","",VLOOKUP($F533,判定式!$R$3:$X$12,7,TRUE))</f>
        <v/>
      </c>
      <c r="P533" s="250" t="str">
        <f>IF($G533="","",VLOOKUP($G533,判定式!$S$3:$X$12,6,TRUE))</f>
        <v/>
      </c>
      <c r="Q533" s="250" t="str">
        <f>IF($H533="","",VLOOKUP($H533,判定式!$T$3:$X$12,5,TRUE))</f>
        <v/>
      </c>
      <c r="R533" s="250" t="str">
        <f>IF($I533="","",VLOOKUP($I533,判定式!$AA$3:$AB$12,2,TRUE))</f>
        <v/>
      </c>
      <c r="S533" s="250" t="str">
        <f>IF($J533="","",VLOOKUP($J533,判定式!$W$3:$X$12,2,TRUE))</f>
        <v/>
      </c>
      <c r="T533" s="250" t="str">
        <f>IF($K533="","",VLOOKUP($K533,判定式!$Z$3:$AB$12,3,TRUE))</f>
        <v/>
      </c>
      <c r="U533" s="250" t="str">
        <f>IF($L533="","",VLOOKUP($L533,判定式!$U$3:$X$12,4,TRUE))</f>
        <v/>
      </c>
      <c r="V533" s="250" t="str">
        <f>IF($M533="","",VLOOKUP($M533,判定式!$V$3:$X$12,3,TRUE))</f>
        <v/>
      </c>
      <c r="W533" s="69" t="str">
        <f t="shared" si="23"/>
        <v/>
      </c>
      <c r="X533" s="170" t="b">
        <f>IF(ISNUMBER(D533),"判定外",IF(C533=12,VLOOKUP(W533,判定式!$C$15:I$19,7,TRUE),IF(C533=13,VLOOKUP(W533,判定式!$D$15:I$19,6,TRUE),IF(C533=14,VLOOKUP(W533,判定式!$E$15:I$19,5,TRUE),IF(C533=15,VLOOKUP(W533,判定式!$F$15:I$19,4,TRUE),IF(C533=16,VLOOKUP(W533,判定式!$G$15:I$19,3,TRUE),IF(C533=17,VLOOKUP(W533,判定式!$H$15:I$19,2,TRUE))))))))</f>
        <v>0</v>
      </c>
    </row>
    <row r="534" spans="1:24" ht="14.25">
      <c r="A534" s="76">
        <v>205</v>
      </c>
      <c r="B534" s="134"/>
      <c r="C534" s="202"/>
      <c r="D534" s="218" t="str">
        <f t="shared" si="22"/>
        <v>-</v>
      </c>
      <c r="E534" s="227"/>
      <c r="F534" s="227"/>
      <c r="G534" s="227"/>
      <c r="H534" s="227"/>
      <c r="I534" s="227"/>
      <c r="J534" s="227"/>
      <c r="K534" s="71"/>
      <c r="L534" s="227"/>
      <c r="M534" s="227"/>
      <c r="N534" s="253" t="str">
        <f>IF($E534="","",VLOOKUP($E534,判定式!$Q$3:$X$12,8,TRUE))</f>
        <v/>
      </c>
      <c r="O534" s="253" t="str">
        <f>IF($F534="","",VLOOKUP($F534,判定式!$R$3:$X$12,7,TRUE))</f>
        <v/>
      </c>
      <c r="P534" s="253" t="str">
        <f>IF($G534="","",VLOOKUP($G534,判定式!$S$3:$X$12,6,TRUE))</f>
        <v/>
      </c>
      <c r="Q534" s="253" t="str">
        <f>IF($H534="","",VLOOKUP($H534,判定式!$T$3:$X$12,5,TRUE))</f>
        <v/>
      </c>
      <c r="R534" s="253" t="str">
        <f>IF($I534="","",VLOOKUP($I534,判定式!$AA$3:$AB$12,2,TRUE))</f>
        <v/>
      </c>
      <c r="S534" s="253" t="str">
        <f>IF($J534="","",VLOOKUP($J534,判定式!$W$3:$X$12,2,TRUE))</f>
        <v/>
      </c>
      <c r="T534" s="253" t="str">
        <f>IF($K534="","",VLOOKUP($K534,判定式!$Z$3:$AB$12,3,TRUE))</f>
        <v/>
      </c>
      <c r="U534" s="253" t="str">
        <f>IF($L534="","",VLOOKUP($L534,判定式!$U$3:$X$12,4,TRUE))</f>
        <v/>
      </c>
      <c r="V534" s="253" t="str">
        <f>IF($M534="","",VLOOKUP($M534,判定式!$V$3:$X$12,3,TRUE))</f>
        <v/>
      </c>
      <c r="W534" s="78" t="str">
        <f t="shared" si="23"/>
        <v/>
      </c>
      <c r="X534" s="171" t="b">
        <f>IF(ISNUMBER(D534),"判定外",IF(C534=12,VLOOKUP(W534,判定式!$C$15:I$19,7,TRUE),IF(C534=13,VLOOKUP(W534,判定式!$D$15:I$19,6,TRUE),IF(C534=14,VLOOKUP(W534,判定式!$E$15:I$19,5,TRUE),IF(C534=15,VLOOKUP(W534,判定式!$F$15:I$19,4,TRUE),IF(C534=16,VLOOKUP(W534,判定式!$G$15:I$19,3,TRUE),IF(C534=17,VLOOKUP(W534,判定式!$H$15:I$19,2,TRUE))))))))</f>
        <v>0</v>
      </c>
    </row>
    <row r="535" spans="1:24" ht="14.25">
      <c r="A535" s="73">
        <v>206</v>
      </c>
      <c r="B535" s="135"/>
      <c r="C535" s="203"/>
      <c r="D535" s="219" t="str">
        <f t="shared" si="22"/>
        <v>-</v>
      </c>
      <c r="E535" s="229"/>
      <c r="F535" s="229"/>
      <c r="G535" s="229"/>
      <c r="H535" s="229"/>
      <c r="I535" s="229"/>
      <c r="J535" s="229"/>
      <c r="K535" s="74"/>
      <c r="L535" s="229"/>
      <c r="M535" s="229"/>
      <c r="N535" s="254" t="str">
        <f>IF($E535="","",VLOOKUP($E535,判定式!$Q$3:$X$12,8,TRUE))</f>
        <v/>
      </c>
      <c r="O535" s="254" t="str">
        <f>IF($F535="","",VLOOKUP($F535,判定式!$R$3:$X$12,7,TRUE))</f>
        <v/>
      </c>
      <c r="P535" s="254" t="str">
        <f>IF($G535="","",VLOOKUP($G535,判定式!$S$3:$X$12,6,TRUE))</f>
        <v/>
      </c>
      <c r="Q535" s="254" t="str">
        <f>IF($H535="","",VLOOKUP($H535,判定式!$T$3:$X$12,5,TRUE))</f>
        <v/>
      </c>
      <c r="R535" s="254" t="str">
        <f>IF($I535="","",VLOOKUP($I535,判定式!$AA$3:$AB$12,2,TRUE))</f>
        <v/>
      </c>
      <c r="S535" s="254" t="str">
        <f>IF($J535="","",VLOOKUP($J535,判定式!$W$3:$X$12,2,TRUE))</f>
        <v/>
      </c>
      <c r="T535" s="254" t="str">
        <f>IF($K535="","",VLOOKUP($K535,判定式!$Z$3:$AB$12,3,TRUE))</f>
        <v/>
      </c>
      <c r="U535" s="254" t="str">
        <f>IF($L535="","",VLOOKUP($L535,判定式!$U$3:$X$12,4,TRUE))</f>
        <v/>
      </c>
      <c r="V535" s="254" t="str">
        <f>IF($M535="","",VLOOKUP($M535,判定式!$V$3:$X$12,3,TRUE))</f>
        <v/>
      </c>
      <c r="W535" s="75" t="str">
        <f t="shared" si="23"/>
        <v/>
      </c>
      <c r="X535" s="172" t="b">
        <f>IF(ISNUMBER(D535),"判定外",IF(C535=12,VLOOKUP(W535,判定式!$C$15:I$19,7,TRUE),IF(C535=13,VLOOKUP(W535,判定式!$D$15:I$19,6,TRUE),IF(C535=14,VLOOKUP(W535,判定式!$E$15:I$19,5,TRUE),IF(C535=15,VLOOKUP(W535,判定式!$F$15:I$19,4,TRUE),IF(C535=16,VLOOKUP(W535,判定式!$G$15:I$19,3,TRUE),IF(C535=17,VLOOKUP(W535,判定式!$H$15:I$19,2,TRUE))))))))</f>
        <v>0</v>
      </c>
    </row>
    <row r="536" spans="1:24" ht="14.25">
      <c r="A536" s="67">
        <v>207</v>
      </c>
      <c r="B536" s="133"/>
      <c r="C536" s="201"/>
      <c r="D536" s="215" t="str">
        <f t="shared" si="22"/>
        <v>-</v>
      </c>
      <c r="E536" s="225"/>
      <c r="F536" s="225"/>
      <c r="G536" s="225"/>
      <c r="H536" s="225"/>
      <c r="I536" s="225"/>
      <c r="J536" s="225"/>
      <c r="K536" s="68"/>
      <c r="L536" s="225"/>
      <c r="M536" s="225"/>
      <c r="N536" s="250" t="str">
        <f>IF($E536="","",VLOOKUP($E536,判定式!$Q$3:$X$12,8,TRUE))</f>
        <v/>
      </c>
      <c r="O536" s="250" t="str">
        <f>IF($F536="","",VLOOKUP($F536,判定式!$R$3:$X$12,7,TRUE))</f>
        <v/>
      </c>
      <c r="P536" s="250" t="str">
        <f>IF($G536="","",VLOOKUP($G536,判定式!$S$3:$X$12,6,TRUE))</f>
        <v/>
      </c>
      <c r="Q536" s="250" t="str">
        <f>IF($H536="","",VLOOKUP($H536,判定式!$T$3:$X$12,5,TRUE))</f>
        <v/>
      </c>
      <c r="R536" s="250" t="str">
        <f>IF($I536="","",VLOOKUP($I536,判定式!$AA$3:$AB$12,2,TRUE))</f>
        <v/>
      </c>
      <c r="S536" s="250" t="str">
        <f>IF($J536="","",VLOOKUP($J536,判定式!$W$3:$X$12,2,TRUE))</f>
        <v/>
      </c>
      <c r="T536" s="250" t="str">
        <f>IF($K536="","",VLOOKUP($K536,判定式!$Z$3:$AB$12,3,TRUE))</f>
        <v/>
      </c>
      <c r="U536" s="250" t="str">
        <f>IF($L536="","",VLOOKUP($L536,判定式!$U$3:$X$12,4,TRUE))</f>
        <v/>
      </c>
      <c r="V536" s="250" t="str">
        <f>IF($M536="","",VLOOKUP($M536,判定式!$V$3:$X$12,3,TRUE))</f>
        <v/>
      </c>
      <c r="W536" s="69" t="str">
        <f t="shared" si="23"/>
        <v/>
      </c>
      <c r="X536" s="170" t="b">
        <f>IF(ISNUMBER(D536),"判定外",IF(C536=12,VLOOKUP(W536,判定式!$C$15:I$19,7,TRUE),IF(C536=13,VLOOKUP(W536,判定式!$D$15:I$19,6,TRUE),IF(C536=14,VLOOKUP(W536,判定式!$E$15:I$19,5,TRUE),IF(C536=15,VLOOKUP(W536,判定式!$F$15:I$19,4,TRUE),IF(C536=16,VLOOKUP(W536,判定式!$G$15:I$19,3,TRUE),IF(C536=17,VLOOKUP(W536,判定式!$H$15:I$19,2,TRUE))))))))</f>
        <v>0</v>
      </c>
    </row>
    <row r="537" spans="1:24" ht="14.25">
      <c r="A537" s="67">
        <v>208</v>
      </c>
      <c r="B537" s="133"/>
      <c r="C537" s="201"/>
      <c r="D537" s="215" t="str">
        <f t="shared" si="22"/>
        <v>-</v>
      </c>
      <c r="E537" s="225"/>
      <c r="F537" s="225"/>
      <c r="G537" s="225"/>
      <c r="H537" s="225"/>
      <c r="I537" s="225"/>
      <c r="J537" s="225"/>
      <c r="K537" s="68"/>
      <c r="L537" s="225"/>
      <c r="M537" s="225"/>
      <c r="N537" s="250" t="str">
        <f>IF($E537="","",VLOOKUP($E537,判定式!$Q$3:$X$12,8,TRUE))</f>
        <v/>
      </c>
      <c r="O537" s="250" t="str">
        <f>IF($F537="","",VLOOKUP($F537,判定式!$R$3:$X$12,7,TRUE))</f>
        <v/>
      </c>
      <c r="P537" s="250" t="str">
        <f>IF($G537="","",VLOOKUP($G537,判定式!$S$3:$X$12,6,TRUE))</f>
        <v/>
      </c>
      <c r="Q537" s="250" t="str">
        <f>IF($H537="","",VLOOKUP($H537,判定式!$T$3:$X$12,5,TRUE))</f>
        <v/>
      </c>
      <c r="R537" s="250" t="str">
        <f>IF($I537="","",VLOOKUP($I537,判定式!$AA$3:$AB$12,2,TRUE))</f>
        <v/>
      </c>
      <c r="S537" s="250" t="str">
        <f>IF($J537="","",VLOOKUP($J537,判定式!$W$3:$X$12,2,TRUE))</f>
        <v/>
      </c>
      <c r="T537" s="250" t="str">
        <f>IF($K537="","",VLOOKUP($K537,判定式!$Z$3:$AB$12,3,TRUE))</f>
        <v/>
      </c>
      <c r="U537" s="250" t="str">
        <f>IF($L537="","",VLOOKUP($L537,判定式!$U$3:$X$12,4,TRUE))</f>
        <v/>
      </c>
      <c r="V537" s="250" t="str">
        <f>IF($M537="","",VLOOKUP($M537,判定式!$V$3:$X$12,3,TRUE))</f>
        <v/>
      </c>
      <c r="W537" s="69" t="str">
        <f t="shared" si="23"/>
        <v/>
      </c>
      <c r="X537" s="170" t="b">
        <f>IF(ISNUMBER(D537),"判定外",IF(C537=12,VLOOKUP(W537,判定式!$C$15:I$19,7,TRUE),IF(C537=13,VLOOKUP(W537,判定式!$D$15:I$19,6,TRUE),IF(C537=14,VLOOKUP(W537,判定式!$E$15:I$19,5,TRUE),IF(C537=15,VLOOKUP(W537,判定式!$F$15:I$19,4,TRUE),IF(C537=16,VLOOKUP(W537,判定式!$G$15:I$19,3,TRUE),IF(C537=17,VLOOKUP(W537,判定式!$H$15:I$19,2,TRUE))))))))</f>
        <v>0</v>
      </c>
    </row>
    <row r="538" spans="1:24" ht="14.25">
      <c r="A538" s="67">
        <v>209</v>
      </c>
      <c r="B538" s="133"/>
      <c r="C538" s="201"/>
      <c r="D538" s="215" t="str">
        <f t="shared" si="22"/>
        <v>-</v>
      </c>
      <c r="E538" s="225"/>
      <c r="F538" s="225"/>
      <c r="G538" s="225"/>
      <c r="H538" s="225"/>
      <c r="I538" s="225"/>
      <c r="J538" s="225"/>
      <c r="K538" s="68"/>
      <c r="L538" s="225"/>
      <c r="M538" s="225"/>
      <c r="N538" s="250" t="str">
        <f>IF($E538="","",VLOOKUP($E538,判定式!$Q$3:$X$12,8,TRUE))</f>
        <v/>
      </c>
      <c r="O538" s="250" t="str">
        <f>IF($F538="","",VLOOKUP($F538,判定式!$R$3:$X$12,7,TRUE))</f>
        <v/>
      </c>
      <c r="P538" s="250" t="str">
        <f>IF($G538="","",VLOOKUP($G538,判定式!$S$3:$X$12,6,TRUE))</f>
        <v/>
      </c>
      <c r="Q538" s="250" t="str">
        <f>IF($H538="","",VLOOKUP($H538,判定式!$T$3:$X$12,5,TRUE))</f>
        <v/>
      </c>
      <c r="R538" s="250" t="str">
        <f>IF($I538="","",VLOOKUP($I538,判定式!$AA$3:$AB$12,2,TRUE))</f>
        <v/>
      </c>
      <c r="S538" s="250" t="str">
        <f>IF($J538="","",VLOOKUP($J538,判定式!$W$3:$X$12,2,TRUE))</f>
        <v/>
      </c>
      <c r="T538" s="250" t="str">
        <f>IF($K538="","",VLOOKUP($K538,判定式!$Z$3:$AB$12,3,TRUE))</f>
        <v/>
      </c>
      <c r="U538" s="250" t="str">
        <f>IF($L538="","",VLOOKUP($L538,判定式!$U$3:$X$12,4,TRUE))</f>
        <v/>
      </c>
      <c r="V538" s="250" t="str">
        <f>IF($M538="","",VLOOKUP($M538,判定式!$V$3:$X$12,3,TRUE))</f>
        <v/>
      </c>
      <c r="W538" s="69" t="str">
        <f t="shared" si="23"/>
        <v/>
      </c>
      <c r="X538" s="170" t="b">
        <f>IF(ISNUMBER(D538),"判定外",IF(C538=12,VLOOKUP(W538,判定式!$C$15:I$19,7,TRUE),IF(C538=13,VLOOKUP(W538,判定式!$D$15:I$19,6,TRUE),IF(C538=14,VLOOKUP(W538,判定式!$E$15:I$19,5,TRUE),IF(C538=15,VLOOKUP(W538,判定式!$F$15:I$19,4,TRUE),IF(C538=16,VLOOKUP(W538,判定式!$G$15:I$19,3,TRUE),IF(C538=17,VLOOKUP(W538,判定式!$H$15:I$19,2,TRUE))))))))</f>
        <v>0</v>
      </c>
    </row>
    <row r="539" spans="1:24" ht="14.25">
      <c r="A539" s="76">
        <v>210</v>
      </c>
      <c r="B539" s="136"/>
      <c r="C539" s="204"/>
      <c r="D539" s="218" t="str">
        <f t="shared" si="22"/>
        <v>-</v>
      </c>
      <c r="E539" s="230"/>
      <c r="F539" s="230"/>
      <c r="G539" s="230"/>
      <c r="H539" s="230"/>
      <c r="I539" s="230"/>
      <c r="J539" s="230"/>
      <c r="K539" s="77"/>
      <c r="L539" s="230"/>
      <c r="M539" s="230"/>
      <c r="N539" s="251" t="str">
        <f>IF($E539="","",VLOOKUP($E539,判定式!$Q$3:$X$12,8,TRUE))</f>
        <v/>
      </c>
      <c r="O539" s="251" t="str">
        <f>IF($F539="","",VLOOKUP($F539,判定式!$R$3:$X$12,7,TRUE))</f>
        <v/>
      </c>
      <c r="P539" s="251" t="str">
        <f>IF($G539="","",VLOOKUP($G539,判定式!$S$3:$X$12,6,TRUE))</f>
        <v/>
      </c>
      <c r="Q539" s="251" t="str">
        <f>IF($H539="","",VLOOKUP($H539,判定式!$T$3:$X$12,5,TRUE))</f>
        <v/>
      </c>
      <c r="R539" s="251" t="str">
        <f>IF($I539="","",VLOOKUP($I539,判定式!$AA$3:$AB$12,2,TRUE))</f>
        <v/>
      </c>
      <c r="S539" s="251" t="str">
        <f>IF($J539="","",VLOOKUP($J539,判定式!$W$3:$X$12,2,TRUE))</f>
        <v/>
      </c>
      <c r="T539" s="251" t="str">
        <f>IF($K539="","",VLOOKUP($K539,判定式!$Z$3:$AB$12,3,TRUE))</f>
        <v/>
      </c>
      <c r="U539" s="251" t="str">
        <f>IF($L539="","",VLOOKUP($L539,判定式!$U$3:$X$12,4,TRUE))</f>
        <v/>
      </c>
      <c r="V539" s="251" t="str">
        <f>IF($M539="","",VLOOKUP($M539,判定式!$V$3:$X$12,3,TRUE))</f>
        <v/>
      </c>
      <c r="W539" s="78" t="str">
        <f t="shared" si="23"/>
        <v/>
      </c>
      <c r="X539" s="173" t="b">
        <f>IF(ISNUMBER(D539),"判定外",IF(C539=12,VLOOKUP(W539,判定式!$C$15:I$19,7,TRUE),IF(C539=13,VLOOKUP(W539,判定式!$D$15:I$19,6,TRUE),IF(C539=14,VLOOKUP(W539,判定式!$E$15:I$19,5,TRUE),IF(C539=15,VLOOKUP(W539,判定式!$F$15:I$19,4,TRUE),IF(C539=16,VLOOKUP(W539,判定式!$G$15:I$19,3,TRUE),IF(C539=17,VLOOKUP(W539,判定式!$H$15:I$19,2,TRUE))))))))</f>
        <v>0</v>
      </c>
    </row>
    <row r="540" spans="1:24" ht="14.25">
      <c r="A540" s="73">
        <v>211</v>
      </c>
      <c r="B540" s="137"/>
      <c r="C540" s="205"/>
      <c r="D540" s="219" t="str">
        <f t="shared" si="22"/>
        <v>-</v>
      </c>
      <c r="E540" s="231"/>
      <c r="F540" s="231"/>
      <c r="G540" s="231"/>
      <c r="H540" s="231"/>
      <c r="I540" s="231"/>
      <c r="J540" s="231"/>
      <c r="K540" s="80"/>
      <c r="L540" s="231"/>
      <c r="M540" s="231"/>
      <c r="N540" s="252" t="str">
        <f>IF($E540="","",VLOOKUP($E540,判定式!$Q$3:$X$12,8,TRUE))</f>
        <v/>
      </c>
      <c r="O540" s="252" t="str">
        <f>IF($F540="","",VLOOKUP($F540,判定式!$R$3:$X$12,7,TRUE))</f>
        <v/>
      </c>
      <c r="P540" s="252" t="str">
        <f>IF($G540="","",VLOOKUP($G540,判定式!$S$3:$X$12,6,TRUE))</f>
        <v/>
      </c>
      <c r="Q540" s="252" t="str">
        <f>IF($H540="","",VLOOKUP($H540,判定式!$T$3:$X$12,5,TRUE))</f>
        <v/>
      </c>
      <c r="R540" s="252" t="str">
        <f>IF($I540="","",VLOOKUP($I540,判定式!$AA$3:$AB$12,2,TRUE))</f>
        <v/>
      </c>
      <c r="S540" s="252" t="str">
        <f>IF($J540="","",VLOOKUP($J540,判定式!$W$3:$X$12,2,TRUE))</f>
        <v/>
      </c>
      <c r="T540" s="252" t="str">
        <f>IF($K540="","",VLOOKUP($K540,判定式!$Z$3:$AB$12,3,TRUE))</f>
        <v/>
      </c>
      <c r="U540" s="252" t="str">
        <f>IF($L540="","",VLOOKUP($L540,判定式!$U$3:$X$12,4,TRUE))</f>
        <v/>
      </c>
      <c r="V540" s="252" t="str">
        <f>IF($M540="","",VLOOKUP($M540,判定式!$V$3:$X$12,3,TRUE))</f>
        <v/>
      </c>
      <c r="W540" s="75" t="str">
        <f t="shared" si="23"/>
        <v/>
      </c>
      <c r="X540" s="174" t="b">
        <f>IF(ISNUMBER(D540),"判定外",IF(C540=12,VLOOKUP(W540,判定式!$C$15:I$19,7,TRUE),IF(C540=13,VLOOKUP(W540,判定式!$D$15:I$19,6,TRUE),IF(C540=14,VLOOKUP(W540,判定式!$E$15:I$19,5,TRUE),IF(C540=15,VLOOKUP(W540,判定式!$F$15:I$19,4,TRUE),IF(C540=16,VLOOKUP(W540,判定式!$G$15:I$19,3,TRUE),IF(C540=17,VLOOKUP(W540,判定式!$H$15:I$19,2,TRUE))))))))</f>
        <v>0</v>
      </c>
    </row>
    <row r="541" spans="1:24" ht="14.25">
      <c r="A541" s="67">
        <v>212</v>
      </c>
      <c r="B541" s="133"/>
      <c r="C541" s="201"/>
      <c r="D541" s="215" t="str">
        <f t="shared" si="22"/>
        <v>-</v>
      </c>
      <c r="E541" s="225"/>
      <c r="F541" s="225"/>
      <c r="G541" s="225"/>
      <c r="H541" s="225"/>
      <c r="I541" s="225"/>
      <c r="J541" s="225"/>
      <c r="K541" s="68"/>
      <c r="L541" s="225"/>
      <c r="M541" s="225"/>
      <c r="N541" s="250" t="str">
        <f>IF($E541="","",VLOOKUP($E541,判定式!$Q$3:$X$12,8,TRUE))</f>
        <v/>
      </c>
      <c r="O541" s="250" t="str">
        <f>IF($F541="","",VLOOKUP($F541,判定式!$R$3:$X$12,7,TRUE))</f>
        <v/>
      </c>
      <c r="P541" s="250" t="str">
        <f>IF($G541="","",VLOOKUP($G541,判定式!$S$3:$X$12,6,TRUE))</f>
        <v/>
      </c>
      <c r="Q541" s="250" t="str">
        <f>IF($H541="","",VLOOKUP($H541,判定式!$T$3:$X$12,5,TRUE))</f>
        <v/>
      </c>
      <c r="R541" s="250" t="str">
        <f>IF($I541="","",VLOOKUP($I541,判定式!$AA$3:$AB$12,2,TRUE))</f>
        <v/>
      </c>
      <c r="S541" s="250" t="str">
        <f>IF($J541="","",VLOOKUP($J541,判定式!$W$3:$X$12,2,TRUE))</f>
        <v/>
      </c>
      <c r="T541" s="250" t="str">
        <f>IF($K541="","",VLOOKUP($K541,判定式!$Z$3:$AB$12,3,TRUE))</f>
        <v/>
      </c>
      <c r="U541" s="250" t="str">
        <f>IF($L541="","",VLOOKUP($L541,判定式!$U$3:$X$12,4,TRUE))</f>
        <v/>
      </c>
      <c r="V541" s="250" t="str">
        <f>IF($M541="","",VLOOKUP($M541,判定式!$V$3:$X$12,3,TRUE))</f>
        <v/>
      </c>
      <c r="W541" s="69" t="str">
        <f t="shared" si="23"/>
        <v/>
      </c>
      <c r="X541" s="170" t="b">
        <f>IF(ISNUMBER(D541),"判定外",IF(C541=12,VLOOKUP(W541,判定式!$C$15:I$19,7,TRUE),IF(C541=13,VLOOKUP(W541,判定式!$D$15:I$19,6,TRUE),IF(C541=14,VLOOKUP(W541,判定式!$E$15:I$19,5,TRUE),IF(C541=15,VLOOKUP(W541,判定式!$F$15:I$19,4,TRUE),IF(C541=16,VLOOKUP(W541,判定式!$G$15:I$19,3,TRUE),IF(C541=17,VLOOKUP(W541,判定式!$H$15:I$19,2,TRUE))))))))</f>
        <v>0</v>
      </c>
    </row>
    <row r="542" spans="1:24" ht="14.25">
      <c r="A542" s="67">
        <v>213</v>
      </c>
      <c r="B542" s="133"/>
      <c r="C542" s="201"/>
      <c r="D542" s="215" t="str">
        <f t="shared" si="22"/>
        <v>-</v>
      </c>
      <c r="E542" s="225"/>
      <c r="F542" s="225"/>
      <c r="G542" s="225"/>
      <c r="H542" s="225"/>
      <c r="I542" s="225"/>
      <c r="J542" s="225"/>
      <c r="K542" s="68"/>
      <c r="L542" s="225"/>
      <c r="M542" s="225"/>
      <c r="N542" s="250" t="str">
        <f>IF($E542="","",VLOOKUP($E542,判定式!$Q$3:$X$12,8,TRUE))</f>
        <v/>
      </c>
      <c r="O542" s="250" t="str">
        <f>IF($F542="","",VLOOKUP($F542,判定式!$R$3:$X$12,7,TRUE))</f>
        <v/>
      </c>
      <c r="P542" s="250" t="str">
        <f>IF($G542="","",VLOOKUP($G542,判定式!$S$3:$X$12,6,TRUE))</f>
        <v/>
      </c>
      <c r="Q542" s="250" t="str">
        <f>IF($H542="","",VLOOKUP($H542,判定式!$T$3:$X$12,5,TRUE))</f>
        <v/>
      </c>
      <c r="R542" s="250" t="str">
        <f>IF($I542="","",VLOOKUP($I542,判定式!$AA$3:$AB$12,2,TRUE))</f>
        <v/>
      </c>
      <c r="S542" s="250" t="str">
        <f>IF($J542="","",VLOOKUP($J542,判定式!$W$3:$X$12,2,TRUE))</f>
        <v/>
      </c>
      <c r="T542" s="250" t="str">
        <f>IF($K542="","",VLOOKUP($K542,判定式!$Z$3:$AB$12,3,TRUE))</f>
        <v/>
      </c>
      <c r="U542" s="250" t="str">
        <f>IF($L542="","",VLOOKUP($L542,判定式!$U$3:$X$12,4,TRUE))</f>
        <v/>
      </c>
      <c r="V542" s="250" t="str">
        <f>IF($M542="","",VLOOKUP($M542,判定式!$V$3:$X$12,3,TRUE))</f>
        <v/>
      </c>
      <c r="W542" s="69" t="str">
        <f t="shared" si="23"/>
        <v/>
      </c>
      <c r="X542" s="170" t="b">
        <f>IF(ISNUMBER(D542),"判定外",IF(C542=12,VLOOKUP(W542,判定式!$C$15:I$19,7,TRUE),IF(C542=13,VLOOKUP(W542,判定式!$D$15:I$19,6,TRUE),IF(C542=14,VLOOKUP(W542,判定式!$E$15:I$19,5,TRUE),IF(C542=15,VLOOKUP(W542,判定式!$F$15:I$19,4,TRUE),IF(C542=16,VLOOKUP(W542,判定式!$G$15:I$19,3,TRUE),IF(C542=17,VLOOKUP(W542,判定式!$H$15:I$19,2,TRUE))))))))</f>
        <v>0</v>
      </c>
    </row>
    <row r="543" spans="1:24" ht="14.25">
      <c r="A543" s="67">
        <v>214</v>
      </c>
      <c r="B543" s="133"/>
      <c r="C543" s="201"/>
      <c r="D543" s="215" t="str">
        <f t="shared" si="22"/>
        <v>-</v>
      </c>
      <c r="E543" s="225"/>
      <c r="F543" s="225"/>
      <c r="G543" s="225"/>
      <c r="H543" s="225"/>
      <c r="I543" s="225"/>
      <c r="J543" s="225"/>
      <c r="K543" s="68"/>
      <c r="L543" s="225"/>
      <c r="M543" s="225"/>
      <c r="N543" s="250" t="str">
        <f>IF($E543="","",VLOOKUP($E543,判定式!$Q$3:$X$12,8,TRUE))</f>
        <v/>
      </c>
      <c r="O543" s="250" t="str">
        <f>IF($F543="","",VLOOKUP($F543,判定式!$R$3:$X$12,7,TRUE))</f>
        <v/>
      </c>
      <c r="P543" s="250" t="str">
        <f>IF($G543="","",VLOOKUP($G543,判定式!$S$3:$X$12,6,TRUE))</f>
        <v/>
      </c>
      <c r="Q543" s="250" t="str">
        <f>IF($H543="","",VLOOKUP($H543,判定式!$T$3:$X$12,5,TRUE))</f>
        <v/>
      </c>
      <c r="R543" s="250" t="str">
        <f>IF($I543="","",VLOOKUP($I543,判定式!$AA$3:$AB$12,2,TRUE))</f>
        <v/>
      </c>
      <c r="S543" s="250" t="str">
        <f>IF($J543="","",VLOOKUP($J543,判定式!$W$3:$X$12,2,TRUE))</f>
        <v/>
      </c>
      <c r="T543" s="250" t="str">
        <f>IF($K543="","",VLOOKUP($K543,判定式!$Z$3:$AB$12,3,TRUE))</f>
        <v/>
      </c>
      <c r="U543" s="250" t="str">
        <f>IF($L543="","",VLOOKUP($L543,判定式!$U$3:$X$12,4,TRUE))</f>
        <v/>
      </c>
      <c r="V543" s="250" t="str">
        <f>IF($M543="","",VLOOKUP($M543,判定式!$V$3:$X$12,3,TRUE))</f>
        <v/>
      </c>
      <c r="W543" s="69" t="str">
        <f t="shared" si="23"/>
        <v/>
      </c>
      <c r="X543" s="170" t="b">
        <f>IF(ISNUMBER(D543),"判定外",IF(C543=12,VLOOKUP(W543,判定式!$C$15:I$19,7,TRUE),IF(C543=13,VLOOKUP(W543,判定式!$D$15:I$19,6,TRUE),IF(C543=14,VLOOKUP(W543,判定式!$E$15:I$19,5,TRUE),IF(C543=15,VLOOKUP(W543,判定式!$F$15:I$19,4,TRUE),IF(C543=16,VLOOKUP(W543,判定式!$G$15:I$19,3,TRUE),IF(C543=17,VLOOKUP(W543,判定式!$H$15:I$19,2,TRUE))))))))</f>
        <v>0</v>
      </c>
    </row>
    <row r="544" spans="1:24" ht="14.25">
      <c r="A544" s="76">
        <v>215</v>
      </c>
      <c r="B544" s="134"/>
      <c r="C544" s="202"/>
      <c r="D544" s="218" t="str">
        <f t="shared" si="22"/>
        <v>-</v>
      </c>
      <c r="E544" s="227"/>
      <c r="F544" s="227"/>
      <c r="G544" s="227"/>
      <c r="H544" s="227"/>
      <c r="I544" s="227"/>
      <c r="J544" s="227"/>
      <c r="K544" s="71"/>
      <c r="L544" s="227"/>
      <c r="M544" s="227"/>
      <c r="N544" s="253" t="str">
        <f>IF($E544="","",VLOOKUP($E544,判定式!$Q$3:$X$12,8,TRUE))</f>
        <v/>
      </c>
      <c r="O544" s="253" t="str">
        <f>IF($F544="","",VLOOKUP($F544,判定式!$R$3:$X$12,7,TRUE))</f>
        <v/>
      </c>
      <c r="P544" s="253" t="str">
        <f>IF($G544="","",VLOOKUP($G544,判定式!$S$3:$X$12,6,TRUE))</f>
        <v/>
      </c>
      <c r="Q544" s="253" t="str">
        <f>IF($H544="","",VLOOKUP($H544,判定式!$T$3:$X$12,5,TRUE))</f>
        <v/>
      </c>
      <c r="R544" s="253" t="str">
        <f>IF($I544="","",VLOOKUP($I544,判定式!$AA$3:$AB$12,2,TRUE))</f>
        <v/>
      </c>
      <c r="S544" s="253" t="str">
        <f>IF($J544="","",VLOOKUP($J544,判定式!$W$3:$X$12,2,TRUE))</f>
        <v/>
      </c>
      <c r="T544" s="253" t="str">
        <f>IF($K544="","",VLOOKUP($K544,判定式!$Z$3:$AB$12,3,TRUE))</f>
        <v/>
      </c>
      <c r="U544" s="253" t="str">
        <f>IF($L544="","",VLOOKUP($L544,判定式!$U$3:$X$12,4,TRUE))</f>
        <v/>
      </c>
      <c r="V544" s="253" t="str">
        <f>IF($M544="","",VLOOKUP($M544,判定式!$V$3:$X$12,3,TRUE))</f>
        <v/>
      </c>
      <c r="W544" s="78" t="str">
        <f t="shared" si="23"/>
        <v/>
      </c>
      <c r="X544" s="171" t="b">
        <f>IF(ISNUMBER(D544),"判定外",IF(C544=12,VLOOKUP(W544,判定式!$C$15:I$19,7,TRUE),IF(C544=13,VLOOKUP(W544,判定式!$D$15:I$19,6,TRUE),IF(C544=14,VLOOKUP(W544,判定式!$E$15:I$19,5,TRUE),IF(C544=15,VLOOKUP(W544,判定式!$F$15:I$19,4,TRUE),IF(C544=16,VLOOKUP(W544,判定式!$G$15:I$19,3,TRUE),IF(C544=17,VLOOKUP(W544,判定式!$H$15:I$19,2,TRUE))))))))</f>
        <v>0</v>
      </c>
    </row>
    <row r="545" spans="1:24" ht="14.25">
      <c r="A545" s="73">
        <v>216</v>
      </c>
      <c r="B545" s="135"/>
      <c r="C545" s="203"/>
      <c r="D545" s="219" t="str">
        <f t="shared" si="22"/>
        <v>-</v>
      </c>
      <c r="E545" s="229"/>
      <c r="F545" s="229"/>
      <c r="G545" s="229"/>
      <c r="H545" s="229"/>
      <c r="I545" s="229"/>
      <c r="J545" s="229"/>
      <c r="K545" s="74"/>
      <c r="L545" s="229"/>
      <c r="M545" s="229"/>
      <c r="N545" s="254" t="str">
        <f>IF($E545="","",VLOOKUP($E545,判定式!$Q$3:$X$12,8,TRUE))</f>
        <v/>
      </c>
      <c r="O545" s="254" t="str">
        <f>IF($F545="","",VLOOKUP($F545,判定式!$R$3:$X$12,7,TRUE))</f>
        <v/>
      </c>
      <c r="P545" s="254" t="str">
        <f>IF($G545="","",VLOOKUP($G545,判定式!$S$3:$X$12,6,TRUE))</f>
        <v/>
      </c>
      <c r="Q545" s="254" t="str">
        <f>IF($H545="","",VLOOKUP($H545,判定式!$T$3:$X$12,5,TRUE))</f>
        <v/>
      </c>
      <c r="R545" s="254" t="str">
        <f>IF($I545="","",VLOOKUP($I545,判定式!$AA$3:$AB$12,2,TRUE))</f>
        <v/>
      </c>
      <c r="S545" s="254" t="str">
        <f>IF($J545="","",VLOOKUP($J545,判定式!$W$3:$X$12,2,TRUE))</f>
        <v/>
      </c>
      <c r="T545" s="254" t="str">
        <f>IF($K545="","",VLOOKUP($K545,判定式!$Z$3:$AB$12,3,TRUE))</f>
        <v/>
      </c>
      <c r="U545" s="254" t="str">
        <f>IF($L545="","",VLOOKUP($L545,判定式!$U$3:$X$12,4,TRUE))</f>
        <v/>
      </c>
      <c r="V545" s="254" t="str">
        <f>IF($M545="","",VLOOKUP($M545,判定式!$V$3:$X$12,3,TRUE))</f>
        <v/>
      </c>
      <c r="W545" s="75" t="str">
        <f t="shared" si="23"/>
        <v/>
      </c>
      <c r="X545" s="172" t="b">
        <f>IF(ISNUMBER(D545),"判定外",IF(C545=12,VLOOKUP(W545,判定式!$C$15:I$19,7,TRUE),IF(C545=13,VLOOKUP(W545,判定式!$D$15:I$19,6,TRUE),IF(C545=14,VLOOKUP(W545,判定式!$E$15:I$19,5,TRUE),IF(C545=15,VLOOKUP(W545,判定式!$F$15:I$19,4,TRUE),IF(C545=16,VLOOKUP(W545,判定式!$G$15:I$19,3,TRUE),IF(C545=17,VLOOKUP(W545,判定式!$H$15:I$19,2,TRUE))))))))</f>
        <v>0</v>
      </c>
    </row>
    <row r="546" spans="1:24" ht="14.25">
      <c r="A546" s="67">
        <v>217</v>
      </c>
      <c r="B546" s="133"/>
      <c r="C546" s="201"/>
      <c r="D546" s="215" t="str">
        <f t="shared" si="22"/>
        <v>-</v>
      </c>
      <c r="E546" s="225"/>
      <c r="F546" s="225"/>
      <c r="G546" s="225"/>
      <c r="H546" s="225"/>
      <c r="I546" s="225"/>
      <c r="J546" s="225"/>
      <c r="K546" s="68"/>
      <c r="L546" s="225"/>
      <c r="M546" s="225"/>
      <c r="N546" s="250" t="str">
        <f>IF($E546="","",VLOOKUP($E546,判定式!$Q$3:$X$12,8,TRUE))</f>
        <v/>
      </c>
      <c r="O546" s="250" t="str">
        <f>IF($F546="","",VLOOKUP($F546,判定式!$R$3:$X$12,7,TRUE))</f>
        <v/>
      </c>
      <c r="P546" s="250" t="str">
        <f>IF($G546="","",VLOOKUP($G546,判定式!$S$3:$X$12,6,TRUE))</f>
        <v/>
      </c>
      <c r="Q546" s="250" t="str">
        <f>IF($H546="","",VLOOKUP($H546,判定式!$T$3:$X$12,5,TRUE))</f>
        <v/>
      </c>
      <c r="R546" s="250" t="str">
        <f>IF($I546="","",VLOOKUP($I546,判定式!$AA$3:$AB$12,2,TRUE))</f>
        <v/>
      </c>
      <c r="S546" s="250" t="str">
        <f>IF($J546="","",VLOOKUP($J546,判定式!$W$3:$X$12,2,TRUE))</f>
        <v/>
      </c>
      <c r="T546" s="250" t="str">
        <f>IF($K546="","",VLOOKUP($K546,判定式!$Z$3:$AB$12,3,TRUE))</f>
        <v/>
      </c>
      <c r="U546" s="250" t="str">
        <f>IF($L546="","",VLOOKUP($L546,判定式!$U$3:$X$12,4,TRUE))</f>
        <v/>
      </c>
      <c r="V546" s="250" t="str">
        <f>IF($M546="","",VLOOKUP($M546,判定式!$V$3:$X$12,3,TRUE))</f>
        <v/>
      </c>
      <c r="W546" s="69" t="str">
        <f t="shared" si="23"/>
        <v/>
      </c>
      <c r="X546" s="170" t="b">
        <f>IF(ISNUMBER(D546),"判定外",IF(C546=12,VLOOKUP(W546,判定式!$C$15:I$19,7,TRUE),IF(C546=13,VLOOKUP(W546,判定式!$D$15:I$19,6,TRUE),IF(C546=14,VLOOKUP(W546,判定式!$E$15:I$19,5,TRUE),IF(C546=15,VLOOKUP(W546,判定式!$F$15:I$19,4,TRUE),IF(C546=16,VLOOKUP(W546,判定式!$G$15:I$19,3,TRUE),IF(C546=17,VLOOKUP(W546,判定式!$H$15:I$19,2,TRUE))))))))</f>
        <v>0</v>
      </c>
    </row>
    <row r="547" spans="1:24" ht="14.25">
      <c r="A547" s="67">
        <v>218</v>
      </c>
      <c r="B547" s="133"/>
      <c r="C547" s="201"/>
      <c r="D547" s="215" t="str">
        <f t="shared" si="22"/>
        <v>-</v>
      </c>
      <c r="E547" s="225"/>
      <c r="F547" s="225"/>
      <c r="G547" s="225"/>
      <c r="H547" s="225"/>
      <c r="I547" s="225"/>
      <c r="J547" s="225"/>
      <c r="K547" s="68"/>
      <c r="L547" s="225"/>
      <c r="M547" s="225"/>
      <c r="N547" s="250" t="str">
        <f>IF($E547="","",VLOOKUP($E547,判定式!$Q$3:$X$12,8,TRUE))</f>
        <v/>
      </c>
      <c r="O547" s="250" t="str">
        <f>IF($F547="","",VLOOKUP($F547,判定式!$R$3:$X$12,7,TRUE))</f>
        <v/>
      </c>
      <c r="P547" s="250" t="str">
        <f>IF($G547="","",VLOOKUP($G547,判定式!$S$3:$X$12,6,TRUE))</f>
        <v/>
      </c>
      <c r="Q547" s="250" t="str">
        <f>IF($H547="","",VLOOKUP($H547,判定式!$T$3:$X$12,5,TRUE))</f>
        <v/>
      </c>
      <c r="R547" s="250" t="str">
        <f>IF($I547="","",VLOOKUP($I547,判定式!$AA$3:$AB$12,2,TRUE))</f>
        <v/>
      </c>
      <c r="S547" s="250" t="str">
        <f>IF($J547="","",VLOOKUP($J547,判定式!$W$3:$X$12,2,TRUE))</f>
        <v/>
      </c>
      <c r="T547" s="250" t="str">
        <f>IF($K547="","",VLOOKUP($K547,判定式!$Z$3:$AB$12,3,TRUE))</f>
        <v/>
      </c>
      <c r="U547" s="250" t="str">
        <f>IF($L547="","",VLOOKUP($L547,判定式!$U$3:$X$12,4,TRUE))</f>
        <v/>
      </c>
      <c r="V547" s="250" t="str">
        <f>IF($M547="","",VLOOKUP($M547,判定式!$V$3:$X$12,3,TRUE))</f>
        <v/>
      </c>
      <c r="W547" s="69" t="str">
        <f t="shared" si="23"/>
        <v/>
      </c>
      <c r="X547" s="170" t="b">
        <f>IF(ISNUMBER(D547),"判定外",IF(C547=12,VLOOKUP(W547,判定式!$C$15:I$19,7,TRUE),IF(C547=13,VLOOKUP(W547,判定式!$D$15:I$19,6,TRUE),IF(C547=14,VLOOKUP(W547,判定式!$E$15:I$19,5,TRUE),IF(C547=15,VLOOKUP(W547,判定式!$F$15:I$19,4,TRUE),IF(C547=16,VLOOKUP(W547,判定式!$G$15:I$19,3,TRUE),IF(C547=17,VLOOKUP(W547,判定式!$H$15:I$19,2,TRUE))))))))</f>
        <v>0</v>
      </c>
    </row>
    <row r="548" spans="1:24" ht="14.25">
      <c r="A548" s="67">
        <v>219</v>
      </c>
      <c r="B548" s="133"/>
      <c r="C548" s="201"/>
      <c r="D548" s="215" t="str">
        <f t="shared" si="22"/>
        <v>-</v>
      </c>
      <c r="E548" s="225"/>
      <c r="F548" s="225"/>
      <c r="G548" s="225"/>
      <c r="H548" s="225"/>
      <c r="I548" s="225"/>
      <c r="J548" s="225"/>
      <c r="K548" s="68"/>
      <c r="L548" s="225"/>
      <c r="M548" s="225"/>
      <c r="N548" s="250" t="str">
        <f>IF($E548="","",VLOOKUP($E548,判定式!$Q$3:$X$12,8,TRUE))</f>
        <v/>
      </c>
      <c r="O548" s="250" t="str">
        <f>IF($F548="","",VLOOKUP($F548,判定式!$R$3:$X$12,7,TRUE))</f>
        <v/>
      </c>
      <c r="P548" s="250" t="str">
        <f>IF($G548="","",VLOOKUP($G548,判定式!$S$3:$X$12,6,TRUE))</f>
        <v/>
      </c>
      <c r="Q548" s="250" t="str">
        <f>IF($H548="","",VLOOKUP($H548,判定式!$T$3:$X$12,5,TRUE))</f>
        <v/>
      </c>
      <c r="R548" s="250" t="str">
        <f>IF($I548="","",VLOOKUP($I548,判定式!$AA$3:$AB$12,2,TRUE))</f>
        <v/>
      </c>
      <c r="S548" s="250" t="str">
        <f>IF($J548="","",VLOOKUP($J548,判定式!$W$3:$X$12,2,TRUE))</f>
        <v/>
      </c>
      <c r="T548" s="250" t="str">
        <f>IF($K548="","",VLOOKUP($K548,判定式!$Z$3:$AB$12,3,TRUE))</f>
        <v/>
      </c>
      <c r="U548" s="250" t="str">
        <f>IF($L548="","",VLOOKUP($L548,判定式!$U$3:$X$12,4,TRUE))</f>
        <v/>
      </c>
      <c r="V548" s="250" t="str">
        <f>IF($M548="","",VLOOKUP($M548,判定式!$V$3:$X$12,3,TRUE))</f>
        <v/>
      </c>
      <c r="W548" s="69" t="str">
        <f t="shared" si="23"/>
        <v/>
      </c>
      <c r="X548" s="170" t="b">
        <f>IF(ISNUMBER(D548),"判定外",IF(C548=12,VLOOKUP(W548,判定式!$C$15:I$19,7,TRUE),IF(C548=13,VLOOKUP(W548,判定式!$D$15:I$19,6,TRUE),IF(C548=14,VLOOKUP(W548,判定式!$E$15:I$19,5,TRUE),IF(C548=15,VLOOKUP(W548,判定式!$F$15:I$19,4,TRUE),IF(C548=16,VLOOKUP(W548,判定式!$G$15:I$19,3,TRUE),IF(C548=17,VLOOKUP(W548,判定式!$H$15:I$19,2,TRUE))))))))</f>
        <v>0</v>
      </c>
    </row>
    <row r="549" spans="1:24" ht="14.25">
      <c r="A549" s="76">
        <v>220</v>
      </c>
      <c r="B549" s="136"/>
      <c r="C549" s="204"/>
      <c r="D549" s="218" t="str">
        <f t="shared" si="22"/>
        <v>-</v>
      </c>
      <c r="E549" s="230"/>
      <c r="F549" s="230"/>
      <c r="G549" s="230"/>
      <c r="H549" s="230"/>
      <c r="I549" s="230"/>
      <c r="J549" s="230"/>
      <c r="K549" s="77"/>
      <c r="L549" s="230"/>
      <c r="M549" s="230"/>
      <c r="N549" s="251" t="str">
        <f>IF($E549="","",VLOOKUP($E549,判定式!$Q$3:$X$12,8,TRUE))</f>
        <v/>
      </c>
      <c r="O549" s="251" t="str">
        <f>IF($F549="","",VLOOKUP($F549,判定式!$R$3:$X$12,7,TRUE))</f>
        <v/>
      </c>
      <c r="P549" s="251" t="str">
        <f>IF($G549="","",VLOOKUP($G549,判定式!$S$3:$X$12,6,TRUE))</f>
        <v/>
      </c>
      <c r="Q549" s="251" t="str">
        <f>IF($H549="","",VLOOKUP($H549,判定式!$T$3:$X$12,5,TRUE))</f>
        <v/>
      </c>
      <c r="R549" s="251" t="str">
        <f>IF($I549="","",VLOOKUP($I549,判定式!$AA$3:$AB$12,2,TRUE))</f>
        <v/>
      </c>
      <c r="S549" s="251" t="str">
        <f>IF($J549="","",VLOOKUP($J549,判定式!$W$3:$X$12,2,TRUE))</f>
        <v/>
      </c>
      <c r="T549" s="251" t="str">
        <f>IF($K549="","",VLOOKUP($K549,判定式!$Z$3:$AB$12,3,TRUE))</f>
        <v/>
      </c>
      <c r="U549" s="251" t="str">
        <f>IF($L549="","",VLOOKUP($L549,判定式!$U$3:$X$12,4,TRUE))</f>
        <v/>
      </c>
      <c r="V549" s="251" t="str">
        <f>IF($M549="","",VLOOKUP($M549,判定式!$V$3:$X$12,3,TRUE))</f>
        <v/>
      </c>
      <c r="W549" s="78" t="str">
        <f t="shared" si="23"/>
        <v/>
      </c>
      <c r="X549" s="173" t="b">
        <f>IF(ISNUMBER(D549),"判定外",IF(C549=12,VLOOKUP(W549,判定式!$C$15:I$19,7,TRUE),IF(C549=13,VLOOKUP(W549,判定式!$D$15:I$19,6,TRUE),IF(C549=14,VLOOKUP(W549,判定式!$E$15:I$19,5,TRUE),IF(C549=15,VLOOKUP(W549,判定式!$F$15:I$19,4,TRUE),IF(C549=16,VLOOKUP(W549,判定式!$G$15:I$19,3,TRUE),IF(C549=17,VLOOKUP(W549,判定式!$H$15:I$19,2,TRUE))))))))</f>
        <v>0</v>
      </c>
    </row>
    <row r="550" spans="1:24" ht="14.25">
      <c r="A550" s="73">
        <v>221</v>
      </c>
      <c r="B550" s="137"/>
      <c r="C550" s="205"/>
      <c r="D550" s="219" t="str">
        <f t="shared" si="22"/>
        <v>-</v>
      </c>
      <c r="E550" s="231"/>
      <c r="F550" s="231"/>
      <c r="G550" s="231"/>
      <c r="H550" s="231"/>
      <c r="I550" s="231"/>
      <c r="J550" s="231"/>
      <c r="K550" s="80"/>
      <c r="L550" s="231"/>
      <c r="M550" s="231"/>
      <c r="N550" s="252" t="str">
        <f>IF($E550="","",VLOOKUP($E550,判定式!$Q$3:$X$12,8,TRUE))</f>
        <v/>
      </c>
      <c r="O550" s="252" t="str">
        <f>IF($F550="","",VLOOKUP($F550,判定式!$R$3:$X$12,7,TRUE))</f>
        <v/>
      </c>
      <c r="P550" s="252" t="str">
        <f>IF($G550="","",VLOOKUP($G550,判定式!$S$3:$X$12,6,TRUE))</f>
        <v/>
      </c>
      <c r="Q550" s="252" t="str">
        <f>IF($H550="","",VLOOKUP($H550,判定式!$T$3:$X$12,5,TRUE))</f>
        <v/>
      </c>
      <c r="R550" s="252" t="str">
        <f>IF($I550="","",VLOOKUP($I550,判定式!$AA$3:$AB$12,2,TRUE))</f>
        <v/>
      </c>
      <c r="S550" s="252" t="str">
        <f>IF($J550="","",VLOOKUP($J550,判定式!$W$3:$X$12,2,TRUE))</f>
        <v/>
      </c>
      <c r="T550" s="252" t="str">
        <f>IF($K550="","",VLOOKUP($K550,判定式!$Z$3:$AB$12,3,TRUE))</f>
        <v/>
      </c>
      <c r="U550" s="252" t="str">
        <f>IF($L550="","",VLOOKUP($L550,判定式!$U$3:$X$12,4,TRUE))</f>
        <v/>
      </c>
      <c r="V550" s="252" t="str">
        <f>IF($M550="","",VLOOKUP($M550,判定式!$V$3:$X$12,3,TRUE))</f>
        <v/>
      </c>
      <c r="W550" s="75" t="str">
        <f t="shared" si="23"/>
        <v/>
      </c>
      <c r="X550" s="174" t="b">
        <f>IF(ISNUMBER(D550),"判定外",IF(C550=12,VLOOKUP(W550,判定式!$C$15:I$19,7,TRUE),IF(C550=13,VLOOKUP(W550,判定式!$D$15:I$19,6,TRUE),IF(C550=14,VLOOKUP(W550,判定式!$E$15:I$19,5,TRUE),IF(C550=15,VLOOKUP(W550,判定式!$F$15:I$19,4,TRUE),IF(C550=16,VLOOKUP(W550,判定式!$G$15:I$19,3,TRUE),IF(C550=17,VLOOKUP(W550,判定式!$H$15:I$19,2,TRUE))))))))</f>
        <v>0</v>
      </c>
    </row>
    <row r="551" spans="1:24" ht="14.25">
      <c r="A551" s="67">
        <v>222</v>
      </c>
      <c r="B551" s="133"/>
      <c r="C551" s="201"/>
      <c r="D551" s="215" t="str">
        <f t="shared" si="22"/>
        <v>-</v>
      </c>
      <c r="E551" s="225"/>
      <c r="F551" s="225"/>
      <c r="G551" s="225"/>
      <c r="H551" s="225"/>
      <c r="I551" s="225"/>
      <c r="J551" s="225"/>
      <c r="K551" s="68"/>
      <c r="L551" s="225"/>
      <c r="M551" s="225"/>
      <c r="N551" s="250" t="str">
        <f>IF($E551="","",VLOOKUP($E551,判定式!$Q$3:$X$12,8,TRUE))</f>
        <v/>
      </c>
      <c r="O551" s="250" t="str">
        <f>IF($F551="","",VLOOKUP($F551,判定式!$R$3:$X$12,7,TRUE))</f>
        <v/>
      </c>
      <c r="P551" s="250" t="str">
        <f>IF($G551="","",VLOOKUP($G551,判定式!$S$3:$X$12,6,TRUE))</f>
        <v/>
      </c>
      <c r="Q551" s="250" t="str">
        <f>IF($H551="","",VLOOKUP($H551,判定式!$T$3:$X$12,5,TRUE))</f>
        <v/>
      </c>
      <c r="R551" s="250" t="str">
        <f>IF($I551="","",VLOOKUP($I551,判定式!$AA$3:$AB$12,2,TRUE))</f>
        <v/>
      </c>
      <c r="S551" s="250" t="str">
        <f>IF($J551="","",VLOOKUP($J551,判定式!$W$3:$X$12,2,TRUE))</f>
        <v/>
      </c>
      <c r="T551" s="250" t="str">
        <f>IF($K551="","",VLOOKUP($K551,判定式!$Z$3:$AB$12,3,TRUE))</f>
        <v/>
      </c>
      <c r="U551" s="250" t="str">
        <f>IF($L551="","",VLOOKUP($L551,判定式!$U$3:$X$12,4,TRUE))</f>
        <v/>
      </c>
      <c r="V551" s="250" t="str">
        <f>IF($M551="","",VLOOKUP($M551,判定式!$V$3:$X$12,3,TRUE))</f>
        <v/>
      </c>
      <c r="W551" s="69" t="str">
        <f t="shared" si="23"/>
        <v/>
      </c>
      <c r="X551" s="170" t="b">
        <f>IF(ISNUMBER(D551),"判定外",IF(C551=12,VLOOKUP(W551,判定式!$C$15:I$19,7,TRUE),IF(C551=13,VLOOKUP(W551,判定式!$D$15:I$19,6,TRUE),IF(C551=14,VLOOKUP(W551,判定式!$E$15:I$19,5,TRUE),IF(C551=15,VLOOKUP(W551,判定式!$F$15:I$19,4,TRUE),IF(C551=16,VLOOKUP(W551,判定式!$G$15:I$19,3,TRUE),IF(C551=17,VLOOKUP(W551,判定式!$H$15:I$19,2,TRUE))))))))</f>
        <v>0</v>
      </c>
    </row>
    <row r="552" spans="1:24" ht="14.25">
      <c r="A552" s="67">
        <v>223</v>
      </c>
      <c r="B552" s="133"/>
      <c r="C552" s="201"/>
      <c r="D552" s="215" t="str">
        <f t="shared" si="22"/>
        <v>-</v>
      </c>
      <c r="E552" s="225"/>
      <c r="F552" s="225"/>
      <c r="G552" s="225"/>
      <c r="H552" s="225"/>
      <c r="I552" s="225"/>
      <c r="J552" s="225"/>
      <c r="K552" s="68"/>
      <c r="L552" s="225"/>
      <c r="M552" s="225"/>
      <c r="N552" s="250" t="str">
        <f>IF($E552="","",VLOOKUP($E552,判定式!$Q$3:$X$12,8,TRUE))</f>
        <v/>
      </c>
      <c r="O552" s="250" t="str">
        <f>IF($F552="","",VLOOKUP($F552,判定式!$R$3:$X$12,7,TRUE))</f>
        <v/>
      </c>
      <c r="P552" s="250" t="str">
        <f>IF($G552="","",VLOOKUP($G552,判定式!$S$3:$X$12,6,TRUE))</f>
        <v/>
      </c>
      <c r="Q552" s="250" t="str">
        <f>IF($H552="","",VLOOKUP($H552,判定式!$T$3:$X$12,5,TRUE))</f>
        <v/>
      </c>
      <c r="R552" s="250" t="str">
        <f>IF($I552="","",VLOOKUP($I552,判定式!$AA$3:$AB$12,2,TRUE))</f>
        <v/>
      </c>
      <c r="S552" s="250" t="str">
        <f>IF($J552="","",VLOOKUP($J552,判定式!$W$3:$X$12,2,TRUE))</f>
        <v/>
      </c>
      <c r="T552" s="250" t="str">
        <f>IF($K552="","",VLOOKUP($K552,判定式!$Z$3:$AB$12,3,TRUE))</f>
        <v/>
      </c>
      <c r="U552" s="250" t="str">
        <f>IF($L552="","",VLOOKUP($L552,判定式!$U$3:$X$12,4,TRUE))</f>
        <v/>
      </c>
      <c r="V552" s="250" t="str">
        <f>IF($M552="","",VLOOKUP($M552,判定式!$V$3:$X$12,3,TRUE))</f>
        <v/>
      </c>
      <c r="W552" s="69" t="str">
        <f t="shared" si="23"/>
        <v/>
      </c>
      <c r="X552" s="170" t="b">
        <f>IF(ISNUMBER(D552),"判定外",IF(C552=12,VLOOKUP(W552,判定式!$C$15:I$19,7,TRUE),IF(C552=13,VLOOKUP(W552,判定式!$D$15:I$19,6,TRUE),IF(C552=14,VLOOKUP(W552,判定式!$E$15:I$19,5,TRUE),IF(C552=15,VLOOKUP(W552,判定式!$F$15:I$19,4,TRUE),IF(C552=16,VLOOKUP(W552,判定式!$G$15:I$19,3,TRUE),IF(C552=17,VLOOKUP(W552,判定式!$H$15:I$19,2,TRUE))))))))</f>
        <v>0</v>
      </c>
    </row>
    <row r="553" spans="1:24" ht="14.25">
      <c r="A553" s="67">
        <v>224</v>
      </c>
      <c r="B553" s="134"/>
      <c r="C553" s="202"/>
      <c r="D553" s="215" t="str">
        <f t="shared" si="22"/>
        <v>-</v>
      </c>
      <c r="E553" s="227"/>
      <c r="F553" s="227"/>
      <c r="G553" s="227"/>
      <c r="H553" s="227"/>
      <c r="I553" s="227"/>
      <c r="J553" s="227"/>
      <c r="K553" s="71"/>
      <c r="L553" s="227"/>
      <c r="M553" s="227"/>
      <c r="N553" s="253" t="str">
        <f>IF($E553="","",VLOOKUP($E553,判定式!$Q$3:$X$12,8,TRUE))</f>
        <v/>
      </c>
      <c r="O553" s="253" t="str">
        <f>IF($F553="","",VLOOKUP($F553,判定式!$R$3:$X$12,7,TRUE))</f>
        <v/>
      </c>
      <c r="P553" s="253" t="str">
        <f>IF($G553="","",VLOOKUP($G553,判定式!$S$3:$X$12,6,TRUE))</f>
        <v/>
      </c>
      <c r="Q553" s="253" t="str">
        <f>IF($H553="","",VLOOKUP($H553,判定式!$T$3:$X$12,5,TRUE))</f>
        <v/>
      </c>
      <c r="R553" s="253" t="str">
        <f>IF($I553="","",VLOOKUP($I553,判定式!$AA$3:$AB$12,2,TRUE))</f>
        <v/>
      </c>
      <c r="S553" s="253" t="str">
        <f>IF($J553="","",VLOOKUP($J553,判定式!$W$3:$X$12,2,TRUE))</f>
        <v/>
      </c>
      <c r="T553" s="253" t="str">
        <f>IF($K553="","",VLOOKUP($K553,判定式!$Z$3:$AB$12,3,TRUE))</f>
        <v/>
      </c>
      <c r="U553" s="253" t="str">
        <f>IF($L553="","",VLOOKUP($L553,判定式!$U$3:$X$12,4,TRUE))</f>
        <v/>
      </c>
      <c r="V553" s="253" t="str">
        <f>IF($M553="","",VLOOKUP($M553,判定式!$V$3:$X$12,3,TRUE))</f>
        <v/>
      </c>
      <c r="W553" s="69" t="str">
        <f t="shared" si="23"/>
        <v/>
      </c>
      <c r="X553" s="171" t="b">
        <f>IF(ISNUMBER(D553),"判定外",IF(C553=12,VLOOKUP(W553,判定式!$C$15:I$19,7,TRUE),IF(C553=13,VLOOKUP(W553,判定式!$D$15:I$19,6,TRUE),IF(C553=14,VLOOKUP(W553,判定式!$E$15:I$19,5,TRUE),IF(C553=15,VLOOKUP(W553,判定式!$F$15:I$19,4,TRUE),IF(C553=16,VLOOKUP(W553,判定式!$G$15:I$19,3,TRUE),IF(C553=17,VLOOKUP(W553,判定式!$H$15:I$19,2,TRUE))))))))</f>
        <v>0</v>
      </c>
    </row>
    <row r="554" spans="1:24" ht="14.25">
      <c r="A554" s="76">
        <v>225</v>
      </c>
      <c r="B554" s="136"/>
      <c r="C554" s="204"/>
      <c r="D554" s="218" t="str">
        <f t="shared" si="22"/>
        <v>-</v>
      </c>
      <c r="E554" s="230"/>
      <c r="F554" s="230"/>
      <c r="G554" s="230"/>
      <c r="H554" s="230"/>
      <c r="I554" s="230"/>
      <c r="J554" s="230"/>
      <c r="K554" s="77"/>
      <c r="L554" s="230"/>
      <c r="M554" s="230"/>
      <c r="N554" s="251" t="str">
        <f>IF($E554="","",VLOOKUP($E554,判定式!$Q$3:$X$12,8,TRUE))</f>
        <v/>
      </c>
      <c r="O554" s="251" t="str">
        <f>IF($F554="","",VLOOKUP($F554,判定式!$R$3:$X$12,7,TRUE))</f>
        <v/>
      </c>
      <c r="P554" s="251" t="str">
        <f>IF($G554="","",VLOOKUP($G554,判定式!$S$3:$X$12,6,TRUE))</f>
        <v/>
      </c>
      <c r="Q554" s="251" t="str">
        <f>IF($H554="","",VLOOKUP($H554,判定式!$T$3:$X$12,5,TRUE))</f>
        <v/>
      </c>
      <c r="R554" s="251" t="str">
        <f>IF($I554="","",VLOOKUP($I554,判定式!$AA$3:$AB$12,2,TRUE))</f>
        <v/>
      </c>
      <c r="S554" s="251" t="str">
        <f>IF($J554="","",VLOOKUP($J554,判定式!$W$3:$X$12,2,TRUE))</f>
        <v/>
      </c>
      <c r="T554" s="251" t="str">
        <f>IF($K554="","",VLOOKUP($K554,判定式!$Z$3:$AB$12,3,TRUE))</f>
        <v/>
      </c>
      <c r="U554" s="251" t="str">
        <f>IF($L554="","",VLOOKUP($L554,判定式!$U$3:$X$12,4,TRUE))</f>
        <v/>
      </c>
      <c r="V554" s="251" t="str">
        <f>IF($M554="","",VLOOKUP($M554,判定式!$V$3:$X$12,3,TRUE))</f>
        <v/>
      </c>
      <c r="W554" s="78" t="str">
        <f t="shared" si="23"/>
        <v/>
      </c>
      <c r="X554" s="173" t="b">
        <f>IF(ISNUMBER(D554),"判定外",IF(C554=12,VLOOKUP(W554,判定式!$C$15:I$19,7,TRUE),IF(C554=13,VLOOKUP(W554,判定式!$D$15:I$19,6,TRUE),IF(C554=14,VLOOKUP(W554,判定式!$E$15:I$19,5,TRUE),IF(C554=15,VLOOKUP(W554,判定式!$F$15:I$19,4,TRUE),IF(C554=16,VLOOKUP(W554,判定式!$G$15:I$19,3,TRUE),IF(C554=17,VLOOKUP(W554,判定式!$H$15:I$19,2,TRUE))))))))</f>
        <v>0</v>
      </c>
    </row>
    <row r="555" spans="1:24" ht="14.25">
      <c r="A555" s="73">
        <v>226</v>
      </c>
      <c r="B555" s="135"/>
      <c r="C555" s="203"/>
      <c r="D555" s="217" t="str">
        <f t="shared" si="22"/>
        <v>-</v>
      </c>
      <c r="E555" s="228"/>
      <c r="F555" s="229"/>
      <c r="G555" s="229"/>
      <c r="H555" s="229"/>
      <c r="I555" s="229"/>
      <c r="J555" s="229"/>
      <c r="K555" s="74"/>
      <c r="L555" s="229"/>
      <c r="M555" s="229"/>
      <c r="N555" s="254" t="str">
        <f>IF($E555="","",VLOOKUP($E555,判定式!$Q$3:$X$12,8,TRUE))</f>
        <v/>
      </c>
      <c r="O555" s="254" t="str">
        <f>IF($F555="","",VLOOKUP($F555,判定式!$R$3:$X$12,7,TRUE))</f>
        <v/>
      </c>
      <c r="P555" s="254" t="str">
        <f>IF($G555="","",VLOOKUP($G555,判定式!$S$3:$X$12,6,TRUE))</f>
        <v/>
      </c>
      <c r="Q555" s="254" t="str">
        <f>IF($H555="","",VLOOKUP($H555,判定式!$T$3:$X$12,5,TRUE))</f>
        <v/>
      </c>
      <c r="R555" s="254" t="str">
        <f>IF($I555="","",VLOOKUP($I555,判定式!$AA$3:$AB$12,2,TRUE))</f>
        <v/>
      </c>
      <c r="S555" s="254" t="str">
        <f>IF($J555="","",VLOOKUP($J555,判定式!$W$3:$X$12,2,TRUE))</f>
        <v/>
      </c>
      <c r="T555" s="254" t="str">
        <f>IF($K555="","",VLOOKUP($K555,判定式!$Z$3:$AB$12,3,TRUE))</f>
        <v/>
      </c>
      <c r="U555" s="254" t="str">
        <f>IF($L555="","",VLOOKUP($L555,判定式!$U$3:$X$12,4,TRUE))</f>
        <v/>
      </c>
      <c r="V555" s="254" t="str">
        <f>IF($M555="","",VLOOKUP($M555,判定式!$V$3:$X$12,3,TRUE))</f>
        <v/>
      </c>
      <c r="W555" s="75" t="str">
        <f t="shared" si="23"/>
        <v/>
      </c>
      <c r="X555" s="172" t="b">
        <f>IF(ISNUMBER(D555),"判定外",IF(C555=12,VLOOKUP(W555,判定式!$C$15:I$19,7,TRUE),IF(C555=13,VLOOKUP(W555,判定式!$D$15:I$19,6,TRUE),IF(C555=14,VLOOKUP(W555,判定式!$E$15:I$19,5,TRUE),IF(C555=15,VLOOKUP(W555,判定式!$F$15:I$19,4,TRUE),IF(C555=16,VLOOKUP(W555,判定式!$G$15:I$19,3,TRUE),IF(C555=17,VLOOKUP(W555,判定式!$H$15:I$19,2,TRUE))))))))</f>
        <v>0</v>
      </c>
    </row>
    <row r="556" spans="1:24" ht="14.25">
      <c r="A556" s="67">
        <v>227</v>
      </c>
      <c r="B556" s="133"/>
      <c r="C556" s="201"/>
      <c r="D556" s="215" t="str">
        <f t="shared" si="22"/>
        <v>-</v>
      </c>
      <c r="E556" s="224"/>
      <c r="F556" s="225"/>
      <c r="G556" s="225"/>
      <c r="H556" s="225"/>
      <c r="I556" s="225"/>
      <c r="J556" s="225"/>
      <c r="K556" s="68"/>
      <c r="L556" s="225"/>
      <c r="M556" s="225"/>
      <c r="N556" s="250" t="str">
        <f>IF($E556="","",VLOOKUP($E556,判定式!$Q$3:$X$12,8,TRUE))</f>
        <v/>
      </c>
      <c r="O556" s="250" t="str">
        <f>IF($F556="","",VLOOKUP($F556,判定式!$R$3:$X$12,7,TRUE))</f>
        <v/>
      </c>
      <c r="P556" s="250" t="str">
        <f>IF($G556="","",VLOOKUP($G556,判定式!$S$3:$X$12,6,TRUE))</f>
        <v/>
      </c>
      <c r="Q556" s="250" t="str">
        <f>IF($H556="","",VLOOKUP($H556,判定式!$T$3:$X$12,5,TRUE))</f>
        <v/>
      </c>
      <c r="R556" s="250" t="str">
        <f>IF($I556="","",VLOOKUP($I556,判定式!$AA$3:$AB$12,2,TRUE))</f>
        <v/>
      </c>
      <c r="S556" s="250" t="str">
        <f>IF($J556="","",VLOOKUP($J556,判定式!$W$3:$X$12,2,TRUE))</f>
        <v/>
      </c>
      <c r="T556" s="250" t="str">
        <f>IF($K556="","",VLOOKUP($K556,判定式!$Z$3:$AB$12,3,TRUE))</f>
        <v/>
      </c>
      <c r="U556" s="250" t="str">
        <f>IF($L556="","",VLOOKUP($L556,判定式!$U$3:$X$12,4,TRUE))</f>
        <v/>
      </c>
      <c r="V556" s="250" t="str">
        <f>IF($M556="","",VLOOKUP($M556,判定式!$V$3:$X$12,3,TRUE))</f>
        <v/>
      </c>
      <c r="W556" s="69" t="str">
        <f t="shared" si="23"/>
        <v/>
      </c>
      <c r="X556" s="170" t="b">
        <f>IF(ISNUMBER(D556),"判定外",IF(C556=12,VLOOKUP(W556,判定式!$C$15:I$19,7,TRUE),IF(C556=13,VLOOKUP(W556,判定式!$D$15:I$19,6,TRUE),IF(C556=14,VLOOKUP(W556,判定式!$E$15:I$19,5,TRUE),IF(C556=15,VLOOKUP(W556,判定式!$F$15:I$19,4,TRUE),IF(C556=16,VLOOKUP(W556,判定式!$G$15:I$19,3,TRUE),IF(C556=17,VLOOKUP(W556,判定式!$H$15:I$19,2,TRUE))))))))</f>
        <v>0</v>
      </c>
    </row>
    <row r="557" spans="1:24" ht="14.25">
      <c r="A557" s="67">
        <v>228</v>
      </c>
      <c r="B557" s="133"/>
      <c r="C557" s="201"/>
      <c r="D557" s="215" t="str">
        <f t="shared" si="22"/>
        <v>-</v>
      </c>
      <c r="E557" s="225"/>
      <c r="F557" s="225"/>
      <c r="G557" s="225"/>
      <c r="H557" s="225"/>
      <c r="I557" s="225"/>
      <c r="J557" s="225"/>
      <c r="K557" s="68"/>
      <c r="L557" s="225"/>
      <c r="M557" s="225"/>
      <c r="N557" s="250" t="str">
        <f>IF($E557="","",VLOOKUP($E557,判定式!$Q$3:$X$12,8,TRUE))</f>
        <v/>
      </c>
      <c r="O557" s="250" t="str">
        <f>IF($F557="","",VLOOKUP($F557,判定式!$R$3:$X$12,7,TRUE))</f>
        <v/>
      </c>
      <c r="P557" s="250" t="str">
        <f>IF($G557="","",VLOOKUP($G557,判定式!$S$3:$X$12,6,TRUE))</f>
        <v/>
      </c>
      <c r="Q557" s="250" t="str">
        <f>IF($H557="","",VLOOKUP($H557,判定式!$T$3:$X$12,5,TRUE))</f>
        <v/>
      </c>
      <c r="R557" s="250" t="str">
        <f>IF($I557="","",VLOOKUP($I557,判定式!$AA$3:$AB$12,2,TRUE))</f>
        <v/>
      </c>
      <c r="S557" s="250" t="str">
        <f>IF($J557="","",VLOOKUP($J557,判定式!$W$3:$X$12,2,TRUE))</f>
        <v/>
      </c>
      <c r="T557" s="250" t="str">
        <f>IF($K557="","",VLOOKUP($K557,判定式!$Z$3:$AB$12,3,TRUE))</f>
        <v/>
      </c>
      <c r="U557" s="250" t="str">
        <f>IF($L557="","",VLOOKUP($L557,判定式!$U$3:$X$12,4,TRUE))</f>
        <v/>
      </c>
      <c r="V557" s="250" t="str">
        <f>IF($M557="","",VLOOKUP($M557,判定式!$V$3:$X$12,3,TRUE))</f>
        <v/>
      </c>
      <c r="W557" s="69" t="str">
        <f t="shared" si="23"/>
        <v/>
      </c>
      <c r="X557" s="170" t="b">
        <f>IF(ISNUMBER(D557),"判定外",IF(C557=12,VLOOKUP(W557,判定式!$C$15:I$19,7,TRUE),IF(C557=13,VLOOKUP(W557,判定式!$D$15:I$19,6,TRUE),IF(C557=14,VLOOKUP(W557,判定式!$E$15:I$19,5,TRUE),IF(C557=15,VLOOKUP(W557,判定式!$F$15:I$19,4,TRUE),IF(C557=16,VLOOKUP(W557,判定式!$G$15:I$19,3,TRUE),IF(C557=17,VLOOKUP(W557,判定式!$H$15:I$19,2,TRUE))))))))</f>
        <v>0</v>
      </c>
    </row>
    <row r="558" spans="1:24" ht="14.25">
      <c r="A558" s="67">
        <v>229</v>
      </c>
      <c r="B558" s="133"/>
      <c r="C558" s="201"/>
      <c r="D558" s="215" t="str">
        <f t="shared" si="22"/>
        <v>-</v>
      </c>
      <c r="E558" s="225"/>
      <c r="F558" s="225"/>
      <c r="G558" s="225"/>
      <c r="H558" s="225"/>
      <c r="I558" s="225"/>
      <c r="J558" s="225"/>
      <c r="K558" s="68"/>
      <c r="L558" s="225"/>
      <c r="M558" s="225"/>
      <c r="N558" s="250" t="str">
        <f>IF($E558="","",VLOOKUP($E558,判定式!$Q$3:$X$12,8,TRUE))</f>
        <v/>
      </c>
      <c r="O558" s="250" t="str">
        <f>IF($F558="","",VLOOKUP($F558,判定式!$R$3:$X$12,7,TRUE))</f>
        <v/>
      </c>
      <c r="P558" s="250" t="str">
        <f>IF($G558="","",VLOOKUP($G558,判定式!$S$3:$X$12,6,TRUE))</f>
        <v/>
      </c>
      <c r="Q558" s="250" t="str">
        <f>IF($H558="","",VLOOKUP($H558,判定式!$T$3:$X$12,5,TRUE))</f>
        <v/>
      </c>
      <c r="R558" s="250" t="str">
        <f>IF($I558="","",VLOOKUP($I558,判定式!$AA$3:$AB$12,2,TRUE))</f>
        <v/>
      </c>
      <c r="S558" s="250" t="str">
        <f>IF($J558="","",VLOOKUP($J558,判定式!$W$3:$X$12,2,TRUE))</f>
        <v/>
      </c>
      <c r="T558" s="250" t="str">
        <f>IF($K558="","",VLOOKUP($K558,判定式!$Z$3:$AB$12,3,TRUE))</f>
        <v/>
      </c>
      <c r="U558" s="250" t="str">
        <f>IF($L558="","",VLOOKUP($L558,判定式!$U$3:$X$12,4,TRUE))</f>
        <v/>
      </c>
      <c r="V558" s="250" t="str">
        <f>IF($M558="","",VLOOKUP($M558,判定式!$V$3:$X$12,3,TRUE))</f>
        <v/>
      </c>
      <c r="W558" s="69" t="str">
        <f t="shared" si="23"/>
        <v/>
      </c>
      <c r="X558" s="170" t="b">
        <f>IF(ISNUMBER(D558),"判定外",IF(C558=12,VLOOKUP(W558,判定式!$C$15:I$19,7,TRUE),IF(C558=13,VLOOKUP(W558,判定式!$D$15:I$19,6,TRUE),IF(C558=14,VLOOKUP(W558,判定式!$E$15:I$19,5,TRUE),IF(C558=15,VLOOKUP(W558,判定式!$F$15:I$19,4,TRUE),IF(C558=16,VLOOKUP(W558,判定式!$G$15:I$19,3,TRUE),IF(C558=17,VLOOKUP(W558,判定式!$H$15:I$19,2,TRUE))))))))</f>
        <v>0</v>
      </c>
    </row>
    <row r="559" spans="1:24" ht="14.25">
      <c r="A559" s="76">
        <v>230</v>
      </c>
      <c r="B559" s="136"/>
      <c r="C559" s="204"/>
      <c r="D559" s="218" t="str">
        <f t="shared" si="22"/>
        <v>-</v>
      </c>
      <c r="E559" s="230"/>
      <c r="F559" s="230"/>
      <c r="G559" s="230"/>
      <c r="H559" s="230"/>
      <c r="I559" s="230"/>
      <c r="J559" s="230"/>
      <c r="K559" s="77"/>
      <c r="L559" s="230"/>
      <c r="M559" s="230"/>
      <c r="N559" s="251" t="str">
        <f>IF($E559="","",VLOOKUP($E559,判定式!$Q$3:$X$12,8,TRUE))</f>
        <v/>
      </c>
      <c r="O559" s="251" t="str">
        <f>IF($F559="","",VLOOKUP($F559,判定式!$R$3:$X$12,7,TRUE))</f>
        <v/>
      </c>
      <c r="P559" s="251" t="str">
        <f>IF($G559="","",VLOOKUP($G559,判定式!$S$3:$X$12,6,TRUE))</f>
        <v/>
      </c>
      <c r="Q559" s="251" t="str">
        <f>IF($H559="","",VLOOKUP($H559,判定式!$T$3:$X$12,5,TRUE))</f>
        <v/>
      </c>
      <c r="R559" s="251" t="str">
        <f>IF($I559="","",VLOOKUP($I559,判定式!$AA$3:$AB$12,2,TRUE))</f>
        <v/>
      </c>
      <c r="S559" s="251" t="str">
        <f>IF($J559="","",VLOOKUP($J559,判定式!$W$3:$X$12,2,TRUE))</f>
        <v/>
      </c>
      <c r="T559" s="251" t="str">
        <f>IF($K559="","",VLOOKUP($K559,判定式!$Z$3:$AB$12,3,TRUE))</f>
        <v/>
      </c>
      <c r="U559" s="251" t="str">
        <f>IF($L559="","",VLOOKUP($L559,判定式!$U$3:$X$12,4,TRUE))</f>
        <v/>
      </c>
      <c r="V559" s="251" t="str">
        <f>IF($M559="","",VLOOKUP($M559,判定式!$V$3:$X$12,3,TRUE))</f>
        <v/>
      </c>
      <c r="W559" s="78" t="str">
        <f t="shared" si="23"/>
        <v/>
      </c>
      <c r="X559" s="173" t="b">
        <f>IF(ISNUMBER(D559),"判定外",IF(C559=12,VLOOKUP(W559,判定式!$C$15:I$19,7,TRUE),IF(C559=13,VLOOKUP(W559,判定式!$D$15:I$19,6,TRUE),IF(C559=14,VLOOKUP(W559,判定式!$E$15:I$19,5,TRUE),IF(C559=15,VLOOKUP(W559,判定式!$F$15:I$19,4,TRUE),IF(C559=16,VLOOKUP(W559,判定式!$G$15:I$19,3,TRUE),IF(C559=17,VLOOKUP(W559,判定式!$H$15:I$19,2,TRUE))))))))</f>
        <v>0</v>
      </c>
    </row>
    <row r="560" spans="1:24" ht="14.25">
      <c r="A560" s="73">
        <v>231</v>
      </c>
      <c r="B560" s="137"/>
      <c r="C560" s="205"/>
      <c r="D560" s="219" t="str">
        <f t="shared" si="22"/>
        <v>-</v>
      </c>
      <c r="E560" s="231"/>
      <c r="F560" s="231"/>
      <c r="G560" s="231"/>
      <c r="H560" s="231"/>
      <c r="I560" s="231"/>
      <c r="J560" s="231"/>
      <c r="K560" s="80"/>
      <c r="L560" s="231"/>
      <c r="M560" s="231"/>
      <c r="N560" s="252" t="str">
        <f>IF($E560="","",VLOOKUP($E560,判定式!$Q$3:$X$12,8,TRUE))</f>
        <v/>
      </c>
      <c r="O560" s="252" t="str">
        <f>IF($F560="","",VLOOKUP($F560,判定式!$R$3:$X$12,7,TRUE))</f>
        <v/>
      </c>
      <c r="P560" s="252" t="str">
        <f>IF($G560="","",VLOOKUP($G560,判定式!$S$3:$X$12,6,TRUE))</f>
        <v/>
      </c>
      <c r="Q560" s="252" t="str">
        <f>IF($H560="","",VLOOKUP($H560,判定式!$T$3:$X$12,5,TRUE))</f>
        <v/>
      </c>
      <c r="R560" s="252" t="str">
        <f>IF($I560="","",VLOOKUP($I560,判定式!$AA$3:$AB$12,2,TRUE))</f>
        <v/>
      </c>
      <c r="S560" s="252" t="str">
        <f>IF($J560="","",VLOOKUP($J560,判定式!$W$3:$X$12,2,TRUE))</f>
        <v/>
      </c>
      <c r="T560" s="252" t="str">
        <f>IF($K560="","",VLOOKUP($K560,判定式!$Z$3:$AB$12,3,TRUE))</f>
        <v/>
      </c>
      <c r="U560" s="252" t="str">
        <f>IF($L560="","",VLOOKUP($L560,判定式!$U$3:$X$12,4,TRUE))</f>
        <v/>
      </c>
      <c r="V560" s="252" t="str">
        <f>IF($M560="","",VLOOKUP($M560,判定式!$V$3:$X$12,3,TRUE))</f>
        <v/>
      </c>
      <c r="W560" s="75" t="str">
        <f t="shared" si="23"/>
        <v/>
      </c>
      <c r="X560" s="174" t="b">
        <f>IF(ISNUMBER(D560),"判定外",IF(C560=12,VLOOKUP(W560,判定式!$C$15:I$19,7,TRUE),IF(C560=13,VLOOKUP(W560,判定式!$D$15:I$19,6,TRUE),IF(C560=14,VLOOKUP(W560,判定式!$E$15:I$19,5,TRUE),IF(C560=15,VLOOKUP(W560,判定式!$F$15:I$19,4,TRUE),IF(C560=16,VLOOKUP(W560,判定式!$G$15:I$19,3,TRUE),IF(C560=17,VLOOKUP(W560,判定式!$H$15:I$19,2,TRUE))))))))</f>
        <v>0</v>
      </c>
    </row>
    <row r="561" spans="1:24" ht="14.25">
      <c r="A561" s="67">
        <v>232</v>
      </c>
      <c r="B561" s="133"/>
      <c r="C561" s="201"/>
      <c r="D561" s="215" t="str">
        <f t="shared" si="22"/>
        <v>-</v>
      </c>
      <c r="E561" s="225"/>
      <c r="F561" s="225"/>
      <c r="G561" s="225"/>
      <c r="H561" s="225"/>
      <c r="I561" s="225"/>
      <c r="J561" s="225"/>
      <c r="K561" s="68"/>
      <c r="L561" s="225"/>
      <c r="M561" s="225"/>
      <c r="N561" s="250" t="str">
        <f>IF($E561="","",VLOOKUP($E561,判定式!$Q$3:$X$12,8,TRUE))</f>
        <v/>
      </c>
      <c r="O561" s="250" t="str">
        <f>IF($F561="","",VLOOKUP($F561,判定式!$R$3:$X$12,7,TRUE))</f>
        <v/>
      </c>
      <c r="P561" s="250" t="str">
        <f>IF($G561="","",VLOOKUP($G561,判定式!$S$3:$X$12,6,TRUE))</f>
        <v/>
      </c>
      <c r="Q561" s="250" t="str">
        <f>IF($H561="","",VLOOKUP($H561,判定式!$T$3:$X$12,5,TRUE))</f>
        <v/>
      </c>
      <c r="R561" s="250" t="str">
        <f>IF($I561="","",VLOOKUP($I561,判定式!$AA$3:$AB$12,2,TRUE))</f>
        <v/>
      </c>
      <c r="S561" s="250" t="str">
        <f>IF($J561="","",VLOOKUP($J561,判定式!$W$3:$X$12,2,TRUE))</f>
        <v/>
      </c>
      <c r="T561" s="250" t="str">
        <f>IF($K561="","",VLOOKUP($K561,判定式!$Z$3:$AB$12,3,TRUE))</f>
        <v/>
      </c>
      <c r="U561" s="250" t="str">
        <f>IF($L561="","",VLOOKUP($L561,判定式!$U$3:$X$12,4,TRUE))</f>
        <v/>
      </c>
      <c r="V561" s="250" t="str">
        <f>IF($M561="","",VLOOKUP($M561,判定式!$V$3:$X$12,3,TRUE))</f>
        <v/>
      </c>
      <c r="W561" s="69" t="str">
        <f t="shared" si="23"/>
        <v/>
      </c>
      <c r="X561" s="170" t="b">
        <f>IF(ISNUMBER(D561),"判定外",IF(C561=12,VLOOKUP(W561,判定式!$C$15:I$19,7,TRUE),IF(C561=13,VLOOKUP(W561,判定式!$D$15:I$19,6,TRUE),IF(C561=14,VLOOKUP(W561,判定式!$E$15:I$19,5,TRUE),IF(C561=15,VLOOKUP(W561,判定式!$F$15:I$19,4,TRUE),IF(C561=16,VLOOKUP(W561,判定式!$G$15:I$19,3,TRUE),IF(C561=17,VLOOKUP(W561,判定式!$H$15:I$19,2,TRUE))))))))</f>
        <v>0</v>
      </c>
    </row>
    <row r="562" spans="1:24" ht="14.25">
      <c r="A562" s="67">
        <v>233</v>
      </c>
      <c r="B562" s="133"/>
      <c r="C562" s="201"/>
      <c r="D562" s="215" t="str">
        <f t="shared" si="22"/>
        <v>-</v>
      </c>
      <c r="E562" s="225"/>
      <c r="F562" s="225"/>
      <c r="G562" s="225"/>
      <c r="H562" s="225"/>
      <c r="I562" s="225"/>
      <c r="J562" s="225"/>
      <c r="K562" s="68"/>
      <c r="L562" s="225"/>
      <c r="M562" s="225"/>
      <c r="N562" s="250" t="str">
        <f>IF($E562="","",VLOOKUP($E562,判定式!$Q$3:$X$12,8,TRUE))</f>
        <v/>
      </c>
      <c r="O562" s="250" t="str">
        <f>IF($F562="","",VLOOKUP($F562,判定式!$R$3:$X$12,7,TRUE))</f>
        <v/>
      </c>
      <c r="P562" s="250" t="str">
        <f>IF($G562="","",VLOOKUP($G562,判定式!$S$3:$X$12,6,TRUE))</f>
        <v/>
      </c>
      <c r="Q562" s="250" t="str">
        <f>IF($H562="","",VLOOKUP($H562,判定式!$T$3:$X$12,5,TRUE))</f>
        <v/>
      </c>
      <c r="R562" s="250" t="str">
        <f>IF($I562="","",VLOOKUP($I562,判定式!$AA$3:$AB$12,2,TRUE))</f>
        <v/>
      </c>
      <c r="S562" s="250" t="str">
        <f>IF($J562="","",VLOOKUP($J562,判定式!$W$3:$X$12,2,TRUE))</f>
        <v/>
      </c>
      <c r="T562" s="250" t="str">
        <f>IF($K562="","",VLOOKUP($K562,判定式!$Z$3:$AB$12,3,TRUE))</f>
        <v/>
      </c>
      <c r="U562" s="250" t="str">
        <f>IF($L562="","",VLOOKUP($L562,判定式!$U$3:$X$12,4,TRUE))</f>
        <v/>
      </c>
      <c r="V562" s="250" t="str">
        <f>IF($M562="","",VLOOKUP($M562,判定式!$V$3:$X$12,3,TRUE))</f>
        <v/>
      </c>
      <c r="W562" s="69" t="str">
        <f t="shared" si="23"/>
        <v/>
      </c>
      <c r="X562" s="170" t="b">
        <f>IF(ISNUMBER(D562),"判定外",IF(C562=12,VLOOKUP(W562,判定式!$C$15:I$19,7,TRUE),IF(C562=13,VLOOKUP(W562,判定式!$D$15:I$19,6,TRUE),IF(C562=14,VLOOKUP(W562,判定式!$E$15:I$19,5,TRUE),IF(C562=15,VLOOKUP(W562,判定式!$F$15:I$19,4,TRUE),IF(C562=16,VLOOKUP(W562,判定式!$G$15:I$19,3,TRUE),IF(C562=17,VLOOKUP(W562,判定式!$H$15:I$19,2,TRUE))))))))</f>
        <v>0</v>
      </c>
    </row>
    <row r="563" spans="1:24" ht="14.25">
      <c r="A563" s="67">
        <v>234</v>
      </c>
      <c r="B563" s="133"/>
      <c r="C563" s="201"/>
      <c r="D563" s="215" t="str">
        <f t="shared" si="22"/>
        <v>-</v>
      </c>
      <c r="E563" s="225"/>
      <c r="F563" s="225"/>
      <c r="G563" s="225"/>
      <c r="H563" s="225"/>
      <c r="I563" s="225"/>
      <c r="J563" s="225"/>
      <c r="K563" s="68"/>
      <c r="L563" s="225"/>
      <c r="M563" s="225"/>
      <c r="N563" s="250" t="str">
        <f>IF($E563="","",VLOOKUP($E563,判定式!$Q$3:$X$12,8,TRUE))</f>
        <v/>
      </c>
      <c r="O563" s="250" t="str">
        <f>IF($F563="","",VLOOKUP($F563,判定式!$R$3:$X$12,7,TRUE))</f>
        <v/>
      </c>
      <c r="P563" s="250" t="str">
        <f>IF($G563="","",VLOOKUP($G563,判定式!$S$3:$X$12,6,TRUE))</f>
        <v/>
      </c>
      <c r="Q563" s="250" t="str">
        <f>IF($H563="","",VLOOKUP($H563,判定式!$T$3:$X$12,5,TRUE))</f>
        <v/>
      </c>
      <c r="R563" s="250" t="str">
        <f>IF($I563="","",VLOOKUP($I563,判定式!$AA$3:$AB$12,2,TRUE))</f>
        <v/>
      </c>
      <c r="S563" s="250" t="str">
        <f>IF($J563="","",VLOOKUP($J563,判定式!$W$3:$X$12,2,TRUE))</f>
        <v/>
      </c>
      <c r="T563" s="250" t="str">
        <f>IF($K563="","",VLOOKUP($K563,判定式!$Z$3:$AB$12,3,TRUE))</f>
        <v/>
      </c>
      <c r="U563" s="250" t="str">
        <f>IF($L563="","",VLOOKUP($L563,判定式!$U$3:$X$12,4,TRUE))</f>
        <v/>
      </c>
      <c r="V563" s="250" t="str">
        <f>IF($M563="","",VLOOKUP($M563,判定式!$V$3:$X$12,3,TRUE))</f>
        <v/>
      </c>
      <c r="W563" s="69" t="str">
        <f t="shared" si="23"/>
        <v/>
      </c>
      <c r="X563" s="170" t="b">
        <f>IF(ISNUMBER(D563),"判定外",IF(C563=12,VLOOKUP(W563,判定式!$C$15:I$19,7,TRUE),IF(C563=13,VLOOKUP(W563,判定式!$D$15:I$19,6,TRUE),IF(C563=14,VLOOKUP(W563,判定式!$E$15:I$19,5,TRUE),IF(C563=15,VLOOKUP(W563,判定式!$F$15:I$19,4,TRUE),IF(C563=16,VLOOKUP(W563,判定式!$G$15:I$19,3,TRUE),IF(C563=17,VLOOKUP(W563,判定式!$H$15:I$19,2,TRUE))))))))</f>
        <v>0</v>
      </c>
    </row>
    <row r="564" spans="1:24" ht="14.25">
      <c r="A564" s="76">
        <v>235</v>
      </c>
      <c r="B564" s="134"/>
      <c r="C564" s="202"/>
      <c r="D564" s="216" t="str">
        <f t="shared" si="22"/>
        <v>-</v>
      </c>
      <c r="E564" s="227"/>
      <c r="F564" s="227"/>
      <c r="G564" s="227"/>
      <c r="H564" s="227"/>
      <c r="I564" s="227"/>
      <c r="J564" s="227"/>
      <c r="K564" s="71"/>
      <c r="L564" s="227"/>
      <c r="M564" s="227"/>
      <c r="N564" s="253" t="str">
        <f>IF($E564="","",VLOOKUP($E564,判定式!$Q$3:$X$12,8,TRUE))</f>
        <v/>
      </c>
      <c r="O564" s="253" t="str">
        <f>IF($F564="","",VLOOKUP($F564,判定式!$R$3:$X$12,7,TRUE))</f>
        <v/>
      </c>
      <c r="P564" s="253" t="str">
        <f>IF($G564="","",VLOOKUP($G564,判定式!$S$3:$X$12,6,TRUE))</f>
        <v/>
      </c>
      <c r="Q564" s="253" t="str">
        <f>IF($H564="","",VLOOKUP($H564,判定式!$T$3:$X$12,5,TRUE))</f>
        <v/>
      </c>
      <c r="R564" s="253" t="str">
        <f>IF($I564="","",VLOOKUP($I564,判定式!$AA$3:$AB$12,2,TRUE))</f>
        <v/>
      </c>
      <c r="S564" s="253" t="str">
        <f>IF($J564="","",VLOOKUP($J564,判定式!$W$3:$X$12,2,TRUE))</f>
        <v/>
      </c>
      <c r="T564" s="253" t="str">
        <f>IF($K564="","",VLOOKUP($K564,判定式!$Z$3:$AB$12,3,TRUE))</f>
        <v/>
      </c>
      <c r="U564" s="253" t="str">
        <f>IF($L564="","",VLOOKUP($L564,判定式!$U$3:$X$12,4,TRUE))</f>
        <v/>
      </c>
      <c r="V564" s="253" t="str">
        <f>IF($M564="","",VLOOKUP($M564,判定式!$V$3:$X$12,3,TRUE))</f>
        <v/>
      </c>
      <c r="W564" s="78" t="str">
        <f t="shared" si="23"/>
        <v/>
      </c>
      <c r="X564" s="171" t="b">
        <f>IF(ISNUMBER(D564),"判定外",IF(C564=12,VLOOKUP(W564,判定式!$C$15:I$19,7,TRUE),IF(C564=13,VLOOKUP(W564,判定式!$D$15:I$19,6,TRUE),IF(C564=14,VLOOKUP(W564,判定式!$E$15:I$19,5,TRUE),IF(C564=15,VLOOKUP(W564,判定式!$F$15:I$19,4,TRUE),IF(C564=16,VLOOKUP(W564,判定式!$G$15:I$19,3,TRUE),IF(C564=17,VLOOKUP(W564,判定式!$H$15:I$19,2,TRUE))))))))</f>
        <v>0</v>
      </c>
    </row>
    <row r="565" spans="1:24" ht="14.25">
      <c r="A565" s="73">
        <v>236</v>
      </c>
      <c r="B565" s="135"/>
      <c r="C565" s="203"/>
      <c r="D565" s="217" t="str">
        <f t="shared" si="22"/>
        <v>-</v>
      </c>
      <c r="E565" s="229"/>
      <c r="F565" s="229"/>
      <c r="G565" s="229"/>
      <c r="H565" s="229"/>
      <c r="I565" s="229"/>
      <c r="J565" s="229"/>
      <c r="K565" s="74"/>
      <c r="L565" s="229"/>
      <c r="M565" s="229"/>
      <c r="N565" s="254" t="str">
        <f>IF($E565="","",VLOOKUP($E565,判定式!$Q$3:$X$12,8,TRUE))</f>
        <v/>
      </c>
      <c r="O565" s="254" t="str">
        <f>IF($F565="","",VLOOKUP($F565,判定式!$R$3:$X$12,7,TRUE))</f>
        <v/>
      </c>
      <c r="P565" s="254" t="str">
        <f>IF($G565="","",VLOOKUP($G565,判定式!$S$3:$X$12,6,TRUE))</f>
        <v/>
      </c>
      <c r="Q565" s="254" t="str">
        <f>IF($H565="","",VLOOKUP($H565,判定式!$T$3:$X$12,5,TRUE))</f>
        <v/>
      </c>
      <c r="R565" s="254" t="str">
        <f>IF($I565="","",VLOOKUP($I565,判定式!$AA$3:$AB$12,2,TRUE))</f>
        <v/>
      </c>
      <c r="S565" s="254" t="str">
        <f>IF($J565="","",VLOOKUP($J565,判定式!$W$3:$X$12,2,TRUE))</f>
        <v/>
      </c>
      <c r="T565" s="254" t="str">
        <f>IF($K565="","",VLOOKUP($K565,判定式!$Z$3:$AB$12,3,TRUE))</f>
        <v/>
      </c>
      <c r="U565" s="254" t="str">
        <f>IF($L565="","",VLOOKUP($L565,判定式!$U$3:$X$12,4,TRUE))</f>
        <v/>
      </c>
      <c r="V565" s="254" t="str">
        <f>IF($M565="","",VLOOKUP($M565,判定式!$V$3:$X$12,3,TRUE))</f>
        <v/>
      </c>
      <c r="W565" s="75" t="str">
        <f t="shared" si="23"/>
        <v/>
      </c>
      <c r="X565" s="172" t="b">
        <f>IF(ISNUMBER(D565),"判定外",IF(C565=12,VLOOKUP(W565,判定式!$C$15:I$19,7,TRUE),IF(C565=13,VLOOKUP(W565,判定式!$D$15:I$19,6,TRUE),IF(C565=14,VLOOKUP(W565,判定式!$E$15:I$19,5,TRUE),IF(C565=15,VLOOKUP(W565,判定式!$F$15:I$19,4,TRUE),IF(C565=16,VLOOKUP(W565,判定式!$G$15:I$19,3,TRUE),IF(C565=17,VLOOKUP(W565,判定式!$H$15:I$19,2,TRUE))))))))</f>
        <v>0</v>
      </c>
    </row>
    <row r="566" spans="1:24" ht="14.25">
      <c r="A566" s="67">
        <v>237</v>
      </c>
      <c r="B566" s="133"/>
      <c r="C566" s="201"/>
      <c r="D566" s="215" t="str">
        <f t="shared" si="22"/>
        <v>-</v>
      </c>
      <c r="E566" s="225"/>
      <c r="F566" s="225"/>
      <c r="G566" s="225"/>
      <c r="H566" s="225"/>
      <c r="I566" s="225"/>
      <c r="J566" s="225"/>
      <c r="K566" s="68"/>
      <c r="L566" s="225"/>
      <c r="M566" s="225"/>
      <c r="N566" s="250" t="str">
        <f>IF($E566="","",VLOOKUP($E566,判定式!$Q$3:$X$12,8,TRUE))</f>
        <v/>
      </c>
      <c r="O566" s="250" t="str">
        <f>IF($F566="","",VLOOKUP($F566,判定式!$R$3:$X$12,7,TRUE))</f>
        <v/>
      </c>
      <c r="P566" s="250" t="str">
        <f>IF($G566="","",VLOOKUP($G566,判定式!$S$3:$X$12,6,TRUE))</f>
        <v/>
      </c>
      <c r="Q566" s="250" t="str">
        <f>IF($H566="","",VLOOKUP($H566,判定式!$T$3:$X$12,5,TRUE))</f>
        <v/>
      </c>
      <c r="R566" s="250" t="str">
        <f>IF($I566="","",VLOOKUP($I566,判定式!$AA$3:$AB$12,2,TRUE))</f>
        <v/>
      </c>
      <c r="S566" s="250" t="str">
        <f>IF($J566="","",VLOOKUP($J566,判定式!$W$3:$X$12,2,TRUE))</f>
        <v/>
      </c>
      <c r="T566" s="250" t="str">
        <f>IF($K566="","",VLOOKUP($K566,判定式!$Z$3:$AB$12,3,TRUE))</f>
        <v/>
      </c>
      <c r="U566" s="250" t="str">
        <f>IF($L566="","",VLOOKUP($L566,判定式!$U$3:$X$12,4,TRUE))</f>
        <v/>
      </c>
      <c r="V566" s="250" t="str">
        <f>IF($M566="","",VLOOKUP($M566,判定式!$V$3:$X$12,3,TRUE))</f>
        <v/>
      </c>
      <c r="W566" s="69" t="str">
        <f t="shared" si="23"/>
        <v/>
      </c>
      <c r="X566" s="170" t="b">
        <f>IF(ISNUMBER(D566),"判定外",IF(C566=12,VLOOKUP(W566,判定式!$C$15:I$19,7,TRUE),IF(C566=13,VLOOKUP(W566,判定式!$D$15:I$19,6,TRUE),IF(C566=14,VLOOKUP(W566,判定式!$E$15:I$19,5,TRUE),IF(C566=15,VLOOKUP(W566,判定式!$F$15:I$19,4,TRUE),IF(C566=16,VLOOKUP(W566,判定式!$G$15:I$19,3,TRUE),IF(C566=17,VLOOKUP(W566,判定式!$H$15:I$19,2,TRUE))))))))</f>
        <v>0</v>
      </c>
    </row>
    <row r="567" spans="1:24" ht="14.25">
      <c r="A567" s="67">
        <v>238</v>
      </c>
      <c r="B567" s="133"/>
      <c r="C567" s="201"/>
      <c r="D567" s="215" t="str">
        <f t="shared" si="22"/>
        <v>-</v>
      </c>
      <c r="E567" s="225"/>
      <c r="F567" s="225"/>
      <c r="G567" s="225"/>
      <c r="H567" s="225"/>
      <c r="I567" s="225"/>
      <c r="J567" s="225"/>
      <c r="K567" s="68"/>
      <c r="L567" s="225"/>
      <c r="M567" s="225"/>
      <c r="N567" s="250" t="str">
        <f>IF($E567="","",VLOOKUP($E567,判定式!$Q$3:$X$12,8,TRUE))</f>
        <v/>
      </c>
      <c r="O567" s="250" t="str">
        <f>IF($F567="","",VLOOKUP($F567,判定式!$R$3:$X$12,7,TRUE))</f>
        <v/>
      </c>
      <c r="P567" s="250" t="str">
        <f>IF($G567="","",VLOOKUP($G567,判定式!$S$3:$X$12,6,TRUE))</f>
        <v/>
      </c>
      <c r="Q567" s="250" t="str">
        <f>IF($H567="","",VLOOKUP($H567,判定式!$T$3:$X$12,5,TRUE))</f>
        <v/>
      </c>
      <c r="R567" s="250" t="str">
        <f>IF($I567="","",VLOOKUP($I567,判定式!$AA$3:$AB$12,2,TRUE))</f>
        <v/>
      </c>
      <c r="S567" s="250" t="str">
        <f>IF($J567="","",VLOOKUP($J567,判定式!$W$3:$X$12,2,TRUE))</f>
        <v/>
      </c>
      <c r="T567" s="250" t="str">
        <f>IF($K567="","",VLOOKUP($K567,判定式!$Z$3:$AB$12,3,TRUE))</f>
        <v/>
      </c>
      <c r="U567" s="250" t="str">
        <f>IF($L567="","",VLOOKUP($L567,判定式!$U$3:$X$12,4,TRUE))</f>
        <v/>
      </c>
      <c r="V567" s="250" t="str">
        <f>IF($M567="","",VLOOKUP($M567,判定式!$V$3:$X$12,3,TRUE))</f>
        <v/>
      </c>
      <c r="W567" s="69" t="str">
        <f t="shared" si="23"/>
        <v/>
      </c>
      <c r="X567" s="170" t="b">
        <f>IF(ISNUMBER(D567),"判定外",IF(C567=12,VLOOKUP(W567,判定式!$C$15:I$19,7,TRUE),IF(C567=13,VLOOKUP(W567,判定式!$D$15:I$19,6,TRUE),IF(C567=14,VLOOKUP(W567,判定式!$E$15:I$19,5,TRUE),IF(C567=15,VLOOKUP(W567,判定式!$F$15:I$19,4,TRUE),IF(C567=16,VLOOKUP(W567,判定式!$G$15:I$19,3,TRUE),IF(C567=17,VLOOKUP(W567,判定式!$H$15:I$19,2,TRUE))))))))</f>
        <v>0</v>
      </c>
    </row>
    <row r="568" spans="1:24" ht="14.25">
      <c r="A568" s="67">
        <v>239</v>
      </c>
      <c r="B568" s="133"/>
      <c r="C568" s="201"/>
      <c r="D568" s="215" t="str">
        <f t="shared" si="22"/>
        <v>-</v>
      </c>
      <c r="E568" s="225"/>
      <c r="F568" s="225"/>
      <c r="G568" s="225"/>
      <c r="H568" s="225"/>
      <c r="I568" s="225"/>
      <c r="J568" s="225"/>
      <c r="K568" s="68"/>
      <c r="L568" s="225"/>
      <c r="M568" s="225"/>
      <c r="N568" s="250" t="str">
        <f>IF($E568="","",VLOOKUP($E568,判定式!$Q$3:$X$12,8,TRUE))</f>
        <v/>
      </c>
      <c r="O568" s="250" t="str">
        <f>IF($F568="","",VLOOKUP($F568,判定式!$R$3:$X$12,7,TRUE))</f>
        <v/>
      </c>
      <c r="P568" s="250" t="str">
        <f>IF($G568="","",VLOOKUP($G568,判定式!$S$3:$X$12,6,TRUE))</f>
        <v/>
      </c>
      <c r="Q568" s="250" t="str">
        <f>IF($H568="","",VLOOKUP($H568,判定式!$T$3:$X$12,5,TRUE))</f>
        <v/>
      </c>
      <c r="R568" s="250" t="str">
        <f>IF($I568="","",VLOOKUP($I568,判定式!$AA$3:$AB$12,2,TRUE))</f>
        <v/>
      </c>
      <c r="S568" s="250" t="str">
        <f>IF($J568="","",VLOOKUP($J568,判定式!$W$3:$X$12,2,TRUE))</f>
        <v/>
      </c>
      <c r="T568" s="250" t="str">
        <f>IF($K568="","",VLOOKUP($K568,判定式!$Z$3:$AB$12,3,TRUE))</f>
        <v/>
      </c>
      <c r="U568" s="250" t="str">
        <f>IF($L568="","",VLOOKUP($L568,判定式!$U$3:$X$12,4,TRUE))</f>
        <v/>
      </c>
      <c r="V568" s="250" t="str">
        <f>IF($M568="","",VLOOKUP($M568,判定式!$V$3:$X$12,3,TRUE))</f>
        <v/>
      </c>
      <c r="W568" s="69" t="str">
        <f t="shared" si="23"/>
        <v/>
      </c>
      <c r="X568" s="170" t="b">
        <f>IF(ISNUMBER(D568),"判定外",IF(C568=12,VLOOKUP(W568,判定式!$C$15:I$19,7,TRUE),IF(C568=13,VLOOKUP(W568,判定式!$D$15:I$19,6,TRUE),IF(C568=14,VLOOKUP(W568,判定式!$E$15:I$19,5,TRUE),IF(C568=15,VLOOKUP(W568,判定式!$F$15:I$19,4,TRUE),IF(C568=16,VLOOKUP(W568,判定式!$G$15:I$19,3,TRUE),IF(C568=17,VLOOKUP(W568,判定式!$H$15:I$19,2,TRUE))))))))</f>
        <v>0</v>
      </c>
    </row>
    <row r="569" spans="1:24" ht="14.25">
      <c r="A569" s="76">
        <v>240</v>
      </c>
      <c r="B569" s="136"/>
      <c r="C569" s="204"/>
      <c r="D569" s="218" t="str">
        <f t="shared" si="22"/>
        <v>-</v>
      </c>
      <c r="E569" s="230"/>
      <c r="F569" s="230"/>
      <c r="G569" s="230"/>
      <c r="H569" s="230"/>
      <c r="I569" s="230"/>
      <c r="J569" s="230"/>
      <c r="K569" s="77"/>
      <c r="L569" s="230"/>
      <c r="M569" s="230"/>
      <c r="N569" s="251" t="str">
        <f>IF($E569="","",VLOOKUP($E569,判定式!$Q$3:$X$12,8,TRUE))</f>
        <v/>
      </c>
      <c r="O569" s="251" t="str">
        <f>IF($F569="","",VLOOKUP($F569,判定式!$R$3:$X$12,7,TRUE))</f>
        <v/>
      </c>
      <c r="P569" s="251" t="str">
        <f>IF($G569="","",VLOOKUP($G569,判定式!$S$3:$X$12,6,TRUE))</f>
        <v/>
      </c>
      <c r="Q569" s="251" t="str">
        <f>IF($H569="","",VLOOKUP($H569,判定式!$T$3:$X$12,5,TRUE))</f>
        <v/>
      </c>
      <c r="R569" s="251" t="str">
        <f>IF($I569="","",VLOOKUP($I569,判定式!$AA$3:$AB$12,2,TRUE))</f>
        <v/>
      </c>
      <c r="S569" s="251" t="str">
        <f>IF($J569="","",VLOOKUP($J569,判定式!$W$3:$X$12,2,TRUE))</f>
        <v/>
      </c>
      <c r="T569" s="251" t="str">
        <f>IF($K569="","",VLOOKUP($K569,判定式!$Z$3:$AB$12,3,TRUE))</f>
        <v/>
      </c>
      <c r="U569" s="251" t="str">
        <f>IF($L569="","",VLOOKUP($L569,判定式!$U$3:$X$12,4,TRUE))</f>
        <v/>
      </c>
      <c r="V569" s="251" t="str">
        <f>IF($M569="","",VLOOKUP($M569,判定式!$V$3:$X$12,3,TRUE))</f>
        <v/>
      </c>
      <c r="W569" s="78" t="str">
        <f t="shared" si="23"/>
        <v/>
      </c>
      <c r="X569" s="173" t="b">
        <f>IF(ISNUMBER(D569),"判定外",IF(C569=12,VLOOKUP(W569,判定式!$C$15:I$19,7,TRUE),IF(C569=13,VLOOKUP(W569,判定式!$D$15:I$19,6,TRUE),IF(C569=14,VLOOKUP(W569,判定式!$E$15:I$19,5,TRUE),IF(C569=15,VLOOKUP(W569,判定式!$F$15:I$19,4,TRUE),IF(C569=16,VLOOKUP(W569,判定式!$G$15:I$19,3,TRUE),IF(C569=17,VLOOKUP(W569,判定式!$H$15:I$19,2,TRUE))))))))</f>
        <v>0</v>
      </c>
    </row>
    <row r="570" spans="1:24" ht="14.25">
      <c r="A570" s="73">
        <v>241</v>
      </c>
      <c r="B570" s="137"/>
      <c r="C570" s="205"/>
      <c r="D570" s="219" t="str">
        <f t="shared" si="22"/>
        <v>-</v>
      </c>
      <c r="E570" s="231"/>
      <c r="F570" s="231"/>
      <c r="G570" s="231"/>
      <c r="H570" s="231"/>
      <c r="I570" s="231"/>
      <c r="J570" s="231"/>
      <c r="K570" s="80"/>
      <c r="L570" s="231"/>
      <c r="M570" s="231"/>
      <c r="N570" s="252" t="str">
        <f>IF($E570="","",VLOOKUP($E570,判定式!$Q$3:$X$12,8,TRUE))</f>
        <v/>
      </c>
      <c r="O570" s="252" t="str">
        <f>IF($F570="","",VLOOKUP($F570,判定式!$R$3:$X$12,7,TRUE))</f>
        <v/>
      </c>
      <c r="P570" s="252" t="str">
        <f>IF($G570="","",VLOOKUP($G570,判定式!$S$3:$X$12,6,TRUE))</f>
        <v/>
      </c>
      <c r="Q570" s="252" t="str">
        <f>IF($H570="","",VLOOKUP($H570,判定式!$T$3:$X$12,5,TRUE))</f>
        <v/>
      </c>
      <c r="R570" s="252" t="str">
        <f>IF($I570="","",VLOOKUP($I570,判定式!$AA$3:$AB$12,2,TRUE))</f>
        <v/>
      </c>
      <c r="S570" s="252" t="str">
        <f>IF($J570="","",VLOOKUP($J570,判定式!$W$3:$X$12,2,TRUE))</f>
        <v/>
      </c>
      <c r="T570" s="252" t="str">
        <f>IF($K570="","",VLOOKUP($K570,判定式!$Z$3:$AB$12,3,TRUE))</f>
        <v/>
      </c>
      <c r="U570" s="252" t="str">
        <f>IF($L570="","",VLOOKUP($L570,判定式!$U$3:$X$12,4,TRUE))</f>
        <v/>
      </c>
      <c r="V570" s="252" t="str">
        <f>IF($M570="","",VLOOKUP($M570,判定式!$V$3:$X$12,3,TRUE))</f>
        <v/>
      </c>
      <c r="W570" s="75" t="str">
        <f t="shared" si="23"/>
        <v/>
      </c>
      <c r="X570" s="174" t="b">
        <f>IF(ISNUMBER(D570),"判定外",IF(C570=12,VLOOKUP(W570,判定式!$C$15:I$19,7,TRUE),IF(C570=13,VLOOKUP(W570,判定式!$D$15:I$19,6,TRUE),IF(C570=14,VLOOKUP(W570,判定式!$E$15:I$19,5,TRUE),IF(C570=15,VLOOKUP(W570,判定式!$F$15:I$19,4,TRUE),IF(C570=16,VLOOKUP(W570,判定式!$G$15:I$19,3,TRUE),IF(C570=17,VLOOKUP(W570,判定式!$H$15:I$19,2,TRUE))))))))</f>
        <v>0</v>
      </c>
    </row>
    <row r="571" spans="1:24" ht="14.25">
      <c r="A571" s="67">
        <v>242</v>
      </c>
      <c r="B571" s="133"/>
      <c r="C571" s="201"/>
      <c r="D571" s="215" t="str">
        <f t="shared" si="22"/>
        <v>-</v>
      </c>
      <c r="E571" s="225"/>
      <c r="F571" s="225"/>
      <c r="G571" s="225"/>
      <c r="H571" s="225"/>
      <c r="I571" s="225"/>
      <c r="J571" s="225"/>
      <c r="K571" s="68"/>
      <c r="L571" s="225"/>
      <c r="M571" s="225"/>
      <c r="N571" s="250" t="str">
        <f>IF($E571="","",VLOOKUP($E571,判定式!$Q$3:$X$12,8,TRUE))</f>
        <v/>
      </c>
      <c r="O571" s="250" t="str">
        <f>IF($F571="","",VLOOKUP($F571,判定式!$R$3:$X$12,7,TRUE))</f>
        <v/>
      </c>
      <c r="P571" s="250" t="str">
        <f>IF($G571="","",VLOOKUP($G571,判定式!$S$3:$X$12,6,TRUE))</f>
        <v/>
      </c>
      <c r="Q571" s="250" t="str">
        <f>IF($H571="","",VLOOKUP($H571,判定式!$T$3:$X$12,5,TRUE))</f>
        <v/>
      </c>
      <c r="R571" s="250" t="str">
        <f>IF($I571="","",VLOOKUP($I571,判定式!$AA$3:$AB$12,2,TRUE))</f>
        <v/>
      </c>
      <c r="S571" s="250" t="str">
        <f>IF($J571="","",VLOOKUP($J571,判定式!$W$3:$X$12,2,TRUE))</f>
        <v/>
      </c>
      <c r="T571" s="250" t="str">
        <f>IF($K571="","",VLOOKUP($K571,判定式!$Z$3:$AB$12,3,TRUE))</f>
        <v/>
      </c>
      <c r="U571" s="250" t="str">
        <f>IF($L571="","",VLOOKUP($L571,判定式!$U$3:$X$12,4,TRUE))</f>
        <v/>
      </c>
      <c r="V571" s="250" t="str">
        <f>IF($M571="","",VLOOKUP($M571,判定式!$V$3:$X$12,3,TRUE))</f>
        <v/>
      </c>
      <c r="W571" s="69" t="str">
        <f t="shared" si="23"/>
        <v/>
      </c>
      <c r="X571" s="170" t="b">
        <f>IF(ISNUMBER(D571),"判定外",IF(C571=12,VLOOKUP(W571,判定式!$C$15:I$19,7,TRUE),IF(C571=13,VLOOKUP(W571,判定式!$D$15:I$19,6,TRUE),IF(C571=14,VLOOKUP(W571,判定式!$E$15:I$19,5,TRUE),IF(C571=15,VLOOKUP(W571,判定式!$F$15:I$19,4,TRUE),IF(C571=16,VLOOKUP(W571,判定式!$G$15:I$19,3,TRUE),IF(C571=17,VLOOKUP(W571,判定式!$H$15:I$19,2,TRUE))))))))</f>
        <v>0</v>
      </c>
    </row>
    <row r="572" spans="1:24" ht="14.25">
      <c r="A572" s="67">
        <v>243</v>
      </c>
      <c r="B572" s="133"/>
      <c r="C572" s="201"/>
      <c r="D572" s="215" t="str">
        <f t="shared" si="22"/>
        <v>-</v>
      </c>
      <c r="E572" s="225"/>
      <c r="F572" s="225"/>
      <c r="G572" s="225"/>
      <c r="H572" s="225"/>
      <c r="I572" s="225"/>
      <c r="J572" s="225"/>
      <c r="K572" s="68"/>
      <c r="L572" s="225"/>
      <c r="M572" s="225"/>
      <c r="N572" s="250" t="str">
        <f>IF($E572="","",VLOOKUP($E572,判定式!$Q$3:$X$12,8,TRUE))</f>
        <v/>
      </c>
      <c r="O572" s="250" t="str">
        <f>IF($F572="","",VLOOKUP($F572,判定式!$R$3:$X$12,7,TRUE))</f>
        <v/>
      </c>
      <c r="P572" s="250" t="str">
        <f>IF($G572="","",VLOOKUP($G572,判定式!$S$3:$X$12,6,TRUE))</f>
        <v/>
      </c>
      <c r="Q572" s="250" t="str">
        <f>IF($H572="","",VLOOKUP($H572,判定式!$T$3:$X$12,5,TRUE))</f>
        <v/>
      </c>
      <c r="R572" s="250" t="str">
        <f>IF($I572="","",VLOOKUP($I572,判定式!$AA$3:$AB$12,2,TRUE))</f>
        <v/>
      </c>
      <c r="S572" s="250" t="str">
        <f>IF($J572="","",VLOOKUP($J572,判定式!$W$3:$X$12,2,TRUE))</f>
        <v/>
      </c>
      <c r="T572" s="250" t="str">
        <f>IF($K572="","",VLOOKUP($K572,判定式!$Z$3:$AB$12,3,TRUE))</f>
        <v/>
      </c>
      <c r="U572" s="250" t="str">
        <f>IF($L572="","",VLOOKUP($L572,判定式!$U$3:$X$12,4,TRUE))</f>
        <v/>
      </c>
      <c r="V572" s="250" t="str">
        <f>IF($M572="","",VLOOKUP($M572,判定式!$V$3:$X$12,3,TRUE))</f>
        <v/>
      </c>
      <c r="W572" s="69" t="str">
        <f t="shared" si="23"/>
        <v/>
      </c>
      <c r="X572" s="170" t="b">
        <f>IF(ISNUMBER(D572),"判定外",IF(C572=12,VLOOKUP(W572,判定式!$C$15:I$19,7,TRUE),IF(C572=13,VLOOKUP(W572,判定式!$D$15:I$19,6,TRUE),IF(C572=14,VLOOKUP(W572,判定式!$E$15:I$19,5,TRUE),IF(C572=15,VLOOKUP(W572,判定式!$F$15:I$19,4,TRUE),IF(C572=16,VLOOKUP(W572,判定式!$G$15:I$19,3,TRUE),IF(C572=17,VLOOKUP(W572,判定式!$H$15:I$19,2,TRUE))))))))</f>
        <v>0</v>
      </c>
    </row>
    <row r="573" spans="1:24" ht="14.25">
      <c r="A573" s="67">
        <v>244</v>
      </c>
      <c r="B573" s="133"/>
      <c r="C573" s="201"/>
      <c r="D573" s="215" t="str">
        <f t="shared" si="22"/>
        <v>-</v>
      </c>
      <c r="E573" s="225"/>
      <c r="F573" s="225"/>
      <c r="G573" s="225"/>
      <c r="H573" s="225"/>
      <c r="I573" s="225"/>
      <c r="J573" s="225"/>
      <c r="K573" s="68"/>
      <c r="L573" s="225"/>
      <c r="M573" s="225"/>
      <c r="N573" s="250" t="str">
        <f>IF($E573="","",VLOOKUP($E573,判定式!$Q$3:$X$12,8,TRUE))</f>
        <v/>
      </c>
      <c r="O573" s="250" t="str">
        <f>IF($F573="","",VLOOKUP($F573,判定式!$R$3:$X$12,7,TRUE))</f>
        <v/>
      </c>
      <c r="P573" s="250" t="str">
        <f>IF($G573="","",VLOOKUP($G573,判定式!$S$3:$X$12,6,TRUE))</f>
        <v/>
      </c>
      <c r="Q573" s="250" t="str">
        <f>IF($H573="","",VLOOKUP($H573,判定式!$T$3:$X$12,5,TRUE))</f>
        <v/>
      </c>
      <c r="R573" s="250" t="str">
        <f>IF($I573="","",VLOOKUP($I573,判定式!$AA$3:$AB$12,2,TRUE))</f>
        <v/>
      </c>
      <c r="S573" s="250" t="str">
        <f>IF($J573="","",VLOOKUP($J573,判定式!$W$3:$X$12,2,TRUE))</f>
        <v/>
      </c>
      <c r="T573" s="250" t="str">
        <f>IF($K573="","",VLOOKUP($K573,判定式!$Z$3:$AB$12,3,TRUE))</f>
        <v/>
      </c>
      <c r="U573" s="250" t="str">
        <f>IF($L573="","",VLOOKUP($L573,判定式!$U$3:$X$12,4,TRUE))</f>
        <v/>
      </c>
      <c r="V573" s="250" t="str">
        <f>IF($M573="","",VLOOKUP($M573,判定式!$V$3:$X$12,3,TRUE))</f>
        <v/>
      </c>
      <c r="W573" s="69" t="str">
        <f t="shared" si="23"/>
        <v/>
      </c>
      <c r="X573" s="170" t="b">
        <f>IF(ISNUMBER(D573),"判定外",IF(C573=12,VLOOKUP(W573,判定式!$C$15:I$19,7,TRUE),IF(C573=13,VLOOKUP(W573,判定式!$D$15:I$19,6,TRUE),IF(C573=14,VLOOKUP(W573,判定式!$E$15:I$19,5,TRUE),IF(C573=15,VLOOKUP(W573,判定式!$F$15:I$19,4,TRUE),IF(C573=16,VLOOKUP(W573,判定式!$G$15:I$19,3,TRUE),IF(C573=17,VLOOKUP(W573,判定式!$H$15:I$19,2,TRUE))))))))</f>
        <v>0</v>
      </c>
    </row>
    <row r="574" spans="1:24" ht="14.25">
      <c r="A574" s="76">
        <v>245</v>
      </c>
      <c r="B574" s="134"/>
      <c r="C574" s="202"/>
      <c r="D574" s="216" t="str">
        <f t="shared" si="22"/>
        <v>-</v>
      </c>
      <c r="E574" s="227"/>
      <c r="F574" s="227"/>
      <c r="G574" s="227"/>
      <c r="H574" s="227"/>
      <c r="I574" s="227"/>
      <c r="J574" s="227"/>
      <c r="K574" s="71"/>
      <c r="L574" s="227"/>
      <c r="M574" s="227"/>
      <c r="N574" s="253" t="str">
        <f>IF($E574="","",VLOOKUP($E574,判定式!$Q$3:$X$12,8,TRUE))</f>
        <v/>
      </c>
      <c r="O574" s="253" t="str">
        <f>IF($F574="","",VLOOKUP($F574,判定式!$R$3:$X$12,7,TRUE))</f>
        <v/>
      </c>
      <c r="P574" s="253" t="str">
        <f>IF($G574="","",VLOOKUP($G574,判定式!$S$3:$X$12,6,TRUE))</f>
        <v/>
      </c>
      <c r="Q574" s="253" t="str">
        <f>IF($H574="","",VLOOKUP($H574,判定式!$T$3:$X$12,5,TRUE))</f>
        <v/>
      </c>
      <c r="R574" s="253" t="str">
        <f>IF($I574="","",VLOOKUP($I574,判定式!$AA$3:$AB$12,2,TRUE))</f>
        <v/>
      </c>
      <c r="S574" s="253" t="str">
        <f>IF($J574="","",VLOOKUP($J574,判定式!$W$3:$X$12,2,TRUE))</f>
        <v/>
      </c>
      <c r="T574" s="253" t="str">
        <f>IF($K574="","",VLOOKUP($K574,判定式!$Z$3:$AB$12,3,TRUE))</f>
        <v/>
      </c>
      <c r="U574" s="253" t="str">
        <f>IF($L574="","",VLOOKUP($L574,判定式!$U$3:$X$12,4,TRUE))</f>
        <v/>
      </c>
      <c r="V574" s="253" t="str">
        <f>IF($M574="","",VLOOKUP($M574,判定式!$V$3:$X$12,3,TRUE))</f>
        <v/>
      </c>
      <c r="W574" s="78" t="str">
        <f t="shared" si="23"/>
        <v/>
      </c>
      <c r="X574" s="171" t="b">
        <f>IF(ISNUMBER(D574),"判定外",IF(C574=12,VLOOKUP(W574,判定式!$C$15:I$19,7,TRUE),IF(C574=13,VLOOKUP(W574,判定式!$D$15:I$19,6,TRUE),IF(C574=14,VLOOKUP(W574,判定式!$E$15:I$19,5,TRUE),IF(C574=15,VLOOKUP(W574,判定式!$F$15:I$19,4,TRUE),IF(C574=16,VLOOKUP(W574,判定式!$G$15:I$19,3,TRUE),IF(C574=17,VLOOKUP(W574,判定式!$H$15:I$19,2,TRUE))))))))</f>
        <v>0</v>
      </c>
    </row>
    <row r="575" spans="1:24" ht="14.25">
      <c r="A575" s="73">
        <v>246</v>
      </c>
      <c r="B575" s="135"/>
      <c r="C575" s="203"/>
      <c r="D575" s="217" t="str">
        <f t="shared" si="22"/>
        <v>-</v>
      </c>
      <c r="E575" s="229"/>
      <c r="F575" s="229"/>
      <c r="G575" s="229"/>
      <c r="H575" s="229"/>
      <c r="I575" s="229"/>
      <c r="J575" s="229"/>
      <c r="K575" s="74"/>
      <c r="L575" s="229"/>
      <c r="M575" s="229"/>
      <c r="N575" s="254" t="str">
        <f>IF($E575="","",VLOOKUP($E575,判定式!$Q$3:$X$12,8,TRUE))</f>
        <v/>
      </c>
      <c r="O575" s="254" t="str">
        <f>IF($F575="","",VLOOKUP($F575,判定式!$R$3:$X$12,7,TRUE))</f>
        <v/>
      </c>
      <c r="P575" s="254" t="str">
        <f>IF($G575="","",VLOOKUP($G575,判定式!$S$3:$X$12,6,TRUE))</f>
        <v/>
      </c>
      <c r="Q575" s="254" t="str">
        <f>IF($H575="","",VLOOKUP($H575,判定式!$T$3:$X$12,5,TRUE))</f>
        <v/>
      </c>
      <c r="R575" s="254" t="str">
        <f>IF($I575="","",VLOOKUP($I575,判定式!$AA$3:$AB$12,2,TRUE))</f>
        <v/>
      </c>
      <c r="S575" s="254" t="str">
        <f>IF($J575="","",VLOOKUP($J575,判定式!$W$3:$X$12,2,TRUE))</f>
        <v/>
      </c>
      <c r="T575" s="254" t="str">
        <f>IF($K575="","",VLOOKUP($K575,判定式!$Z$3:$AB$12,3,TRUE))</f>
        <v/>
      </c>
      <c r="U575" s="254" t="str">
        <f>IF($L575="","",VLOOKUP($L575,判定式!$U$3:$X$12,4,TRUE))</f>
        <v/>
      </c>
      <c r="V575" s="254" t="str">
        <f>IF($M575="","",VLOOKUP($M575,判定式!$V$3:$X$12,3,TRUE))</f>
        <v/>
      </c>
      <c r="W575" s="75" t="str">
        <f t="shared" si="23"/>
        <v/>
      </c>
      <c r="X575" s="172" t="b">
        <f>IF(ISNUMBER(D575),"判定外",IF(C575=12,VLOOKUP(W575,判定式!$C$15:I$19,7,TRUE),IF(C575=13,VLOOKUP(W575,判定式!$D$15:I$19,6,TRUE),IF(C575=14,VLOOKUP(W575,判定式!$E$15:I$19,5,TRUE),IF(C575=15,VLOOKUP(W575,判定式!$F$15:I$19,4,TRUE),IF(C575=16,VLOOKUP(W575,判定式!$G$15:I$19,3,TRUE),IF(C575=17,VLOOKUP(W575,判定式!$H$15:I$19,2,TRUE))))))))</f>
        <v>0</v>
      </c>
    </row>
    <row r="576" spans="1:24" ht="14.25">
      <c r="A576" s="67">
        <v>247</v>
      </c>
      <c r="B576" s="133"/>
      <c r="C576" s="201"/>
      <c r="D576" s="215" t="str">
        <f t="shared" si="22"/>
        <v>-</v>
      </c>
      <c r="E576" s="225"/>
      <c r="F576" s="225"/>
      <c r="G576" s="225"/>
      <c r="H576" s="225"/>
      <c r="I576" s="225"/>
      <c r="J576" s="225"/>
      <c r="K576" s="68"/>
      <c r="L576" s="225"/>
      <c r="M576" s="225"/>
      <c r="N576" s="250" t="str">
        <f>IF($E576="","",VLOOKUP($E576,判定式!$Q$3:$X$12,8,TRUE))</f>
        <v/>
      </c>
      <c r="O576" s="250" t="str">
        <f>IF($F576="","",VLOOKUP($F576,判定式!$R$3:$X$12,7,TRUE))</f>
        <v/>
      </c>
      <c r="P576" s="250" t="str">
        <f>IF($G576="","",VLOOKUP($G576,判定式!$S$3:$X$12,6,TRUE))</f>
        <v/>
      </c>
      <c r="Q576" s="250" t="str">
        <f>IF($H576="","",VLOOKUP($H576,判定式!$T$3:$X$12,5,TRUE))</f>
        <v/>
      </c>
      <c r="R576" s="250" t="str">
        <f>IF($I576="","",VLOOKUP($I576,判定式!$AA$3:$AB$12,2,TRUE))</f>
        <v/>
      </c>
      <c r="S576" s="250" t="str">
        <f>IF($J576="","",VLOOKUP($J576,判定式!$W$3:$X$12,2,TRUE))</f>
        <v/>
      </c>
      <c r="T576" s="250" t="str">
        <f>IF($K576="","",VLOOKUP($K576,判定式!$Z$3:$AB$12,3,TRUE))</f>
        <v/>
      </c>
      <c r="U576" s="250" t="str">
        <f>IF($L576="","",VLOOKUP($L576,判定式!$U$3:$X$12,4,TRUE))</f>
        <v/>
      </c>
      <c r="V576" s="250" t="str">
        <f>IF($M576="","",VLOOKUP($M576,判定式!$V$3:$X$12,3,TRUE))</f>
        <v/>
      </c>
      <c r="W576" s="69" t="str">
        <f t="shared" si="23"/>
        <v/>
      </c>
      <c r="X576" s="170" t="b">
        <f>IF(ISNUMBER(D576),"判定外",IF(C576=12,VLOOKUP(W576,判定式!$C$15:I$19,7,TRUE),IF(C576=13,VLOOKUP(W576,判定式!$D$15:I$19,6,TRUE),IF(C576=14,VLOOKUP(W576,判定式!$E$15:I$19,5,TRUE),IF(C576=15,VLOOKUP(W576,判定式!$F$15:I$19,4,TRUE),IF(C576=16,VLOOKUP(W576,判定式!$G$15:I$19,3,TRUE),IF(C576=17,VLOOKUP(W576,判定式!$H$15:I$19,2,TRUE))))))))</f>
        <v>0</v>
      </c>
    </row>
    <row r="577" spans="1:24" ht="14.25">
      <c r="A577" s="67">
        <v>248</v>
      </c>
      <c r="B577" s="133"/>
      <c r="C577" s="201"/>
      <c r="D577" s="215" t="str">
        <f t="shared" si="22"/>
        <v>-</v>
      </c>
      <c r="E577" s="225"/>
      <c r="F577" s="225"/>
      <c r="G577" s="225"/>
      <c r="H577" s="225"/>
      <c r="I577" s="225"/>
      <c r="J577" s="225"/>
      <c r="K577" s="68"/>
      <c r="L577" s="225"/>
      <c r="M577" s="225"/>
      <c r="N577" s="250" t="str">
        <f>IF($E577="","",VLOOKUP($E577,判定式!$Q$3:$X$12,8,TRUE))</f>
        <v/>
      </c>
      <c r="O577" s="250" t="str">
        <f>IF($F577="","",VLOOKUP($F577,判定式!$R$3:$X$12,7,TRUE))</f>
        <v/>
      </c>
      <c r="P577" s="250" t="str">
        <f>IF($G577="","",VLOOKUP($G577,判定式!$S$3:$X$12,6,TRUE))</f>
        <v/>
      </c>
      <c r="Q577" s="250" t="str">
        <f>IF($H577="","",VLOOKUP($H577,判定式!$T$3:$X$12,5,TRUE))</f>
        <v/>
      </c>
      <c r="R577" s="250" t="str">
        <f>IF($I577="","",VLOOKUP($I577,判定式!$AA$3:$AB$12,2,TRUE))</f>
        <v/>
      </c>
      <c r="S577" s="250" t="str">
        <f>IF($J577="","",VLOOKUP($J577,判定式!$W$3:$X$12,2,TRUE))</f>
        <v/>
      </c>
      <c r="T577" s="250" t="str">
        <f>IF($K577="","",VLOOKUP($K577,判定式!$Z$3:$AB$12,3,TRUE))</f>
        <v/>
      </c>
      <c r="U577" s="250" t="str">
        <f>IF($L577="","",VLOOKUP($L577,判定式!$U$3:$X$12,4,TRUE))</f>
        <v/>
      </c>
      <c r="V577" s="250" t="str">
        <f>IF($M577="","",VLOOKUP($M577,判定式!$V$3:$X$12,3,TRUE))</f>
        <v/>
      </c>
      <c r="W577" s="69" t="str">
        <f t="shared" si="23"/>
        <v/>
      </c>
      <c r="X577" s="170" t="b">
        <f>IF(ISNUMBER(D577),"判定外",IF(C577=12,VLOOKUP(W577,判定式!$C$15:I$19,7,TRUE),IF(C577=13,VLOOKUP(W577,判定式!$D$15:I$19,6,TRUE),IF(C577=14,VLOOKUP(W577,判定式!$E$15:I$19,5,TRUE),IF(C577=15,VLOOKUP(W577,判定式!$F$15:I$19,4,TRUE),IF(C577=16,VLOOKUP(W577,判定式!$G$15:I$19,3,TRUE),IF(C577=17,VLOOKUP(W577,判定式!$H$15:I$19,2,TRUE))))))))</f>
        <v>0</v>
      </c>
    </row>
    <row r="578" spans="1:24" ht="14.25">
      <c r="A578" s="67">
        <v>249</v>
      </c>
      <c r="B578" s="133"/>
      <c r="C578" s="201"/>
      <c r="D578" s="215" t="str">
        <f t="shared" si="22"/>
        <v>-</v>
      </c>
      <c r="E578" s="225"/>
      <c r="F578" s="225"/>
      <c r="G578" s="225"/>
      <c r="H578" s="225"/>
      <c r="I578" s="225"/>
      <c r="J578" s="225"/>
      <c r="K578" s="68"/>
      <c r="L578" s="225"/>
      <c r="M578" s="225"/>
      <c r="N578" s="250" t="str">
        <f>IF($E578="","",VLOOKUP($E578,判定式!$Q$3:$X$12,8,TRUE))</f>
        <v/>
      </c>
      <c r="O578" s="250" t="str">
        <f>IF($F578="","",VLOOKUP($F578,判定式!$R$3:$X$12,7,TRUE))</f>
        <v/>
      </c>
      <c r="P578" s="250" t="str">
        <f>IF($G578="","",VLOOKUP($G578,判定式!$S$3:$X$12,6,TRUE))</f>
        <v/>
      </c>
      <c r="Q578" s="250" t="str">
        <f>IF($H578="","",VLOOKUP($H578,判定式!$T$3:$X$12,5,TRUE))</f>
        <v/>
      </c>
      <c r="R578" s="250" t="str">
        <f>IF($I578="","",VLOOKUP($I578,判定式!$AA$3:$AB$12,2,TRUE))</f>
        <v/>
      </c>
      <c r="S578" s="250" t="str">
        <f>IF($J578="","",VLOOKUP($J578,判定式!$W$3:$X$12,2,TRUE))</f>
        <v/>
      </c>
      <c r="T578" s="250" t="str">
        <f>IF($K578="","",VLOOKUP($K578,判定式!$Z$3:$AB$12,3,TRUE))</f>
        <v/>
      </c>
      <c r="U578" s="250" t="str">
        <f>IF($L578="","",VLOOKUP($L578,判定式!$U$3:$X$12,4,TRUE))</f>
        <v/>
      </c>
      <c r="V578" s="250" t="str">
        <f>IF($M578="","",VLOOKUP($M578,判定式!$V$3:$X$12,3,TRUE))</f>
        <v/>
      </c>
      <c r="W578" s="69" t="str">
        <f t="shared" si="23"/>
        <v/>
      </c>
      <c r="X578" s="170" t="b">
        <f>IF(ISNUMBER(D578),"判定外",IF(C578=12,VLOOKUP(W578,判定式!$C$15:I$19,7,TRUE),IF(C578=13,VLOOKUP(W578,判定式!$D$15:I$19,6,TRUE),IF(C578=14,VLOOKUP(W578,判定式!$E$15:I$19,5,TRUE),IF(C578=15,VLOOKUP(W578,判定式!$F$15:I$19,4,TRUE),IF(C578=16,VLOOKUP(W578,判定式!$G$15:I$19,3,TRUE),IF(C578=17,VLOOKUP(W578,判定式!$H$15:I$19,2,TRUE))))))))</f>
        <v>0</v>
      </c>
    </row>
    <row r="579" spans="1:24" ht="14.25">
      <c r="A579" s="76">
        <v>250</v>
      </c>
      <c r="B579" s="136"/>
      <c r="C579" s="204"/>
      <c r="D579" s="218" t="str">
        <f t="shared" si="22"/>
        <v>-</v>
      </c>
      <c r="E579" s="230"/>
      <c r="F579" s="230"/>
      <c r="G579" s="230"/>
      <c r="H579" s="230"/>
      <c r="I579" s="230"/>
      <c r="J579" s="230"/>
      <c r="K579" s="77"/>
      <c r="L579" s="230"/>
      <c r="M579" s="230"/>
      <c r="N579" s="251" t="str">
        <f>IF($E579="","",VLOOKUP($E579,判定式!$Q$3:$X$12,8,TRUE))</f>
        <v/>
      </c>
      <c r="O579" s="251" t="str">
        <f>IF($F579="","",VLOOKUP($F579,判定式!$R$3:$X$12,7,TRUE))</f>
        <v/>
      </c>
      <c r="P579" s="251" t="str">
        <f>IF($G579="","",VLOOKUP($G579,判定式!$S$3:$X$12,6,TRUE))</f>
        <v/>
      </c>
      <c r="Q579" s="251" t="str">
        <f>IF($H579="","",VLOOKUP($H579,判定式!$T$3:$X$12,5,TRUE))</f>
        <v/>
      </c>
      <c r="R579" s="251" t="str">
        <f>IF($I579="","",VLOOKUP($I579,判定式!$AA$3:$AB$12,2,TRUE))</f>
        <v/>
      </c>
      <c r="S579" s="251" t="str">
        <f>IF($J579="","",VLOOKUP($J579,判定式!$W$3:$X$12,2,TRUE))</f>
        <v/>
      </c>
      <c r="T579" s="251" t="str">
        <f>IF($K579="","",VLOOKUP($K579,判定式!$Z$3:$AB$12,3,TRUE))</f>
        <v/>
      </c>
      <c r="U579" s="251" t="str">
        <f>IF($L579="","",VLOOKUP($L579,判定式!$U$3:$X$12,4,TRUE))</f>
        <v/>
      </c>
      <c r="V579" s="251" t="str">
        <f>IF($M579="","",VLOOKUP($M579,判定式!$V$3:$X$12,3,TRUE))</f>
        <v/>
      </c>
      <c r="W579" s="78" t="str">
        <f t="shared" si="23"/>
        <v/>
      </c>
      <c r="X579" s="173" t="b">
        <f>IF(ISNUMBER(D579),"判定外",IF(C579=12,VLOOKUP(W579,判定式!$C$15:I$19,7,TRUE),IF(C579=13,VLOOKUP(W579,判定式!$D$15:I$19,6,TRUE),IF(C579=14,VLOOKUP(W579,判定式!$E$15:I$19,5,TRUE),IF(C579=15,VLOOKUP(W579,判定式!$F$15:I$19,4,TRUE),IF(C579=16,VLOOKUP(W579,判定式!$G$15:I$19,3,TRUE),IF(C579=17,VLOOKUP(W579,判定式!$H$15:I$19,2,TRUE))))))))</f>
        <v>0</v>
      </c>
    </row>
    <row r="580" spans="1:24" ht="14.25">
      <c r="A580" s="73">
        <v>251</v>
      </c>
      <c r="B580" s="137"/>
      <c r="C580" s="205"/>
      <c r="D580" s="219" t="str">
        <f t="shared" si="22"/>
        <v>-</v>
      </c>
      <c r="E580" s="231"/>
      <c r="F580" s="231"/>
      <c r="G580" s="231"/>
      <c r="H580" s="231"/>
      <c r="I580" s="231"/>
      <c r="J580" s="231"/>
      <c r="K580" s="80"/>
      <c r="L580" s="231"/>
      <c r="M580" s="231"/>
      <c r="N580" s="252" t="str">
        <f>IF($E580="","",VLOOKUP($E580,判定式!$Q$3:$X$12,8,TRUE))</f>
        <v/>
      </c>
      <c r="O580" s="252" t="str">
        <f>IF($F580="","",VLOOKUP($F580,判定式!$R$3:$X$12,7,TRUE))</f>
        <v/>
      </c>
      <c r="P580" s="252" t="str">
        <f>IF($G580="","",VLOOKUP($G580,判定式!$S$3:$X$12,6,TRUE))</f>
        <v/>
      </c>
      <c r="Q580" s="252" t="str">
        <f>IF($H580="","",VLOOKUP($H580,判定式!$T$3:$X$12,5,TRUE))</f>
        <v/>
      </c>
      <c r="R580" s="252" t="str">
        <f>IF($I580="","",VLOOKUP($I580,判定式!$AA$3:$AB$12,2,TRUE))</f>
        <v/>
      </c>
      <c r="S580" s="252" t="str">
        <f>IF($J580="","",VLOOKUP($J580,判定式!$W$3:$X$12,2,TRUE))</f>
        <v/>
      </c>
      <c r="T580" s="252" t="str">
        <f>IF($K580="","",VLOOKUP($K580,判定式!$Z$3:$AB$12,3,TRUE))</f>
        <v/>
      </c>
      <c r="U580" s="252" t="str">
        <f>IF($L580="","",VLOOKUP($L580,判定式!$U$3:$X$12,4,TRUE))</f>
        <v/>
      </c>
      <c r="V580" s="252" t="str">
        <f>IF($M580="","",VLOOKUP($M580,判定式!$V$3:$X$12,3,TRUE))</f>
        <v/>
      </c>
      <c r="W580" s="75" t="str">
        <f t="shared" si="23"/>
        <v/>
      </c>
      <c r="X580" s="174" t="b">
        <f>IF(ISNUMBER(D580),"判定外",IF(C580=12,VLOOKUP(W580,判定式!$C$15:I$19,7,TRUE),IF(C580=13,VLOOKUP(W580,判定式!$D$15:I$19,6,TRUE),IF(C580=14,VLOOKUP(W580,判定式!$E$15:I$19,5,TRUE),IF(C580=15,VLOOKUP(W580,判定式!$F$15:I$19,4,TRUE),IF(C580=16,VLOOKUP(W580,判定式!$G$15:I$19,3,TRUE),IF(C580=17,VLOOKUP(W580,判定式!$H$15:I$19,2,TRUE))))))))</f>
        <v>0</v>
      </c>
    </row>
    <row r="581" spans="1:24" ht="14.25">
      <c r="A581" s="67">
        <v>252</v>
      </c>
      <c r="B581" s="133"/>
      <c r="C581" s="201"/>
      <c r="D581" s="215" t="str">
        <f t="shared" si="22"/>
        <v>-</v>
      </c>
      <c r="E581" s="225"/>
      <c r="F581" s="225"/>
      <c r="G581" s="225"/>
      <c r="H581" s="225"/>
      <c r="I581" s="225"/>
      <c r="J581" s="225"/>
      <c r="K581" s="68"/>
      <c r="L581" s="225"/>
      <c r="M581" s="225"/>
      <c r="N581" s="250" t="str">
        <f>IF($E581="","",VLOOKUP($E581,判定式!$Q$3:$X$12,8,TRUE))</f>
        <v/>
      </c>
      <c r="O581" s="250" t="str">
        <f>IF($F581="","",VLOOKUP($F581,判定式!$R$3:$X$12,7,TRUE))</f>
        <v/>
      </c>
      <c r="P581" s="250" t="str">
        <f>IF($G581="","",VLOOKUP($G581,判定式!$S$3:$X$12,6,TRUE))</f>
        <v/>
      </c>
      <c r="Q581" s="250" t="str">
        <f>IF($H581="","",VLOOKUP($H581,判定式!$T$3:$X$12,5,TRUE))</f>
        <v/>
      </c>
      <c r="R581" s="250" t="str">
        <f>IF($I581="","",VLOOKUP($I581,判定式!$AA$3:$AB$12,2,TRUE))</f>
        <v/>
      </c>
      <c r="S581" s="250" t="str">
        <f>IF($J581="","",VLOOKUP($J581,判定式!$W$3:$X$12,2,TRUE))</f>
        <v/>
      </c>
      <c r="T581" s="250" t="str">
        <f>IF($K581="","",VLOOKUP($K581,判定式!$Z$3:$AB$12,3,TRUE))</f>
        <v/>
      </c>
      <c r="U581" s="250" t="str">
        <f>IF($L581="","",VLOOKUP($L581,判定式!$U$3:$X$12,4,TRUE))</f>
        <v/>
      </c>
      <c r="V581" s="250" t="str">
        <f>IF($M581="","",VLOOKUP($M581,判定式!$V$3:$X$12,3,TRUE))</f>
        <v/>
      </c>
      <c r="W581" s="69" t="str">
        <f t="shared" si="23"/>
        <v/>
      </c>
      <c r="X581" s="170" t="b">
        <f>IF(ISNUMBER(D581),"判定外",IF(C581=12,VLOOKUP(W581,判定式!$C$15:I$19,7,TRUE),IF(C581=13,VLOOKUP(W581,判定式!$D$15:I$19,6,TRUE),IF(C581=14,VLOOKUP(W581,判定式!$E$15:I$19,5,TRUE),IF(C581=15,VLOOKUP(W581,判定式!$F$15:I$19,4,TRUE),IF(C581=16,VLOOKUP(W581,判定式!$G$15:I$19,3,TRUE),IF(C581=17,VLOOKUP(W581,判定式!$H$15:I$19,2,TRUE))))))))</f>
        <v>0</v>
      </c>
    </row>
    <row r="582" spans="1:24" ht="14.25">
      <c r="A582" s="67">
        <v>253</v>
      </c>
      <c r="B582" s="133"/>
      <c r="C582" s="201"/>
      <c r="D582" s="215" t="str">
        <f t="shared" si="22"/>
        <v>-</v>
      </c>
      <c r="E582" s="225"/>
      <c r="F582" s="225"/>
      <c r="G582" s="225"/>
      <c r="H582" s="225"/>
      <c r="I582" s="225"/>
      <c r="J582" s="225"/>
      <c r="K582" s="68"/>
      <c r="L582" s="225"/>
      <c r="M582" s="225"/>
      <c r="N582" s="250" t="str">
        <f>IF($E582="","",VLOOKUP($E582,判定式!$Q$3:$X$12,8,TRUE))</f>
        <v/>
      </c>
      <c r="O582" s="250" t="str">
        <f>IF($F582="","",VLOOKUP($F582,判定式!$R$3:$X$12,7,TRUE))</f>
        <v/>
      </c>
      <c r="P582" s="250" t="str">
        <f>IF($G582="","",VLOOKUP($G582,判定式!$S$3:$X$12,6,TRUE))</f>
        <v/>
      </c>
      <c r="Q582" s="250" t="str">
        <f>IF($H582="","",VLOOKUP($H582,判定式!$T$3:$X$12,5,TRUE))</f>
        <v/>
      </c>
      <c r="R582" s="250" t="str">
        <f>IF($I582="","",VLOOKUP($I582,判定式!$AA$3:$AB$12,2,TRUE))</f>
        <v/>
      </c>
      <c r="S582" s="250" t="str">
        <f>IF($J582="","",VLOOKUP($J582,判定式!$W$3:$X$12,2,TRUE))</f>
        <v/>
      </c>
      <c r="T582" s="250" t="str">
        <f>IF($K582="","",VLOOKUP($K582,判定式!$Z$3:$AB$12,3,TRUE))</f>
        <v/>
      </c>
      <c r="U582" s="250" t="str">
        <f>IF($L582="","",VLOOKUP($L582,判定式!$U$3:$X$12,4,TRUE))</f>
        <v/>
      </c>
      <c r="V582" s="250" t="str">
        <f>IF($M582="","",VLOOKUP($M582,判定式!$V$3:$X$12,3,TRUE))</f>
        <v/>
      </c>
      <c r="W582" s="69" t="str">
        <f t="shared" si="23"/>
        <v/>
      </c>
      <c r="X582" s="170" t="b">
        <f>IF(ISNUMBER(D582),"判定外",IF(C582=12,VLOOKUP(W582,判定式!$C$15:I$19,7,TRUE),IF(C582=13,VLOOKUP(W582,判定式!$D$15:I$19,6,TRUE),IF(C582=14,VLOOKUP(W582,判定式!$E$15:I$19,5,TRUE),IF(C582=15,VLOOKUP(W582,判定式!$F$15:I$19,4,TRUE),IF(C582=16,VLOOKUP(W582,判定式!$G$15:I$19,3,TRUE),IF(C582=17,VLOOKUP(W582,判定式!$H$15:I$19,2,TRUE))))))))</f>
        <v>0</v>
      </c>
    </row>
    <row r="583" spans="1:24" ht="14.25">
      <c r="A583" s="67">
        <v>254</v>
      </c>
      <c r="B583" s="133"/>
      <c r="C583" s="201"/>
      <c r="D583" s="215" t="str">
        <f t="shared" si="22"/>
        <v>-</v>
      </c>
      <c r="E583" s="225"/>
      <c r="F583" s="225"/>
      <c r="G583" s="225"/>
      <c r="H583" s="225"/>
      <c r="I583" s="225"/>
      <c r="J583" s="225"/>
      <c r="K583" s="68"/>
      <c r="L583" s="225"/>
      <c r="M583" s="225"/>
      <c r="N583" s="250" t="str">
        <f>IF($E583="","",VLOOKUP($E583,判定式!$Q$3:$X$12,8,TRUE))</f>
        <v/>
      </c>
      <c r="O583" s="250" t="str">
        <f>IF($F583="","",VLOOKUP($F583,判定式!$R$3:$X$12,7,TRUE))</f>
        <v/>
      </c>
      <c r="P583" s="250" t="str">
        <f>IF($G583="","",VLOOKUP($G583,判定式!$S$3:$X$12,6,TRUE))</f>
        <v/>
      </c>
      <c r="Q583" s="250" t="str">
        <f>IF($H583="","",VLOOKUP($H583,判定式!$T$3:$X$12,5,TRUE))</f>
        <v/>
      </c>
      <c r="R583" s="250" t="str">
        <f>IF($I583="","",VLOOKUP($I583,判定式!$AA$3:$AB$12,2,TRUE))</f>
        <v/>
      </c>
      <c r="S583" s="250" t="str">
        <f>IF($J583="","",VLOOKUP($J583,判定式!$W$3:$X$12,2,TRUE))</f>
        <v/>
      </c>
      <c r="T583" s="250" t="str">
        <f>IF($K583="","",VLOOKUP($K583,判定式!$Z$3:$AB$12,3,TRUE))</f>
        <v/>
      </c>
      <c r="U583" s="250" t="str">
        <f>IF($L583="","",VLOOKUP($L583,判定式!$U$3:$X$12,4,TRUE))</f>
        <v/>
      </c>
      <c r="V583" s="250" t="str">
        <f>IF($M583="","",VLOOKUP($M583,判定式!$V$3:$X$12,3,TRUE))</f>
        <v/>
      </c>
      <c r="W583" s="69" t="str">
        <f t="shared" si="23"/>
        <v/>
      </c>
      <c r="X583" s="170" t="b">
        <f>IF(ISNUMBER(D583),"判定外",IF(C583=12,VLOOKUP(W583,判定式!$C$15:I$19,7,TRUE),IF(C583=13,VLOOKUP(W583,判定式!$D$15:I$19,6,TRUE),IF(C583=14,VLOOKUP(W583,判定式!$E$15:I$19,5,TRUE),IF(C583=15,VLOOKUP(W583,判定式!$F$15:I$19,4,TRUE),IF(C583=16,VLOOKUP(W583,判定式!$G$15:I$19,3,TRUE),IF(C583=17,VLOOKUP(W583,判定式!$H$15:I$19,2,TRUE))))))))</f>
        <v>0</v>
      </c>
    </row>
    <row r="584" spans="1:24" ht="14.25">
      <c r="A584" s="76">
        <v>255</v>
      </c>
      <c r="B584" s="134"/>
      <c r="C584" s="202"/>
      <c r="D584" s="216" t="str">
        <f t="shared" si="22"/>
        <v>-</v>
      </c>
      <c r="E584" s="227"/>
      <c r="F584" s="227"/>
      <c r="G584" s="227"/>
      <c r="H584" s="227"/>
      <c r="I584" s="227"/>
      <c r="J584" s="227"/>
      <c r="K584" s="71"/>
      <c r="L584" s="227"/>
      <c r="M584" s="227"/>
      <c r="N584" s="253" t="str">
        <f>IF($E584="","",VLOOKUP($E584,判定式!$Q$3:$X$12,8,TRUE))</f>
        <v/>
      </c>
      <c r="O584" s="253" t="str">
        <f>IF($F584="","",VLOOKUP($F584,判定式!$R$3:$X$12,7,TRUE))</f>
        <v/>
      </c>
      <c r="P584" s="253" t="str">
        <f>IF($G584="","",VLOOKUP($G584,判定式!$S$3:$X$12,6,TRUE))</f>
        <v/>
      </c>
      <c r="Q584" s="253" t="str">
        <f>IF($H584="","",VLOOKUP($H584,判定式!$T$3:$X$12,5,TRUE))</f>
        <v/>
      </c>
      <c r="R584" s="253" t="str">
        <f>IF($I584="","",VLOOKUP($I584,判定式!$AA$3:$AB$12,2,TRUE))</f>
        <v/>
      </c>
      <c r="S584" s="253" t="str">
        <f>IF($J584="","",VLOOKUP($J584,判定式!$W$3:$X$12,2,TRUE))</f>
        <v/>
      </c>
      <c r="T584" s="253" t="str">
        <f>IF($K584="","",VLOOKUP($K584,判定式!$Z$3:$AB$12,3,TRUE))</f>
        <v/>
      </c>
      <c r="U584" s="253" t="str">
        <f>IF($L584="","",VLOOKUP($L584,判定式!$U$3:$X$12,4,TRUE))</f>
        <v/>
      </c>
      <c r="V584" s="253" t="str">
        <f>IF($M584="","",VLOOKUP($M584,判定式!$V$3:$X$12,3,TRUE))</f>
        <v/>
      </c>
      <c r="W584" s="78" t="str">
        <f t="shared" si="23"/>
        <v/>
      </c>
      <c r="X584" s="171" t="b">
        <f>IF(ISNUMBER(D584),"判定外",IF(C584=12,VLOOKUP(W584,判定式!$C$15:I$19,7,TRUE),IF(C584=13,VLOOKUP(W584,判定式!$D$15:I$19,6,TRUE),IF(C584=14,VLOOKUP(W584,判定式!$E$15:I$19,5,TRUE),IF(C584=15,VLOOKUP(W584,判定式!$F$15:I$19,4,TRUE),IF(C584=16,VLOOKUP(W584,判定式!$G$15:I$19,3,TRUE),IF(C584=17,VLOOKUP(W584,判定式!$H$15:I$19,2,TRUE))))))))</f>
        <v>0</v>
      </c>
    </row>
    <row r="585" spans="1:24" ht="14.25">
      <c r="A585" s="73">
        <v>256</v>
      </c>
      <c r="B585" s="135"/>
      <c r="C585" s="203"/>
      <c r="D585" s="217" t="str">
        <f t="shared" si="22"/>
        <v>-</v>
      </c>
      <c r="E585" s="229"/>
      <c r="F585" s="229"/>
      <c r="G585" s="229"/>
      <c r="H585" s="229"/>
      <c r="I585" s="229"/>
      <c r="J585" s="229"/>
      <c r="K585" s="74"/>
      <c r="L585" s="229"/>
      <c r="M585" s="229"/>
      <c r="N585" s="254" t="str">
        <f>IF($E585="","",VLOOKUP($E585,判定式!$Q$3:$X$12,8,TRUE))</f>
        <v/>
      </c>
      <c r="O585" s="254" t="str">
        <f>IF($F585="","",VLOOKUP($F585,判定式!$R$3:$X$12,7,TRUE))</f>
        <v/>
      </c>
      <c r="P585" s="254" t="str">
        <f>IF($G585="","",VLOOKUP($G585,判定式!$S$3:$X$12,6,TRUE))</f>
        <v/>
      </c>
      <c r="Q585" s="254" t="str">
        <f>IF($H585="","",VLOOKUP($H585,判定式!$T$3:$X$12,5,TRUE))</f>
        <v/>
      </c>
      <c r="R585" s="254" t="str">
        <f>IF($I585="","",VLOOKUP($I585,判定式!$AA$3:$AB$12,2,TRUE))</f>
        <v/>
      </c>
      <c r="S585" s="254" t="str">
        <f>IF($J585="","",VLOOKUP($J585,判定式!$W$3:$X$12,2,TRUE))</f>
        <v/>
      </c>
      <c r="T585" s="254" t="str">
        <f>IF($K585="","",VLOOKUP($K585,判定式!$Z$3:$AB$12,3,TRUE))</f>
        <v/>
      </c>
      <c r="U585" s="254" t="str">
        <f>IF($L585="","",VLOOKUP($L585,判定式!$U$3:$X$12,4,TRUE))</f>
        <v/>
      </c>
      <c r="V585" s="254" t="str">
        <f>IF($M585="","",VLOOKUP($M585,判定式!$V$3:$X$12,3,TRUE))</f>
        <v/>
      </c>
      <c r="W585" s="75" t="str">
        <f t="shared" si="23"/>
        <v/>
      </c>
      <c r="X585" s="172" t="b">
        <f>IF(ISNUMBER(D585),"判定外",IF(C585=12,VLOOKUP(W585,判定式!$C$15:I$19,7,TRUE),IF(C585=13,VLOOKUP(W585,判定式!$D$15:I$19,6,TRUE),IF(C585=14,VLOOKUP(W585,判定式!$E$15:I$19,5,TRUE),IF(C585=15,VLOOKUP(W585,判定式!$F$15:I$19,4,TRUE),IF(C585=16,VLOOKUP(W585,判定式!$G$15:I$19,3,TRUE),IF(C585=17,VLOOKUP(W585,判定式!$H$15:I$19,2,TRUE))))))))</f>
        <v>0</v>
      </c>
    </row>
    <row r="586" spans="1:24" ht="14.25">
      <c r="A586" s="67">
        <v>257</v>
      </c>
      <c r="B586" s="133"/>
      <c r="C586" s="201"/>
      <c r="D586" s="215" t="str">
        <f t="shared" ref="D586:D629" si="24">IF((COUNTBLANK(E586:H586)+COUNTBLANK(K586:M586)+IF(AND(I586="",J586=""),1,0))=0,"",IF((COUNTBLANK(E586:H586)+COUNTBLANK(K586:M586)+IF(AND(I586="",J586=""),1,0))=8,"-",(COUNTBLANK(E586:H586)+COUNTBLANK(K586:M586)+IF(AND(I586="",J586=""),1,0))))</f>
        <v>-</v>
      </c>
      <c r="E586" s="225"/>
      <c r="F586" s="225"/>
      <c r="G586" s="225"/>
      <c r="H586" s="225"/>
      <c r="I586" s="225"/>
      <c r="J586" s="225"/>
      <c r="K586" s="68"/>
      <c r="L586" s="225"/>
      <c r="M586" s="225"/>
      <c r="N586" s="250" t="str">
        <f>IF($E586="","",VLOOKUP($E586,判定式!$Q$3:$X$12,8,TRUE))</f>
        <v/>
      </c>
      <c r="O586" s="250" t="str">
        <f>IF($F586="","",VLOOKUP($F586,判定式!$R$3:$X$12,7,TRUE))</f>
        <v/>
      </c>
      <c r="P586" s="250" t="str">
        <f>IF($G586="","",VLOOKUP($G586,判定式!$S$3:$X$12,6,TRUE))</f>
        <v/>
      </c>
      <c r="Q586" s="250" t="str">
        <f>IF($H586="","",VLOOKUP($H586,判定式!$T$3:$X$12,5,TRUE))</f>
        <v/>
      </c>
      <c r="R586" s="250" t="str">
        <f>IF($I586="","",VLOOKUP($I586,判定式!$AA$3:$AB$12,2,TRUE))</f>
        <v/>
      </c>
      <c r="S586" s="250" t="str">
        <f>IF($J586="","",VLOOKUP($J586,判定式!$W$3:$X$12,2,TRUE))</f>
        <v/>
      </c>
      <c r="T586" s="250" t="str">
        <f>IF($K586="","",VLOOKUP($K586,判定式!$Z$3:$AB$12,3,TRUE))</f>
        <v/>
      </c>
      <c r="U586" s="250" t="str">
        <f>IF($L586="","",VLOOKUP($L586,判定式!$U$3:$X$12,4,TRUE))</f>
        <v/>
      </c>
      <c r="V586" s="250" t="str">
        <f>IF($M586="","",VLOOKUP($M586,判定式!$V$3:$X$12,3,TRUE))</f>
        <v/>
      </c>
      <c r="W586" s="69" t="str">
        <f t="shared" si="23"/>
        <v/>
      </c>
      <c r="X586" s="170" t="b">
        <f>IF(ISNUMBER(D586),"判定外",IF(C586=12,VLOOKUP(W586,判定式!$C$15:I$19,7,TRUE),IF(C586=13,VLOOKUP(W586,判定式!$D$15:I$19,6,TRUE),IF(C586=14,VLOOKUP(W586,判定式!$E$15:I$19,5,TRUE),IF(C586=15,VLOOKUP(W586,判定式!$F$15:I$19,4,TRUE),IF(C586=16,VLOOKUP(W586,判定式!$G$15:I$19,3,TRUE),IF(C586=17,VLOOKUP(W586,判定式!$H$15:I$19,2,TRUE))))))))</f>
        <v>0</v>
      </c>
    </row>
    <row r="587" spans="1:24" ht="14.25">
      <c r="A587" s="67">
        <v>258</v>
      </c>
      <c r="B587" s="133"/>
      <c r="C587" s="201"/>
      <c r="D587" s="215" t="str">
        <f t="shared" si="24"/>
        <v>-</v>
      </c>
      <c r="E587" s="225"/>
      <c r="F587" s="225"/>
      <c r="G587" s="225"/>
      <c r="H587" s="225"/>
      <c r="I587" s="225"/>
      <c r="J587" s="225"/>
      <c r="K587" s="68"/>
      <c r="L587" s="225"/>
      <c r="M587" s="225"/>
      <c r="N587" s="250" t="str">
        <f>IF($E587="","",VLOOKUP($E587,判定式!$Q$3:$X$12,8,TRUE))</f>
        <v/>
      </c>
      <c r="O587" s="250" t="str">
        <f>IF($F587="","",VLOOKUP($F587,判定式!$R$3:$X$12,7,TRUE))</f>
        <v/>
      </c>
      <c r="P587" s="250" t="str">
        <f>IF($G587="","",VLOOKUP($G587,判定式!$S$3:$X$12,6,TRUE))</f>
        <v/>
      </c>
      <c r="Q587" s="250" t="str">
        <f>IF($H587="","",VLOOKUP($H587,判定式!$T$3:$X$12,5,TRUE))</f>
        <v/>
      </c>
      <c r="R587" s="250" t="str">
        <f>IF($I587="","",VLOOKUP($I587,判定式!$AA$3:$AB$12,2,TRUE))</f>
        <v/>
      </c>
      <c r="S587" s="250" t="str">
        <f>IF($J587="","",VLOOKUP($J587,判定式!$W$3:$X$12,2,TRUE))</f>
        <v/>
      </c>
      <c r="T587" s="250" t="str">
        <f>IF($K587="","",VLOOKUP($K587,判定式!$Z$3:$AB$12,3,TRUE))</f>
        <v/>
      </c>
      <c r="U587" s="250" t="str">
        <f>IF($L587="","",VLOOKUP($L587,判定式!$U$3:$X$12,4,TRUE))</f>
        <v/>
      </c>
      <c r="V587" s="250" t="str">
        <f>IF($M587="","",VLOOKUP($M587,判定式!$V$3:$X$12,3,TRUE))</f>
        <v/>
      </c>
      <c r="W587" s="69" t="str">
        <f t="shared" ref="W587:W629" si="25">IF(COUNTBLANK(N587:V587)=0,IF((SUM(N587:R587)+SUM(T587:V587))&gt;=(SUM(N587:Q587)+SUM(S587:V587)),SUM(N587:R587)+SUM(T587:V587),SUM(N587:Q587)+SUM(S587:V587)),IF(AND(R587="",S587=""),"",IF(AND(COUNTBLANK(N587:Q587)=0,COUNTBLANK(T587:V587)=0),IF((SUM(N587:R587)+SUM(T587:V587))&gt;=(SUM(N587:Q587)+SUM(S587:V587)),SUM(N587:R587)+SUM(T587:V587),SUM(N587:Q587)+SUM(S587:V587)),"")))</f>
        <v/>
      </c>
      <c r="X587" s="170" t="b">
        <f>IF(ISNUMBER(D587),"判定外",IF(C587=12,VLOOKUP(W587,判定式!$C$15:I$19,7,TRUE),IF(C587=13,VLOOKUP(W587,判定式!$D$15:I$19,6,TRUE),IF(C587=14,VLOOKUP(W587,判定式!$E$15:I$19,5,TRUE),IF(C587=15,VLOOKUP(W587,判定式!$F$15:I$19,4,TRUE),IF(C587=16,VLOOKUP(W587,判定式!$G$15:I$19,3,TRUE),IF(C587=17,VLOOKUP(W587,判定式!$H$15:I$19,2,TRUE))))))))</f>
        <v>0</v>
      </c>
    </row>
    <row r="588" spans="1:24" ht="14.25">
      <c r="A588" s="67">
        <v>259</v>
      </c>
      <c r="B588" s="133"/>
      <c r="C588" s="201"/>
      <c r="D588" s="215" t="str">
        <f t="shared" si="24"/>
        <v>-</v>
      </c>
      <c r="E588" s="225"/>
      <c r="F588" s="225"/>
      <c r="G588" s="225"/>
      <c r="H588" s="225"/>
      <c r="I588" s="225"/>
      <c r="J588" s="225"/>
      <c r="K588" s="68"/>
      <c r="L588" s="225"/>
      <c r="M588" s="225"/>
      <c r="N588" s="250" t="str">
        <f>IF($E588="","",VLOOKUP($E588,判定式!$Q$3:$X$12,8,TRUE))</f>
        <v/>
      </c>
      <c r="O588" s="250" t="str">
        <f>IF($F588="","",VLOOKUP($F588,判定式!$R$3:$X$12,7,TRUE))</f>
        <v/>
      </c>
      <c r="P588" s="250" t="str">
        <f>IF($G588="","",VLOOKUP($G588,判定式!$S$3:$X$12,6,TRUE))</f>
        <v/>
      </c>
      <c r="Q588" s="250" t="str">
        <f>IF($H588="","",VLOOKUP($H588,判定式!$T$3:$X$12,5,TRUE))</f>
        <v/>
      </c>
      <c r="R588" s="250" t="str">
        <f>IF($I588="","",VLOOKUP($I588,判定式!$AA$3:$AB$12,2,TRUE))</f>
        <v/>
      </c>
      <c r="S588" s="250" t="str">
        <f>IF($J588="","",VLOOKUP($J588,判定式!$W$3:$X$12,2,TRUE))</f>
        <v/>
      </c>
      <c r="T588" s="250" t="str">
        <f>IF($K588="","",VLOOKUP($K588,判定式!$Z$3:$AB$12,3,TRUE))</f>
        <v/>
      </c>
      <c r="U588" s="250" t="str">
        <f>IF($L588="","",VLOOKUP($L588,判定式!$U$3:$X$12,4,TRUE))</f>
        <v/>
      </c>
      <c r="V588" s="250" t="str">
        <f>IF($M588="","",VLOOKUP($M588,判定式!$V$3:$X$12,3,TRUE))</f>
        <v/>
      </c>
      <c r="W588" s="69" t="str">
        <f t="shared" si="25"/>
        <v/>
      </c>
      <c r="X588" s="170" t="b">
        <f>IF(ISNUMBER(D588),"判定外",IF(C588=12,VLOOKUP(W588,判定式!$C$15:I$19,7,TRUE),IF(C588=13,VLOOKUP(W588,判定式!$D$15:I$19,6,TRUE),IF(C588=14,VLOOKUP(W588,判定式!$E$15:I$19,5,TRUE),IF(C588=15,VLOOKUP(W588,判定式!$F$15:I$19,4,TRUE),IF(C588=16,VLOOKUP(W588,判定式!$G$15:I$19,3,TRUE),IF(C588=17,VLOOKUP(W588,判定式!$H$15:I$19,2,TRUE))))))))</f>
        <v>0</v>
      </c>
    </row>
    <row r="589" spans="1:24" ht="14.25">
      <c r="A589" s="76">
        <v>260</v>
      </c>
      <c r="B589" s="136"/>
      <c r="C589" s="204"/>
      <c r="D589" s="218" t="str">
        <f t="shared" si="24"/>
        <v>-</v>
      </c>
      <c r="E589" s="230"/>
      <c r="F589" s="230"/>
      <c r="G589" s="230"/>
      <c r="H589" s="230"/>
      <c r="I589" s="230"/>
      <c r="J589" s="230"/>
      <c r="K589" s="77"/>
      <c r="L589" s="230"/>
      <c r="M589" s="230"/>
      <c r="N589" s="251" t="str">
        <f>IF($E589="","",VLOOKUP($E589,判定式!$Q$3:$X$12,8,TRUE))</f>
        <v/>
      </c>
      <c r="O589" s="251" t="str">
        <f>IF($F589="","",VLOOKUP($F589,判定式!$R$3:$X$12,7,TRUE))</f>
        <v/>
      </c>
      <c r="P589" s="251" t="str">
        <f>IF($G589="","",VLOOKUP($G589,判定式!$S$3:$X$12,6,TRUE))</f>
        <v/>
      </c>
      <c r="Q589" s="251" t="str">
        <f>IF($H589="","",VLOOKUP($H589,判定式!$T$3:$X$12,5,TRUE))</f>
        <v/>
      </c>
      <c r="R589" s="251" t="str">
        <f>IF($I589="","",VLOOKUP($I589,判定式!$AA$3:$AB$12,2,TRUE))</f>
        <v/>
      </c>
      <c r="S589" s="251" t="str">
        <f>IF($J589="","",VLOOKUP($J589,判定式!$W$3:$X$12,2,TRUE))</f>
        <v/>
      </c>
      <c r="T589" s="251" t="str">
        <f>IF($K589="","",VLOOKUP($K589,判定式!$Z$3:$AB$12,3,TRUE))</f>
        <v/>
      </c>
      <c r="U589" s="251" t="str">
        <f>IF($L589="","",VLOOKUP($L589,判定式!$U$3:$X$12,4,TRUE))</f>
        <v/>
      </c>
      <c r="V589" s="251" t="str">
        <f>IF($M589="","",VLOOKUP($M589,判定式!$V$3:$X$12,3,TRUE))</f>
        <v/>
      </c>
      <c r="W589" s="78" t="str">
        <f t="shared" si="25"/>
        <v/>
      </c>
      <c r="X589" s="173" t="b">
        <f>IF(ISNUMBER(D589),"判定外",IF(C589=12,VLOOKUP(W589,判定式!$C$15:I$19,7,TRUE),IF(C589=13,VLOOKUP(W589,判定式!$D$15:I$19,6,TRUE),IF(C589=14,VLOOKUP(W589,判定式!$E$15:I$19,5,TRUE),IF(C589=15,VLOOKUP(W589,判定式!$F$15:I$19,4,TRUE),IF(C589=16,VLOOKUP(W589,判定式!$G$15:I$19,3,TRUE),IF(C589=17,VLOOKUP(W589,判定式!$H$15:I$19,2,TRUE))))))))</f>
        <v>0</v>
      </c>
    </row>
    <row r="590" spans="1:24" ht="14.25">
      <c r="A590" s="73">
        <v>261</v>
      </c>
      <c r="B590" s="137"/>
      <c r="C590" s="205"/>
      <c r="D590" s="219" t="str">
        <f t="shared" si="24"/>
        <v>-</v>
      </c>
      <c r="E590" s="231"/>
      <c r="F590" s="231"/>
      <c r="G590" s="231"/>
      <c r="H590" s="231"/>
      <c r="I590" s="231"/>
      <c r="J590" s="231"/>
      <c r="K590" s="80"/>
      <c r="L590" s="231"/>
      <c r="M590" s="231"/>
      <c r="N590" s="252" t="str">
        <f>IF($E590="","",VLOOKUP($E590,判定式!$Q$3:$X$12,8,TRUE))</f>
        <v/>
      </c>
      <c r="O590" s="252" t="str">
        <f>IF($F590="","",VLOOKUP($F590,判定式!$R$3:$X$12,7,TRUE))</f>
        <v/>
      </c>
      <c r="P590" s="252" t="str">
        <f>IF($G590="","",VLOOKUP($G590,判定式!$S$3:$X$12,6,TRUE))</f>
        <v/>
      </c>
      <c r="Q590" s="252" t="str">
        <f>IF($H590="","",VLOOKUP($H590,判定式!$T$3:$X$12,5,TRUE))</f>
        <v/>
      </c>
      <c r="R590" s="252" t="str">
        <f>IF($I590="","",VLOOKUP($I590,判定式!$AA$3:$AB$12,2,TRUE))</f>
        <v/>
      </c>
      <c r="S590" s="252" t="str">
        <f>IF($J590="","",VLOOKUP($J590,判定式!$W$3:$X$12,2,TRUE))</f>
        <v/>
      </c>
      <c r="T590" s="252" t="str">
        <f>IF($K590="","",VLOOKUP($K590,判定式!$Z$3:$AB$12,3,TRUE))</f>
        <v/>
      </c>
      <c r="U590" s="252" t="str">
        <f>IF($L590="","",VLOOKUP($L590,判定式!$U$3:$X$12,4,TRUE))</f>
        <v/>
      </c>
      <c r="V590" s="252" t="str">
        <f>IF($M590="","",VLOOKUP($M590,判定式!$V$3:$X$12,3,TRUE))</f>
        <v/>
      </c>
      <c r="W590" s="75" t="str">
        <f t="shared" si="25"/>
        <v/>
      </c>
      <c r="X590" s="174" t="b">
        <f>IF(ISNUMBER(D590),"判定外",IF(C590=12,VLOOKUP(W590,判定式!$C$15:I$19,7,TRUE),IF(C590=13,VLOOKUP(W590,判定式!$D$15:I$19,6,TRUE),IF(C590=14,VLOOKUP(W590,判定式!$E$15:I$19,5,TRUE),IF(C590=15,VLOOKUP(W590,判定式!$F$15:I$19,4,TRUE),IF(C590=16,VLOOKUP(W590,判定式!$G$15:I$19,3,TRUE),IF(C590=17,VLOOKUP(W590,判定式!$H$15:I$19,2,TRUE))))))))</f>
        <v>0</v>
      </c>
    </row>
    <row r="591" spans="1:24" ht="14.25">
      <c r="A591" s="67">
        <v>262</v>
      </c>
      <c r="B591" s="133"/>
      <c r="C591" s="201"/>
      <c r="D591" s="215" t="str">
        <f t="shared" si="24"/>
        <v>-</v>
      </c>
      <c r="E591" s="225"/>
      <c r="F591" s="225"/>
      <c r="G591" s="225"/>
      <c r="H591" s="225"/>
      <c r="I591" s="225"/>
      <c r="J591" s="225"/>
      <c r="K591" s="68"/>
      <c r="L591" s="225"/>
      <c r="M591" s="225"/>
      <c r="N591" s="250" t="str">
        <f>IF($E591="","",VLOOKUP($E591,判定式!$Q$3:$X$12,8,TRUE))</f>
        <v/>
      </c>
      <c r="O591" s="250" t="str">
        <f>IF($F591="","",VLOOKUP($F591,判定式!$R$3:$X$12,7,TRUE))</f>
        <v/>
      </c>
      <c r="P591" s="250" t="str">
        <f>IF($G591="","",VLOOKUP($G591,判定式!$S$3:$X$12,6,TRUE))</f>
        <v/>
      </c>
      <c r="Q591" s="250" t="str">
        <f>IF($H591="","",VLOOKUP($H591,判定式!$T$3:$X$12,5,TRUE))</f>
        <v/>
      </c>
      <c r="R591" s="250" t="str">
        <f>IF($I591="","",VLOOKUP($I591,判定式!$AA$3:$AB$12,2,TRUE))</f>
        <v/>
      </c>
      <c r="S591" s="250" t="str">
        <f>IF($J591="","",VLOOKUP($J591,判定式!$W$3:$X$12,2,TRUE))</f>
        <v/>
      </c>
      <c r="T591" s="250" t="str">
        <f>IF($K591="","",VLOOKUP($K591,判定式!$Z$3:$AB$12,3,TRUE))</f>
        <v/>
      </c>
      <c r="U591" s="250" t="str">
        <f>IF($L591="","",VLOOKUP($L591,判定式!$U$3:$X$12,4,TRUE))</f>
        <v/>
      </c>
      <c r="V591" s="250" t="str">
        <f>IF($M591="","",VLOOKUP($M591,判定式!$V$3:$X$12,3,TRUE))</f>
        <v/>
      </c>
      <c r="W591" s="69" t="str">
        <f t="shared" si="25"/>
        <v/>
      </c>
      <c r="X591" s="170" t="b">
        <f>IF(ISNUMBER(D591),"判定外",IF(C591=12,VLOOKUP(W591,判定式!$C$15:I$19,7,TRUE),IF(C591=13,VLOOKUP(W591,判定式!$D$15:I$19,6,TRUE),IF(C591=14,VLOOKUP(W591,判定式!$E$15:I$19,5,TRUE),IF(C591=15,VLOOKUP(W591,判定式!$F$15:I$19,4,TRUE),IF(C591=16,VLOOKUP(W591,判定式!$G$15:I$19,3,TRUE),IF(C591=17,VLOOKUP(W591,判定式!$H$15:I$19,2,TRUE))))))))</f>
        <v>0</v>
      </c>
    </row>
    <row r="592" spans="1:24" ht="14.25">
      <c r="A592" s="67">
        <v>263</v>
      </c>
      <c r="B592" s="133"/>
      <c r="C592" s="201"/>
      <c r="D592" s="215" t="str">
        <f t="shared" si="24"/>
        <v>-</v>
      </c>
      <c r="E592" s="225"/>
      <c r="F592" s="225"/>
      <c r="G592" s="225"/>
      <c r="H592" s="225"/>
      <c r="I592" s="225"/>
      <c r="J592" s="225"/>
      <c r="K592" s="68"/>
      <c r="L592" s="225"/>
      <c r="M592" s="225"/>
      <c r="N592" s="250" t="str">
        <f>IF($E592="","",VLOOKUP($E592,判定式!$Q$3:$X$12,8,TRUE))</f>
        <v/>
      </c>
      <c r="O592" s="250" t="str">
        <f>IF($F592="","",VLOOKUP($F592,判定式!$R$3:$X$12,7,TRUE))</f>
        <v/>
      </c>
      <c r="P592" s="250" t="str">
        <f>IF($G592="","",VLOOKUP($G592,判定式!$S$3:$X$12,6,TRUE))</f>
        <v/>
      </c>
      <c r="Q592" s="250" t="str">
        <f>IF($H592="","",VLOOKUP($H592,判定式!$T$3:$X$12,5,TRUE))</f>
        <v/>
      </c>
      <c r="R592" s="250" t="str">
        <f>IF($I592="","",VLOOKUP($I592,判定式!$AA$3:$AB$12,2,TRUE))</f>
        <v/>
      </c>
      <c r="S592" s="250" t="str">
        <f>IF($J592="","",VLOOKUP($J592,判定式!$W$3:$X$12,2,TRUE))</f>
        <v/>
      </c>
      <c r="T592" s="250" t="str">
        <f>IF($K592="","",VLOOKUP($K592,判定式!$Z$3:$AB$12,3,TRUE))</f>
        <v/>
      </c>
      <c r="U592" s="250" t="str">
        <f>IF($L592="","",VLOOKUP($L592,判定式!$U$3:$X$12,4,TRUE))</f>
        <v/>
      </c>
      <c r="V592" s="250" t="str">
        <f>IF($M592="","",VLOOKUP($M592,判定式!$V$3:$X$12,3,TRUE))</f>
        <v/>
      </c>
      <c r="W592" s="69" t="str">
        <f t="shared" si="25"/>
        <v/>
      </c>
      <c r="X592" s="170" t="b">
        <f>IF(ISNUMBER(D592),"判定外",IF(C592=12,VLOOKUP(W592,判定式!$C$15:I$19,7,TRUE),IF(C592=13,VLOOKUP(W592,判定式!$D$15:I$19,6,TRUE),IF(C592=14,VLOOKUP(W592,判定式!$E$15:I$19,5,TRUE),IF(C592=15,VLOOKUP(W592,判定式!$F$15:I$19,4,TRUE),IF(C592=16,VLOOKUP(W592,判定式!$G$15:I$19,3,TRUE),IF(C592=17,VLOOKUP(W592,判定式!$H$15:I$19,2,TRUE))))))))</f>
        <v>0</v>
      </c>
    </row>
    <row r="593" spans="1:24" ht="14.25">
      <c r="A593" s="67">
        <v>264</v>
      </c>
      <c r="B593" s="133"/>
      <c r="C593" s="201"/>
      <c r="D593" s="215" t="str">
        <f t="shared" si="24"/>
        <v>-</v>
      </c>
      <c r="E593" s="225"/>
      <c r="F593" s="225"/>
      <c r="G593" s="225"/>
      <c r="H593" s="225"/>
      <c r="I593" s="225"/>
      <c r="J593" s="225"/>
      <c r="K593" s="68"/>
      <c r="L593" s="225"/>
      <c r="M593" s="225"/>
      <c r="N593" s="250" t="str">
        <f>IF($E593="","",VLOOKUP($E593,判定式!$Q$3:$X$12,8,TRUE))</f>
        <v/>
      </c>
      <c r="O593" s="250" t="str">
        <f>IF($F593="","",VLOOKUP($F593,判定式!$R$3:$X$12,7,TRUE))</f>
        <v/>
      </c>
      <c r="P593" s="250" t="str">
        <f>IF($G593="","",VLOOKUP($G593,判定式!$S$3:$X$12,6,TRUE))</f>
        <v/>
      </c>
      <c r="Q593" s="250" t="str">
        <f>IF($H593="","",VLOOKUP($H593,判定式!$T$3:$X$12,5,TRUE))</f>
        <v/>
      </c>
      <c r="R593" s="250" t="str">
        <f>IF($I593="","",VLOOKUP($I593,判定式!$AA$3:$AB$12,2,TRUE))</f>
        <v/>
      </c>
      <c r="S593" s="250" t="str">
        <f>IF($J593="","",VLOOKUP($J593,判定式!$W$3:$X$12,2,TRUE))</f>
        <v/>
      </c>
      <c r="T593" s="250" t="str">
        <f>IF($K593="","",VLOOKUP($K593,判定式!$Z$3:$AB$12,3,TRUE))</f>
        <v/>
      </c>
      <c r="U593" s="250" t="str">
        <f>IF($L593="","",VLOOKUP($L593,判定式!$U$3:$X$12,4,TRUE))</f>
        <v/>
      </c>
      <c r="V593" s="250" t="str">
        <f>IF($M593="","",VLOOKUP($M593,判定式!$V$3:$X$12,3,TRUE))</f>
        <v/>
      </c>
      <c r="W593" s="69" t="str">
        <f t="shared" si="25"/>
        <v/>
      </c>
      <c r="X593" s="170" t="b">
        <f>IF(ISNUMBER(D593),"判定外",IF(C593=12,VLOOKUP(W593,判定式!$C$15:I$19,7,TRUE),IF(C593=13,VLOOKUP(W593,判定式!$D$15:I$19,6,TRUE),IF(C593=14,VLOOKUP(W593,判定式!$E$15:I$19,5,TRUE),IF(C593=15,VLOOKUP(W593,判定式!$F$15:I$19,4,TRUE),IF(C593=16,VLOOKUP(W593,判定式!$G$15:I$19,3,TRUE),IF(C593=17,VLOOKUP(W593,判定式!$H$15:I$19,2,TRUE))))))))</f>
        <v>0</v>
      </c>
    </row>
    <row r="594" spans="1:24" ht="14.25">
      <c r="A594" s="76">
        <v>265</v>
      </c>
      <c r="B594" s="134"/>
      <c r="C594" s="202"/>
      <c r="D594" s="216" t="str">
        <f t="shared" si="24"/>
        <v>-</v>
      </c>
      <c r="E594" s="227"/>
      <c r="F594" s="227"/>
      <c r="G594" s="227"/>
      <c r="H594" s="227"/>
      <c r="I594" s="227"/>
      <c r="J594" s="227"/>
      <c r="K594" s="71"/>
      <c r="L594" s="227"/>
      <c r="M594" s="227"/>
      <c r="N594" s="253" t="str">
        <f>IF($E594="","",VLOOKUP($E594,判定式!$Q$3:$X$12,8,TRUE))</f>
        <v/>
      </c>
      <c r="O594" s="253" t="str">
        <f>IF($F594="","",VLOOKUP($F594,判定式!$R$3:$X$12,7,TRUE))</f>
        <v/>
      </c>
      <c r="P594" s="253" t="str">
        <f>IF($G594="","",VLOOKUP($G594,判定式!$S$3:$X$12,6,TRUE))</f>
        <v/>
      </c>
      <c r="Q594" s="253" t="str">
        <f>IF($H594="","",VLOOKUP($H594,判定式!$T$3:$X$12,5,TRUE))</f>
        <v/>
      </c>
      <c r="R594" s="253" t="str">
        <f>IF($I594="","",VLOOKUP($I594,判定式!$AA$3:$AB$12,2,TRUE))</f>
        <v/>
      </c>
      <c r="S594" s="253" t="str">
        <f>IF($J594="","",VLOOKUP($J594,判定式!$W$3:$X$12,2,TRUE))</f>
        <v/>
      </c>
      <c r="T594" s="253" t="str">
        <f>IF($K594="","",VLOOKUP($K594,判定式!$Z$3:$AB$12,3,TRUE))</f>
        <v/>
      </c>
      <c r="U594" s="253" t="str">
        <f>IF($L594="","",VLOOKUP($L594,判定式!$U$3:$X$12,4,TRUE))</f>
        <v/>
      </c>
      <c r="V594" s="253" t="str">
        <f>IF($M594="","",VLOOKUP($M594,判定式!$V$3:$X$12,3,TRUE))</f>
        <v/>
      </c>
      <c r="W594" s="78" t="str">
        <f t="shared" si="25"/>
        <v/>
      </c>
      <c r="X594" s="171" t="b">
        <f>IF(ISNUMBER(D594),"判定外",IF(C594=12,VLOOKUP(W594,判定式!$C$15:I$19,7,TRUE),IF(C594=13,VLOOKUP(W594,判定式!$D$15:I$19,6,TRUE),IF(C594=14,VLOOKUP(W594,判定式!$E$15:I$19,5,TRUE),IF(C594=15,VLOOKUP(W594,判定式!$F$15:I$19,4,TRUE),IF(C594=16,VLOOKUP(W594,判定式!$G$15:I$19,3,TRUE),IF(C594=17,VLOOKUP(W594,判定式!$H$15:I$19,2,TRUE))))))))</f>
        <v>0</v>
      </c>
    </row>
    <row r="595" spans="1:24" ht="14.25">
      <c r="A595" s="73">
        <v>266</v>
      </c>
      <c r="B595" s="135"/>
      <c r="C595" s="203"/>
      <c r="D595" s="217" t="str">
        <f t="shared" si="24"/>
        <v>-</v>
      </c>
      <c r="E595" s="229"/>
      <c r="F595" s="229"/>
      <c r="G595" s="229"/>
      <c r="H595" s="229"/>
      <c r="I595" s="229"/>
      <c r="J595" s="229"/>
      <c r="K595" s="74"/>
      <c r="L595" s="229"/>
      <c r="M595" s="229"/>
      <c r="N595" s="254" t="str">
        <f>IF($E595="","",VLOOKUP($E595,判定式!$Q$3:$X$12,8,TRUE))</f>
        <v/>
      </c>
      <c r="O595" s="254" t="str">
        <f>IF($F595="","",VLOOKUP($F595,判定式!$R$3:$X$12,7,TRUE))</f>
        <v/>
      </c>
      <c r="P595" s="254" t="str">
        <f>IF($G595="","",VLOOKUP($G595,判定式!$S$3:$X$12,6,TRUE))</f>
        <v/>
      </c>
      <c r="Q595" s="254" t="str">
        <f>IF($H595="","",VLOOKUP($H595,判定式!$T$3:$X$12,5,TRUE))</f>
        <v/>
      </c>
      <c r="R595" s="254" t="str">
        <f>IF($I595="","",VLOOKUP($I595,判定式!$AA$3:$AB$12,2,TRUE))</f>
        <v/>
      </c>
      <c r="S595" s="254" t="str">
        <f>IF($J595="","",VLOOKUP($J595,判定式!$W$3:$X$12,2,TRUE))</f>
        <v/>
      </c>
      <c r="T595" s="254" t="str">
        <f>IF($K595="","",VLOOKUP($K595,判定式!$Z$3:$AB$12,3,TRUE))</f>
        <v/>
      </c>
      <c r="U595" s="254" t="str">
        <f>IF($L595="","",VLOOKUP($L595,判定式!$U$3:$X$12,4,TRUE))</f>
        <v/>
      </c>
      <c r="V595" s="254" t="str">
        <f>IF($M595="","",VLOOKUP($M595,判定式!$V$3:$X$12,3,TRUE))</f>
        <v/>
      </c>
      <c r="W595" s="75" t="str">
        <f t="shared" si="25"/>
        <v/>
      </c>
      <c r="X595" s="172" t="b">
        <f>IF(ISNUMBER(D595),"判定外",IF(C595=12,VLOOKUP(W595,判定式!$C$15:I$19,7,TRUE),IF(C595=13,VLOOKUP(W595,判定式!$D$15:I$19,6,TRUE),IF(C595=14,VLOOKUP(W595,判定式!$E$15:I$19,5,TRUE),IF(C595=15,VLOOKUP(W595,判定式!$F$15:I$19,4,TRUE),IF(C595=16,VLOOKUP(W595,判定式!$G$15:I$19,3,TRUE),IF(C595=17,VLOOKUP(W595,判定式!$H$15:I$19,2,TRUE))))))))</f>
        <v>0</v>
      </c>
    </row>
    <row r="596" spans="1:24" ht="14.25">
      <c r="A596" s="67">
        <v>267</v>
      </c>
      <c r="B596" s="133"/>
      <c r="C596" s="201"/>
      <c r="D596" s="215" t="str">
        <f t="shared" si="24"/>
        <v>-</v>
      </c>
      <c r="E596" s="225"/>
      <c r="F596" s="225"/>
      <c r="G596" s="225"/>
      <c r="H596" s="225"/>
      <c r="I596" s="225"/>
      <c r="J596" s="225"/>
      <c r="K596" s="68"/>
      <c r="L596" s="225"/>
      <c r="M596" s="225"/>
      <c r="N596" s="250" t="str">
        <f>IF($E596="","",VLOOKUP($E596,判定式!$Q$3:$X$12,8,TRUE))</f>
        <v/>
      </c>
      <c r="O596" s="250" t="str">
        <f>IF($F596="","",VLOOKUP($F596,判定式!$R$3:$X$12,7,TRUE))</f>
        <v/>
      </c>
      <c r="P596" s="250" t="str">
        <f>IF($G596="","",VLOOKUP($G596,判定式!$S$3:$X$12,6,TRUE))</f>
        <v/>
      </c>
      <c r="Q596" s="250" t="str">
        <f>IF($H596="","",VLOOKUP($H596,判定式!$T$3:$X$12,5,TRUE))</f>
        <v/>
      </c>
      <c r="R596" s="250" t="str">
        <f>IF($I596="","",VLOOKUP($I596,判定式!$AA$3:$AB$12,2,TRUE))</f>
        <v/>
      </c>
      <c r="S596" s="250" t="str">
        <f>IF($J596="","",VLOOKUP($J596,判定式!$W$3:$X$12,2,TRUE))</f>
        <v/>
      </c>
      <c r="T596" s="250" t="str">
        <f>IF($K596="","",VLOOKUP($K596,判定式!$Z$3:$AB$12,3,TRUE))</f>
        <v/>
      </c>
      <c r="U596" s="250" t="str">
        <f>IF($L596="","",VLOOKUP($L596,判定式!$U$3:$X$12,4,TRUE))</f>
        <v/>
      </c>
      <c r="V596" s="250" t="str">
        <f>IF($M596="","",VLOOKUP($M596,判定式!$V$3:$X$12,3,TRUE))</f>
        <v/>
      </c>
      <c r="W596" s="69" t="str">
        <f t="shared" si="25"/>
        <v/>
      </c>
      <c r="X596" s="170" t="b">
        <f>IF(ISNUMBER(D596),"判定外",IF(C596=12,VLOOKUP(W596,判定式!$C$15:I$19,7,TRUE),IF(C596=13,VLOOKUP(W596,判定式!$D$15:I$19,6,TRUE),IF(C596=14,VLOOKUP(W596,判定式!$E$15:I$19,5,TRUE),IF(C596=15,VLOOKUP(W596,判定式!$F$15:I$19,4,TRUE),IF(C596=16,VLOOKUP(W596,判定式!$G$15:I$19,3,TRUE),IF(C596=17,VLOOKUP(W596,判定式!$H$15:I$19,2,TRUE))))))))</f>
        <v>0</v>
      </c>
    </row>
    <row r="597" spans="1:24" ht="14.25">
      <c r="A597" s="67">
        <v>268</v>
      </c>
      <c r="B597" s="133"/>
      <c r="C597" s="201"/>
      <c r="D597" s="215" t="str">
        <f t="shared" si="24"/>
        <v>-</v>
      </c>
      <c r="E597" s="225"/>
      <c r="F597" s="225"/>
      <c r="G597" s="225"/>
      <c r="H597" s="225"/>
      <c r="I597" s="225"/>
      <c r="J597" s="225"/>
      <c r="K597" s="68"/>
      <c r="L597" s="225"/>
      <c r="M597" s="225"/>
      <c r="N597" s="250" t="str">
        <f>IF($E597="","",VLOOKUP($E597,判定式!$Q$3:$X$12,8,TRUE))</f>
        <v/>
      </c>
      <c r="O597" s="250" t="str">
        <f>IF($F597="","",VLOOKUP($F597,判定式!$R$3:$X$12,7,TRUE))</f>
        <v/>
      </c>
      <c r="P597" s="250" t="str">
        <f>IF($G597="","",VLOOKUP($G597,判定式!$S$3:$X$12,6,TRUE))</f>
        <v/>
      </c>
      <c r="Q597" s="250" t="str">
        <f>IF($H597="","",VLOOKUP($H597,判定式!$T$3:$X$12,5,TRUE))</f>
        <v/>
      </c>
      <c r="R597" s="250" t="str">
        <f>IF($I597="","",VLOOKUP($I597,判定式!$AA$3:$AB$12,2,TRUE))</f>
        <v/>
      </c>
      <c r="S597" s="250" t="str">
        <f>IF($J597="","",VLOOKUP($J597,判定式!$W$3:$X$12,2,TRUE))</f>
        <v/>
      </c>
      <c r="T597" s="250" t="str">
        <f>IF($K597="","",VLOOKUP($K597,判定式!$Z$3:$AB$12,3,TRUE))</f>
        <v/>
      </c>
      <c r="U597" s="250" t="str">
        <f>IF($L597="","",VLOOKUP($L597,判定式!$U$3:$X$12,4,TRUE))</f>
        <v/>
      </c>
      <c r="V597" s="250" t="str">
        <f>IF($M597="","",VLOOKUP($M597,判定式!$V$3:$X$12,3,TRUE))</f>
        <v/>
      </c>
      <c r="W597" s="69" t="str">
        <f t="shared" si="25"/>
        <v/>
      </c>
      <c r="X597" s="170" t="b">
        <f>IF(ISNUMBER(D597),"判定外",IF(C597=12,VLOOKUP(W597,判定式!$C$15:I$19,7,TRUE),IF(C597=13,VLOOKUP(W597,判定式!$D$15:I$19,6,TRUE),IF(C597=14,VLOOKUP(W597,判定式!$E$15:I$19,5,TRUE),IF(C597=15,VLOOKUP(W597,判定式!$F$15:I$19,4,TRUE),IF(C597=16,VLOOKUP(W597,判定式!$G$15:I$19,3,TRUE),IF(C597=17,VLOOKUP(W597,判定式!$H$15:I$19,2,TRUE))))))))</f>
        <v>0</v>
      </c>
    </row>
    <row r="598" spans="1:24" ht="14.25">
      <c r="A598" s="67">
        <v>269</v>
      </c>
      <c r="B598" s="133"/>
      <c r="C598" s="201"/>
      <c r="D598" s="215" t="str">
        <f t="shared" si="24"/>
        <v>-</v>
      </c>
      <c r="E598" s="225"/>
      <c r="F598" s="225"/>
      <c r="G598" s="225"/>
      <c r="H598" s="225"/>
      <c r="I598" s="225"/>
      <c r="J598" s="225"/>
      <c r="K598" s="68"/>
      <c r="L598" s="225"/>
      <c r="M598" s="225"/>
      <c r="N598" s="250" t="str">
        <f>IF($E598="","",VLOOKUP($E598,判定式!$Q$3:$X$12,8,TRUE))</f>
        <v/>
      </c>
      <c r="O598" s="250" t="str">
        <f>IF($F598="","",VLOOKUP($F598,判定式!$R$3:$X$12,7,TRUE))</f>
        <v/>
      </c>
      <c r="P598" s="250" t="str">
        <f>IF($G598="","",VLOOKUP($G598,判定式!$S$3:$X$12,6,TRUE))</f>
        <v/>
      </c>
      <c r="Q598" s="250" t="str">
        <f>IF($H598="","",VLOOKUP($H598,判定式!$T$3:$X$12,5,TRUE))</f>
        <v/>
      </c>
      <c r="R598" s="250" t="str">
        <f>IF($I598="","",VLOOKUP($I598,判定式!$AA$3:$AB$12,2,TRUE))</f>
        <v/>
      </c>
      <c r="S598" s="250" t="str">
        <f>IF($J598="","",VLOOKUP($J598,判定式!$W$3:$X$12,2,TRUE))</f>
        <v/>
      </c>
      <c r="T598" s="250" t="str">
        <f>IF($K598="","",VLOOKUP($K598,判定式!$Z$3:$AB$12,3,TRUE))</f>
        <v/>
      </c>
      <c r="U598" s="250" t="str">
        <f>IF($L598="","",VLOOKUP($L598,判定式!$U$3:$X$12,4,TRUE))</f>
        <v/>
      </c>
      <c r="V598" s="250" t="str">
        <f>IF($M598="","",VLOOKUP($M598,判定式!$V$3:$X$12,3,TRUE))</f>
        <v/>
      </c>
      <c r="W598" s="69" t="str">
        <f t="shared" si="25"/>
        <v/>
      </c>
      <c r="X598" s="170" t="b">
        <f>IF(ISNUMBER(D598),"判定外",IF(C598=12,VLOOKUP(W598,判定式!$C$15:I$19,7,TRUE),IF(C598=13,VLOOKUP(W598,判定式!$D$15:I$19,6,TRUE),IF(C598=14,VLOOKUP(W598,判定式!$E$15:I$19,5,TRUE),IF(C598=15,VLOOKUP(W598,判定式!$F$15:I$19,4,TRUE),IF(C598=16,VLOOKUP(W598,判定式!$G$15:I$19,3,TRUE),IF(C598=17,VLOOKUP(W598,判定式!$H$15:I$19,2,TRUE))))))))</f>
        <v>0</v>
      </c>
    </row>
    <row r="599" spans="1:24" ht="14.25">
      <c r="A599" s="76">
        <v>270</v>
      </c>
      <c r="B599" s="136"/>
      <c r="C599" s="204"/>
      <c r="D599" s="218" t="str">
        <f t="shared" si="24"/>
        <v>-</v>
      </c>
      <c r="E599" s="230"/>
      <c r="F599" s="230"/>
      <c r="G599" s="230"/>
      <c r="H599" s="230"/>
      <c r="I599" s="230"/>
      <c r="J599" s="230"/>
      <c r="K599" s="77"/>
      <c r="L599" s="230"/>
      <c r="M599" s="230"/>
      <c r="N599" s="251" t="str">
        <f>IF($E599="","",VLOOKUP($E599,判定式!$Q$3:$X$12,8,TRUE))</f>
        <v/>
      </c>
      <c r="O599" s="251" t="str">
        <f>IF($F599="","",VLOOKUP($F599,判定式!$R$3:$X$12,7,TRUE))</f>
        <v/>
      </c>
      <c r="P599" s="251" t="str">
        <f>IF($G599="","",VLOOKUP($G599,判定式!$S$3:$X$12,6,TRUE))</f>
        <v/>
      </c>
      <c r="Q599" s="251" t="str">
        <f>IF($H599="","",VLOOKUP($H599,判定式!$T$3:$X$12,5,TRUE))</f>
        <v/>
      </c>
      <c r="R599" s="251" t="str">
        <f>IF($I599="","",VLOOKUP($I599,判定式!$AA$3:$AB$12,2,TRUE))</f>
        <v/>
      </c>
      <c r="S599" s="251" t="str">
        <f>IF($J599="","",VLOOKUP($J599,判定式!$W$3:$X$12,2,TRUE))</f>
        <v/>
      </c>
      <c r="T599" s="251" t="str">
        <f>IF($K599="","",VLOOKUP($K599,判定式!$Z$3:$AB$12,3,TRUE))</f>
        <v/>
      </c>
      <c r="U599" s="251" t="str">
        <f>IF($L599="","",VLOOKUP($L599,判定式!$U$3:$X$12,4,TRUE))</f>
        <v/>
      </c>
      <c r="V599" s="251" t="str">
        <f>IF($M599="","",VLOOKUP($M599,判定式!$V$3:$X$12,3,TRUE))</f>
        <v/>
      </c>
      <c r="W599" s="78" t="str">
        <f t="shared" si="25"/>
        <v/>
      </c>
      <c r="X599" s="173" t="b">
        <f>IF(ISNUMBER(D599),"判定外",IF(C599=12,VLOOKUP(W599,判定式!$C$15:I$19,7,TRUE),IF(C599=13,VLOOKUP(W599,判定式!$D$15:I$19,6,TRUE),IF(C599=14,VLOOKUP(W599,判定式!$E$15:I$19,5,TRUE),IF(C599=15,VLOOKUP(W599,判定式!$F$15:I$19,4,TRUE),IF(C599=16,VLOOKUP(W599,判定式!$G$15:I$19,3,TRUE),IF(C599=17,VLOOKUP(W599,判定式!$H$15:I$19,2,TRUE))))))))</f>
        <v>0</v>
      </c>
    </row>
    <row r="600" spans="1:24" ht="14.25">
      <c r="A600" s="73">
        <v>271</v>
      </c>
      <c r="B600" s="137"/>
      <c r="C600" s="205"/>
      <c r="D600" s="219" t="str">
        <f t="shared" si="24"/>
        <v>-</v>
      </c>
      <c r="E600" s="231"/>
      <c r="F600" s="231"/>
      <c r="G600" s="231"/>
      <c r="H600" s="231"/>
      <c r="I600" s="231"/>
      <c r="J600" s="231"/>
      <c r="K600" s="80"/>
      <c r="L600" s="231"/>
      <c r="M600" s="231"/>
      <c r="N600" s="252" t="str">
        <f>IF($E600="","",VLOOKUP($E600,判定式!$Q$3:$X$12,8,TRUE))</f>
        <v/>
      </c>
      <c r="O600" s="252" t="str">
        <f>IF($F600="","",VLOOKUP($F600,判定式!$R$3:$X$12,7,TRUE))</f>
        <v/>
      </c>
      <c r="P600" s="252" t="str">
        <f>IF($G600="","",VLOOKUP($G600,判定式!$S$3:$X$12,6,TRUE))</f>
        <v/>
      </c>
      <c r="Q600" s="252" t="str">
        <f>IF($H600="","",VLOOKUP($H600,判定式!$T$3:$X$12,5,TRUE))</f>
        <v/>
      </c>
      <c r="R600" s="252" t="str">
        <f>IF($I600="","",VLOOKUP($I600,判定式!$AA$3:$AB$12,2,TRUE))</f>
        <v/>
      </c>
      <c r="S600" s="252" t="str">
        <f>IF($J600="","",VLOOKUP($J600,判定式!$W$3:$X$12,2,TRUE))</f>
        <v/>
      </c>
      <c r="T600" s="252" t="str">
        <f>IF($K600="","",VLOOKUP($K600,判定式!$Z$3:$AB$12,3,TRUE))</f>
        <v/>
      </c>
      <c r="U600" s="252" t="str">
        <f>IF($L600="","",VLOOKUP($L600,判定式!$U$3:$X$12,4,TRUE))</f>
        <v/>
      </c>
      <c r="V600" s="252" t="str">
        <f>IF($M600="","",VLOOKUP($M600,判定式!$V$3:$X$12,3,TRUE))</f>
        <v/>
      </c>
      <c r="W600" s="75" t="str">
        <f t="shared" si="25"/>
        <v/>
      </c>
      <c r="X600" s="174" t="b">
        <f>IF(ISNUMBER(D600),"判定外",IF(C600=12,VLOOKUP(W600,判定式!$C$15:I$19,7,TRUE),IF(C600=13,VLOOKUP(W600,判定式!$D$15:I$19,6,TRUE),IF(C600=14,VLOOKUP(W600,判定式!$E$15:I$19,5,TRUE),IF(C600=15,VLOOKUP(W600,判定式!$F$15:I$19,4,TRUE),IF(C600=16,VLOOKUP(W600,判定式!$G$15:I$19,3,TRUE),IF(C600=17,VLOOKUP(W600,判定式!$H$15:I$19,2,TRUE))))))))</f>
        <v>0</v>
      </c>
    </row>
    <row r="601" spans="1:24" ht="14.25">
      <c r="A601" s="67">
        <v>272</v>
      </c>
      <c r="B601" s="133"/>
      <c r="C601" s="201"/>
      <c r="D601" s="215" t="str">
        <f t="shared" si="24"/>
        <v>-</v>
      </c>
      <c r="E601" s="225"/>
      <c r="F601" s="225"/>
      <c r="G601" s="225"/>
      <c r="H601" s="225"/>
      <c r="I601" s="225"/>
      <c r="J601" s="225"/>
      <c r="K601" s="68"/>
      <c r="L601" s="225"/>
      <c r="M601" s="225"/>
      <c r="N601" s="250" t="str">
        <f>IF($E601="","",VLOOKUP($E601,判定式!$Q$3:$X$12,8,TRUE))</f>
        <v/>
      </c>
      <c r="O601" s="250" t="str">
        <f>IF($F601="","",VLOOKUP($F601,判定式!$R$3:$X$12,7,TRUE))</f>
        <v/>
      </c>
      <c r="P601" s="250" t="str">
        <f>IF($G601="","",VLOOKUP($G601,判定式!$S$3:$X$12,6,TRUE))</f>
        <v/>
      </c>
      <c r="Q601" s="250" t="str">
        <f>IF($H601="","",VLOOKUP($H601,判定式!$T$3:$X$12,5,TRUE))</f>
        <v/>
      </c>
      <c r="R601" s="250" t="str">
        <f>IF($I601="","",VLOOKUP($I601,判定式!$AA$3:$AB$12,2,TRUE))</f>
        <v/>
      </c>
      <c r="S601" s="250" t="str">
        <f>IF($J601="","",VLOOKUP($J601,判定式!$W$3:$X$12,2,TRUE))</f>
        <v/>
      </c>
      <c r="T601" s="250" t="str">
        <f>IF($K601="","",VLOOKUP($K601,判定式!$Z$3:$AB$12,3,TRUE))</f>
        <v/>
      </c>
      <c r="U601" s="250" t="str">
        <f>IF($L601="","",VLOOKUP($L601,判定式!$U$3:$X$12,4,TRUE))</f>
        <v/>
      </c>
      <c r="V601" s="250" t="str">
        <f>IF($M601="","",VLOOKUP($M601,判定式!$V$3:$X$12,3,TRUE))</f>
        <v/>
      </c>
      <c r="W601" s="69" t="str">
        <f t="shared" si="25"/>
        <v/>
      </c>
      <c r="X601" s="170" t="b">
        <f>IF(ISNUMBER(D601),"判定外",IF(C601=12,VLOOKUP(W601,判定式!$C$15:I$19,7,TRUE),IF(C601=13,VLOOKUP(W601,判定式!$D$15:I$19,6,TRUE),IF(C601=14,VLOOKUP(W601,判定式!$E$15:I$19,5,TRUE),IF(C601=15,VLOOKUP(W601,判定式!$F$15:I$19,4,TRUE),IF(C601=16,VLOOKUP(W601,判定式!$G$15:I$19,3,TRUE),IF(C601=17,VLOOKUP(W601,判定式!$H$15:I$19,2,TRUE))))))))</f>
        <v>0</v>
      </c>
    </row>
    <row r="602" spans="1:24" ht="14.25">
      <c r="A602" s="67">
        <v>273</v>
      </c>
      <c r="B602" s="133"/>
      <c r="C602" s="201"/>
      <c r="D602" s="215" t="str">
        <f t="shared" si="24"/>
        <v>-</v>
      </c>
      <c r="E602" s="225"/>
      <c r="F602" s="225"/>
      <c r="G602" s="225"/>
      <c r="H602" s="225"/>
      <c r="I602" s="225"/>
      <c r="J602" s="225"/>
      <c r="K602" s="68"/>
      <c r="L602" s="225"/>
      <c r="M602" s="225"/>
      <c r="N602" s="250" t="str">
        <f>IF($E602="","",VLOOKUP($E602,判定式!$Q$3:$X$12,8,TRUE))</f>
        <v/>
      </c>
      <c r="O602" s="250" t="str">
        <f>IF($F602="","",VLOOKUP($F602,判定式!$R$3:$X$12,7,TRUE))</f>
        <v/>
      </c>
      <c r="P602" s="250" t="str">
        <f>IF($G602="","",VLOOKUP($G602,判定式!$S$3:$X$12,6,TRUE))</f>
        <v/>
      </c>
      <c r="Q602" s="250" t="str">
        <f>IF($H602="","",VLOOKUP($H602,判定式!$T$3:$X$12,5,TRUE))</f>
        <v/>
      </c>
      <c r="R602" s="250" t="str">
        <f>IF($I602="","",VLOOKUP($I602,判定式!$AA$3:$AB$12,2,TRUE))</f>
        <v/>
      </c>
      <c r="S602" s="250" t="str">
        <f>IF($J602="","",VLOOKUP($J602,判定式!$W$3:$X$12,2,TRUE))</f>
        <v/>
      </c>
      <c r="T602" s="250" t="str">
        <f>IF($K602="","",VLOOKUP($K602,判定式!$Z$3:$AB$12,3,TRUE))</f>
        <v/>
      </c>
      <c r="U602" s="250" t="str">
        <f>IF($L602="","",VLOOKUP($L602,判定式!$U$3:$X$12,4,TRUE))</f>
        <v/>
      </c>
      <c r="V602" s="250" t="str">
        <f>IF($M602="","",VLOOKUP($M602,判定式!$V$3:$X$12,3,TRUE))</f>
        <v/>
      </c>
      <c r="W602" s="69" t="str">
        <f t="shared" si="25"/>
        <v/>
      </c>
      <c r="X602" s="170" t="b">
        <f>IF(ISNUMBER(D602),"判定外",IF(C602=12,VLOOKUP(W602,判定式!$C$15:I$19,7,TRUE),IF(C602=13,VLOOKUP(W602,判定式!$D$15:I$19,6,TRUE),IF(C602=14,VLOOKUP(W602,判定式!$E$15:I$19,5,TRUE),IF(C602=15,VLOOKUP(W602,判定式!$F$15:I$19,4,TRUE),IF(C602=16,VLOOKUP(W602,判定式!$G$15:I$19,3,TRUE),IF(C602=17,VLOOKUP(W602,判定式!$H$15:I$19,2,TRUE))))))))</f>
        <v>0</v>
      </c>
    </row>
    <row r="603" spans="1:24" ht="14.25">
      <c r="A603" s="67">
        <v>274</v>
      </c>
      <c r="B603" s="133"/>
      <c r="C603" s="201"/>
      <c r="D603" s="215" t="str">
        <f t="shared" si="24"/>
        <v>-</v>
      </c>
      <c r="E603" s="225"/>
      <c r="F603" s="225"/>
      <c r="G603" s="225"/>
      <c r="H603" s="225"/>
      <c r="I603" s="225"/>
      <c r="J603" s="225"/>
      <c r="K603" s="68"/>
      <c r="L603" s="225"/>
      <c r="M603" s="225"/>
      <c r="N603" s="250" t="str">
        <f>IF($E603="","",VLOOKUP($E603,判定式!$Q$3:$X$12,8,TRUE))</f>
        <v/>
      </c>
      <c r="O603" s="250" t="str">
        <f>IF($F603="","",VLOOKUP($F603,判定式!$R$3:$X$12,7,TRUE))</f>
        <v/>
      </c>
      <c r="P603" s="250" t="str">
        <f>IF($G603="","",VLOOKUP($G603,判定式!$S$3:$X$12,6,TRUE))</f>
        <v/>
      </c>
      <c r="Q603" s="250" t="str">
        <f>IF($H603="","",VLOOKUP($H603,判定式!$T$3:$X$12,5,TRUE))</f>
        <v/>
      </c>
      <c r="R603" s="250" t="str">
        <f>IF($I603="","",VLOOKUP($I603,判定式!$AA$3:$AB$12,2,TRUE))</f>
        <v/>
      </c>
      <c r="S603" s="250" t="str">
        <f>IF($J603="","",VLOOKUP($J603,判定式!$W$3:$X$12,2,TRUE))</f>
        <v/>
      </c>
      <c r="T603" s="250" t="str">
        <f>IF($K603="","",VLOOKUP($K603,判定式!$Z$3:$AB$12,3,TRUE))</f>
        <v/>
      </c>
      <c r="U603" s="250" t="str">
        <f>IF($L603="","",VLOOKUP($L603,判定式!$U$3:$X$12,4,TRUE))</f>
        <v/>
      </c>
      <c r="V603" s="250" t="str">
        <f>IF($M603="","",VLOOKUP($M603,判定式!$V$3:$X$12,3,TRUE))</f>
        <v/>
      </c>
      <c r="W603" s="69" t="str">
        <f t="shared" si="25"/>
        <v/>
      </c>
      <c r="X603" s="170" t="b">
        <f>IF(ISNUMBER(D603),"判定外",IF(C603=12,VLOOKUP(W603,判定式!$C$15:I$19,7,TRUE),IF(C603=13,VLOOKUP(W603,判定式!$D$15:I$19,6,TRUE),IF(C603=14,VLOOKUP(W603,判定式!$E$15:I$19,5,TRUE),IF(C603=15,VLOOKUP(W603,判定式!$F$15:I$19,4,TRUE),IF(C603=16,VLOOKUP(W603,判定式!$G$15:I$19,3,TRUE),IF(C603=17,VLOOKUP(W603,判定式!$H$15:I$19,2,TRUE))))))))</f>
        <v>0</v>
      </c>
    </row>
    <row r="604" spans="1:24" ht="14.25">
      <c r="A604" s="76">
        <v>275</v>
      </c>
      <c r="B604" s="134"/>
      <c r="C604" s="202"/>
      <c r="D604" s="218" t="str">
        <f t="shared" si="24"/>
        <v>-</v>
      </c>
      <c r="E604" s="227"/>
      <c r="F604" s="227"/>
      <c r="G604" s="227"/>
      <c r="H604" s="227"/>
      <c r="I604" s="227"/>
      <c r="J604" s="227"/>
      <c r="K604" s="71"/>
      <c r="L604" s="227"/>
      <c r="M604" s="227"/>
      <c r="N604" s="253" t="str">
        <f>IF($E604="","",VLOOKUP($E604,判定式!$Q$3:$X$12,8,TRUE))</f>
        <v/>
      </c>
      <c r="O604" s="253" t="str">
        <f>IF($F604="","",VLOOKUP($F604,判定式!$R$3:$X$12,7,TRUE))</f>
        <v/>
      </c>
      <c r="P604" s="253" t="str">
        <f>IF($G604="","",VLOOKUP($G604,判定式!$S$3:$X$12,6,TRUE))</f>
        <v/>
      </c>
      <c r="Q604" s="253" t="str">
        <f>IF($H604="","",VLOOKUP($H604,判定式!$T$3:$X$12,5,TRUE))</f>
        <v/>
      </c>
      <c r="R604" s="253" t="str">
        <f>IF($I604="","",VLOOKUP($I604,判定式!$AA$3:$AB$12,2,TRUE))</f>
        <v/>
      </c>
      <c r="S604" s="253" t="str">
        <f>IF($J604="","",VLOOKUP($J604,判定式!$W$3:$X$12,2,TRUE))</f>
        <v/>
      </c>
      <c r="T604" s="253" t="str">
        <f>IF($K604="","",VLOOKUP($K604,判定式!$Z$3:$AB$12,3,TRUE))</f>
        <v/>
      </c>
      <c r="U604" s="253" t="str">
        <f>IF($L604="","",VLOOKUP($L604,判定式!$U$3:$X$12,4,TRUE))</f>
        <v/>
      </c>
      <c r="V604" s="253" t="str">
        <f>IF($M604="","",VLOOKUP($M604,判定式!$V$3:$X$12,3,TRUE))</f>
        <v/>
      </c>
      <c r="W604" s="78" t="str">
        <f t="shared" si="25"/>
        <v/>
      </c>
      <c r="X604" s="171" t="b">
        <f>IF(ISNUMBER(D604),"判定外",IF(C604=12,VLOOKUP(W604,判定式!$C$15:I$19,7,TRUE),IF(C604=13,VLOOKUP(W604,判定式!$D$15:I$19,6,TRUE),IF(C604=14,VLOOKUP(W604,判定式!$E$15:I$19,5,TRUE),IF(C604=15,VLOOKUP(W604,判定式!$F$15:I$19,4,TRUE),IF(C604=16,VLOOKUP(W604,判定式!$G$15:I$19,3,TRUE),IF(C604=17,VLOOKUP(W604,判定式!$H$15:I$19,2,TRUE))))))))</f>
        <v>0</v>
      </c>
    </row>
    <row r="605" spans="1:24" ht="14.25">
      <c r="A605" s="73">
        <v>276</v>
      </c>
      <c r="B605" s="135"/>
      <c r="C605" s="203"/>
      <c r="D605" s="219" t="str">
        <f t="shared" si="24"/>
        <v>-</v>
      </c>
      <c r="E605" s="229"/>
      <c r="F605" s="229"/>
      <c r="G605" s="229"/>
      <c r="H605" s="229"/>
      <c r="I605" s="229"/>
      <c r="J605" s="229"/>
      <c r="K605" s="74"/>
      <c r="L605" s="229"/>
      <c r="M605" s="229"/>
      <c r="N605" s="254" t="str">
        <f>IF($E605="","",VLOOKUP($E605,判定式!$Q$3:$X$12,8,TRUE))</f>
        <v/>
      </c>
      <c r="O605" s="254" t="str">
        <f>IF($F605="","",VLOOKUP($F605,判定式!$R$3:$X$12,7,TRUE))</f>
        <v/>
      </c>
      <c r="P605" s="254" t="str">
        <f>IF($G605="","",VLOOKUP($G605,判定式!$S$3:$X$12,6,TRUE))</f>
        <v/>
      </c>
      <c r="Q605" s="254" t="str">
        <f>IF($H605="","",VLOOKUP($H605,判定式!$T$3:$X$12,5,TRUE))</f>
        <v/>
      </c>
      <c r="R605" s="254" t="str">
        <f>IF($I605="","",VLOOKUP($I605,判定式!$AA$3:$AB$12,2,TRUE))</f>
        <v/>
      </c>
      <c r="S605" s="254" t="str">
        <f>IF($J605="","",VLOOKUP($J605,判定式!$W$3:$X$12,2,TRUE))</f>
        <v/>
      </c>
      <c r="T605" s="254" t="str">
        <f>IF($K605="","",VLOOKUP($K605,判定式!$Z$3:$AB$12,3,TRUE))</f>
        <v/>
      </c>
      <c r="U605" s="254" t="str">
        <f>IF($L605="","",VLOOKUP($L605,判定式!$U$3:$X$12,4,TRUE))</f>
        <v/>
      </c>
      <c r="V605" s="254" t="str">
        <f>IF($M605="","",VLOOKUP($M605,判定式!$V$3:$X$12,3,TRUE))</f>
        <v/>
      </c>
      <c r="W605" s="75" t="str">
        <f t="shared" si="25"/>
        <v/>
      </c>
      <c r="X605" s="172" t="b">
        <f>IF(ISNUMBER(D605),"判定外",IF(C605=12,VLOOKUP(W605,判定式!$C$15:I$19,7,TRUE),IF(C605=13,VLOOKUP(W605,判定式!$D$15:I$19,6,TRUE),IF(C605=14,VLOOKUP(W605,判定式!$E$15:I$19,5,TRUE),IF(C605=15,VLOOKUP(W605,判定式!$F$15:I$19,4,TRUE),IF(C605=16,VLOOKUP(W605,判定式!$G$15:I$19,3,TRUE),IF(C605=17,VLOOKUP(W605,判定式!$H$15:I$19,2,TRUE))))))))</f>
        <v>0</v>
      </c>
    </row>
    <row r="606" spans="1:24" ht="14.25">
      <c r="A606" s="67">
        <v>277</v>
      </c>
      <c r="B606" s="133"/>
      <c r="C606" s="201"/>
      <c r="D606" s="215" t="str">
        <f t="shared" si="24"/>
        <v>-</v>
      </c>
      <c r="E606" s="225"/>
      <c r="F606" s="225"/>
      <c r="G606" s="225"/>
      <c r="H606" s="225"/>
      <c r="I606" s="225"/>
      <c r="J606" s="225"/>
      <c r="K606" s="68"/>
      <c r="L606" s="225"/>
      <c r="M606" s="225"/>
      <c r="N606" s="250" t="str">
        <f>IF($E606="","",VLOOKUP($E606,判定式!$Q$3:$X$12,8,TRUE))</f>
        <v/>
      </c>
      <c r="O606" s="250" t="str">
        <f>IF($F606="","",VLOOKUP($F606,判定式!$R$3:$X$12,7,TRUE))</f>
        <v/>
      </c>
      <c r="P606" s="250" t="str">
        <f>IF($G606="","",VLOOKUP($G606,判定式!$S$3:$X$12,6,TRUE))</f>
        <v/>
      </c>
      <c r="Q606" s="250" t="str">
        <f>IF($H606="","",VLOOKUP($H606,判定式!$T$3:$X$12,5,TRUE))</f>
        <v/>
      </c>
      <c r="R606" s="250" t="str">
        <f>IF($I606="","",VLOOKUP($I606,判定式!$AA$3:$AB$12,2,TRUE))</f>
        <v/>
      </c>
      <c r="S606" s="250" t="str">
        <f>IF($J606="","",VLOOKUP($J606,判定式!$W$3:$X$12,2,TRUE))</f>
        <v/>
      </c>
      <c r="T606" s="250" t="str">
        <f>IF($K606="","",VLOOKUP($K606,判定式!$Z$3:$AB$12,3,TRUE))</f>
        <v/>
      </c>
      <c r="U606" s="250" t="str">
        <f>IF($L606="","",VLOOKUP($L606,判定式!$U$3:$X$12,4,TRUE))</f>
        <v/>
      </c>
      <c r="V606" s="250" t="str">
        <f>IF($M606="","",VLOOKUP($M606,判定式!$V$3:$X$12,3,TRUE))</f>
        <v/>
      </c>
      <c r="W606" s="69" t="str">
        <f t="shared" si="25"/>
        <v/>
      </c>
      <c r="X606" s="170" t="b">
        <f>IF(ISNUMBER(D606),"判定外",IF(C606=12,VLOOKUP(W606,判定式!$C$15:I$19,7,TRUE),IF(C606=13,VLOOKUP(W606,判定式!$D$15:I$19,6,TRUE),IF(C606=14,VLOOKUP(W606,判定式!$E$15:I$19,5,TRUE),IF(C606=15,VLOOKUP(W606,判定式!$F$15:I$19,4,TRUE),IF(C606=16,VLOOKUP(W606,判定式!$G$15:I$19,3,TRUE),IF(C606=17,VLOOKUP(W606,判定式!$H$15:I$19,2,TRUE))))))))</f>
        <v>0</v>
      </c>
    </row>
    <row r="607" spans="1:24" ht="14.25">
      <c r="A607" s="67">
        <v>278</v>
      </c>
      <c r="B607" s="133"/>
      <c r="C607" s="201"/>
      <c r="D607" s="215" t="str">
        <f t="shared" si="24"/>
        <v>-</v>
      </c>
      <c r="E607" s="225"/>
      <c r="F607" s="225"/>
      <c r="G607" s="225"/>
      <c r="H607" s="225"/>
      <c r="I607" s="225"/>
      <c r="J607" s="225"/>
      <c r="K607" s="68"/>
      <c r="L607" s="225"/>
      <c r="M607" s="225"/>
      <c r="N607" s="250" t="str">
        <f>IF($E607="","",VLOOKUP($E607,判定式!$Q$3:$X$12,8,TRUE))</f>
        <v/>
      </c>
      <c r="O607" s="250" t="str">
        <f>IF($F607="","",VLOOKUP($F607,判定式!$R$3:$X$12,7,TRUE))</f>
        <v/>
      </c>
      <c r="P607" s="250" t="str">
        <f>IF($G607="","",VLOOKUP($G607,判定式!$S$3:$X$12,6,TRUE))</f>
        <v/>
      </c>
      <c r="Q607" s="250" t="str">
        <f>IF($H607="","",VLOOKUP($H607,判定式!$T$3:$X$12,5,TRUE))</f>
        <v/>
      </c>
      <c r="R607" s="250" t="str">
        <f>IF($I607="","",VLOOKUP($I607,判定式!$AA$3:$AB$12,2,TRUE))</f>
        <v/>
      </c>
      <c r="S607" s="250" t="str">
        <f>IF($J607="","",VLOOKUP($J607,判定式!$W$3:$X$12,2,TRUE))</f>
        <v/>
      </c>
      <c r="T607" s="250" t="str">
        <f>IF($K607="","",VLOOKUP($K607,判定式!$Z$3:$AB$12,3,TRUE))</f>
        <v/>
      </c>
      <c r="U607" s="250" t="str">
        <f>IF($L607="","",VLOOKUP($L607,判定式!$U$3:$X$12,4,TRUE))</f>
        <v/>
      </c>
      <c r="V607" s="250" t="str">
        <f>IF($M607="","",VLOOKUP($M607,判定式!$V$3:$X$12,3,TRUE))</f>
        <v/>
      </c>
      <c r="W607" s="69" t="str">
        <f t="shared" si="25"/>
        <v/>
      </c>
      <c r="X607" s="170" t="b">
        <f>IF(ISNUMBER(D607),"判定外",IF(C607=12,VLOOKUP(W607,判定式!$C$15:I$19,7,TRUE),IF(C607=13,VLOOKUP(W607,判定式!$D$15:I$19,6,TRUE),IF(C607=14,VLOOKUP(W607,判定式!$E$15:I$19,5,TRUE),IF(C607=15,VLOOKUP(W607,判定式!$F$15:I$19,4,TRUE),IF(C607=16,VLOOKUP(W607,判定式!$G$15:I$19,3,TRUE),IF(C607=17,VLOOKUP(W607,判定式!$H$15:I$19,2,TRUE))))))))</f>
        <v>0</v>
      </c>
    </row>
    <row r="608" spans="1:24" ht="14.25">
      <c r="A608" s="67">
        <v>279</v>
      </c>
      <c r="B608" s="133"/>
      <c r="C608" s="201"/>
      <c r="D608" s="215" t="str">
        <f t="shared" si="24"/>
        <v>-</v>
      </c>
      <c r="E608" s="225"/>
      <c r="F608" s="225"/>
      <c r="G608" s="225"/>
      <c r="H608" s="225"/>
      <c r="I608" s="225"/>
      <c r="J608" s="225"/>
      <c r="K608" s="68"/>
      <c r="L608" s="225"/>
      <c r="M608" s="225"/>
      <c r="N608" s="250" t="str">
        <f>IF($E608="","",VLOOKUP($E608,判定式!$Q$3:$X$12,8,TRUE))</f>
        <v/>
      </c>
      <c r="O608" s="250" t="str">
        <f>IF($F608="","",VLOOKUP($F608,判定式!$R$3:$X$12,7,TRUE))</f>
        <v/>
      </c>
      <c r="P608" s="250" t="str">
        <f>IF($G608="","",VLOOKUP($G608,判定式!$S$3:$X$12,6,TRUE))</f>
        <v/>
      </c>
      <c r="Q608" s="250" t="str">
        <f>IF($H608="","",VLOOKUP($H608,判定式!$T$3:$X$12,5,TRUE))</f>
        <v/>
      </c>
      <c r="R608" s="250" t="str">
        <f>IF($I608="","",VLOOKUP($I608,判定式!$AA$3:$AB$12,2,TRUE))</f>
        <v/>
      </c>
      <c r="S608" s="250" t="str">
        <f>IF($J608="","",VLOOKUP($J608,判定式!$W$3:$X$12,2,TRUE))</f>
        <v/>
      </c>
      <c r="T608" s="250" t="str">
        <f>IF($K608="","",VLOOKUP($K608,判定式!$Z$3:$AB$12,3,TRUE))</f>
        <v/>
      </c>
      <c r="U608" s="250" t="str">
        <f>IF($L608="","",VLOOKUP($L608,判定式!$U$3:$X$12,4,TRUE))</f>
        <v/>
      </c>
      <c r="V608" s="250" t="str">
        <f>IF($M608="","",VLOOKUP($M608,判定式!$V$3:$X$12,3,TRUE))</f>
        <v/>
      </c>
      <c r="W608" s="69" t="str">
        <f t="shared" si="25"/>
        <v/>
      </c>
      <c r="X608" s="170" t="b">
        <f>IF(ISNUMBER(D608),"判定外",IF(C608=12,VLOOKUP(W608,判定式!$C$15:I$19,7,TRUE),IF(C608=13,VLOOKUP(W608,判定式!$D$15:I$19,6,TRUE),IF(C608=14,VLOOKUP(W608,判定式!$E$15:I$19,5,TRUE),IF(C608=15,VLOOKUP(W608,判定式!$F$15:I$19,4,TRUE),IF(C608=16,VLOOKUP(W608,判定式!$G$15:I$19,3,TRUE),IF(C608=17,VLOOKUP(W608,判定式!$H$15:I$19,2,TRUE))))))))</f>
        <v>0</v>
      </c>
    </row>
    <row r="609" spans="1:24" ht="14.25">
      <c r="A609" s="76">
        <v>280</v>
      </c>
      <c r="B609" s="136"/>
      <c r="C609" s="204"/>
      <c r="D609" s="218" t="str">
        <f t="shared" si="24"/>
        <v>-</v>
      </c>
      <c r="E609" s="230"/>
      <c r="F609" s="230"/>
      <c r="G609" s="230"/>
      <c r="H609" s="230"/>
      <c r="I609" s="230"/>
      <c r="J609" s="230"/>
      <c r="K609" s="77"/>
      <c r="L609" s="230"/>
      <c r="M609" s="230"/>
      <c r="N609" s="251" t="str">
        <f>IF($E609="","",VLOOKUP($E609,判定式!$Q$3:$X$12,8,TRUE))</f>
        <v/>
      </c>
      <c r="O609" s="251" t="str">
        <f>IF($F609="","",VLOOKUP($F609,判定式!$R$3:$X$12,7,TRUE))</f>
        <v/>
      </c>
      <c r="P609" s="251" t="str">
        <f>IF($G609="","",VLOOKUP($G609,判定式!$S$3:$X$12,6,TRUE))</f>
        <v/>
      </c>
      <c r="Q609" s="251" t="str">
        <f>IF($H609="","",VLOOKUP($H609,判定式!$T$3:$X$12,5,TRUE))</f>
        <v/>
      </c>
      <c r="R609" s="251" t="str">
        <f>IF($I609="","",VLOOKUP($I609,判定式!$AA$3:$AB$12,2,TRUE))</f>
        <v/>
      </c>
      <c r="S609" s="251" t="str">
        <f>IF($J609="","",VLOOKUP($J609,判定式!$W$3:$X$12,2,TRUE))</f>
        <v/>
      </c>
      <c r="T609" s="251" t="str">
        <f>IF($K609="","",VLOOKUP($K609,判定式!$Z$3:$AB$12,3,TRUE))</f>
        <v/>
      </c>
      <c r="U609" s="251" t="str">
        <f>IF($L609="","",VLOOKUP($L609,判定式!$U$3:$X$12,4,TRUE))</f>
        <v/>
      </c>
      <c r="V609" s="251" t="str">
        <f>IF($M609="","",VLOOKUP($M609,判定式!$V$3:$X$12,3,TRUE))</f>
        <v/>
      </c>
      <c r="W609" s="78" t="str">
        <f t="shared" si="25"/>
        <v/>
      </c>
      <c r="X609" s="173" t="b">
        <f>IF(ISNUMBER(D609),"判定外",IF(C609=12,VLOOKUP(W609,判定式!$C$15:I$19,7,TRUE),IF(C609=13,VLOOKUP(W609,判定式!$D$15:I$19,6,TRUE),IF(C609=14,VLOOKUP(W609,判定式!$E$15:I$19,5,TRUE),IF(C609=15,VLOOKUP(W609,判定式!$F$15:I$19,4,TRUE),IF(C609=16,VLOOKUP(W609,判定式!$G$15:I$19,3,TRUE),IF(C609=17,VLOOKUP(W609,判定式!$H$15:I$19,2,TRUE))))))))</f>
        <v>0</v>
      </c>
    </row>
    <row r="610" spans="1:24" ht="14.25">
      <c r="A610" s="73">
        <v>281</v>
      </c>
      <c r="B610" s="137"/>
      <c r="C610" s="205"/>
      <c r="D610" s="219" t="str">
        <f t="shared" si="24"/>
        <v>-</v>
      </c>
      <c r="E610" s="231"/>
      <c r="F610" s="231"/>
      <c r="G610" s="231"/>
      <c r="H610" s="231"/>
      <c r="I610" s="231"/>
      <c r="J610" s="231"/>
      <c r="K610" s="80"/>
      <c r="L610" s="231"/>
      <c r="M610" s="231"/>
      <c r="N610" s="252" t="str">
        <f>IF($E610="","",VLOOKUP($E610,判定式!$Q$3:$X$12,8,TRUE))</f>
        <v/>
      </c>
      <c r="O610" s="252" t="str">
        <f>IF($F610="","",VLOOKUP($F610,判定式!$R$3:$X$12,7,TRUE))</f>
        <v/>
      </c>
      <c r="P610" s="252" t="str">
        <f>IF($G610="","",VLOOKUP($G610,判定式!$S$3:$X$12,6,TRUE))</f>
        <v/>
      </c>
      <c r="Q610" s="252" t="str">
        <f>IF($H610="","",VLOOKUP($H610,判定式!$T$3:$X$12,5,TRUE))</f>
        <v/>
      </c>
      <c r="R610" s="252" t="str">
        <f>IF($I610="","",VLOOKUP($I610,判定式!$AA$3:$AB$12,2,TRUE))</f>
        <v/>
      </c>
      <c r="S610" s="252" t="str">
        <f>IF($J610="","",VLOOKUP($J610,判定式!$W$3:$X$12,2,TRUE))</f>
        <v/>
      </c>
      <c r="T610" s="252" t="str">
        <f>IF($K610="","",VLOOKUP($K610,判定式!$Z$3:$AB$12,3,TRUE))</f>
        <v/>
      </c>
      <c r="U610" s="252" t="str">
        <f>IF($L610="","",VLOOKUP($L610,判定式!$U$3:$X$12,4,TRUE))</f>
        <v/>
      </c>
      <c r="V610" s="252" t="str">
        <f>IF($M610="","",VLOOKUP($M610,判定式!$V$3:$X$12,3,TRUE))</f>
        <v/>
      </c>
      <c r="W610" s="75" t="str">
        <f t="shared" si="25"/>
        <v/>
      </c>
      <c r="X610" s="174" t="b">
        <f>IF(ISNUMBER(D610),"判定外",IF(C610=12,VLOOKUP(W610,判定式!$C$15:I$19,7,TRUE),IF(C610=13,VLOOKUP(W610,判定式!$D$15:I$19,6,TRUE),IF(C610=14,VLOOKUP(W610,判定式!$E$15:I$19,5,TRUE),IF(C610=15,VLOOKUP(W610,判定式!$F$15:I$19,4,TRUE),IF(C610=16,VLOOKUP(W610,判定式!$G$15:I$19,3,TRUE),IF(C610=17,VLOOKUP(W610,判定式!$H$15:I$19,2,TRUE))))))))</f>
        <v>0</v>
      </c>
    </row>
    <row r="611" spans="1:24" ht="14.25">
      <c r="A611" s="67">
        <v>282</v>
      </c>
      <c r="B611" s="133"/>
      <c r="C611" s="201"/>
      <c r="D611" s="215" t="str">
        <f t="shared" si="24"/>
        <v>-</v>
      </c>
      <c r="E611" s="225"/>
      <c r="F611" s="225"/>
      <c r="G611" s="225"/>
      <c r="H611" s="225"/>
      <c r="I611" s="225"/>
      <c r="J611" s="225"/>
      <c r="K611" s="68"/>
      <c r="L611" s="225"/>
      <c r="M611" s="225"/>
      <c r="N611" s="250" t="str">
        <f>IF($E611="","",VLOOKUP($E611,判定式!$Q$3:$X$12,8,TRUE))</f>
        <v/>
      </c>
      <c r="O611" s="250" t="str">
        <f>IF($F611="","",VLOOKUP($F611,判定式!$R$3:$X$12,7,TRUE))</f>
        <v/>
      </c>
      <c r="P611" s="250" t="str">
        <f>IF($G611="","",VLOOKUP($G611,判定式!$S$3:$X$12,6,TRUE))</f>
        <v/>
      </c>
      <c r="Q611" s="250" t="str">
        <f>IF($H611="","",VLOOKUP($H611,判定式!$T$3:$X$12,5,TRUE))</f>
        <v/>
      </c>
      <c r="R611" s="250" t="str">
        <f>IF($I611="","",VLOOKUP($I611,判定式!$AA$3:$AB$12,2,TRUE))</f>
        <v/>
      </c>
      <c r="S611" s="250" t="str">
        <f>IF($J611="","",VLOOKUP($J611,判定式!$W$3:$X$12,2,TRUE))</f>
        <v/>
      </c>
      <c r="T611" s="250" t="str">
        <f>IF($K611="","",VLOOKUP($K611,判定式!$Z$3:$AB$12,3,TRUE))</f>
        <v/>
      </c>
      <c r="U611" s="250" t="str">
        <f>IF($L611="","",VLOOKUP($L611,判定式!$U$3:$X$12,4,TRUE))</f>
        <v/>
      </c>
      <c r="V611" s="250" t="str">
        <f>IF($M611="","",VLOOKUP($M611,判定式!$V$3:$X$12,3,TRUE))</f>
        <v/>
      </c>
      <c r="W611" s="69" t="str">
        <f t="shared" si="25"/>
        <v/>
      </c>
      <c r="X611" s="170" t="b">
        <f>IF(ISNUMBER(D611),"判定外",IF(C611=12,VLOOKUP(W611,判定式!$C$15:I$19,7,TRUE),IF(C611=13,VLOOKUP(W611,判定式!$D$15:I$19,6,TRUE),IF(C611=14,VLOOKUP(W611,判定式!$E$15:I$19,5,TRUE),IF(C611=15,VLOOKUP(W611,判定式!$F$15:I$19,4,TRUE),IF(C611=16,VLOOKUP(W611,判定式!$G$15:I$19,3,TRUE),IF(C611=17,VLOOKUP(W611,判定式!$H$15:I$19,2,TRUE))))))))</f>
        <v>0</v>
      </c>
    </row>
    <row r="612" spans="1:24" ht="14.25">
      <c r="A612" s="67">
        <v>283</v>
      </c>
      <c r="B612" s="133"/>
      <c r="C612" s="201"/>
      <c r="D612" s="215" t="str">
        <f t="shared" si="24"/>
        <v>-</v>
      </c>
      <c r="E612" s="225"/>
      <c r="F612" s="225"/>
      <c r="G612" s="225"/>
      <c r="H612" s="225"/>
      <c r="I612" s="225"/>
      <c r="J612" s="225"/>
      <c r="K612" s="68"/>
      <c r="L612" s="225"/>
      <c r="M612" s="225"/>
      <c r="N612" s="250" t="str">
        <f>IF($E612="","",VLOOKUP($E612,判定式!$Q$3:$X$12,8,TRUE))</f>
        <v/>
      </c>
      <c r="O612" s="250" t="str">
        <f>IF($F612="","",VLOOKUP($F612,判定式!$R$3:$X$12,7,TRUE))</f>
        <v/>
      </c>
      <c r="P612" s="250" t="str">
        <f>IF($G612="","",VLOOKUP($G612,判定式!$S$3:$X$12,6,TRUE))</f>
        <v/>
      </c>
      <c r="Q612" s="250" t="str">
        <f>IF($H612="","",VLOOKUP($H612,判定式!$T$3:$X$12,5,TRUE))</f>
        <v/>
      </c>
      <c r="R612" s="250" t="str">
        <f>IF($I612="","",VLOOKUP($I612,判定式!$AA$3:$AB$12,2,TRUE))</f>
        <v/>
      </c>
      <c r="S612" s="250" t="str">
        <f>IF($J612="","",VLOOKUP($J612,判定式!$W$3:$X$12,2,TRUE))</f>
        <v/>
      </c>
      <c r="T612" s="250" t="str">
        <f>IF($K612="","",VLOOKUP($K612,判定式!$Z$3:$AB$12,3,TRUE))</f>
        <v/>
      </c>
      <c r="U612" s="250" t="str">
        <f>IF($L612="","",VLOOKUP($L612,判定式!$U$3:$X$12,4,TRUE))</f>
        <v/>
      </c>
      <c r="V612" s="250" t="str">
        <f>IF($M612="","",VLOOKUP($M612,判定式!$V$3:$X$12,3,TRUE))</f>
        <v/>
      </c>
      <c r="W612" s="69" t="str">
        <f t="shared" si="25"/>
        <v/>
      </c>
      <c r="X612" s="170" t="b">
        <f>IF(ISNUMBER(D612),"判定外",IF(C612=12,VLOOKUP(W612,判定式!$C$15:I$19,7,TRUE),IF(C612=13,VLOOKUP(W612,判定式!$D$15:I$19,6,TRUE),IF(C612=14,VLOOKUP(W612,判定式!$E$15:I$19,5,TRUE),IF(C612=15,VLOOKUP(W612,判定式!$F$15:I$19,4,TRUE),IF(C612=16,VLOOKUP(W612,判定式!$G$15:I$19,3,TRUE),IF(C612=17,VLOOKUP(W612,判定式!$H$15:I$19,2,TRUE))))))))</f>
        <v>0</v>
      </c>
    </row>
    <row r="613" spans="1:24" ht="14.25">
      <c r="A613" s="67">
        <v>284</v>
      </c>
      <c r="B613" s="133"/>
      <c r="C613" s="201"/>
      <c r="D613" s="215" t="str">
        <f t="shared" si="24"/>
        <v>-</v>
      </c>
      <c r="E613" s="225"/>
      <c r="F613" s="225"/>
      <c r="G613" s="225"/>
      <c r="H613" s="225"/>
      <c r="I613" s="225"/>
      <c r="J613" s="225"/>
      <c r="K613" s="68"/>
      <c r="L613" s="225"/>
      <c r="M613" s="225"/>
      <c r="N613" s="250" t="str">
        <f>IF($E613="","",VLOOKUP($E613,判定式!$Q$3:$X$12,8,TRUE))</f>
        <v/>
      </c>
      <c r="O613" s="250" t="str">
        <f>IF($F613="","",VLOOKUP($F613,判定式!$R$3:$X$12,7,TRUE))</f>
        <v/>
      </c>
      <c r="P613" s="250" t="str">
        <f>IF($G613="","",VLOOKUP($G613,判定式!$S$3:$X$12,6,TRUE))</f>
        <v/>
      </c>
      <c r="Q613" s="250" t="str">
        <f>IF($H613="","",VLOOKUP($H613,判定式!$T$3:$X$12,5,TRUE))</f>
        <v/>
      </c>
      <c r="R613" s="250" t="str">
        <f>IF($I613="","",VLOOKUP($I613,判定式!$AA$3:$AB$12,2,TRUE))</f>
        <v/>
      </c>
      <c r="S613" s="250" t="str">
        <f>IF($J613="","",VLOOKUP($J613,判定式!$W$3:$X$12,2,TRUE))</f>
        <v/>
      </c>
      <c r="T613" s="250" t="str">
        <f>IF($K613="","",VLOOKUP($K613,判定式!$Z$3:$AB$12,3,TRUE))</f>
        <v/>
      </c>
      <c r="U613" s="250" t="str">
        <f>IF($L613="","",VLOOKUP($L613,判定式!$U$3:$X$12,4,TRUE))</f>
        <v/>
      </c>
      <c r="V613" s="250" t="str">
        <f>IF($M613="","",VLOOKUP($M613,判定式!$V$3:$X$12,3,TRUE))</f>
        <v/>
      </c>
      <c r="W613" s="69" t="str">
        <f t="shared" si="25"/>
        <v/>
      </c>
      <c r="X613" s="170" t="b">
        <f>IF(ISNUMBER(D613),"判定外",IF(C613=12,VLOOKUP(W613,判定式!$C$15:I$19,7,TRUE),IF(C613=13,VLOOKUP(W613,判定式!$D$15:I$19,6,TRUE),IF(C613=14,VLOOKUP(W613,判定式!$E$15:I$19,5,TRUE),IF(C613=15,VLOOKUP(W613,判定式!$F$15:I$19,4,TRUE),IF(C613=16,VLOOKUP(W613,判定式!$G$15:I$19,3,TRUE),IF(C613=17,VLOOKUP(W613,判定式!$H$15:I$19,2,TRUE))))))))</f>
        <v>0</v>
      </c>
    </row>
    <row r="614" spans="1:24" ht="14.25">
      <c r="A614" s="76">
        <v>285</v>
      </c>
      <c r="B614" s="134"/>
      <c r="C614" s="202"/>
      <c r="D614" s="218" t="str">
        <f t="shared" si="24"/>
        <v>-</v>
      </c>
      <c r="E614" s="227"/>
      <c r="F614" s="227"/>
      <c r="G614" s="227"/>
      <c r="H614" s="227"/>
      <c r="I614" s="227"/>
      <c r="J614" s="227"/>
      <c r="K614" s="71"/>
      <c r="L614" s="227"/>
      <c r="M614" s="227"/>
      <c r="N614" s="253" t="str">
        <f>IF($E614="","",VLOOKUP($E614,判定式!$Q$3:$X$12,8,TRUE))</f>
        <v/>
      </c>
      <c r="O614" s="253" t="str">
        <f>IF($F614="","",VLOOKUP($F614,判定式!$R$3:$X$12,7,TRUE))</f>
        <v/>
      </c>
      <c r="P614" s="253" t="str">
        <f>IF($G614="","",VLOOKUP($G614,判定式!$S$3:$X$12,6,TRUE))</f>
        <v/>
      </c>
      <c r="Q614" s="253" t="str">
        <f>IF($H614="","",VLOOKUP($H614,判定式!$T$3:$X$12,5,TRUE))</f>
        <v/>
      </c>
      <c r="R614" s="253" t="str">
        <f>IF($I614="","",VLOOKUP($I614,判定式!$AA$3:$AB$12,2,TRUE))</f>
        <v/>
      </c>
      <c r="S614" s="253" t="str">
        <f>IF($J614="","",VLOOKUP($J614,判定式!$W$3:$X$12,2,TRUE))</f>
        <v/>
      </c>
      <c r="T614" s="253" t="str">
        <f>IF($K614="","",VLOOKUP($K614,判定式!$Z$3:$AB$12,3,TRUE))</f>
        <v/>
      </c>
      <c r="U614" s="253" t="str">
        <f>IF($L614="","",VLOOKUP($L614,判定式!$U$3:$X$12,4,TRUE))</f>
        <v/>
      </c>
      <c r="V614" s="253" t="str">
        <f>IF($M614="","",VLOOKUP($M614,判定式!$V$3:$X$12,3,TRUE))</f>
        <v/>
      </c>
      <c r="W614" s="78" t="str">
        <f t="shared" si="25"/>
        <v/>
      </c>
      <c r="X614" s="171" t="b">
        <f>IF(ISNUMBER(D614),"判定外",IF(C614=12,VLOOKUP(W614,判定式!$C$15:I$19,7,TRUE),IF(C614=13,VLOOKUP(W614,判定式!$D$15:I$19,6,TRUE),IF(C614=14,VLOOKUP(W614,判定式!$E$15:I$19,5,TRUE),IF(C614=15,VLOOKUP(W614,判定式!$F$15:I$19,4,TRUE),IF(C614=16,VLOOKUP(W614,判定式!$G$15:I$19,3,TRUE),IF(C614=17,VLOOKUP(W614,判定式!$H$15:I$19,2,TRUE))))))))</f>
        <v>0</v>
      </c>
    </row>
    <row r="615" spans="1:24" ht="14.25">
      <c r="A615" s="73">
        <v>286</v>
      </c>
      <c r="B615" s="135"/>
      <c r="C615" s="203"/>
      <c r="D615" s="219" t="str">
        <f t="shared" si="24"/>
        <v>-</v>
      </c>
      <c r="E615" s="229"/>
      <c r="F615" s="229"/>
      <c r="G615" s="229"/>
      <c r="H615" s="229"/>
      <c r="I615" s="229"/>
      <c r="J615" s="229"/>
      <c r="K615" s="74"/>
      <c r="L615" s="229"/>
      <c r="M615" s="229"/>
      <c r="N615" s="254" t="str">
        <f>IF($E615="","",VLOOKUP($E615,判定式!$Q$3:$X$12,8,TRUE))</f>
        <v/>
      </c>
      <c r="O615" s="254" t="str">
        <f>IF($F615="","",VLOOKUP($F615,判定式!$R$3:$X$12,7,TRUE))</f>
        <v/>
      </c>
      <c r="P615" s="254" t="str">
        <f>IF($G615="","",VLOOKUP($G615,判定式!$S$3:$X$12,6,TRUE))</f>
        <v/>
      </c>
      <c r="Q615" s="254" t="str">
        <f>IF($H615="","",VLOOKUP($H615,判定式!$T$3:$X$12,5,TRUE))</f>
        <v/>
      </c>
      <c r="R615" s="254" t="str">
        <f>IF($I615="","",VLOOKUP($I615,判定式!$AA$3:$AB$12,2,TRUE))</f>
        <v/>
      </c>
      <c r="S615" s="254" t="str">
        <f>IF($J615="","",VLOOKUP($J615,判定式!$W$3:$X$12,2,TRUE))</f>
        <v/>
      </c>
      <c r="T615" s="254" t="str">
        <f>IF($K615="","",VLOOKUP($K615,判定式!$Z$3:$AB$12,3,TRUE))</f>
        <v/>
      </c>
      <c r="U615" s="254" t="str">
        <f>IF($L615="","",VLOOKUP($L615,判定式!$U$3:$X$12,4,TRUE))</f>
        <v/>
      </c>
      <c r="V615" s="254" t="str">
        <f>IF($M615="","",VLOOKUP($M615,判定式!$V$3:$X$12,3,TRUE))</f>
        <v/>
      </c>
      <c r="W615" s="75" t="str">
        <f t="shared" si="25"/>
        <v/>
      </c>
      <c r="X615" s="172" t="b">
        <f>IF(ISNUMBER(D615),"判定外",IF(C615=12,VLOOKUP(W615,判定式!$C$15:I$19,7,TRUE),IF(C615=13,VLOOKUP(W615,判定式!$D$15:I$19,6,TRUE),IF(C615=14,VLOOKUP(W615,判定式!$E$15:I$19,5,TRUE),IF(C615=15,VLOOKUP(W615,判定式!$F$15:I$19,4,TRUE),IF(C615=16,VLOOKUP(W615,判定式!$G$15:I$19,3,TRUE),IF(C615=17,VLOOKUP(W615,判定式!$H$15:I$19,2,TRUE))))))))</f>
        <v>0</v>
      </c>
    </row>
    <row r="616" spans="1:24" ht="14.25">
      <c r="A616" s="67">
        <v>287</v>
      </c>
      <c r="B616" s="133"/>
      <c r="C616" s="201"/>
      <c r="D616" s="215" t="str">
        <f t="shared" si="24"/>
        <v>-</v>
      </c>
      <c r="E616" s="225"/>
      <c r="F616" s="225"/>
      <c r="G616" s="225"/>
      <c r="H616" s="225"/>
      <c r="I616" s="225"/>
      <c r="J616" s="225"/>
      <c r="K616" s="68"/>
      <c r="L616" s="225"/>
      <c r="M616" s="225"/>
      <c r="N616" s="250" t="str">
        <f>IF($E616="","",VLOOKUP($E616,判定式!$Q$3:$X$12,8,TRUE))</f>
        <v/>
      </c>
      <c r="O616" s="250" t="str">
        <f>IF($F616="","",VLOOKUP($F616,判定式!$R$3:$X$12,7,TRUE))</f>
        <v/>
      </c>
      <c r="P616" s="250" t="str">
        <f>IF($G616="","",VLOOKUP($G616,判定式!$S$3:$X$12,6,TRUE))</f>
        <v/>
      </c>
      <c r="Q616" s="250" t="str">
        <f>IF($H616="","",VLOOKUP($H616,判定式!$T$3:$X$12,5,TRUE))</f>
        <v/>
      </c>
      <c r="R616" s="250" t="str">
        <f>IF($I616="","",VLOOKUP($I616,判定式!$AA$3:$AB$12,2,TRUE))</f>
        <v/>
      </c>
      <c r="S616" s="250" t="str">
        <f>IF($J616="","",VLOOKUP($J616,判定式!$W$3:$X$12,2,TRUE))</f>
        <v/>
      </c>
      <c r="T616" s="250" t="str">
        <f>IF($K616="","",VLOOKUP($K616,判定式!$Z$3:$AB$12,3,TRUE))</f>
        <v/>
      </c>
      <c r="U616" s="250" t="str">
        <f>IF($L616="","",VLOOKUP($L616,判定式!$U$3:$X$12,4,TRUE))</f>
        <v/>
      </c>
      <c r="V616" s="250" t="str">
        <f>IF($M616="","",VLOOKUP($M616,判定式!$V$3:$X$12,3,TRUE))</f>
        <v/>
      </c>
      <c r="W616" s="69" t="str">
        <f t="shared" si="25"/>
        <v/>
      </c>
      <c r="X616" s="170" t="b">
        <f>IF(ISNUMBER(D616),"判定外",IF(C616=12,VLOOKUP(W616,判定式!$C$15:I$19,7,TRUE),IF(C616=13,VLOOKUP(W616,判定式!$D$15:I$19,6,TRUE),IF(C616=14,VLOOKUP(W616,判定式!$E$15:I$19,5,TRUE),IF(C616=15,VLOOKUP(W616,判定式!$F$15:I$19,4,TRUE),IF(C616=16,VLOOKUP(W616,判定式!$G$15:I$19,3,TRUE),IF(C616=17,VLOOKUP(W616,判定式!$H$15:I$19,2,TRUE))))))))</f>
        <v>0</v>
      </c>
    </row>
    <row r="617" spans="1:24" ht="14.25">
      <c r="A617" s="67">
        <v>288</v>
      </c>
      <c r="B617" s="133"/>
      <c r="C617" s="201"/>
      <c r="D617" s="215" t="str">
        <f t="shared" si="24"/>
        <v>-</v>
      </c>
      <c r="E617" s="225"/>
      <c r="F617" s="225"/>
      <c r="G617" s="225"/>
      <c r="H617" s="225"/>
      <c r="I617" s="225"/>
      <c r="J617" s="225"/>
      <c r="K617" s="68"/>
      <c r="L617" s="225"/>
      <c r="M617" s="225"/>
      <c r="N617" s="250" t="str">
        <f>IF($E617="","",VLOOKUP($E617,判定式!$Q$3:$X$12,8,TRUE))</f>
        <v/>
      </c>
      <c r="O617" s="250" t="str">
        <f>IF($F617="","",VLOOKUP($F617,判定式!$R$3:$X$12,7,TRUE))</f>
        <v/>
      </c>
      <c r="P617" s="250" t="str">
        <f>IF($G617="","",VLOOKUP($G617,判定式!$S$3:$X$12,6,TRUE))</f>
        <v/>
      </c>
      <c r="Q617" s="250" t="str">
        <f>IF($H617="","",VLOOKUP($H617,判定式!$T$3:$X$12,5,TRUE))</f>
        <v/>
      </c>
      <c r="R617" s="250" t="str">
        <f>IF($I617="","",VLOOKUP($I617,判定式!$AA$3:$AB$12,2,TRUE))</f>
        <v/>
      </c>
      <c r="S617" s="250" t="str">
        <f>IF($J617="","",VLOOKUP($J617,判定式!$W$3:$X$12,2,TRUE))</f>
        <v/>
      </c>
      <c r="T617" s="250" t="str">
        <f>IF($K617="","",VLOOKUP($K617,判定式!$Z$3:$AB$12,3,TRUE))</f>
        <v/>
      </c>
      <c r="U617" s="250" t="str">
        <f>IF($L617="","",VLOOKUP($L617,判定式!$U$3:$X$12,4,TRUE))</f>
        <v/>
      </c>
      <c r="V617" s="250" t="str">
        <f>IF($M617="","",VLOOKUP($M617,判定式!$V$3:$X$12,3,TRUE))</f>
        <v/>
      </c>
      <c r="W617" s="69" t="str">
        <f t="shared" si="25"/>
        <v/>
      </c>
      <c r="X617" s="170" t="b">
        <f>IF(ISNUMBER(D617),"判定外",IF(C617=12,VLOOKUP(W617,判定式!$C$15:I$19,7,TRUE),IF(C617=13,VLOOKUP(W617,判定式!$D$15:I$19,6,TRUE),IF(C617=14,VLOOKUP(W617,判定式!$E$15:I$19,5,TRUE),IF(C617=15,VLOOKUP(W617,判定式!$F$15:I$19,4,TRUE),IF(C617=16,VLOOKUP(W617,判定式!$G$15:I$19,3,TRUE),IF(C617=17,VLOOKUP(W617,判定式!$H$15:I$19,2,TRUE))))))))</f>
        <v>0</v>
      </c>
    </row>
    <row r="618" spans="1:24" ht="14.25">
      <c r="A618" s="67">
        <v>289</v>
      </c>
      <c r="B618" s="133"/>
      <c r="C618" s="201"/>
      <c r="D618" s="215" t="str">
        <f t="shared" si="24"/>
        <v>-</v>
      </c>
      <c r="E618" s="225"/>
      <c r="F618" s="225"/>
      <c r="G618" s="225"/>
      <c r="H618" s="225"/>
      <c r="I618" s="225"/>
      <c r="J618" s="225"/>
      <c r="K618" s="68"/>
      <c r="L618" s="225"/>
      <c r="M618" s="225"/>
      <c r="N618" s="250" t="str">
        <f>IF($E618="","",VLOOKUP($E618,判定式!$Q$3:$X$12,8,TRUE))</f>
        <v/>
      </c>
      <c r="O618" s="250" t="str">
        <f>IF($F618="","",VLOOKUP($F618,判定式!$R$3:$X$12,7,TRUE))</f>
        <v/>
      </c>
      <c r="P618" s="250" t="str">
        <f>IF($G618="","",VLOOKUP($G618,判定式!$S$3:$X$12,6,TRUE))</f>
        <v/>
      </c>
      <c r="Q618" s="250" t="str">
        <f>IF($H618="","",VLOOKUP($H618,判定式!$T$3:$X$12,5,TRUE))</f>
        <v/>
      </c>
      <c r="R618" s="250" t="str">
        <f>IF($I618="","",VLOOKUP($I618,判定式!$AA$3:$AB$12,2,TRUE))</f>
        <v/>
      </c>
      <c r="S618" s="250" t="str">
        <f>IF($J618="","",VLOOKUP($J618,判定式!$W$3:$X$12,2,TRUE))</f>
        <v/>
      </c>
      <c r="T618" s="250" t="str">
        <f>IF($K618="","",VLOOKUP($K618,判定式!$Z$3:$AB$12,3,TRUE))</f>
        <v/>
      </c>
      <c r="U618" s="250" t="str">
        <f>IF($L618="","",VLOOKUP($L618,判定式!$U$3:$X$12,4,TRUE))</f>
        <v/>
      </c>
      <c r="V618" s="250" t="str">
        <f>IF($M618="","",VLOOKUP($M618,判定式!$V$3:$X$12,3,TRUE))</f>
        <v/>
      </c>
      <c r="W618" s="69" t="str">
        <f t="shared" si="25"/>
        <v/>
      </c>
      <c r="X618" s="170" t="b">
        <f>IF(ISNUMBER(D618),"判定外",IF(C618=12,VLOOKUP(W618,判定式!$C$15:I$19,7,TRUE),IF(C618=13,VLOOKUP(W618,判定式!$D$15:I$19,6,TRUE),IF(C618=14,VLOOKUP(W618,判定式!$E$15:I$19,5,TRUE),IF(C618=15,VLOOKUP(W618,判定式!$F$15:I$19,4,TRUE),IF(C618=16,VLOOKUP(W618,判定式!$G$15:I$19,3,TRUE),IF(C618=17,VLOOKUP(W618,判定式!$H$15:I$19,2,TRUE))))))))</f>
        <v>0</v>
      </c>
    </row>
    <row r="619" spans="1:24" ht="14.25">
      <c r="A619" s="76">
        <v>290</v>
      </c>
      <c r="B619" s="136"/>
      <c r="C619" s="204"/>
      <c r="D619" s="218" t="str">
        <f t="shared" si="24"/>
        <v>-</v>
      </c>
      <c r="E619" s="230"/>
      <c r="F619" s="230"/>
      <c r="G619" s="230"/>
      <c r="H619" s="230"/>
      <c r="I619" s="230"/>
      <c r="J619" s="230"/>
      <c r="K619" s="77"/>
      <c r="L619" s="230"/>
      <c r="M619" s="230"/>
      <c r="N619" s="251" t="str">
        <f>IF($E619="","",VLOOKUP($E619,判定式!$Q$3:$X$12,8,TRUE))</f>
        <v/>
      </c>
      <c r="O619" s="251" t="str">
        <f>IF($F619="","",VLOOKUP($F619,判定式!$R$3:$X$12,7,TRUE))</f>
        <v/>
      </c>
      <c r="P619" s="251" t="str">
        <f>IF($G619="","",VLOOKUP($G619,判定式!$S$3:$X$12,6,TRUE))</f>
        <v/>
      </c>
      <c r="Q619" s="251" t="str">
        <f>IF($H619="","",VLOOKUP($H619,判定式!$T$3:$X$12,5,TRUE))</f>
        <v/>
      </c>
      <c r="R619" s="251" t="str">
        <f>IF($I619="","",VLOOKUP($I619,判定式!$AA$3:$AB$12,2,TRUE))</f>
        <v/>
      </c>
      <c r="S619" s="251" t="str">
        <f>IF($J619="","",VLOOKUP($J619,判定式!$W$3:$X$12,2,TRUE))</f>
        <v/>
      </c>
      <c r="T619" s="251" t="str">
        <f>IF($K619="","",VLOOKUP($K619,判定式!$Z$3:$AB$12,3,TRUE))</f>
        <v/>
      </c>
      <c r="U619" s="251" t="str">
        <f>IF($L619="","",VLOOKUP($L619,判定式!$U$3:$X$12,4,TRUE))</f>
        <v/>
      </c>
      <c r="V619" s="251" t="str">
        <f>IF($M619="","",VLOOKUP($M619,判定式!$V$3:$X$12,3,TRUE))</f>
        <v/>
      </c>
      <c r="W619" s="78" t="str">
        <f t="shared" si="25"/>
        <v/>
      </c>
      <c r="X619" s="173" t="b">
        <f>IF(ISNUMBER(D619),"判定外",IF(C619=12,VLOOKUP(W619,判定式!$C$15:I$19,7,TRUE),IF(C619=13,VLOOKUP(W619,判定式!$D$15:I$19,6,TRUE),IF(C619=14,VLOOKUP(W619,判定式!$E$15:I$19,5,TRUE),IF(C619=15,VLOOKUP(W619,判定式!$F$15:I$19,4,TRUE),IF(C619=16,VLOOKUP(W619,判定式!$G$15:I$19,3,TRUE),IF(C619=17,VLOOKUP(W619,判定式!$H$15:I$19,2,TRUE))))))))</f>
        <v>0</v>
      </c>
    </row>
    <row r="620" spans="1:24" ht="14.25">
      <c r="A620" s="73">
        <v>291</v>
      </c>
      <c r="B620" s="137"/>
      <c r="C620" s="205"/>
      <c r="D620" s="219" t="str">
        <f t="shared" si="24"/>
        <v>-</v>
      </c>
      <c r="E620" s="231"/>
      <c r="F620" s="231"/>
      <c r="G620" s="231"/>
      <c r="H620" s="231"/>
      <c r="I620" s="231"/>
      <c r="J620" s="231"/>
      <c r="K620" s="80"/>
      <c r="L620" s="231"/>
      <c r="M620" s="231"/>
      <c r="N620" s="252" t="str">
        <f>IF($E620="","",VLOOKUP($E620,判定式!$Q$3:$X$12,8,TRUE))</f>
        <v/>
      </c>
      <c r="O620" s="252" t="str">
        <f>IF($F620="","",VLOOKUP($F620,判定式!$R$3:$X$12,7,TRUE))</f>
        <v/>
      </c>
      <c r="P620" s="252" t="str">
        <f>IF($G620="","",VLOOKUP($G620,判定式!$S$3:$X$12,6,TRUE))</f>
        <v/>
      </c>
      <c r="Q620" s="252" t="str">
        <f>IF($H620="","",VLOOKUP($H620,判定式!$T$3:$X$12,5,TRUE))</f>
        <v/>
      </c>
      <c r="R620" s="252" t="str">
        <f>IF($I620="","",VLOOKUP($I620,判定式!$AA$3:$AB$12,2,TRUE))</f>
        <v/>
      </c>
      <c r="S620" s="252" t="str">
        <f>IF($J620="","",VLOOKUP($J620,判定式!$W$3:$X$12,2,TRUE))</f>
        <v/>
      </c>
      <c r="T620" s="252" t="str">
        <f>IF($K620="","",VLOOKUP($K620,判定式!$Z$3:$AB$12,3,TRUE))</f>
        <v/>
      </c>
      <c r="U620" s="252" t="str">
        <f>IF($L620="","",VLOOKUP($L620,判定式!$U$3:$X$12,4,TRUE))</f>
        <v/>
      </c>
      <c r="V620" s="252" t="str">
        <f>IF($M620="","",VLOOKUP($M620,判定式!$V$3:$X$12,3,TRUE))</f>
        <v/>
      </c>
      <c r="W620" s="75" t="str">
        <f t="shared" si="25"/>
        <v/>
      </c>
      <c r="X620" s="174" t="b">
        <f>IF(ISNUMBER(D620),"判定外",IF(C620=12,VLOOKUP(W620,判定式!$C$15:I$19,7,TRUE),IF(C620=13,VLOOKUP(W620,判定式!$D$15:I$19,6,TRUE),IF(C620=14,VLOOKUP(W620,判定式!$E$15:I$19,5,TRUE),IF(C620=15,VLOOKUP(W620,判定式!$F$15:I$19,4,TRUE),IF(C620=16,VLOOKUP(W620,判定式!$G$15:I$19,3,TRUE),IF(C620=17,VLOOKUP(W620,判定式!$H$15:I$19,2,TRUE))))))))</f>
        <v>0</v>
      </c>
    </row>
    <row r="621" spans="1:24" ht="14.25">
      <c r="A621" s="67">
        <v>292</v>
      </c>
      <c r="B621" s="133"/>
      <c r="C621" s="201"/>
      <c r="D621" s="215" t="str">
        <f t="shared" si="24"/>
        <v>-</v>
      </c>
      <c r="E621" s="225"/>
      <c r="F621" s="225"/>
      <c r="G621" s="225"/>
      <c r="H621" s="225"/>
      <c r="I621" s="225"/>
      <c r="J621" s="225"/>
      <c r="K621" s="68"/>
      <c r="L621" s="225"/>
      <c r="M621" s="225"/>
      <c r="N621" s="250" t="str">
        <f>IF($E621="","",VLOOKUP($E621,判定式!$Q$3:$X$12,8,TRUE))</f>
        <v/>
      </c>
      <c r="O621" s="250" t="str">
        <f>IF($F621="","",VLOOKUP($F621,判定式!$R$3:$X$12,7,TRUE))</f>
        <v/>
      </c>
      <c r="P621" s="250" t="str">
        <f>IF($G621="","",VLOOKUP($G621,判定式!$S$3:$X$12,6,TRUE))</f>
        <v/>
      </c>
      <c r="Q621" s="250" t="str">
        <f>IF($H621="","",VLOOKUP($H621,判定式!$T$3:$X$12,5,TRUE))</f>
        <v/>
      </c>
      <c r="R621" s="250" t="str">
        <f>IF($I621="","",VLOOKUP($I621,判定式!$AA$3:$AB$12,2,TRUE))</f>
        <v/>
      </c>
      <c r="S621" s="250" t="str">
        <f>IF($J621="","",VLOOKUP($J621,判定式!$W$3:$X$12,2,TRUE))</f>
        <v/>
      </c>
      <c r="T621" s="250" t="str">
        <f>IF($K621="","",VLOOKUP($K621,判定式!$Z$3:$AB$12,3,TRUE))</f>
        <v/>
      </c>
      <c r="U621" s="250" t="str">
        <f>IF($L621="","",VLOOKUP($L621,判定式!$U$3:$X$12,4,TRUE))</f>
        <v/>
      </c>
      <c r="V621" s="250" t="str">
        <f>IF($M621="","",VLOOKUP($M621,判定式!$V$3:$X$12,3,TRUE))</f>
        <v/>
      </c>
      <c r="W621" s="69" t="str">
        <f t="shared" si="25"/>
        <v/>
      </c>
      <c r="X621" s="170" t="b">
        <f>IF(ISNUMBER(D621),"判定外",IF(C621=12,VLOOKUP(W621,判定式!$C$15:I$19,7,TRUE),IF(C621=13,VLOOKUP(W621,判定式!$D$15:I$19,6,TRUE),IF(C621=14,VLOOKUP(W621,判定式!$E$15:I$19,5,TRUE),IF(C621=15,VLOOKUP(W621,判定式!$F$15:I$19,4,TRUE),IF(C621=16,VLOOKUP(W621,判定式!$G$15:I$19,3,TRUE),IF(C621=17,VLOOKUP(W621,判定式!$H$15:I$19,2,TRUE))))))))</f>
        <v>0</v>
      </c>
    </row>
    <row r="622" spans="1:24" ht="14.25">
      <c r="A622" s="67">
        <v>293</v>
      </c>
      <c r="B622" s="133"/>
      <c r="C622" s="201"/>
      <c r="D622" s="215" t="str">
        <f t="shared" si="24"/>
        <v>-</v>
      </c>
      <c r="E622" s="225"/>
      <c r="F622" s="225"/>
      <c r="G622" s="225"/>
      <c r="H622" s="225"/>
      <c r="I622" s="225"/>
      <c r="J622" s="225"/>
      <c r="K622" s="68"/>
      <c r="L622" s="225"/>
      <c r="M622" s="225"/>
      <c r="N622" s="250" t="str">
        <f>IF($E622="","",VLOOKUP($E622,判定式!$Q$3:$X$12,8,TRUE))</f>
        <v/>
      </c>
      <c r="O622" s="250" t="str">
        <f>IF($F622="","",VLOOKUP($F622,判定式!$R$3:$X$12,7,TRUE))</f>
        <v/>
      </c>
      <c r="P622" s="250" t="str">
        <f>IF($G622="","",VLOOKUP($G622,判定式!$S$3:$X$12,6,TRUE))</f>
        <v/>
      </c>
      <c r="Q622" s="250" t="str">
        <f>IF($H622="","",VLOOKUP($H622,判定式!$T$3:$X$12,5,TRUE))</f>
        <v/>
      </c>
      <c r="R622" s="250" t="str">
        <f>IF($I622="","",VLOOKUP($I622,判定式!$AA$3:$AB$12,2,TRUE))</f>
        <v/>
      </c>
      <c r="S622" s="250" t="str">
        <f>IF($J622="","",VLOOKUP($J622,判定式!$W$3:$X$12,2,TRUE))</f>
        <v/>
      </c>
      <c r="T622" s="250" t="str">
        <f>IF($K622="","",VLOOKUP($K622,判定式!$Z$3:$AB$12,3,TRUE))</f>
        <v/>
      </c>
      <c r="U622" s="250" t="str">
        <f>IF($L622="","",VLOOKUP($L622,判定式!$U$3:$X$12,4,TRUE))</f>
        <v/>
      </c>
      <c r="V622" s="250" t="str">
        <f>IF($M622="","",VLOOKUP($M622,判定式!$V$3:$X$12,3,TRUE))</f>
        <v/>
      </c>
      <c r="W622" s="69" t="str">
        <f t="shared" si="25"/>
        <v/>
      </c>
      <c r="X622" s="170" t="b">
        <f>IF(ISNUMBER(D622),"判定外",IF(C622=12,VLOOKUP(W622,判定式!$C$15:I$19,7,TRUE),IF(C622=13,VLOOKUP(W622,判定式!$D$15:I$19,6,TRUE),IF(C622=14,VLOOKUP(W622,判定式!$E$15:I$19,5,TRUE),IF(C622=15,VLOOKUP(W622,判定式!$F$15:I$19,4,TRUE),IF(C622=16,VLOOKUP(W622,判定式!$G$15:I$19,3,TRUE),IF(C622=17,VLOOKUP(W622,判定式!$H$15:I$19,2,TRUE))))))))</f>
        <v>0</v>
      </c>
    </row>
    <row r="623" spans="1:24" ht="14.25">
      <c r="A623" s="67">
        <v>294</v>
      </c>
      <c r="B623" s="133"/>
      <c r="C623" s="201"/>
      <c r="D623" s="215" t="str">
        <f t="shared" si="24"/>
        <v>-</v>
      </c>
      <c r="E623" s="225"/>
      <c r="F623" s="225"/>
      <c r="G623" s="225"/>
      <c r="H623" s="225"/>
      <c r="I623" s="225"/>
      <c r="J623" s="225"/>
      <c r="K623" s="68"/>
      <c r="L623" s="225"/>
      <c r="M623" s="225"/>
      <c r="N623" s="250" t="str">
        <f>IF($E623="","",VLOOKUP($E623,判定式!$Q$3:$X$12,8,TRUE))</f>
        <v/>
      </c>
      <c r="O623" s="250" t="str">
        <f>IF($F623="","",VLOOKUP($F623,判定式!$R$3:$X$12,7,TRUE))</f>
        <v/>
      </c>
      <c r="P623" s="250" t="str">
        <f>IF($G623="","",VLOOKUP($G623,判定式!$S$3:$X$12,6,TRUE))</f>
        <v/>
      </c>
      <c r="Q623" s="250" t="str">
        <f>IF($H623="","",VLOOKUP($H623,判定式!$T$3:$X$12,5,TRUE))</f>
        <v/>
      </c>
      <c r="R623" s="250" t="str">
        <f>IF($I623="","",VLOOKUP($I623,判定式!$AA$3:$AB$12,2,TRUE))</f>
        <v/>
      </c>
      <c r="S623" s="250" t="str">
        <f>IF($J623="","",VLOOKUP($J623,判定式!$W$3:$X$12,2,TRUE))</f>
        <v/>
      </c>
      <c r="T623" s="250" t="str">
        <f>IF($K623="","",VLOOKUP($K623,判定式!$Z$3:$AB$12,3,TRUE))</f>
        <v/>
      </c>
      <c r="U623" s="250" t="str">
        <f>IF($L623="","",VLOOKUP($L623,判定式!$U$3:$X$12,4,TRUE))</f>
        <v/>
      </c>
      <c r="V623" s="250" t="str">
        <f>IF($M623="","",VLOOKUP($M623,判定式!$V$3:$X$12,3,TRUE))</f>
        <v/>
      </c>
      <c r="W623" s="69" t="str">
        <f t="shared" si="25"/>
        <v/>
      </c>
      <c r="X623" s="170" t="b">
        <f>IF(ISNUMBER(D623),"判定外",IF(C623=12,VLOOKUP(W623,判定式!$C$15:I$19,7,TRUE),IF(C623=13,VLOOKUP(W623,判定式!$D$15:I$19,6,TRUE),IF(C623=14,VLOOKUP(W623,判定式!$E$15:I$19,5,TRUE),IF(C623=15,VLOOKUP(W623,判定式!$F$15:I$19,4,TRUE),IF(C623=16,VLOOKUP(W623,判定式!$G$15:I$19,3,TRUE),IF(C623=17,VLOOKUP(W623,判定式!$H$15:I$19,2,TRUE))))))))</f>
        <v>0</v>
      </c>
    </row>
    <row r="624" spans="1:24" ht="14.25">
      <c r="A624" s="76">
        <v>295</v>
      </c>
      <c r="B624" s="134"/>
      <c r="C624" s="202"/>
      <c r="D624" s="218" t="str">
        <f t="shared" si="24"/>
        <v>-</v>
      </c>
      <c r="E624" s="227"/>
      <c r="F624" s="227"/>
      <c r="G624" s="227"/>
      <c r="H624" s="227"/>
      <c r="I624" s="227"/>
      <c r="J624" s="227"/>
      <c r="K624" s="71"/>
      <c r="L624" s="227"/>
      <c r="M624" s="227"/>
      <c r="N624" s="253" t="str">
        <f>IF($E624="","",VLOOKUP($E624,判定式!$Q$3:$X$12,8,TRUE))</f>
        <v/>
      </c>
      <c r="O624" s="253" t="str">
        <f>IF($F624="","",VLOOKUP($F624,判定式!$R$3:$X$12,7,TRUE))</f>
        <v/>
      </c>
      <c r="P624" s="253" t="str">
        <f>IF($G624="","",VLOOKUP($G624,判定式!$S$3:$X$12,6,TRUE))</f>
        <v/>
      </c>
      <c r="Q624" s="253" t="str">
        <f>IF($H624="","",VLOOKUP($H624,判定式!$T$3:$X$12,5,TRUE))</f>
        <v/>
      </c>
      <c r="R624" s="253" t="str">
        <f>IF($I624="","",VLOOKUP($I624,判定式!$AA$3:$AB$12,2,TRUE))</f>
        <v/>
      </c>
      <c r="S624" s="253" t="str">
        <f>IF($J624="","",VLOOKUP($J624,判定式!$W$3:$X$12,2,TRUE))</f>
        <v/>
      </c>
      <c r="T624" s="253" t="str">
        <f>IF($K624="","",VLOOKUP($K624,判定式!$Z$3:$AB$12,3,TRUE))</f>
        <v/>
      </c>
      <c r="U624" s="253" t="str">
        <f>IF($L624="","",VLOOKUP($L624,判定式!$U$3:$X$12,4,TRUE))</f>
        <v/>
      </c>
      <c r="V624" s="253" t="str">
        <f>IF($M624="","",VLOOKUP($M624,判定式!$V$3:$X$12,3,TRUE))</f>
        <v/>
      </c>
      <c r="W624" s="78" t="str">
        <f t="shared" si="25"/>
        <v/>
      </c>
      <c r="X624" s="171" t="b">
        <f>IF(ISNUMBER(D624),"判定外",IF(C624=12,VLOOKUP(W624,判定式!$C$15:I$19,7,TRUE),IF(C624=13,VLOOKUP(W624,判定式!$D$15:I$19,6,TRUE),IF(C624=14,VLOOKUP(W624,判定式!$E$15:I$19,5,TRUE),IF(C624=15,VLOOKUP(W624,判定式!$F$15:I$19,4,TRUE),IF(C624=16,VLOOKUP(W624,判定式!$G$15:I$19,3,TRUE),IF(C624=17,VLOOKUP(W624,判定式!$H$15:I$19,2,TRUE))))))))</f>
        <v>0</v>
      </c>
    </row>
    <row r="625" spans="1:31" ht="14.25">
      <c r="A625" s="73">
        <v>296</v>
      </c>
      <c r="B625" s="135"/>
      <c r="C625" s="203"/>
      <c r="D625" s="219" t="str">
        <f t="shared" si="24"/>
        <v>-</v>
      </c>
      <c r="E625" s="229"/>
      <c r="F625" s="229"/>
      <c r="G625" s="229"/>
      <c r="H625" s="229"/>
      <c r="I625" s="229"/>
      <c r="J625" s="229"/>
      <c r="K625" s="74"/>
      <c r="L625" s="229"/>
      <c r="M625" s="229"/>
      <c r="N625" s="254" t="str">
        <f>IF($E625="","",VLOOKUP($E625,判定式!$Q$3:$X$12,8,TRUE))</f>
        <v/>
      </c>
      <c r="O625" s="254" t="str">
        <f>IF($F625="","",VLOOKUP($F625,判定式!$R$3:$X$12,7,TRUE))</f>
        <v/>
      </c>
      <c r="P625" s="254" t="str">
        <f>IF($G625="","",VLOOKUP($G625,判定式!$S$3:$X$12,6,TRUE))</f>
        <v/>
      </c>
      <c r="Q625" s="254" t="str">
        <f>IF($H625="","",VLOOKUP($H625,判定式!$T$3:$X$12,5,TRUE))</f>
        <v/>
      </c>
      <c r="R625" s="254" t="str">
        <f>IF($I625="","",VLOOKUP($I625,判定式!$AA$3:$AB$12,2,TRUE))</f>
        <v/>
      </c>
      <c r="S625" s="254" t="str">
        <f>IF($J625="","",VLOOKUP($J625,判定式!$W$3:$X$12,2,TRUE))</f>
        <v/>
      </c>
      <c r="T625" s="254" t="str">
        <f>IF($K625="","",VLOOKUP($K625,判定式!$Z$3:$AB$12,3,TRUE))</f>
        <v/>
      </c>
      <c r="U625" s="254" t="str">
        <f>IF($L625="","",VLOOKUP($L625,判定式!$U$3:$X$12,4,TRUE))</f>
        <v/>
      </c>
      <c r="V625" s="254" t="str">
        <f>IF($M625="","",VLOOKUP($M625,判定式!$V$3:$X$12,3,TRUE))</f>
        <v/>
      </c>
      <c r="W625" s="75" t="str">
        <f t="shared" si="25"/>
        <v/>
      </c>
      <c r="X625" s="172" t="b">
        <f>IF(ISNUMBER(D625),"判定外",IF(C625=12,VLOOKUP(W625,判定式!$C$15:I$19,7,TRUE),IF(C625=13,VLOOKUP(W625,判定式!$D$15:I$19,6,TRUE),IF(C625=14,VLOOKUP(W625,判定式!$E$15:I$19,5,TRUE),IF(C625=15,VLOOKUP(W625,判定式!$F$15:I$19,4,TRUE),IF(C625=16,VLOOKUP(W625,判定式!$G$15:I$19,3,TRUE),IF(C625=17,VLOOKUP(W625,判定式!$H$15:I$19,2,TRUE))))))))</f>
        <v>0</v>
      </c>
    </row>
    <row r="626" spans="1:31" ht="14.25">
      <c r="A626" s="67">
        <v>297</v>
      </c>
      <c r="B626" s="133"/>
      <c r="C626" s="201"/>
      <c r="D626" s="215" t="str">
        <f t="shared" si="24"/>
        <v>-</v>
      </c>
      <c r="E626" s="225"/>
      <c r="F626" s="225"/>
      <c r="G626" s="225"/>
      <c r="H626" s="225"/>
      <c r="I626" s="225"/>
      <c r="J626" s="225"/>
      <c r="K626" s="68"/>
      <c r="L626" s="225"/>
      <c r="M626" s="225"/>
      <c r="N626" s="250" t="str">
        <f>IF($E626="","",VLOOKUP($E626,判定式!$Q$3:$X$12,8,TRUE))</f>
        <v/>
      </c>
      <c r="O626" s="250" t="str">
        <f>IF($F626="","",VLOOKUP($F626,判定式!$R$3:$X$12,7,TRUE))</f>
        <v/>
      </c>
      <c r="P626" s="250" t="str">
        <f>IF($G626="","",VLOOKUP($G626,判定式!$S$3:$X$12,6,TRUE))</f>
        <v/>
      </c>
      <c r="Q626" s="250" t="str">
        <f>IF($H626="","",VLOOKUP($H626,判定式!$T$3:$X$12,5,TRUE))</f>
        <v/>
      </c>
      <c r="R626" s="250" t="str">
        <f>IF($I626="","",VLOOKUP($I626,判定式!$AA$3:$AB$12,2,TRUE))</f>
        <v/>
      </c>
      <c r="S626" s="250" t="str">
        <f>IF($J626="","",VLOOKUP($J626,判定式!$W$3:$X$12,2,TRUE))</f>
        <v/>
      </c>
      <c r="T626" s="250" t="str">
        <f>IF($K626="","",VLOOKUP($K626,判定式!$Z$3:$AB$12,3,TRUE))</f>
        <v/>
      </c>
      <c r="U626" s="250" t="str">
        <f>IF($L626="","",VLOOKUP($L626,判定式!$U$3:$X$12,4,TRUE))</f>
        <v/>
      </c>
      <c r="V626" s="250" t="str">
        <f>IF($M626="","",VLOOKUP($M626,判定式!$V$3:$X$12,3,TRUE))</f>
        <v/>
      </c>
      <c r="W626" s="69" t="str">
        <f t="shared" si="25"/>
        <v/>
      </c>
      <c r="X626" s="170" t="b">
        <f>IF(ISNUMBER(D626),"判定外",IF(C626=12,VLOOKUP(W626,判定式!$C$15:I$19,7,TRUE),IF(C626=13,VLOOKUP(W626,判定式!$D$15:I$19,6,TRUE),IF(C626=14,VLOOKUP(W626,判定式!$E$15:I$19,5,TRUE),IF(C626=15,VLOOKUP(W626,判定式!$F$15:I$19,4,TRUE),IF(C626=16,VLOOKUP(W626,判定式!$G$15:I$19,3,TRUE),IF(C626=17,VLOOKUP(W626,判定式!$H$15:I$19,2,TRUE))))))))</f>
        <v>0</v>
      </c>
    </row>
    <row r="627" spans="1:31" ht="14.25">
      <c r="A627" s="67">
        <v>298</v>
      </c>
      <c r="B627" s="133"/>
      <c r="C627" s="201"/>
      <c r="D627" s="215" t="str">
        <f t="shared" si="24"/>
        <v>-</v>
      </c>
      <c r="E627" s="225"/>
      <c r="F627" s="225"/>
      <c r="G627" s="225"/>
      <c r="H627" s="225"/>
      <c r="I627" s="225"/>
      <c r="J627" s="225"/>
      <c r="K627" s="68"/>
      <c r="L627" s="225"/>
      <c r="M627" s="225"/>
      <c r="N627" s="250" t="str">
        <f>IF($E627="","",VLOOKUP($E627,判定式!$Q$3:$X$12,8,TRUE))</f>
        <v/>
      </c>
      <c r="O627" s="250" t="str">
        <f>IF($F627="","",VLOOKUP($F627,判定式!$R$3:$X$12,7,TRUE))</f>
        <v/>
      </c>
      <c r="P627" s="250" t="str">
        <f>IF($G627="","",VLOOKUP($G627,判定式!$S$3:$X$12,6,TRUE))</f>
        <v/>
      </c>
      <c r="Q627" s="250" t="str">
        <f>IF($H627="","",VLOOKUP($H627,判定式!$T$3:$X$12,5,TRUE))</f>
        <v/>
      </c>
      <c r="R627" s="250" t="str">
        <f>IF($I627="","",VLOOKUP($I627,判定式!$AA$3:$AB$12,2,TRUE))</f>
        <v/>
      </c>
      <c r="S627" s="250" t="str">
        <f>IF($J627="","",VLOOKUP($J627,判定式!$W$3:$X$12,2,TRUE))</f>
        <v/>
      </c>
      <c r="T627" s="250" t="str">
        <f>IF($K627="","",VLOOKUP($K627,判定式!$Z$3:$AB$12,3,TRUE))</f>
        <v/>
      </c>
      <c r="U627" s="250" t="str">
        <f>IF($L627="","",VLOOKUP($L627,判定式!$U$3:$X$12,4,TRUE))</f>
        <v/>
      </c>
      <c r="V627" s="250" t="str">
        <f>IF($M627="","",VLOOKUP($M627,判定式!$V$3:$X$12,3,TRUE))</f>
        <v/>
      </c>
      <c r="W627" s="69" t="str">
        <f t="shared" si="25"/>
        <v/>
      </c>
      <c r="X627" s="170" t="b">
        <f>IF(ISNUMBER(D627),"判定外",IF(C627=12,VLOOKUP(W627,判定式!$C$15:I$19,7,TRUE),IF(C627=13,VLOOKUP(W627,判定式!$D$15:I$19,6,TRUE),IF(C627=14,VLOOKUP(W627,判定式!$E$15:I$19,5,TRUE),IF(C627=15,VLOOKUP(W627,判定式!$F$15:I$19,4,TRUE),IF(C627=16,VLOOKUP(W627,判定式!$G$15:I$19,3,TRUE),IF(C627=17,VLOOKUP(W627,判定式!$H$15:I$19,2,TRUE))))))))</f>
        <v>0</v>
      </c>
    </row>
    <row r="628" spans="1:31" ht="14.25">
      <c r="A628" s="67">
        <v>299</v>
      </c>
      <c r="B628" s="133"/>
      <c r="C628" s="201"/>
      <c r="D628" s="215" t="str">
        <f t="shared" si="24"/>
        <v>-</v>
      </c>
      <c r="E628" s="225"/>
      <c r="F628" s="225"/>
      <c r="G628" s="225"/>
      <c r="H628" s="225"/>
      <c r="I628" s="225"/>
      <c r="J628" s="225"/>
      <c r="K628" s="68"/>
      <c r="L628" s="225"/>
      <c r="M628" s="225"/>
      <c r="N628" s="250" t="str">
        <f>IF($E628="","",VLOOKUP($E628,判定式!$Q$3:$X$12,8,TRUE))</f>
        <v/>
      </c>
      <c r="O628" s="250" t="str">
        <f>IF($F628="","",VLOOKUP($F628,判定式!$R$3:$X$12,7,TRUE))</f>
        <v/>
      </c>
      <c r="P628" s="250" t="str">
        <f>IF($G628="","",VLOOKUP($G628,判定式!$S$3:$X$12,6,TRUE))</f>
        <v/>
      </c>
      <c r="Q628" s="250" t="str">
        <f>IF($H628="","",VLOOKUP($H628,判定式!$T$3:$X$12,5,TRUE))</f>
        <v/>
      </c>
      <c r="R628" s="250" t="str">
        <f>IF($I628="","",VLOOKUP($I628,判定式!$AA$3:$AB$12,2,TRUE))</f>
        <v/>
      </c>
      <c r="S628" s="250" t="str">
        <f>IF($J628="","",VLOOKUP($J628,判定式!$W$3:$X$12,2,TRUE))</f>
        <v/>
      </c>
      <c r="T628" s="250" t="str">
        <f>IF($K628="","",VLOOKUP($K628,判定式!$Z$3:$AB$12,3,TRUE))</f>
        <v/>
      </c>
      <c r="U628" s="250" t="str">
        <f>IF($L628="","",VLOOKUP($L628,判定式!$U$3:$X$12,4,TRUE))</f>
        <v/>
      </c>
      <c r="V628" s="250" t="str">
        <f>IF($M628="","",VLOOKUP($M628,判定式!$V$3:$X$12,3,TRUE))</f>
        <v/>
      </c>
      <c r="W628" s="69" t="str">
        <f t="shared" si="25"/>
        <v/>
      </c>
      <c r="X628" s="170" t="b">
        <f>IF(ISNUMBER(D628),"判定外",IF(C628=12,VLOOKUP(W628,判定式!$C$15:I$19,7,TRUE),IF(C628=13,VLOOKUP(W628,判定式!$D$15:I$19,6,TRUE),IF(C628=14,VLOOKUP(W628,判定式!$E$15:I$19,5,TRUE),IF(C628=15,VLOOKUP(W628,判定式!$F$15:I$19,4,TRUE),IF(C628=16,VLOOKUP(W628,判定式!$G$15:I$19,3,TRUE),IF(C628=17,VLOOKUP(W628,判定式!$H$15:I$19,2,TRUE))))))))</f>
        <v>0</v>
      </c>
    </row>
    <row r="629" spans="1:31" ht="15" thickBot="1">
      <c r="A629" s="81">
        <v>300</v>
      </c>
      <c r="B629" s="81"/>
      <c r="C629" s="206"/>
      <c r="D629" s="220" t="str">
        <f t="shared" si="24"/>
        <v>-</v>
      </c>
      <c r="E629" s="232"/>
      <c r="F629" s="232"/>
      <c r="G629" s="232"/>
      <c r="H629" s="232"/>
      <c r="I629" s="232"/>
      <c r="J629" s="232"/>
      <c r="K629" s="82"/>
      <c r="L629" s="232"/>
      <c r="M629" s="232"/>
      <c r="N629" s="255" t="str">
        <f>IF($E629="","",VLOOKUP($E629,判定式!$Q$3:$X$12,8,TRUE))</f>
        <v/>
      </c>
      <c r="O629" s="255" t="str">
        <f>IF($F629="","",VLOOKUP($F629,判定式!$R$3:$X$12,7,TRUE))</f>
        <v/>
      </c>
      <c r="P629" s="255" t="str">
        <f>IF($G629="","",VLOOKUP($G629,判定式!$S$3:$X$12,6,TRUE))</f>
        <v/>
      </c>
      <c r="Q629" s="255" t="str">
        <f>IF($H629="","",VLOOKUP($H629,判定式!$T$3:$X$12,5,TRUE))</f>
        <v/>
      </c>
      <c r="R629" s="255" t="str">
        <f>IF($I629="","",VLOOKUP($I629,判定式!$AA$3:$AB$12,2,TRUE))</f>
        <v/>
      </c>
      <c r="S629" s="255" t="str">
        <f>IF($J629="","",VLOOKUP($J629,判定式!$W$3:$X$12,2,TRUE))</f>
        <v/>
      </c>
      <c r="T629" s="255" t="str">
        <f>IF($K629="","",VLOOKUP($K629,判定式!$Z$3:$AB$12,3,TRUE))</f>
        <v/>
      </c>
      <c r="U629" s="255" t="str">
        <f>IF($L629="","",VLOOKUP($L629,判定式!$U$3:$X$12,4,TRUE))</f>
        <v/>
      </c>
      <c r="V629" s="255" t="str">
        <f>IF($M629="","",VLOOKUP($M629,判定式!$V$3:$X$12,3,TRUE))</f>
        <v/>
      </c>
      <c r="W629" s="83" t="str">
        <f t="shared" si="25"/>
        <v/>
      </c>
      <c r="X629" s="175" t="b">
        <f>IF(ISNUMBER(D629),"判定外",IF(C629=12,VLOOKUP(W629,判定式!$C$15:I$19,7,TRUE),IF(C629=13,VLOOKUP(W629,判定式!$D$15:I$19,6,TRUE),IF(C629=14,VLOOKUP(W629,判定式!$E$15:I$19,5,TRUE),IF(C629=15,VLOOKUP(W629,判定式!$F$15:I$19,4,TRUE),IF(C629=16,VLOOKUP(W629,判定式!$G$15:I$19,3,TRUE),IF(C629=17,VLOOKUP(W629,判定式!$H$15:I$19,2,TRUE))))))))</f>
        <v>0</v>
      </c>
    </row>
    <row r="630" spans="1:31">
      <c r="Q630" s="84"/>
      <c r="R630" s="84"/>
      <c r="S630" s="84"/>
      <c r="T630" s="84"/>
      <c r="U630" s="84"/>
      <c r="V630" s="84"/>
      <c r="W630" s="84"/>
      <c r="AC630" s="54"/>
      <c r="AD630" s="54"/>
      <c r="AE630" s="54"/>
    </row>
    <row r="631" spans="1:31">
      <c r="AC631" s="54"/>
      <c r="AD631" s="54"/>
      <c r="AE631" s="54"/>
    </row>
    <row r="632" spans="1:31">
      <c r="AC632" s="54"/>
      <c r="AD632" s="54"/>
      <c r="AE632" s="54"/>
    </row>
    <row r="633" spans="1:3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</row>
    <row r="634" spans="1:3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</row>
  </sheetData>
  <sheetProtection password="CC1E" sheet="1" objects="1" scenarios="1"/>
  <mergeCells count="30">
    <mergeCell ref="T19:T20"/>
    <mergeCell ref="U19:U20"/>
    <mergeCell ref="V19:V20"/>
    <mergeCell ref="Q328:Q329"/>
    <mergeCell ref="R328:R329"/>
    <mergeCell ref="S328:S329"/>
    <mergeCell ref="T328:T329"/>
    <mergeCell ref="U328:U329"/>
    <mergeCell ref="D327:D329"/>
    <mergeCell ref="E327:M327"/>
    <mergeCell ref="N327:V327"/>
    <mergeCell ref="N19:N20"/>
    <mergeCell ref="O19:O20"/>
    <mergeCell ref="P19:P20"/>
    <mergeCell ref="Q19:Q20"/>
    <mergeCell ref="R19:R20"/>
    <mergeCell ref="S19:S20"/>
    <mergeCell ref="D18:D20"/>
    <mergeCell ref="E18:M18"/>
    <mergeCell ref="N18:V18"/>
    <mergeCell ref="V328:V329"/>
    <mergeCell ref="N328:N329"/>
    <mergeCell ref="O328:O329"/>
    <mergeCell ref="P328:P329"/>
    <mergeCell ref="C2:F2"/>
    <mergeCell ref="O4:U4"/>
    <mergeCell ref="C5:C8"/>
    <mergeCell ref="P8:R8"/>
    <mergeCell ref="C9:C12"/>
    <mergeCell ref="P12:R12"/>
  </mergeCells>
  <phoneticPr fontId="3"/>
  <conditionalFormatting sqref="B21:C320 E21:M320 B330:C629 E330:M629">
    <cfRule type="cellIs" dxfId="1" priority="24" stopIfTrue="1" operator="equal">
      <formula>""</formula>
    </cfRule>
  </conditionalFormatting>
  <dataValidations count="3">
    <dataValidation type="whole" operator="greaterThanOrEqual" allowBlank="1" showInputMessage="1" showErrorMessage="1" sqref="L21:M320 L330:M629 E330:J629 E21:J320">
      <formula1>0</formula1>
    </dataValidation>
    <dataValidation type="custom" allowBlank="1" showInputMessage="1" showErrorMessage="1" sqref="K21:K320 K330:K629">
      <formula1>ROUND(K21,1)=K21</formula1>
    </dataValidation>
    <dataValidation type="whole" operator="equal" allowBlank="1" showInputMessage="1" showErrorMessage="1" sqref="C21:C320 C330:C629">
      <formula1>16</formula1>
    </dataValidation>
  </dataValidations>
  <pageMargins left="0.75" right="0.75" top="1" bottom="1" header="0.51200000000000001" footer="0.51200000000000001"/>
  <pageSetup paperSize="8" scale="96" orientation="landscape" r:id="rId1"/>
  <headerFooter alignWithMargins="0"/>
  <rowBreaks count="1" manualBreakCount="1">
    <brk id="324" max="16383" man="1"/>
  </rowBreaks>
  <colBreaks count="1" manualBreakCount="1">
    <brk id="15" max="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AE634"/>
  <sheetViews>
    <sheetView workbookViewId="0"/>
  </sheetViews>
  <sheetFormatPr defaultRowHeight="13.5"/>
  <cols>
    <col min="1" max="1" width="4.125" style="2" customWidth="1"/>
    <col min="2" max="2" width="16.625" style="2" customWidth="1"/>
    <col min="3" max="4" width="6" style="2" customWidth="1"/>
    <col min="5" max="13" width="7.5" style="2" customWidth="1"/>
    <col min="14" max="30" width="5.25" style="2" customWidth="1"/>
    <col min="31" max="31" width="3.875" style="2" customWidth="1"/>
    <col min="32" max="16384" width="9" style="2"/>
  </cols>
  <sheetData>
    <row r="1" spans="1:31" ht="24" customHeight="1" thickBot="1">
      <c r="A1" s="54"/>
      <c r="B1" s="160" t="str">
        <f>IF(入力要領・学校名入力!D2=0,"",入力要領・学校名入力!D2)</f>
        <v/>
      </c>
      <c r="C1" s="161" t="s">
        <v>210</v>
      </c>
      <c r="D1" s="91" t="s">
        <v>96</v>
      </c>
      <c r="E1" s="91"/>
      <c r="F1" s="91"/>
      <c r="G1" s="91"/>
      <c r="H1" s="91"/>
      <c r="I1" s="91"/>
      <c r="J1" s="91"/>
      <c r="K1" s="91"/>
      <c r="L1" s="91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AD1" s="54"/>
      <c r="AE1" s="54"/>
    </row>
    <row r="2" spans="1:31" ht="13.5" customHeight="1" thickBot="1">
      <c r="A2" s="54"/>
      <c r="B2" s="162" t="s">
        <v>78</v>
      </c>
      <c r="C2" s="346" t="str">
        <f>IF(入力要領・学校名入力!H2=0,"",入力要領・学校名入力!H2)</f>
        <v/>
      </c>
      <c r="D2" s="347"/>
      <c r="E2" s="347"/>
      <c r="F2" s="348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AD2" s="54"/>
      <c r="AE2" s="54"/>
    </row>
    <row r="3" spans="1:31" ht="13.5" customHeight="1" thickBot="1">
      <c r="A3" s="54"/>
      <c r="B3" s="92"/>
      <c r="C3" s="93"/>
      <c r="O3" s="54"/>
      <c r="P3" s="54"/>
      <c r="Q3" s="54"/>
      <c r="R3" s="54"/>
      <c r="S3" s="54"/>
      <c r="T3" s="54"/>
      <c r="U3" s="54"/>
      <c r="V3" s="54"/>
      <c r="W3" s="54"/>
      <c r="AD3" s="54"/>
      <c r="AE3" s="54"/>
    </row>
    <row r="4" spans="1:31" ht="13.5" customHeight="1" thickBot="1">
      <c r="A4" s="54"/>
      <c r="B4" s="92" t="s">
        <v>130</v>
      </c>
      <c r="C4" s="94"/>
      <c r="D4" s="95" t="s">
        <v>131</v>
      </c>
      <c r="E4" s="96" t="s">
        <v>103</v>
      </c>
      <c r="F4" s="96" t="s">
        <v>104</v>
      </c>
      <c r="G4" s="96" t="s">
        <v>105</v>
      </c>
      <c r="H4" s="96" t="s">
        <v>106</v>
      </c>
      <c r="I4" s="96" t="s">
        <v>55</v>
      </c>
      <c r="J4" s="96" t="s">
        <v>132</v>
      </c>
      <c r="K4" s="97" t="s">
        <v>59</v>
      </c>
      <c r="L4" s="96" t="s">
        <v>108</v>
      </c>
      <c r="M4" s="96" t="s">
        <v>221</v>
      </c>
      <c r="N4" s="96" t="s">
        <v>133</v>
      </c>
      <c r="O4" s="349" t="s">
        <v>120</v>
      </c>
      <c r="P4" s="350"/>
      <c r="Q4" s="350"/>
      <c r="R4" s="350"/>
      <c r="S4" s="350"/>
      <c r="T4" s="350"/>
      <c r="U4" s="351"/>
      <c r="V4" s="54"/>
      <c r="W4" s="54"/>
      <c r="AD4" s="54"/>
      <c r="AE4" s="54"/>
    </row>
    <row r="5" spans="1:31" ht="13.5" customHeight="1">
      <c r="A5" s="54"/>
      <c r="B5" s="92"/>
      <c r="C5" s="352" t="s">
        <v>239</v>
      </c>
      <c r="D5" s="98" t="s">
        <v>134</v>
      </c>
      <c r="E5" s="176">
        <f t="shared" ref="E5:M5" si="0">COUNT(E21:E320)</f>
        <v>0</v>
      </c>
      <c r="F5" s="176">
        <f t="shared" si="0"/>
        <v>0</v>
      </c>
      <c r="G5" s="176">
        <f t="shared" si="0"/>
        <v>0</v>
      </c>
      <c r="H5" s="176">
        <f t="shared" si="0"/>
        <v>0</v>
      </c>
      <c r="I5" s="176">
        <f t="shared" si="0"/>
        <v>0</v>
      </c>
      <c r="J5" s="176">
        <f t="shared" si="0"/>
        <v>0</v>
      </c>
      <c r="K5" s="182">
        <f t="shared" si="0"/>
        <v>0</v>
      </c>
      <c r="L5" s="176">
        <f t="shared" si="0"/>
        <v>0</v>
      </c>
      <c r="M5" s="176">
        <f t="shared" si="0"/>
        <v>0</v>
      </c>
      <c r="N5" s="176">
        <f>COUNT(AC21:AC320)</f>
        <v>0</v>
      </c>
      <c r="O5" s="99" t="s">
        <v>116</v>
      </c>
      <c r="P5" s="183" t="s">
        <v>135</v>
      </c>
      <c r="Q5" s="184" t="s">
        <v>136</v>
      </c>
      <c r="R5" s="184" t="s">
        <v>137</v>
      </c>
      <c r="S5" s="184" t="s">
        <v>138</v>
      </c>
      <c r="T5" s="108" t="s">
        <v>139</v>
      </c>
      <c r="U5" s="99" t="s">
        <v>117</v>
      </c>
      <c r="V5" s="54"/>
      <c r="W5" s="54"/>
      <c r="AD5" s="54"/>
      <c r="AE5" s="54"/>
    </row>
    <row r="6" spans="1:31" ht="13.5" customHeight="1" thickBot="1">
      <c r="A6" s="54"/>
      <c r="B6" s="92"/>
      <c r="C6" s="353"/>
      <c r="D6" s="147" t="s">
        <v>118</v>
      </c>
      <c r="E6" s="148" t="str">
        <f t="shared" ref="E6:M6" si="1">IF(ISERROR(AVERAGE(E21:E320)),"",AVERAGE(E21:E320))</f>
        <v/>
      </c>
      <c r="F6" s="148" t="str">
        <f t="shared" si="1"/>
        <v/>
      </c>
      <c r="G6" s="148" t="str">
        <f t="shared" si="1"/>
        <v/>
      </c>
      <c r="H6" s="148" t="str">
        <f t="shared" si="1"/>
        <v/>
      </c>
      <c r="I6" s="148" t="str">
        <f t="shared" si="1"/>
        <v/>
      </c>
      <c r="J6" s="148" t="str">
        <f t="shared" si="1"/>
        <v/>
      </c>
      <c r="K6" s="148" t="str">
        <f t="shared" si="1"/>
        <v/>
      </c>
      <c r="L6" s="148" t="str">
        <f t="shared" si="1"/>
        <v/>
      </c>
      <c r="M6" s="148" t="str">
        <f t="shared" si="1"/>
        <v/>
      </c>
      <c r="N6" s="148" t="str">
        <f>IF(ISERROR(AVERAGE(AC21:AC320)),"",AVERAGE(AC21:AC320))</f>
        <v/>
      </c>
      <c r="O6" s="185" t="s">
        <v>140</v>
      </c>
      <c r="P6" s="186">
        <f>COUNTIF($AD21:$AD320,"A")</f>
        <v>0</v>
      </c>
      <c r="Q6" s="187">
        <f>COUNTIF($AD21:$AD320,"B")</f>
        <v>0</v>
      </c>
      <c r="R6" s="187">
        <f>COUNTIF($AD21:$AD320,"C")</f>
        <v>0</v>
      </c>
      <c r="S6" s="187">
        <f>COUNTIF($AD21:$AD320,"d")</f>
        <v>0</v>
      </c>
      <c r="T6" s="188">
        <f>COUNTIF($AD21:$AD320,"e")</f>
        <v>0</v>
      </c>
      <c r="U6" s="100">
        <f>COUNTIF($AD21:$AD320,"判定外")</f>
        <v>0</v>
      </c>
      <c r="V6" s="54"/>
      <c r="W6" s="54"/>
      <c r="AD6" s="54"/>
      <c r="AE6" s="54"/>
    </row>
    <row r="7" spans="1:31" ht="13.5" customHeight="1" thickBot="1">
      <c r="A7" s="54"/>
      <c r="B7" s="92"/>
      <c r="C7" s="353"/>
      <c r="D7" s="157" t="s">
        <v>119</v>
      </c>
      <c r="E7" s="177" t="str">
        <f t="shared" ref="E7:M7" si="2">IF(ISERROR(STDEV(E21:E320)),"",STDEV(E21:E320))</f>
        <v/>
      </c>
      <c r="F7" s="177" t="str">
        <f t="shared" si="2"/>
        <v/>
      </c>
      <c r="G7" s="177" t="str">
        <f t="shared" si="2"/>
        <v/>
      </c>
      <c r="H7" s="177" t="str">
        <f t="shared" si="2"/>
        <v/>
      </c>
      <c r="I7" s="177" t="str">
        <f t="shared" si="2"/>
        <v/>
      </c>
      <c r="J7" s="177" t="str">
        <f t="shared" si="2"/>
        <v/>
      </c>
      <c r="K7" s="177" t="str">
        <f t="shared" si="2"/>
        <v/>
      </c>
      <c r="L7" s="177" t="str">
        <f t="shared" si="2"/>
        <v/>
      </c>
      <c r="M7" s="177" t="str">
        <f t="shared" si="2"/>
        <v/>
      </c>
      <c r="N7" s="177" t="str">
        <f>IF(ISERROR(STDEV(AC21:AC320)),"",STDEV(AC21:AC320))</f>
        <v/>
      </c>
      <c r="O7" s="185" t="s">
        <v>141</v>
      </c>
      <c r="P7" s="101">
        <f>IFERROR(P6/SUM($P$6:$T$6),0)</f>
        <v>0</v>
      </c>
      <c r="Q7" s="102">
        <f>IFERROR(Q6/SUM($P$6:$T$6),0)</f>
        <v>0</v>
      </c>
      <c r="R7" s="102">
        <f>IFERROR(R6/SUM($P$6:$T$6),0)</f>
        <v>0</v>
      </c>
      <c r="S7" s="102">
        <f>IFERROR(S6/SUM($P$6:$T$6),0)</f>
        <v>0</v>
      </c>
      <c r="T7" s="103">
        <f>IFERROR(T6/SUM($P$6:$T$6),0)</f>
        <v>0</v>
      </c>
      <c r="U7" s="104"/>
      <c r="V7" s="54"/>
      <c r="W7" s="54"/>
      <c r="AD7" s="54"/>
      <c r="AE7" s="54"/>
    </row>
    <row r="8" spans="1:31" ht="13.5" customHeight="1" thickBot="1">
      <c r="A8" s="54"/>
      <c r="B8" s="92"/>
      <c r="C8" s="354"/>
      <c r="D8" s="105" t="s">
        <v>142</v>
      </c>
      <c r="E8" s="178">
        <v>34</v>
      </c>
      <c r="F8" s="178">
        <v>30</v>
      </c>
      <c r="G8" s="178">
        <v>48</v>
      </c>
      <c r="H8" s="178">
        <v>55</v>
      </c>
      <c r="I8" s="178">
        <v>373</v>
      </c>
      <c r="J8" s="178">
        <v>95</v>
      </c>
      <c r="K8" s="189">
        <v>7.6</v>
      </c>
      <c r="L8" s="178">
        <v>208</v>
      </c>
      <c r="M8" s="178">
        <v>24</v>
      </c>
      <c r="N8" s="178">
        <v>49</v>
      </c>
      <c r="O8" s="190" t="s">
        <v>143</v>
      </c>
      <c r="P8" s="355">
        <f>SUM(P7:R7)</f>
        <v>0</v>
      </c>
      <c r="Q8" s="356"/>
      <c r="R8" s="357"/>
      <c r="S8" s="106" t="s">
        <v>144</v>
      </c>
      <c r="T8" s="115">
        <f>(+P7+Q7)-(S7+T7)</f>
        <v>0</v>
      </c>
      <c r="U8" s="107"/>
      <c r="V8" s="54"/>
      <c r="W8" s="54"/>
      <c r="AD8" s="54"/>
      <c r="AE8" s="54"/>
    </row>
    <row r="9" spans="1:31" ht="13.5" customHeight="1">
      <c r="A9" s="54"/>
      <c r="B9" s="92"/>
      <c r="C9" s="352" t="s">
        <v>240</v>
      </c>
      <c r="D9" s="98" t="s">
        <v>134</v>
      </c>
      <c r="E9" s="176">
        <f>COUNT(E330:E629)</f>
        <v>0</v>
      </c>
      <c r="F9" s="176">
        <f t="shared" ref="F9:M9" si="3">COUNT(F330:F629)</f>
        <v>0</v>
      </c>
      <c r="G9" s="176">
        <f t="shared" si="3"/>
        <v>0</v>
      </c>
      <c r="H9" s="176">
        <f t="shared" si="3"/>
        <v>0</v>
      </c>
      <c r="I9" s="176">
        <f t="shared" si="3"/>
        <v>0</v>
      </c>
      <c r="J9" s="176">
        <f t="shared" si="3"/>
        <v>0</v>
      </c>
      <c r="K9" s="176">
        <f t="shared" si="3"/>
        <v>0</v>
      </c>
      <c r="L9" s="176">
        <f t="shared" si="3"/>
        <v>0</v>
      </c>
      <c r="M9" s="176">
        <f t="shared" si="3"/>
        <v>0</v>
      </c>
      <c r="N9" s="176">
        <f>COUNT(AC330:AC629)</f>
        <v>0</v>
      </c>
      <c r="O9" s="99" t="s">
        <v>116</v>
      </c>
      <c r="P9" s="191" t="s">
        <v>125</v>
      </c>
      <c r="Q9" s="184" t="s">
        <v>126</v>
      </c>
      <c r="R9" s="184" t="s">
        <v>127</v>
      </c>
      <c r="S9" s="184" t="s">
        <v>128</v>
      </c>
      <c r="T9" s="184" t="s">
        <v>129</v>
      </c>
      <c r="U9" s="108" t="s">
        <v>117</v>
      </c>
      <c r="V9" s="54"/>
      <c r="W9" s="54"/>
      <c r="AD9" s="54"/>
      <c r="AE9" s="54"/>
    </row>
    <row r="10" spans="1:31" ht="13.5" customHeight="1" thickBot="1">
      <c r="A10" s="54"/>
      <c r="B10" s="92"/>
      <c r="C10" s="353"/>
      <c r="D10" s="147" t="s">
        <v>118</v>
      </c>
      <c r="E10" s="148" t="str">
        <f>IF(ISERROR(AVERAGE(E330:E629)),"",AVERAGE(E330:E629))</f>
        <v/>
      </c>
      <c r="F10" s="148" t="str">
        <f t="shared" ref="F10:M10" si="4">IF(ISERROR(AVERAGE(F330:F629)),"",AVERAGE(F330:F629))</f>
        <v/>
      </c>
      <c r="G10" s="148" t="str">
        <f t="shared" si="4"/>
        <v/>
      </c>
      <c r="H10" s="148" t="str">
        <f t="shared" si="4"/>
        <v/>
      </c>
      <c r="I10" s="148" t="str">
        <f t="shared" si="4"/>
        <v/>
      </c>
      <c r="J10" s="148" t="str">
        <f t="shared" si="4"/>
        <v/>
      </c>
      <c r="K10" s="148" t="str">
        <f t="shared" si="4"/>
        <v/>
      </c>
      <c r="L10" s="148" t="str">
        <f t="shared" si="4"/>
        <v/>
      </c>
      <c r="M10" s="148" t="str">
        <f t="shared" si="4"/>
        <v/>
      </c>
      <c r="N10" s="148" t="str">
        <f>IF(ISERROR(AVERAGE(AC330:AC629)),"",AVERAGE(AC330:AC629))</f>
        <v/>
      </c>
      <c r="O10" s="192" t="s">
        <v>140</v>
      </c>
      <c r="P10" s="193">
        <f>COUNTIF($AD330:$AD629,"A")</f>
        <v>0</v>
      </c>
      <c r="Q10" s="194">
        <f>COUNTIF($AD330:$AD629,"B")</f>
        <v>0</v>
      </c>
      <c r="R10" s="194">
        <f>COUNTIF($AD330:$AD629,"C")</f>
        <v>0</v>
      </c>
      <c r="S10" s="194">
        <f>COUNTIF($AD330:$AD629,"d")</f>
        <v>0</v>
      </c>
      <c r="T10" s="194">
        <f>COUNTIF($AD330:$AD629,"e")</f>
        <v>0</v>
      </c>
      <c r="U10" s="109">
        <f>COUNTIF($AD330:$AD629,"判定外")</f>
        <v>0</v>
      </c>
      <c r="V10" s="54"/>
      <c r="W10" s="54"/>
      <c r="AD10" s="54"/>
      <c r="AE10" s="54"/>
    </row>
    <row r="11" spans="1:31" ht="13.5" customHeight="1" thickBot="1">
      <c r="A11" s="54"/>
      <c r="B11" s="92"/>
      <c r="C11" s="353"/>
      <c r="D11" s="158" t="s">
        <v>119</v>
      </c>
      <c r="E11" s="179" t="str">
        <f>IF(ISERROR(STDEV(E330:E629)),"",STDEV(E330:E629))</f>
        <v/>
      </c>
      <c r="F11" s="179" t="str">
        <f t="shared" ref="F11:M11" si="5">IF(ISERROR(STDEV(F330:F629)),"",STDEV(F330:F629))</f>
        <v/>
      </c>
      <c r="G11" s="179" t="str">
        <f t="shared" si="5"/>
        <v/>
      </c>
      <c r="H11" s="179" t="str">
        <f t="shared" si="5"/>
        <v/>
      </c>
      <c r="I11" s="179" t="str">
        <f t="shared" si="5"/>
        <v/>
      </c>
      <c r="J11" s="179" t="str">
        <f t="shared" si="5"/>
        <v/>
      </c>
      <c r="K11" s="179" t="str">
        <f t="shared" si="5"/>
        <v/>
      </c>
      <c r="L11" s="179" t="str">
        <f t="shared" si="5"/>
        <v/>
      </c>
      <c r="M11" s="179" t="str">
        <f t="shared" si="5"/>
        <v/>
      </c>
      <c r="N11" s="179" t="str">
        <f>IF(ISERROR(STDEV(AC330:AC629)),"",STDEV(AC330:AC629))</f>
        <v/>
      </c>
      <c r="O11" s="195" t="s">
        <v>141</v>
      </c>
      <c r="P11" s="110">
        <f>IFERROR(P10/SUM($P$10:$T$10),0)</f>
        <v>0</v>
      </c>
      <c r="Q11" s="111">
        <f>IFERROR(Q10/SUM($P$10:$T$10),0)</f>
        <v>0</v>
      </c>
      <c r="R11" s="111">
        <f>IFERROR(R10/SUM($P$10:$T$10),0)</f>
        <v>0</v>
      </c>
      <c r="S11" s="111">
        <f>IFERROR(S10/SUM($P$10:$T$10),0)</f>
        <v>0</v>
      </c>
      <c r="T11" s="112">
        <f>IFERROR(T10/SUM($P$10:$T$10),0)</f>
        <v>0</v>
      </c>
      <c r="U11" s="107"/>
      <c r="V11" s="54"/>
      <c r="W11" s="54"/>
      <c r="AD11" s="54"/>
      <c r="AE11" s="54"/>
    </row>
    <row r="12" spans="1:31" ht="13.5" customHeight="1" thickBot="1">
      <c r="A12" s="54"/>
      <c r="B12" s="92"/>
      <c r="C12" s="354"/>
      <c r="D12" s="113" t="s">
        <v>142</v>
      </c>
      <c r="E12" s="180">
        <v>25</v>
      </c>
      <c r="F12" s="180">
        <v>24</v>
      </c>
      <c r="G12" s="180">
        <v>48</v>
      </c>
      <c r="H12" s="180">
        <v>48</v>
      </c>
      <c r="I12" s="180">
        <v>289</v>
      </c>
      <c r="J12" s="180">
        <v>59</v>
      </c>
      <c r="K12" s="196">
        <v>8.8000000000000007</v>
      </c>
      <c r="L12" s="180">
        <v>170</v>
      </c>
      <c r="M12" s="180">
        <v>15</v>
      </c>
      <c r="N12" s="180">
        <v>52</v>
      </c>
      <c r="O12" s="190" t="s">
        <v>145</v>
      </c>
      <c r="P12" s="355">
        <f>SUM(P11:R11)</f>
        <v>0</v>
      </c>
      <c r="Q12" s="356"/>
      <c r="R12" s="356"/>
      <c r="S12" s="114" t="s">
        <v>144</v>
      </c>
      <c r="T12" s="115">
        <f>(+P11+Q11)-(S11+T11)</f>
        <v>0</v>
      </c>
      <c r="U12" s="107"/>
      <c r="V12" s="54"/>
      <c r="W12" s="54"/>
      <c r="AD12" s="54"/>
      <c r="AE12" s="54"/>
    </row>
    <row r="13" spans="1:31" ht="13.5" customHeight="1">
      <c r="A13" s="54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54"/>
      <c r="P13" s="54"/>
      <c r="Q13" s="54"/>
      <c r="R13" s="54"/>
      <c r="S13" s="54"/>
      <c r="T13" s="54"/>
      <c r="U13" s="54"/>
      <c r="V13" s="54"/>
      <c r="W13" s="54"/>
      <c r="AD13" s="54"/>
      <c r="AE13" s="54"/>
    </row>
    <row r="14" spans="1:31" ht="13.5" customHeight="1">
      <c r="A14" s="54"/>
      <c r="B14" s="116" t="s">
        <v>224</v>
      </c>
      <c r="C14" s="93"/>
      <c r="D14" s="93"/>
      <c r="E14" s="93"/>
      <c r="F14" s="93"/>
      <c r="G14" s="54"/>
      <c r="H14" s="54"/>
      <c r="I14" s="54"/>
      <c r="J14" s="54"/>
      <c r="K14" s="5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AD14" s="54"/>
      <c r="AE14" s="54"/>
    </row>
    <row r="15" spans="1:31" ht="13.5" customHeight="1">
      <c r="A15" s="54"/>
      <c r="B15" s="92"/>
      <c r="C15" s="93"/>
      <c r="D15" s="93"/>
      <c r="E15" s="93"/>
      <c r="F15" s="93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AD15" s="54"/>
      <c r="AE15" s="54"/>
    </row>
    <row r="16" spans="1:31">
      <c r="A16" s="54"/>
      <c r="B16" s="117" t="s">
        <v>146</v>
      </c>
      <c r="C16" s="118" t="s">
        <v>241</v>
      </c>
      <c r="D16" s="119"/>
      <c r="E16" s="119"/>
      <c r="F16" s="120"/>
      <c r="G16" s="54"/>
      <c r="H16" s="56" t="s">
        <v>167</v>
      </c>
      <c r="I16" s="9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AD16" s="54"/>
      <c r="AE16" s="54"/>
    </row>
    <row r="17" spans="1:31" ht="18" thickBot="1">
      <c r="A17" s="54"/>
      <c r="B17" s="57" t="s">
        <v>242</v>
      </c>
      <c r="C17" s="58">
        <v>17</v>
      </c>
      <c r="D17" s="59" t="s">
        <v>209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60" t="s">
        <v>97</v>
      </c>
      <c r="K17" s="121" t="s">
        <v>98</v>
      </c>
      <c r="L17" s="60" t="s">
        <v>97</v>
      </c>
      <c r="M17" s="60" t="s">
        <v>97</v>
      </c>
      <c r="N17" s="181">
        <v>12</v>
      </c>
      <c r="O17" s="181">
        <v>1234</v>
      </c>
      <c r="P17" s="181">
        <v>1234</v>
      </c>
      <c r="Q17" s="181">
        <v>123</v>
      </c>
      <c r="R17" s="181">
        <v>123</v>
      </c>
      <c r="S17" s="181">
        <v>1234</v>
      </c>
      <c r="T17" s="54"/>
      <c r="U17" s="54"/>
      <c r="V17" s="54"/>
      <c r="W17" s="54"/>
      <c r="AD17" s="54"/>
      <c r="AE17" s="54"/>
    </row>
    <row r="18" spans="1:31" ht="14.25" customHeight="1" thickBot="1">
      <c r="A18" s="122"/>
      <c r="B18" s="122"/>
      <c r="C18" s="123" t="s">
        <v>99</v>
      </c>
      <c r="D18" s="358" t="s">
        <v>100</v>
      </c>
      <c r="E18" s="361" t="s">
        <v>101</v>
      </c>
      <c r="F18" s="362"/>
      <c r="G18" s="362"/>
      <c r="H18" s="362"/>
      <c r="I18" s="362"/>
      <c r="J18" s="362"/>
      <c r="K18" s="362"/>
      <c r="L18" s="362"/>
      <c r="M18" s="363"/>
      <c r="N18" s="384" t="s">
        <v>168</v>
      </c>
      <c r="O18" s="385"/>
      <c r="P18" s="385"/>
      <c r="Q18" s="385"/>
      <c r="R18" s="385"/>
      <c r="S18" s="386"/>
      <c r="T18" s="364" t="s">
        <v>207</v>
      </c>
      <c r="U18" s="365"/>
      <c r="V18" s="365"/>
      <c r="W18" s="365"/>
      <c r="X18" s="365"/>
      <c r="Y18" s="365"/>
      <c r="Z18" s="365"/>
      <c r="AA18" s="365"/>
      <c r="AB18" s="366"/>
      <c r="AC18" s="54"/>
      <c r="AD18" s="54"/>
    </row>
    <row r="19" spans="1:31" ht="13.5" customHeight="1">
      <c r="A19" s="124" t="s">
        <v>121</v>
      </c>
      <c r="B19" s="125" t="s">
        <v>30</v>
      </c>
      <c r="C19" s="126" t="s">
        <v>205</v>
      </c>
      <c r="D19" s="359"/>
      <c r="E19" s="127" t="s">
        <v>103</v>
      </c>
      <c r="F19" s="128" t="s">
        <v>104</v>
      </c>
      <c r="G19" s="128" t="s">
        <v>105</v>
      </c>
      <c r="H19" s="128" t="s">
        <v>106</v>
      </c>
      <c r="I19" s="128" t="s">
        <v>55</v>
      </c>
      <c r="J19" s="128" t="s">
        <v>147</v>
      </c>
      <c r="K19" s="129" t="s">
        <v>59</v>
      </c>
      <c r="L19" s="128" t="s">
        <v>108</v>
      </c>
      <c r="M19" s="128" t="s">
        <v>148</v>
      </c>
      <c r="N19" s="387" t="s">
        <v>149</v>
      </c>
      <c r="O19" s="387" t="s">
        <v>150</v>
      </c>
      <c r="P19" s="387" t="s">
        <v>151</v>
      </c>
      <c r="Q19" s="389" t="s">
        <v>152</v>
      </c>
      <c r="R19" s="389" t="s">
        <v>153</v>
      </c>
      <c r="S19" s="389" t="s">
        <v>154</v>
      </c>
      <c r="T19" s="367" t="s">
        <v>103</v>
      </c>
      <c r="U19" s="369" t="s">
        <v>155</v>
      </c>
      <c r="V19" s="369" t="s">
        <v>156</v>
      </c>
      <c r="W19" s="369" t="s">
        <v>157</v>
      </c>
      <c r="X19" s="369" t="s">
        <v>55</v>
      </c>
      <c r="Y19" s="369" t="s">
        <v>223</v>
      </c>
      <c r="Z19" s="369" t="s">
        <v>159</v>
      </c>
      <c r="AA19" s="369" t="s">
        <v>160</v>
      </c>
      <c r="AB19" s="369" t="s">
        <v>161</v>
      </c>
      <c r="AC19" s="166" t="s">
        <v>206</v>
      </c>
      <c r="AD19" s="159" t="s">
        <v>109</v>
      </c>
    </row>
    <row r="20" spans="1:31" ht="14.25" thickBot="1">
      <c r="A20" s="130"/>
      <c r="B20" s="130"/>
      <c r="C20" s="131">
        <v>17</v>
      </c>
      <c r="D20" s="360"/>
      <c r="E20" s="61" t="s">
        <v>162</v>
      </c>
      <c r="F20" s="62" t="s">
        <v>111</v>
      </c>
      <c r="G20" s="62" t="s">
        <v>163</v>
      </c>
      <c r="H20" s="62" t="s">
        <v>111</v>
      </c>
      <c r="I20" s="62" t="s">
        <v>113</v>
      </c>
      <c r="J20" s="62" t="s">
        <v>111</v>
      </c>
      <c r="K20" s="63" t="s">
        <v>113</v>
      </c>
      <c r="L20" s="62" t="s">
        <v>163</v>
      </c>
      <c r="M20" s="62" t="s">
        <v>164</v>
      </c>
      <c r="N20" s="388"/>
      <c r="O20" s="388"/>
      <c r="P20" s="388"/>
      <c r="Q20" s="388"/>
      <c r="R20" s="388"/>
      <c r="S20" s="388"/>
      <c r="T20" s="368"/>
      <c r="U20" s="368"/>
      <c r="V20" s="368"/>
      <c r="W20" s="368"/>
      <c r="X20" s="370"/>
      <c r="Y20" s="368"/>
      <c r="Z20" s="368"/>
      <c r="AA20" s="368"/>
      <c r="AB20" s="368"/>
      <c r="AC20" s="167" t="s">
        <v>222</v>
      </c>
      <c r="AD20" s="168" t="s">
        <v>115</v>
      </c>
    </row>
    <row r="21" spans="1:31" ht="13.5" customHeight="1">
      <c r="A21" s="64">
        <v>1</v>
      </c>
      <c r="B21" s="132"/>
      <c r="C21" s="200"/>
      <c r="D21" s="207" t="str">
        <f>IF((COUNTBLANK(E21:H21)+COUNTBLANK(K21:M21)+IF(AND(I21="",J21=""),1,0))=0,"",IF((COUNTBLANK(E21:H21)+COUNTBLANK(K21:M21)+IF(AND(I21="",J21=""),1,0))=8,"-",(COUNTBLANK(E21:H21)+COUNTBLANK(K21:M21)+IF(AND(I21="",J21=""),1,0))))</f>
        <v>-</v>
      </c>
      <c r="E21" s="222"/>
      <c r="F21" s="223"/>
      <c r="G21" s="223"/>
      <c r="H21" s="223"/>
      <c r="I21" s="223"/>
      <c r="J21" s="223"/>
      <c r="K21" s="65"/>
      <c r="L21" s="223"/>
      <c r="M21" s="223"/>
      <c r="N21" s="233"/>
      <c r="O21" s="233"/>
      <c r="P21" s="233"/>
      <c r="Q21" s="233"/>
      <c r="R21" s="233"/>
      <c r="S21" s="233"/>
      <c r="T21" s="234" t="str">
        <f>IF(E21="","",VLOOKUP(E21,判定式!C$3:$J$12,8,TRUE))</f>
        <v/>
      </c>
      <c r="U21" s="234" t="str">
        <f>IF(F21="","",VLOOKUP(F21,判定式!D$3:$J$12,7,TRUE))</f>
        <v/>
      </c>
      <c r="V21" s="234" t="str">
        <f>IF(G21="","",VLOOKUP(G21,判定式!E$3:$J$12,6,TRUE))</f>
        <v/>
      </c>
      <c r="W21" s="234" t="str">
        <f>IF(H21="","",VLOOKUP(H21,判定式!F$3:$J$12,5,TRUE))</f>
        <v/>
      </c>
      <c r="X21" s="234" t="str">
        <f>IF(I21="","",VLOOKUP(I21,判定式!M$3:$N$12,2,TRUE))</f>
        <v/>
      </c>
      <c r="Y21" s="234" t="str">
        <f>IF(J21="","",VLOOKUP(J21,判定式!I$3:$J$12,2,TRUE))</f>
        <v/>
      </c>
      <c r="Z21" s="234" t="str">
        <f>IF(K21="","",VLOOKUP(K21,判定式!L$3:$N$12,3,TRUE))</f>
        <v/>
      </c>
      <c r="AA21" s="234" t="str">
        <f>IF(L21="","",VLOOKUP(L21,判定式!G$3:$J$12,4,TRUE))</f>
        <v/>
      </c>
      <c r="AB21" s="234" t="str">
        <f>IF(M21="","",VLOOKUP(M21,判定式!$H$3:J$12,3,TRUE))</f>
        <v/>
      </c>
      <c r="AC21" s="66" t="str">
        <f>IF(COUNTBLANK(T21:AB21)=0,IF((SUM(T21:X21)+SUM(Z21:AB21))&gt;=(SUM(T21:W21)+SUM(Y21:AB21)),SUM(T21:X21)+SUM(Z21:AB21),SUM(T21:W21)+SUM(Y21:AB21)),IF(AND(X21="",Y21=""),"",IF(AND(COUNTBLANK(T21:W21)=0,COUNTBLANK(Z21:AB21)=0),IF((SUM(T21:X21)+SUM(Z21:AB21))&gt;=(SUM(T21:W21)+SUM(Y21:AB21)),SUM(T21:X21)+SUM(Z21:AB21),SUM(T21:W21)+SUM(Y21:AB21)),"")))</f>
        <v/>
      </c>
      <c r="AD21" s="169" t="b">
        <f>IF(ISNUMBER(D21),"判定外",IF(C21=12,VLOOKUP(AC21,判定式!$C$15:I$19,7,TRUE),IF(C21=13,VLOOKUP(AC21,判定式!$D$15:I$19,6,TRUE),IF(C21=14,VLOOKUP(AC21,判定式!$E$15:I$19,5,TRUE),IF(C21=15,VLOOKUP(AC21,判定式!$F$15:I$19,4,TRUE),IF(C21=16,VLOOKUP(AC21,判定式!$G$15:I$19,3,TRUE),IF(C21=17,VLOOKUP(AC21,判定式!$H$15:I$19,2,TRUE))))))))</f>
        <v>0</v>
      </c>
    </row>
    <row r="22" spans="1:31" ht="14.25">
      <c r="A22" s="67">
        <v>2</v>
      </c>
      <c r="B22" s="133"/>
      <c r="C22" s="201"/>
      <c r="D22" s="208" t="str">
        <f t="shared" ref="D22:D85" si="6">IF((COUNTBLANK(E22:H22)+COUNTBLANK(K22:M22)+IF(AND(I22="",J22=""),1,0))=0,"",IF((COUNTBLANK(E22:H22)+COUNTBLANK(K22:M22)+IF(AND(I22="",J22=""),1,0))=8,"-",(COUNTBLANK(E22:H22)+COUNTBLANK(K22:M22)+IF(AND(I22="",J22=""),1,0))))</f>
        <v>-</v>
      </c>
      <c r="E22" s="224"/>
      <c r="F22" s="225"/>
      <c r="G22" s="225"/>
      <c r="H22" s="225"/>
      <c r="I22" s="225"/>
      <c r="J22" s="225"/>
      <c r="K22" s="68"/>
      <c r="L22" s="225"/>
      <c r="M22" s="225"/>
      <c r="N22" s="235"/>
      <c r="O22" s="235"/>
      <c r="P22" s="235"/>
      <c r="Q22" s="235"/>
      <c r="R22" s="235"/>
      <c r="S22" s="235"/>
      <c r="T22" s="234" t="str">
        <f>IF(E22="","",VLOOKUP(E22,判定式!C$3:$J$12,8,TRUE))</f>
        <v/>
      </c>
      <c r="U22" s="234" t="str">
        <f>IF(F22="","",VLOOKUP(F22,判定式!D$3:$J$12,7,TRUE))</f>
        <v/>
      </c>
      <c r="V22" s="234" t="str">
        <f>IF(G22="","",VLOOKUP(G22,判定式!E$3:$J$12,6,TRUE))</f>
        <v/>
      </c>
      <c r="W22" s="234" t="str">
        <f>IF(H22="","",VLOOKUP(H22,判定式!F$3:$J$12,5,TRUE))</f>
        <v/>
      </c>
      <c r="X22" s="234" t="str">
        <f>IF(I22="","",VLOOKUP(I22,判定式!M$3:$N$12,2,TRUE))</f>
        <v/>
      </c>
      <c r="Y22" s="234" t="str">
        <f>IF(J22="","",VLOOKUP(J22,判定式!I$3:$J$12,2,TRUE))</f>
        <v/>
      </c>
      <c r="Z22" s="234" t="str">
        <f>IF(K22="","",VLOOKUP(K22,判定式!L$3:$N$12,3,TRUE))</f>
        <v/>
      </c>
      <c r="AA22" s="234" t="str">
        <f>IF(L22="","",VLOOKUP(L22,判定式!G$3:$J$12,4,TRUE))</f>
        <v/>
      </c>
      <c r="AB22" s="234" t="str">
        <f>IF(M22="","",VLOOKUP(M22,判定式!$H$3:J$12,3,TRUE))</f>
        <v/>
      </c>
      <c r="AC22" s="69" t="str">
        <f t="shared" ref="AC22:AC85" si="7">IF(COUNTBLANK(T22:AB22)=0,IF((SUM(T22:X22)+SUM(Z22:AB22))&gt;=(SUM(T22:W22)+SUM(Y22:AB22)),SUM(T22:X22)+SUM(Z22:AB22),SUM(T22:W22)+SUM(Y22:AB22)),IF(AND(X22="",Y22=""),"",IF(AND(COUNTBLANK(T22:W22)=0,COUNTBLANK(Z22:AB22)=0),IF((SUM(T22:X22)+SUM(Z22:AB22))&gt;=(SUM(T22:W22)+SUM(Y22:AB22)),SUM(T22:X22)+SUM(Z22:AB22),SUM(T22:W22)+SUM(Y22:AB22)),"")))</f>
        <v/>
      </c>
      <c r="AD22" s="170" t="b">
        <f>IF(ISNUMBER(D22),"判定外",IF(C22=12,VLOOKUP(AC22,判定式!$C$15:I$19,7,TRUE),IF(C22=13,VLOOKUP(AC22,判定式!$D$15:I$19,6,TRUE),IF(C22=14,VLOOKUP(AC22,判定式!$E$15:I$19,5,TRUE),IF(C22=15,VLOOKUP(AC22,判定式!$F$15:I$19,4,TRUE),IF(C22=16,VLOOKUP(AC22,判定式!$G$15:I$19,3,TRUE),IF(C22=17,VLOOKUP(AC22,判定式!$H$15:I$19,2,TRUE))))))))</f>
        <v>0</v>
      </c>
    </row>
    <row r="23" spans="1:31" ht="14.25">
      <c r="A23" s="67">
        <v>3</v>
      </c>
      <c r="B23" s="133"/>
      <c r="C23" s="201"/>
      <c r="D23" s="208" t="str">
        <f t="shared" si="6"/>
        <v>-</v>
      </c>
      <c r="E23" s="224"/>
      <c r="F23" s="225"/>
      <c r="G23" s="225"/>
      <c r="H23" s="225"/>
      <c r="I23" s="225"/>
      <c r="J23" s="225"/>
      <c r="K23" s="68"/>
      <c r="L23" s="225"/>
      <c r="M23" s="225"/>
      <c r="N23" s="235"/>
      <c r="O23" s="235"/>
      <c r="P23" s="235"/>
      <c r="Q23" s="235"/>
      <c r="R23" s="235"/>
      <c r="S23" s="235"/>
      <c r="T23" s="234" t="str">
        <f>IF(E23="","",VLOOKUP(E23,判定式!C$3:$J$12,8,TRUE))</f>
        <v/>
      </c>
      <c r="U23" s="234" t="str">
        <f>IF(F23="","",VLOOKUP(F23,判定式!D$3:$J$12,7,TRUE))</f>
        <v/>
      </c>
      <c r="V23" s="234" t="str">
        <f>IF(G23="","",VLOOKUP(G23,判定式!E$3:$J$12,6,TRUE))</f>
        <v/>
      </c>
      <c r="W23" s="234" t="str">
        <f>IF(H23="","",VLOOKUP(H23,判定式!F$3:$J$12,5,TRUE))</f>
        <v/>
      </c>
      <c r="X23" s="234" t="str">
        <f>IF(I23="","",VLOOKUP(I23,判定式!M$3:$N$12,2,TRUE))</f>
        <v/>
      </c>
      <c r="Y23" s="234" t="str">
        <f>IF(J23="","",VLOOKUP(J23,判定式!I$3:$J$12,2,TRUE))</f>
        <v/>
      </c>
      <c r="Z23" s="234" t="str">
        <f>IF(K23="","",VLOOKUP(K23,判定式!L$3:$N$12,3,TRUE))</f>
        <v/>
      </c>
      <c r="AA23" s="234" t="str">
        <f>IF(L23="","",VLOOKUP(L23,判定式!G$3:$J$12,4,TRUE))</f>
        <v/>
      </c>
      <c r="AB23" s="234" t="str">
        <f>IF(M23="","",VLOOKUP(M23,判定式!$H$3:J$12,3,TRUE))</f>
        <v/>
      </c>
      <c r="AC23" s="69" t="str">
        <f t="shared" si="7"/>
        <v/>
      </c>
      <c r="AD23" s="170" t="b">
        <f>IF(ISNUMBER(D23),"判定外",IF(C23=12,VLOOKUP(AC23,判定式!$C$15:I$19,7,TRUE),IF(C23=13,VLOOKUP(AC23,判定式!$D$15:I$19,6,TRUE),IF(C23=14,VLOOKUP(AC23,判定式!$E$15:I$19,5,TRUE),IF(C23=15,VLOOKUP(AC23,判定式!$F$15:I$19,4,TRUE),IF(C23=16,VLOOKUP(AC23,判定式!$G$15:I$19,3,TRUE),IF(C23=17,VLOOKUP(AC23,判定式!$H$15:I$19,2,TRUE))))))))</f>
        <v>0</v>
      </c>
    </row>
    <row r="24" spans="1:31" ht="14.25">
      <c r="A24" s="67">
        <v>4</v>
      </c>
      <c r="B24" s="133"/>
      <c r="C24" s="201"/>
      <c r="D24" s="208" t="str">
        <f t="shared" si="6"/>
        <v>-</v>
      </c>
      <c r="E24" s="224"/>
      <c r="F24" s="225"/>
      <c r="G24" s="225"/>
      <c r="H24" s="225"/>
      <c r="I24" s="225"/>
      <c r="J24" s="225"/>
      <c r="K24" s="68"/>
      <c r="L24" s="225"/>
      <c r="M24" s="225"/>
      <c r="N24" s="235"/>
      <c r="O24" s="235"/>
      <c r="P24" s="235"/>
      <c r="Q24" s="235"/>
      <c r="R24" s="235"/>
      <c r="S24" s="235"/>
      <c r="T24" s="234" t="str">
        <f>IF(E24="","",VLOOKUP(E24,判定式!C$3:$J$12,8,TRUE))</f>
        <v/>
      </c>
      <c r="U24" s="234" t="str">
        <f>IF(F24="","",VLOOKUP(F24,判定式!D$3:$J$12,7,TRUE))</f>
        <v/>
      </c>
      <c r="V24" s="234" t="str">
        <f>IF(G24="","",VLOOKUP(G24,判定式!E$3:$J$12,6,TRUE))</f>
        <v/>
      </c>
      <c r="W24" s="234" t="str">
        <f>IF(H24="","",VLOOKUP(H24,判定式!F$3:$J$12,5,TRUE))</f>
        <v/>
      </c>
      <c r="X24" s="234" t="str">
        <f>IF(I24="","",VLOOKUP(I24,判定式!M$3:$N$12,2,TRUE))</f>
        <v/>
      </c>
      <c r="Y24" s="234" t="str">
        <f>IF(J24="","",VLOOKUP(J24,判定式!I$3:$J$12,2,TRUE))</f>
        <v/>
      </c>
      <c r="Z24" s="234" t="str">
        <f>IF(K24="","",VLOOKUP(K24,判定式!L$3:$N$12,3,TRUE))</f>
        <v/>
      </c>
      <c r="AA24" s="234" t="str">
        <f>IF(L24="","",VLOOKUP(L24,判定式!G$3:$J$12,4,TRUE))</f>
        <v/>
      </c>
      <c r="AB24" s="234" t="str">
        <f>IF(M24="","",VLOOKUP(M24,判定式!$H$3:J$12,3,TRUE))</f>
        <v/>
      </c>
      <c r="AC24" s="69" t="str">
        <f t="shared" si="7"/>
        <v/>
      </c>
      <c r="AD24" s="170" t="b">
        <f>IF(ISNUMBER(D24),"判定外",IF(C24=12,VLOOKUP(AC24,判定式!$C$15:I$19,7,TRUE),IF(C24=13,VLOOKUP(AC24,判定式!$D$15:I$19,6,TRUE),IF(C24=14,VLOOKUP(AC24,判定式!$E$15:I$19,5,TRUE),IF(C24=15,VLOOKUP(AC24,判定式!$F$15:I$19,4,TRUE),IF(C24=16,VLOOKUP(AC24,判定式!$G$15:I$19,3,TRUE),IF(C24=17,VLOOKUP(AC24,判定式!$H$15:I$19,2,TRUE))))))))</f>
        <v>0</v>
      </c>
    </row>
    <row r="25" spans="1:31" ht="14.25">
      <c r="A25" s="70">
        <v>5</v>
      </c>
      <c r="B25" s="134"/>
      <c r="C25" s="202"/>
      <c r="D25" s="209" t="str">
        <f t="shared" si="6"/>
        <v>-</v>
      </c>
      <c r="E25" s="226"/>
      <c r="F25" s="227"/>
      <c r="G25" s="227"/>
      <c r="H25" s="227"/>
      <c r="I25" s="227"/>
      <c r="J25" s="227"/>
      <c r="K25" s="71"/>
      <c r="L25" s="227"/>
      <c r="M25" s="227"/>
      <c r="N25" s="236"/>
      <c r="O25" s="236"/>
      <c r="P25" s="236"/>
      <c r="Q25" s="236"/>
      <c r="R25" s="236"/>
      <c r="S25" s="236"/>
      <c r="T25" s="237" t="str">
        <f>IF(E25="","",VLOOKUP(E25,判定式!C$3:$J$12,8,TRUE))</f>
        <v/>
      </c>
      <c r="U25" s="237" t="str">
        <f>IF(F25="","",VLOOKUP(F25,判定式!D$3:$J$12,7,TRUE))</f>
        <v/>
      </c>
      <c r="V25" s="237" t="str">
        <f>IF(G25="","",VLOOKUP(G25,判定式!E$3:$J$12,6,TRUE))</f>
        <v/>
      </c>
      <c r="W25" s="237" t="str">
        <f>IF(H25="","",VLOOKUP(H25,判定式!F$3:$J$12,5,TRUE))</f>
        <v/>
      </c>
      <c r="X25" s="237" t="str">
        <f>IF(I25="","",VLOOKUP(I25,判定式!M$3:$N$12,2,TRUE))</f>
        <v/>
      </c>
      <c r="Y25" s="237" t="str">
        <f>IF(J25="","",VLOOKUP(J25,判定式!I$3:$J$12,2,TRUE))</f>
        <v/>
      </c>
      <c r="Z25" s="237" t="str">
        <f>IF(K25="","",VLOOKUP(K25,判定式!L$3:$N$12,3,TRUE))</f>
        <v/>
      </c>
      <c r="AA25" s="237" t="str">
        <f>IF(L25="","",VLOOKUP(L25,判定式!G$3:$J$12,4,TRUE))</f>
        <v/>
      </c>
      <c r="AB25" s="237" t="str">
        <f>IF(M25="","",VLOOKUP(M25,判定式!$H$3:J$12,3,TRUE))</f>
        <v/>
      </c>
      <c r="AC25" s="72" t="str">
        <f t="shared" si="7"/>
        <v/>
      </c>
      <c r="AD25" s="171" t="b">
        <f>IF(ISNUMBER(D25),"判定外",IF(C25=12,VLOOKUP(AC25,判定式!$C$15:I$19,7,TRUE),IF(C25=13,VLOOKUP(AC25,判定式!$D$15:I$19,6,TRUE),IF(C25=14,VLOOKUP(AC25,判定式!$E$15:I$19,5,TRUE),IF(C25=15,VLOOKUP(AC25,判定式!$F$15:I$19,4,TRUE),IF(C25=16,VLOOKUP(AC25,判定式!$G$15:I$19,3,TRUE),IF(C25=17,VLOOKUP(AC25,判定式!$H$15:I$19,2,TRUE))))))))</f>
        <v>0</v>
      </c>
    </row>
    <row r="26" spans="1:31" ht="14.25">
      <c r="A26" s="73">
        <v>6</v>
      </c>
      <c r="B26" s="135"/>
      <c r="C26" s="203"/>
      <c r="D26" s="210" t="str">
        <f t="shared" si="6"/>
        <v>-</v>
      </c>
      <c r="E26" s="228"/>
      <c r="F26" s="229"/>
      <c r="G26" s="229"/>
      <c r="H26" s="229"/>
      <c r="I26" s="229"/>
      <c r="J26" s="229"/>
      <c r="K26" s="74"/>
      <c r="L26" s="229"/>
      <c r="M26" s="229"/>
      <c r="N26" s="238"/>
      <c r="O26" s="238"/>
      <c r="P26" s="238"/>
      <c r="Q26" s="238"/>
      <c r="R26" s="238"/>
      <c r="S26" s="238"/>
      <c r="T26" s="234" t="str">
        <f>IF(E26="","",VLOOKUP(E26,判定式!C$3:$J$12,8,TRUE))</f>
        <v/>
      </c>
      <c r="U26" s="234" t="str">
        <f>IF(F26="","",VLOOKUP(F26,判定式!D$3:$J$12,7,TRUE))</f>
        <v/>
      </c>
      <c r="V26" s="234" t="str">
        <f>IF(G26="","",VLOOKUP(G26,判定式!E$3:$J$12,6,TRUE))</f>
        <v/>
      </c>
      <c r="W26" s="234" t="str">
        <f>IF(H26="","",VLOOKUP(H26,判定式!F$3:$J$12,5,TRUE))</f>
        <v/>
      </c>
      <c r="X26" s="234" t="str">
        <f>IF(I26="","",VLOOKUP(I26,判定式!M$3:$N$12,2,TRUE))</f>
        <v/>
      </c>
      <c r="Y26" s="234" t="str">
        <f>IF(J26="","",VLOOKUP(J26,判定式!I$3:$J$12,2,TRUE))</f>
        <v/>
      </c>
      <c r="Z26" s="234" t="str">
        <f>IF(K26="","",VLOOKUP(K26,判定式!L$3:$N$12,3,TRUE))</f>
        <v/>
      </c>
      <c r="AA26" s="234" t="str">
        <f>IF(L26="","",VLOOKUP(L26,判定式!G$3:$J$12,4,TRUE))</f>
        <v/>
      </c>
      <c r="AB26" s="234" t="str">
        <f>IF(M26="","",VLOOKUP(M26,判定式!$H$3:J$12,3,TRUE))</f>
        <v/>
      </c>
      <c r="AC26" s="75" t="str">
        <f t="shared" si="7"/>
        <v/>
      </c>
      <c r="AD26" s="172" t="b">
        <f>IF(ISNUMBER(D26),"判定外",IF(C26=12,VLOOKUP(AC26,判定式!$C$15:I$19,7,TRUE),IF(C26=13,VLOOKUP(AC26,判定式!$D$15:I$19,6,TRUE),IF(C26=14,VLOOKUP(AC26,判定式!$E$15:I$19,5,TRUE),IF(C26=15,VLOOKUP(AC26,判定式!$F$15:I$19,4,TRUE),IF(C26=16,VLOOKUP(AC26,判定式!$G$15:I$19,3,TRUE),IF(C26=17,VLOOKUP(AC26,判定式!$H$15:I$19,2,TRUE))))))))</f>
        <v>0</v>
      </c>
    </row>
    <row r="27" spans="1:31" ht="14.25">
      <c r="A27" s="67">
        <v>7</v>
      </c>
      <c r="B27" s="133"/>
      <c r="C27" s="201"/>
      <c r="D27" s="208" t="str">
        <f t="shared" si="6"/>
        <v>-</v>
      </c>
      <c r="E27" s="224"/>
      <c r="F27" s="225"/>
      <c r="G27" s="225"/>
      <c r="H27" s="225"/>
      <c r="I27" s="225"/>
      <c r="J27" s="225"/>
      <c r="K27" s="68"/>
      <c r="L27" s="225"/>
      <c r="M27" s="225"/>
      <c r="N27" s="235"/>
      <c r="O27" s="235"/>
      <c r="P27" s="235"/>
      <c r="Q27" s="235"/>
      <c r="R27" s="235"/>
      <c r="S27" s="235"/>
      <c r="T27" s="234" t="str">
        <f>IF(E27="","",VLOOKUP(E27,判定式!C$3:$J$12,8,TRUE))</f>
        <v/>
      </c>
      <c r="U27" s="234" t="str">
        <f>IF(F27="","",VLOOKUP(F27,判定式!D$3:$J$12,7,TRUE))</f>
        <v/>
      </c>
      <c r="V27" s="234" t="str">
        <f>IF(G27="","",VLOOKUP(G27,判定式!E$3:$J$12,6,TRUE))</f>
        <v/>
      </c>
      <c r="W27" s="234" t="str">
        <f>IF(H27="","",VLOOKUP(H27,判定式!F$3:$J$12,5,TRUE))</f>
        <v/>
      </c>
      <c r="X27" s="234" t="str">
        <f>IF(I27="","",VLOOKUP(I27,判定式!M$3:$N$12,2,TRUE))</f>
        <v/>
      </c>
      <c r="Y27" s="234" t="str">
        <f>IF(J27="","",VLOOKUP(J27,判定式!I$3:$J$12,2,TRUE))</f>
        <v/>
      </c>
      <c r="Z27" s="234" t="str">
        <f>IF(K27="","",VLOOKUP(K27,判定式!L$3:$N$12,3,TRUE))</f>
        <v/>
      </c>
      <c r="AA27" s="234" t="str">
        <f>IF(L27="","",VLOOKUP(L27,判定式!G$3:$J$12,4,TRUE))</f>
        <v/>
      </c>
      <c r="AB27" s="234" t="str">
        <f>IF(M27="","",VLOOKUP(M27,判定式!$H$3:J$12,3,TRUE))</f>
        <v/>
      </c>
      <c r="AC27" s="69" t="str">
        <f t="shared" si="7"/>
        <v/>
      </c>
      <c r="AD27" s="170" t="b">
        <f>IF(ISNUMBER(D27),"判定外",IF(C27=12,VLOOKUP(AC27,判定式!$C$15:I$19,7,TRUE),IF(C27=13,VLOOKUP(AC27,判定式!$D$15:I$19,6,TRUE),IF(C27=14,VLOOKUP(AC27,判定式!$E$15:I$19,5,TRUE),IF(C27=15,VLOOKUP(AC27,判定式!$F$15:I$19,4,TRUE),IF(C27=16,VLOOKUP(AC27,判定式!$G$15:I$19,3,TRUE),IF(C27=17,VLOOKUP(AC27,判定式!$H$15:I$19,2,TRUE))))))))</f>
        <v>0</v>
      </c>
    </row>
    <row r="28" spans="1:31" ht="14.25">
      <c r="A28" s="67">
        <v>8</v>
      </c>
      <c r="B28" s="133"/>
      <c r="C28" s="201"/>
      <c r="D28" s="208" t="str">
        <f t="shared" si="6"/>
        <v>-</v>
      </c>
      <c r="E28" s="225"/>
      <c r="F28" s="225"/>
      <c r="G28" s="225"/>
      <c r="H28" s="225"/>
      <c r="I28" s="225"/>
      <c r="J28" s="225"/>
      <c r="K28" s="68"/>
      <c r="L28" s="225"/>
      <c r="M28" s="225"/>
      <c r="N28" s="235"/>
      <c r="O28" s="235"/>
      <c r="P28" s="235"/>
      <c r="Q28" s="235"/>
      <c r="R28" s="235"/>
      <c r="S28" s="235"/>
      <c r="T28" s="234" t="str">
        <f>IF(E28="","",VLOOKUP(E28,判定式!C$3:$J$12,8,TRUE))</f>
        <v/>
      </c>
      <c r="U28" s="234" t="str">
        <f>IF(F28="","",VLOOKUP(F28,判定式!D$3:$J$12,7,TRUE))</f>
        <v/>
      </c>
      <c r="V28" s="234" t="str">
        <f>IF(G28="","",VLOOKUP(G28,判定式!E$3:$J$12,6,TRUE))</f>
        <v/>
      </c>
      <c r="W28" s="234" t="str">
        <f>IF(H28="","",VLOOKUP(H28,判定式!F$3:$J$12,5,TRUE))</f>
        <v/>
      </c>
      <c r="X28" s="234" t="str">
        <f>IF(I28="","",VLOOKUP(I28,判定式!M$3:$N$12,2,TRUE))</f>
        <v/>
      </c>
      <c r="Y28" s="234" t="str">
        <f>IF(J28="","",VLOOKUP(J28,判定式!I$3:$J$12,2,TRUE))</f>
        <v/>
      </c>
      <c r="Z28" s="234" t="str">
        <f>IF(K28="","",VLOOKUP(K28,判定式!L$3:$N$12,3,TRUE))</f>
        <v/>
      </c>
      <c r="AA28" s="234" t="str">
        <f>IF(L28="","",VLOOKUP(L28,判定式!G$3:$J$12,4,TRUE))</f>
        <v/>
      </c>
      <c r="AB28" s="234" t="str">
        <f>IF(M28="","",VLOOKUP(M28,判定式!$H$3:J$12,3,TRUE))</f>
        <v/>
      </c>
      <c r="AC28" s="69" t="str">
        <f t="shared" si="7"/>
        <v/>
      </c>
      <c r="AD28" s="170" t="b">
        <f>IF(ISNUMBER(D28),"判定外",IF(C28=12,VLOOKUP(AC28,判定式!$C$15:I$19,7,TRUE),IF(C28=13,VLOOKUP(AC28,判定式!$D$15:I$19,6,TRUE),IF(C28=14,VLOOKUP(AC28,判定式!$E$15:I$19,5,TRUE),IF(C28=15,VLOOKUP(AC28,判定式!$F$15:I$19,4,TRUE),IF(C28=16,VLOOKUP(AC28,判定式!$G$15:I$19,3,TRUE),IF(C28=17,VLOOKUP(AC28,判定式!$H$15:I$19,2,TRUE))))))))</f>
        <v>0</v>
      </c>
    </row>
    <row r="29" spans="1:31" ht="14.25">
      <c r="A29" s="67">
        <v>9</v>
      </c>
      <c r="B29" s="133"/>
      <c r="C29" s="201"/>
      <c r="D29" s="208" t="str">
        <f t="shared" si="6"/>
        <v>-</v>
      </c>
      <c r="E29" s="225"/>
      <c r="F29" s="225"/>
      <c r="G29" s="225"/>
      <c r="H29" s="225"/>
      <c r="I29" s="225"/>
      <c r="J29" s="225"/>
      <c r="K29" s="68"/>
      <c r="L29" s="225"/>
      <c r="M29" s="225"/>
      <c r="N29" s="235"/>
      <c r="O29" s="235"/>
      <c r="P29" s="235"/>
      <c r="Q29" s="235"/>
      <c r="R29" s="235"/>
      <c r="S29" s="235"/>
      <c r="T29" s="234" t="str">
        <f>IF(E29="","",VLOOKUP(E29,判定式!C$3:$J$12,8,TRUE))</f>
        <v/>
      </c>
      <c r="U29" s="234" t="str">
        <f>IF(F29="","",VLOOKUP(F29,判定式!D$3:$J$12,7,TRUE))</f>
        <v/>
      </c>
      <c r="V29" s="234" t="str">
        <f>IF(G29="","",VLOOKUP(G29,判定式!E$3:$J$12,6,TRUE))</f>
        <v/>
      </c>
      <c r="W29" s="234" t="str">
        <f>IF(H29="","",VLOOKUP(H29,判定式!F$3:$J$12,5,TRUE))</f>
        <v/>
      </c>
      <c r="X29" s="234" t="str">
        <f>IF(I29="","",VLOOKUP(I29,判定式!M$3:$N$12,2,TRUE))</f>
        <v/>
      </c>
      <c r="Y29" s="234" t="str">
        <f>IF(J29="","",VLOOKUP(J29,判定式!I$3:$J$12,2,TRUE))</f>
        <v/>
      </c>
      <c r="Z29" s="234" t="str">
        <f>IF(K29="","",VLOOKUP(K29,判定式!L$3:$N$12,3,TRUE))</f>
        <v/>
      </c>
      <c r="AA29" s="234" t="str">
        <f>IF(L29="","",VLOOKUP(L29,判定式!G$3:$J$12,4,TRUE))</f>
        <v/>
      </c>
      <c r="AB29" s="234" t="str">
        <f>IF(M29="","",VLOOKUP(M29,判定式!$H$3:J$12,3,TRUE))</f>
        <v/>
      </c>
      <c r="AC29" s="69" t="str">
        <f t="shared" si="7"/>
        <v/>
      </c>
      <c r="AD29" s="170" t="b">
        <f>IF(ISNUMBER(D29),"判定外",IF(C29=12,VLOOKUP(AC29,判定式!$C$15:I$19,7,TRUE),IF(C29=13,VLOOKUP(AC29,判定式!$D$15:I$19,6,TRUE),IF(C29=14,VLOOKUP(AC29,判定式!$E$15:I$19,5,TRUE),IF(C29=15,VLOOKUP(AC29,判定式!$F$15:I$19,4,TRUE),IF(C29=16,VLOOKUP(AC29,判定式!$G$15:I$19,3,TRUE),IF(C29=17,VLOOKUP(AC29,判定式!$H$15:I$19,2,TRUE))))))))</f>
        <v>0</v>
      </c>
    </row>
    <row r="30" spans="1:31" ht="14.25">
      <c r="A30" s="76">
        <v>10</v>
      </c>
      <c r="B30" s="136"/>
      <c r="C30" s="204"/>
      <c r="D30" s="211" t="str">
        <f t="shared" si="6"/>
        <v>-</v>
      </c>
      <c r="E30" s="230"/>
      <c r="F30" s="230"/>
      <c r="G30" s="230"/>
      <c r="H30" s="230"/>
      <c r="I30" s="230"/>
      <c r="J30" s="230"/>
      <c r="K30" s="77"/>
      <c r="L30" s="230"/>
      <c r="M30" s="230"/>
      <c r="N30" s="239"/>
      <c r="O30" s="239"/>
      <c r="P30" s="239"/>
      <c r="Q30" s="239"/>
      <c r="R30" s="239"/>
      <c r="S30" s="239"/>
      <c r="T30" s="237" t="str">
        <f>IF(E30="","",VLOOKUP(E30,判定式!C$3:$J$12,8,TRUE))</f>
        <v/>
      </c>
      <c r="U30" s="237" t="str">
        <f>IF(F30="","",VLOOKUP(F30,判定式!D$3:$J$12,7,TRUE))</f>
        <v/>
      </c>
      <c r="V30" s="237" t="str">
        <f>IF(G30="","",VLOOKUP(G30,判定式!E$3:$J$12,6,TRUE))</f>
        <v/>
      </c>
      <c r="W30" s="237" t="str">
        <f>IF(H30="","",VLOOKUP(H30,判定式!F$3:$J$12,5,TRUE))</f>
        <v/>
      </c>
      <c r="X30" s="237" t="str">
        <f>IF(I30="","",VLOOKUP(I30,判定式!M$3:$N$12,2,TRUE))</f>
        <v/>
      </c>
      <c r="Y30" s="237" t="str">
        <f>IF(J30="","",VLOOKUP(J30,判定式!I$3:$J$12,2,TRUE))</f>
        <v/>
      </c>
      <c r="Z30" s="237" t="str">
        <f>IF(K30="","",VLOOKUP(K30,判定式!L$3:$N$12,3,TRUE))</f>
        <v/>
      </c>
      <c r="AA30" s="237" t="str">
        <f>IF(L30="","",VLOOKUP(L30,判定式!G$3:$J$12,4,TRUE))</f>
        <v/>
      </c>
      <c r="AB30" s="237" t="str">
        <f>IF(M30="","",VLOOKUP(M30,判定式!$H$3:J$12,3,TRUE))</f>
        <v/>
      </c>
      <c r="AC30" s="78" t="str">
        <f t="shared" si="7"/>
        <v/>
      </c>
      <c r="AD30" s="173" t="b">
        <f>IF(ISNUMBER(D30),"判定外",IF(C30=12,VLOOKUP(AC30,判定式!$C$15:I$19,7,TRUE),IF(C30=13,VLOOKUP(AC30,判定式!$D$15:I$19,6,TRUE),IF(C30=14,VLOOKUP(AC30,判定式!$E$15:I$19,5,TRUE),IF(C30=15,VLOOKUP(AC30,判定式!$F$15:I$19,4,TRUE),IF(C30=16,VLOOKUP(AC30,判定式!$G$15:I$19,3,TRUE),IF(C30=17,VLOOKUP(AC30,判定式!$H$15:I$19,2,TRUE))))))))</f>
        <v>0</v>
      </c>
    </row>
    <row r="31" spans="1:31" ht="14.25">
      <c r="A31" s="79">
        <v>11</v>
      </c>
      <c r="B31" s="137"/>
      <c r="C31" s="205"/>
      <c r="D31" s="212" t="str">
        <f t="shared" si="6"/>
        <v>-</v>
      </c>
      <c r="E31" s="231"/>
      <c r="F31" s="231"/>
      <c r="G31" s="231"/>
      <c r="H31" s="231"/>
      <c r="I31" s="231"/>
      <c r="J31" s="231"/>
      <c r="K31" s="80"/>
      <c r="L31" s="231"/>
      <c r="M31" s="231"/>
      <c r="N31" s="238"/>
      <c r="O31" s="238"/>
      <c r="P31" s="238"/>
      <c r="Q31" s="238"/>
      <c r="R31" s="238"/>
      <c r="S31" s="238"/>
      <c r="T31" s="234" t="str">
        <f>IF(E31="","",VLOOKUP(E31,判定式!C$3:$J$12,8,TRUE))</f>
        <v/>
      </c>
      <c r="U31" s="234" t="str">
        <f>IF(F31="","",VLOOKUP(F31,判定式!D$3:$J$12,7,TRUE))</f>
        <v/>
      </c>
      <c r="V31" s="234" t="str">
        <f>IF(G31="","",VLOOKUP(G31,判定式!E$3:$J$12,6,TRUE))</f>
        <v/>
      </c>
      <c r="W31" s="234" t="str">
        <f>IF(H31="","",VLOOKUP(H31,判定式!F$3:$J$12,5,TRUE))</f>
        <v/>
      </c>
      <c r="X31" s="234" t="str">
        <f>IF(I31="","",VLOOKUP(I31,判定式!M$3:$N$12,2,TRUE))</f>
        <v/>
      </c>
      <c r="Y31" s="234" t="str">
        <f>IF(J31="","",VLOOKUP(J31,判定式!I$3:$J$12,2,TRUE))</f>
        <v/>
      </c>
      <c r="Z31" s="234" t="str">
        <f>IF(K31="","",VLOOKUP(K31,判定式!L$3:$N$12,3,TRUE))</f>
        <v/>
      </c>
      <c r="AA31" s="234" t="str">
        <f>IF(L31="","",VLOOKUP(L31,判定式!G$3:$J$12,4,TRUE))</f>
        <v/>
      </c>
      <c r="AB31" s="234" t="str">
        <f>IF(M31="","",VLOOKUP(M31,判定式!$H$3:J$12,3,TRUE))</f>
        <v/>
      </c>
      <c r="AC31" s="75" t="str">
        <f t="shared" si="7"/>
        <v/>
      </c>
      <c r="AD31" s="174" t="b">
        <f>IF(ISNUMBER(D31),"判定外",IF(C31=12,VLOOKUP(AC31,判定式!$C$15:I$19,7,TRUE),IF(C31=13,VLOOKUP(AC31,判定式!$D$15:I$19,6,TRUE),IF(C31=14,VLOOKUP(AC31,判定式!$E$15:I$19,5,TRUE),IF(C31=15,VLOOKUP(AC31,判定式!$F$15:I$19,4,TRUE),IF(C31=16,VLOOKUP(AC31,判定式!$G$15:I$19,3,TRUE),IF(C31=17,VLOOKUP(AC31,判定式!$H$15:I$19,2,TRUE))))))))</f>
        <v>0</v>
      </c>
    </row>
    <row r="32" spans="1:31" ht="14.25">
      <c r="A32" s="67">
        <v>12</v>
      </c>
      <c r="B32" s="133"/>
      <c r="C32" s="201"/>
      <c r="D32" s="208" t="str">
        <f t="shared" si="6"/>
        <v>-</v>
      </c>
      <c r="E32" s="225"/>
      <c r="F32" s="225"/>
      <c r="G32" s="225"/>
      <c r="H32" s="225"/>
      <c r="I32" s="225"/>
      <c r="J32" s="225"/>
      <c r="K32" s="68"/>
      <c r="L32" s="225"/>
      <c r="M32" s="225"/>
      <c r="N32" s="235"/>
      <c r="O32" s="235"/>
      <c r="P32" s="235"/>
      <c r="Q32" s="235"/>
      <c r="R32" s="235"/>
      <c r="S32" s="235"/>
      <c r="T32" s="234" t="str">
        <f>IF(E32="","",VLOOKUP(E32,判定式!C$3:$J$12,8,TRUE))</f>
        <v/>
      </c>
      <c r="U32" s="234" t="str">
        <f>IF(F32="","",VLOOKUP(F32,判定式!D$3:$J$12,7,TRUE))</f>
        <v/>
      </c>
      <c r="V32" s="234" t="str">
        <f>IF(G32="","",VLOOKUP(G32,判定式!E$3:$J$12,6,TRUE))</f>
        <v/>
      </c>
      <c r="W32" s="234" t="str">
        <f>IF(H32="","",VLOOKUP(H32,判定式!F$3:$J$12,5,TRUE))</f>
        <v/>
      </c>
      <c r="X32" s="234" t="str">
        <f>IF(I32="","",VLOOKUP(I32,判定式!M$3:$N$12,2,TRUE))</f>
        <v/>
      </c>
      <c r="Y32" s="234" t="str">
        <f>IF(J32="","",VLOOKUP(J32,判定式!I$3:$J$12,2,TRUE))</f>
        <v/>
      </c>
      <c r="Z32" s="234" t="str">
        <f>IF(K32="","",VLOOKUP(K32,判定式!L$3:$N$12,3,TRUE))</f>
        <v/>
      </c>
      <c r="AA32" s="234" t="str">
        <f>IF(L32="","",VLOOKUP(L32,判定式!G$3:$J$12,4,TRUE))</f>
        <v/>
      </c>
      <c r="AB32" s="234" t="str">
        <f>IF(M32="","",VLOOKUP(M32,判定式!$H$3:J$12,3,TRUE))</f>
        <v/>
      </c>
      <c r="AC32" s="69" t="str">
        <f t="shared" si="7"/>
        <v/>
      </c>
      <c r="AD32" s="170" t="b">
        <f>IF(ISNUMBER(D32),"判定外",IF(C32=12,VLOOKUP(AC32,判定式!$C$15:I$19,7,TRUE),IF(C32=13,VLOOKUP(AC32,判定式!$D$15:I$19,6,TRUE),IF(C32=14,VLOOKUP(AC32,判定式!$E$15:I$19,5,TRUE),IF(C32=15,VLOOKUP(AC32,判定式!$F$15:I$19,4,TRUE),IF(C32=16,VLOOKUP(AC32,判定式!$G$15:I$19,3,TRUE),IF(C32=17,VLOOKUP(AC32,判定式!$H$15:I$19,2,TRUE))))))))</f>
        <v>0</v>
      </c>
    </row>
    <row r="33" spans="1:30" ht="14.25">
      <c r="A33" s="67">
        <v>13</v>
      </c>
      <c r="B33" s="133"/>
      <c r="C33" s="201"/>
      <c r="D33" s="208" t="str">
        <f t="shared" si="6"/>
        <v>-</v>
      </c>
      <c r="E33" s="225"/>
      <c r="F33" s="225"/>
      <c r="G33" s="225"/>
      <c r="H33" s="225"/>
      <c r="I33" s="225"/>
      <c r="J33" s="225"/>
      <c r="K33" s="68"/>
      <c r="L33" s="225"/>
      <c r="M33" s="225"/>
      <c r="N33" s="235"/>
      <c r="O33" s="235"/>
      <c r="P33" s="235"/>
      <c r="Q33" s="235"/>
      <c r="R33" s="235"/>
      <c r="S33" s="235"/>
      <c r="T33" s="234" t="str">
        <f>IF(E33="","",VLOOKUP(E33,判定式!C$3:$J$12,8,TRUE))</f>
        <v/>
      </c>
      <c r="U33" s="234" t="str">
        <f>IF(F33="","",VLOOKUP(F33,判定式!D$3:$J$12,7,TRUE))</f>
        <v/>
      </c>
      <c r="V33" s="234" t="str">
        <f>IF(G33="","",VLOOKUP(G33,判定式!E$3:$J$12,6,TRUE))</f>
        <v/>
      </c>
      <c r="W33" s="234" t="str">
        <f>IF(H33="","",VLOOKUP(H33,判定式!F$3:$J$12,5,TRUE))</f>
        <v/>
      </c>
      <c r="X33" s="234" t="str">
        <f>IF(I33="","",VLOOKUP(I33,判定式!M$3:$N$12,2,TRUE))</f>
        <v/>
      </c>
      <c r="Y33" s="234" t="str">
        <f>IF(J33="","",VLOOKUP(J33,判定式!I$3:$J$12,2,TRUE))</f>
        <v/>
      </c>
      <c r="Z33" s="234" t="str">
        <f>IF(K33="","",VLOOKUP(K33,判定式!L$3:$N$12,3,TRUE))</f>
        <v/>
      </c>
      <c r="AA33" s="234" t="str">
        <f>IF(L33="","",VLOOKUP(L33,判定式!G$3:$J$12,4,TRUE))</f>
        <v/>
      </c>
      <c r="AB33" s="234" t="str">
        <f>IF(M33="","",VLOOKUP(M33,判定式!$H$3:J$12,3,TRUE))</f>
        <v/>
      </c>
      <c r="AC33" s="69" t="str">
        <f t="shared" si="7"/>
        <v/>
      </c>
      <c r="AD33" s="170" t="b">
        <f>IF(ISNUMBER(D33),"判定外",IF(C33=12,VLOOKUP(AC33,判定式!$C$15:I$19,7,TRUE),IF(C33=13,VLOOKUP(AC33,判定式!$D$15:I$19,6,TRUE),IF(C33=14,VLOOKUP(AC33,判定式!$E$15:I$19,5,TRUE),IF(C33=15,VLOOKUP(AC33,判定式!$F$15:I$19,4,TRUE),IF(C33=16,VLOOKUP(AC33,判定式!$G$15:I$19,3,TRUE),IF(C33=17,VLOOKUP(AC33,判定式!$H$15:I$19,2,TRUE))))))))</f>
        <v>0</v>
      </c>
    </row>
    <row r="34" spans="1:30" ht="14.25">
      <c r="A34" s="67">
        <v>14</v>
      </c>
      <c r="B34" s="133"/>
      <c r="C34" s="201"/>
      <c r="D34" s="208" t="str">
        <f t="shared" si="6"/>
        <v>-</v>
      </c>
      <c r="E34" s="225"/>
      <c r="F34" s="225"/>
      <c r="G34" s="225"/>
      <c r="H34" s="225"/>
      <c r="I34" s="225"/>
      <c r="J34" s="225"/>
      <c r="K34" s="68"/>
      <c r="L34" s="225"/>
      <c r="M34" s="225"/>
      <c r="N34" s="235"/>
      <c r="O34" s="235"/>
      <c r="P34" s="235"/>
      <c r="Q34" s="235"/>
      <c r="R34" s="235"/>
      <c r="S34" s="235"/>
      <c r="T34" s="234" t="str">
        <f>IF(E34="","",VLOOKUP(E34,判定式!C$3:$J$12,8,TRUE))</f>
        <v/>
      </c>
      <c r="U34" s="234" t="str">
        <f>IF(F34="","",VLOOKUP(F34,判定式!D$3:$J$12,7,TRUE))</f>
        <v/>
      </c>
      <c r="V34" s="234" t="str">
        <f>IF(G34="","",VLOOKUP(G34,判定式!E$3:$J$12,6,TRUE))</f>
        <v/>
      </c>
      <c r="W34" s="234" t="str">
        <f>IF(H34="","",VLOOKUP(H34,判定式!F$3:$J$12,5,TRUE))</f>
        <v/>
      </c>
      <c r="X34" s="234" t="str">
        <f>IF(I34="","",VLOOKUP(I34,判定式!M$3:$N$12,2,TRUE))</f>
        <v/>
      </c>
      <c r="Y34" s="234" t="str">
        <f>IF(J34="","",VLOOKUP(J34,判定式!I$3:$J$12,2,TRUE))</f>
        <v/>
      </c>
      <c r="Z34" s="234" t="str">
        <f>IF(K34="","",VLOOKUP(K34,判定式!L$3:$N$12,3,TRUE))</f>
        <v/>
      </c>
      <c r="AA34" s="234" t="str">
        <f>IF(L34="","",VLOOKUP(L34,判定式!G$3:$J$12,4,TRUE))</f>
        <v/>
      </c>
      <c r="AB34" s="234" t="str">
        <f>IF(M34="","",VLOOKUP(M34,判定式!$H$3:J$12,3,TRUE))</f>
        <v/>
      </c>
      <c r="AC34" s="69" t="str">
        <f t="shared" si="7"/>
        <v/>
      </c>
      <c r="AD34" s="170" t="b">
        <f>IF(ISNUMBER(D34),"判定外",IF(C34=12,VLOOKUP(AC34,判定式!$C$15:I$19,7,TRUE),IF(C34=13,VLOOKUP(AC34,判定式!$D$15:I$19,6,TRUE),IF(C34=14,VLOOKUP(AC34,判定式!$E$15:I$19,5,TRUE),IF(C34=15,VLOOKUP(AC34,判定式!$F$15:I$19,4,TRUE),IF(C34=16,VLOOKUP(AC34,判定式!$G$15:I$19,3,TRUE),IF(C34=17,VLOOKUP(AC34,判定式!$H$15:I$19,2,TRUE))))))))</f>
        <v>0</v>
      </c>
    </row>
    <row r="35" spans="1:30" ht="14.25">
      <c r="A35" s="70">
        <v>15</v>
      </c>
      <c r="B35" s="134"/>
      <c r="C35" s="202"/>
      <c r="D35" s="209" t="str">
        <f t="shared" si="6"/>
        <v>-</v>
      </c>
      <c r="E35" s="227"/>
      <c r="F35" s="227"/>
      <c r="G35" s="227"/>
      <c r="H35" s="227"/>
      <c r="I35" s="227"/>
      <c r="J35" s="227"/>
      <c r="K35" s="71"/>
      <c r="L35" s="227"/>
      <c r="M35" s="227"/>
      <c r="N35" s="239"/>
      <c r="O35" s="239"/>
      <c r="P35" s="239"/>
      <c r="Q35" s="239"/>
      <c r="R35" s="239"/>
      <c r="S35" s="239"/>
      <c r="T35" s="237" t="str">
        <f>IF(E35="","",VLOOKUP(E35,判定式!C$3:$J$12,8,TRUE))</f>
        <v/>
      </c>
      <c r="U35" s="237" t="str">
        <f>IF(F35="","",VLOOKUP(F35,判定式!D$3:$J$12,7,TRUE))</f>
        <v/>
      </c>
      <c r="V35" s="237" t="str">
        <f>IF(G35="","",VLOOKUP(G35,判定式!E$3:$J$12,6,TRUE))</f>
        <v/>
      </c>
      <c r="W35" s="237" t="str">
        <f>IF(H35="","",VLOOKUP(H35,判定式!F$3:$J$12,5,TRUE))</f>
        <v/>
      </c>
      <c r="X35" s="237" t="str">
        <f>IF(I35="","",VLOOKUP(I35,判定式!M$3:$N$12,2,TRUE))</f>
        <v/>
      </c>
      <c r="Y35" s="237" t="str">
        <f>IF(J35="","",VLOOKUP(J35,判定式!I$3:$J$12,2,TRUE))</f>
        <v/>
      </c>
      <c r="Z35" s="237" t="str">
        <f>IF(K35="","",VLOOKUP(K35,判定式!L$3:$N$12,3,TRUE))</f>
        <v/>
      </c>
      <c r="AA35" s="237" t="str">
        <f>IF(L35="","",VLOOKUP(L35,判定式!G$3:$J$12,4,TRUE))</f>
        <v/>
      </c>
      <c r="AB35" s="237" t="str">
        <f>IF(M35="","",VLOOKUP(M35,判定式!$H$3:J$12,3,TRUE))</f>
        <v/>
      </c>
      <c r="AC35" s="78" t="str">
        <f t="shared" si="7"/>
        <v/>
      </c>
      <c r="AD35" s="171" t="b">
        <f>IF(ISNUMBER(D35),"判定外",IF(C35=12,VLOOKUP(AC35,判定式!$C$15:I$19,7,TRUE),IF(C35=13,VLOOKUP(AC35,判定式!$D$15:I$19,6,TRUE),IF(C35=14,VLOOKUP(AC35,判定式!$E$15:I$19,5,TRUE),IF(C35=15,VLOOKUP(AC35,判定式!$F$15:I$19,4,TRUE),IF(C35=16,VLOOKUP(AC35,判定式!$G$15:I$19,3,TRUE),IF(C35=17,VLOOKUP(AC35,判定式!$H$15:I$19,2,TRUE))))))))</f>
        <v>0</v>
      </c>
    </row>
    <row r="36" spans="1:30" ht="14.25">
      <c r="A36" s="73">
        <v>16</v>
      </c>
      <c r="B36" s="135"/>
      <c r="C36" s="203"/>
      <c r="D36" s="210" t="str">
        <f t="shared" si="6"/>
        <v>-</v>
      </c>
      <c r="E36" s="229"/>
      <c r="F36" s="229"/>
      <c r="G36" s="229"/>
      <c r="H36" s="229"/>
      <c r="I36" s="229"/>
      <c r="J36" s="229"/>
      <c r="K36" s="74"/>
      <c r="L36" s="229"/>
      <c r="M36" s="229"/>
      <c r="N36" s="240"/>
      <c r="O36" s="240"/>
      <c r="P36" s="240"/>
      <c r="Q36" s="240"/>
      <c r="R36" s="240"/>
      <c r="S36" s="240"/>
      <c r="T36" s="234" t="str">
        <f>IF(E36="","",VLOOKUP(E36,判定式!C$3:$J$12,8,TRUE))</f>
        <v/>
      </c>
      <c r="U36" s="234" t="str">
        <f>IF(F36="","",VLOOKUP(F36,判定式!D$3:$J$12,7,TRUE))</f>
        <v/>
      </c>
      <c r="V36" s="234" t="str">
        <f>IF(G36="","",VLOOKUP(G36,判定式!E$3:$J$12,6,TRUE))</f>
        <v/>
      </c>
      <c r="W36" s="234" t="str">
        <f>IF(H36="","",VLOOKUP(H36,判定式!F$3:$J$12,5,TRUE))</f>
        <v/>
      </c>
      <c r="X36" s="234" t="str">
        <f>IF(I36="","",VLOOKUP(I36,判定式!M$3:$N$12,2,TRUE))</f>
        <v/>
      </c>
      <c r="Y36" s="234" t="str">
        <f>IF(J36="","",VLOOKUP(J36,判定式!I$3:$J$12,2,TRUE))</f>
        <v/>
      </c>
      <c r="Z36" s="234" t="str">
        <f>IF(K36="","",VLOOKUP(K36,判定式!L$3:$N$12,3,TRUE))</f>
        <v/>
      </c>
      <c r="AA36" s="234" t="str">
        <f>IF(L36="","",VLOOKUP(L36,判定式!G$3:$J$12,4,TRUE))</f>
        <v/>
      </c>
      <c r="AB36" s="234" t="str">
        <f>IF(M36="","",VLOOKUP(M36,判定式!$H$3:J$12,3,TRUE))</f>
        <v/>
      </c>
      <c r="AC36" s="75" t="str">
        <f t="shared" si="7"/>
        <v/>
      </c>
      <c r="AD36" s="172" t="b">
        <f>IF(ISNUMBER(D36),"判定外",IF(C36=12,VLOOKUP(AC36,判定式!$C$15:I$19,7,TRUE),IF(C36=13,VLOOKUP(AC36,判定式!$D$15:I$19,6,TRUE),IF(C36=14,VLOOKUP(AC36,判定式!$E$15:I$19,5,TRUE),IF(C36=15,VLOOKUP(AC36,判定式!$F$15:I$19,4,TRUE),IF(C36=16,VLOOKUP(AC36,判定式!$G$15:I$19,3,TRUE),IF(C36=17,VLOOKUP(AC36,判定式!$H$15:I$19,2,TRUE))))))))</f>
        <v>0</v>
      </c>
    </row>
    <row r="37" spans="1:30" ht="14.25">
      <c r="A37" s="67">
        <v>17</v>
      </c>
      <c r="B37" s="133"/>
      <c r="C37" s="201"/>
      <c r="D37" s="208" t="str">
        <f t="shared" si="6"/>
        <v>-</v>
      </c>
      <c r="E37" s="225"/>
      <c r="F37" s="225"/>
      <c r="G37" s="225"/>
      <c r="H37" s="225"/>
      <c r="I37" s="225"/>
      <c r="J37" s="225"/>
      <c r="K37" s="68"/>
      <c r="L37" s="225"/>
      <c r="M37" s="225"/>
      <c r="N37" s="235"/>
      <c r="O37" s="235"/>
      <c r="P37" s="235"/>
      <c r="Q37" s="235"/>
      <c r="R37" s="235"/>
      <c r="S37" s="235"/>
      <c r="T37" s="234" t="str">
        <f>IF(E37="","",VLOOKUP(E37,判定式!C$3:$J$12,8,TRUE))</f>
        <v/>
      </c>
      <c r="U37" s="234" t="str">
        <f>IF(F37="","",VLOOKUP(F37,判定式!D$3:$J$12,7,TRUE))</f>
        <v/>
      </c>
      <c r="V37" s="234" t="str">
        <f>IF(G37="","",VLOOKUP(G37,判定式!E$3:$J$12,6,TRUE))</f>
        <v/>
      </c>
      <c r="W37" s="234" t="str">
        <f>IF(H37="","",VLOOKUP(H37,判定式!F$3:$J$12,5,TRUE))</f>
        <v/>
      </c>
      <c r="X37" s="234" t="str">
        <f>IF(I37="","",VLOOKUP(I37,判定式!M$3:$N$12,2,TRUE))</f>
        <v/>
      </c>
      <c r="Y37" s="234" t="str">
        <f>IF(J37="","",VLOOKUP(J37,判定式!I$3:$J$12,2,TRUE))</f>
        <v/>
      </c>
      <c r="Z37" s="234" t="str">
        <f>IF(K37="","",VLOOKUP(K37,判定式!L$3:$N$12,3,TRUE))</f>
        <v/>
      </c>
      <c r="AA37" s="234" t="str">
        <f>IF(L37="","",VLOOKUP(L37,判定式!G$3:$J$12,4,TRUE))</f>
        <v/>
      </c>
      <c r="AB37" s="234" t="str">
        <f>IF(M37="","",VLOOKUP(M37,判定式!$H$3:J$12,3,TRUE))</f>
        <v/>
      </c>
      <c r="AC37" s="69" t="str">
        <f t="shared" si="7"/>
        <v/>
      </c>
      <c r="AD37" s="170" t="b">
        <f>IF(ISNUMBER(D37),"判定外",IF(C37=12,VLOOKUP(AC37,判定式!$C$15:I$19,7,TRUE),IF(C37=13,VLOOKUP(AC37,判定式!$D$15:I$19,6,TRUE),IF(C37=14,VLOOKUP(AC37,判定式!$E$15:I$19,5,TRUE),IF(C37=15,VLOOKUP(AC37,判定式!$F$15:I$19,4,TRUE),IF(C37=16,VLOOKUP(AC37,判定式!$G$15:I$19,3,TRUE),IF(C37=17,VLOOKUP(AC37,判定式!$H$15:I$19,2,TRUE))))))))</f>
        <v>0</v>
      </c>
    </row>
    <row r="38" spans="1:30" ht="14.25">
      <c r="A38" s="67">
        <v>18</v>
      </c>
      <c r="B38" s="133"/>
      <c r="C38" s="201"/>
      <c r="D38" s="208" t="str">
        <f t="shared" si="6"/>
        <v>-</v>
      </c>
      <c r="E38" s="225"/>
      <c r="F38" s="225"/>
      <c r="G38" s="225"/>
      <c r="H38" s="225"/>
      <c r="I38" s="225"/>
      <c r="J38" s="225"/>
      <c r="K38" s="68"/>
      <c r="L38" s="225"/>
      <c r="M38" s="225"/>
      <c r="N38" s="235"/>
      <c r="O38" s="235"/>
      <c r="P38" s="235"/>
      <c r="Q38" s="235"/>
      <c r="R38" s="235"/>
      <c r="S38" s="235"/>
      <c r="T38" s="241" t="str">
        <f>IF(E38="","",VLOOKUP(E38,判定式!C$3:$J$12,8,TRUE))</f>
        <v/>
      </c>
      <c r="U38" s="241" t="str">
        <f>IF(F38="","",VLOOKUP(F38,判定式!D$3:$J$12,7,TRUE))</f>
        <v/>
      </c>
      <c r="V38" s="241" t="str">
        <f>IF(G38="","",VLOOKUP(G38,判定式!E$3:$J$12,6,TRUE))</f>
        <v/>
      </c>
      <c r="W38" s="241" t="str">
        <f>IF(H38="","",VLOOKUP(H38,判定式!F$3:$J$12,5,TRUE))</f>
        <v/>
      </c>
      <c r="X38" s="241" t="str">
        <f>IF(I38="","",VLOOKUP(I38,判定式!M$3:$N$12,2,TRUE))</f>
        <v/>
      </c>
      <c r="Y38" s="241" t="str">
        <f>IF(J38="","",VLOOKUP(J38,判定式!I$3:$J$12,2,TRUE))</f>
        <v/>
      </c>
      <c r="Z38" s="241" t="str">
        <f>IF(K38="","",VLOOKUP(K38,判定式!L$3:$N$12,3,TRUE))</f>
        <v/>
      </c>
      <c r="AA38" s="241" t="str">
        <f>IF(L38="","",VLOOKUP(L38,判定式!G$3:$J$12,4,TRUE))</f>
        <v/>
      </c>
      <c r="AB38" s="241" t="str">
        <f>IF(M38="","",VLOOKUP(M38,判定式!$H$3:J$12,3,TRUE))</f>
        <v/>
      </c>
      <c r="AC38" s="69" t="str">
        <f t="shared" si="7"/>
        <v/>
      </c>
      <c r="AD38" s="170" t="b">
        <f>IF(ISNUMBER(D38),"判定外",IF(C38=12,VLOOKUP(AC38,判定式!$C$15:I$19,7,TRUE),IF(C38=13,VLOOKUP(AC38,判定式!$D$15:I$19,6,TRUE),IF(C38=14,VLOOKUP(AC38,判定式!$E$15:I$19,5,TRUE),IF(C38=15,VLOOKUP(AC38,判定式!$F$15:I$19,4,TRUE),IF(C38=16,VLOOKUP(AC38,判定式!$G$15:I$19,3,TRUE),IF(C38=17,VLOOKUP(AC38,判定式!$H$15:I$19,2,TRUE))))))))</f>
        <v>0</v>
      </c>
    </row>
    <row r="39" spans="1:30" ht="14.25">
      <c r="A39" s="67">
        <v>19</v>
      </c>
      <c r="B39" s="133"/>
      <c r="C39" s="201"/>
      <c r="D39" s="208" t="str">
        <f t="shared" si="6"/>
        <v>-</v>
      </c>
      <c r="E39" s="225"/>
      <c r="F39" s="225"/>
      <c r="G39" s="225"/>
      <c r="H39" s="225"/>
      <c r="I39" s="225"/>
      <c r="J39" s="225"/>
      <c r="K39" s="68"/>
      <c r="L39" s="225"/>
      <c r="M39" s="225"/>
      <c r="N39" s="235"/>
      <c r="O39" s="235"/>
      <c r="P39" s="235"/>
      <c r="Q39" s="235"/>
      <c r="R39" s="235"/>
      <c r="S39" s="235"/>
      <c r="T39" s="241" t="str">
        <f>IF(E39="","",VLOOKUP(E39,判定式!C$3:$J$12,8,TRUE))</f>
        <v/>
      </c>
      <c r="U39" s="241" t="str">
        <f>IF(F39="","",VLOOKUP(F39,判定式!D$3:$J$12,7,TRUE))</f>
        <v/>
      </c>
      <c r="V39" s="241" t="str">
        <f>IF(G39="","",VLOOKUP(G39,判定式!E$3:$J$12,6,TRUE))</f>
        <v/>
      </c>
      <c r="W39" s="241" t="str">
        <f>IF(H39="","",VLOOKUP(H39,判定式!F$3:$J$12,5,TRUE))</f>
        <v/>
      </c>
      <c r="X39" s="241" t="str">
        <f>IF(I39="","",VLOOKUP(I39,判定式!M$3:$N$12,2,TRUE))</f>
        <v/>
      </c>
      <c r="Y39" s="241" t="str">
        <f>IF(J39="","",VLOOKUP(J39,判定式!I$3:$J$12,2,TRUE))</f>
        <v/>
      </c>
      <c r="Z39" s="241" t="str">
        <f>IF(K39="","",VLOOKUP(K39,判定式!L$3:$N$12,3,TRUE))</f>
        <v/>
      </c>
      <c r="AA39" s="241" t="str">
        <f>IF(L39="","",VLOOKUP(L39,判定式!G$3:$J$12,4,TRUE))</f>
        <v/>
      </c>
      <c r="AB39" s="241" t="str">
        <f>IF(M39="","",VLOOKUP(M39,判定式!$H$3:J$12,3,TRUE))</f>
        <v/>
      </c>
      <c r="AC39" s="69" t="str">
        <f t="shared" si="7"/>
        <v/>
      </c>
      <c r="AD39" s="170" t="b">
        <f>IF(ISNUMBER(D39),"判定外",IF(C39=12,VLOOKUP(AC39,判定式!$C$15:I$19,7,TRUE),IF(C39=13,VLOOKUP(AC39,判定式!$D$15:I$19,6,TRUE),IF(C39=14,VLOOKUP(AC39,判定式!$E$15:I$19,5,TRUE),IF(C39=15,VLOOKUP(AC39,判定式!$F$15:I$19,4,TRUE),IF(C39=16,VLOOKUP(AC39,判定式!$G$15:I$19,3,TRUE),IF(C39=17,VLOOKUP(AC39,判定式!$H$15:I$19,2,TRUE))))))))</f>
        <v>0</v>
      </c>
    </row>
    <row r="40" spans="1:30" ht="14.25">
      <c r="A40" s="76">
        <v>20</v>
      </c>
      <c r="B40" s="136"/>
      <c r="C40" s="204"/>
      <c r="D40" s="211" t="str">
        <f t="shared" si="6"/>
        <v>-</v>
      </c>
      <c r="E40" s="230"/>
      <c r="F40" s="230"/>
      <c r="G40" s="230"/>
      <c r="H40" s="230"/>
      <c r="I40" s="230"/>
      <c r="J40" s="230"/>
      <c r="K40" s="77"/>
      <c r="L40" s="230"/>
      <c r="M40" s="230"/>
      <c r="N40" s="239"/>
      <c r="O40" s="239"/>
      <c r="P40" s="239"/>
      <c r="Q40" s="239"/>
      <c r="R40" s="239"/>
      <c r="S40" s="239"/>
      <c r="T40" s="242" t="str">
        <f>IF(E40="","",VLOOKUP(E40,判定式!C$3:$J$12,8,TRUE))</f>
        <v/>
      </c>
      <c r="U40" s="242" t="str">
        <f>IF(F40="","",VLOOKUP(F40,判定式!D$3:$J$12,7,TRUE))</f>
        <v/>
      </c>
      <c r="V40" s="242" t="str">
        <f>IF(G40="","",VLOOKUP(G40,判定式!E$3:$J$12,6,TRUE))</f>
        <v/>
      </c>
      <c r="W40" s="242" t="str">
        <f>IF(H40="","",VLOOKUP(H40,判定式!F$3:$J$12,5,TRUE))</f>
        <v/>
      </c>
      <c r="X40" s="242" t="str">
        <f>IF(I40="","",VLOOKUP(I40,判定式!M$3:$N$12,2,TRUE))</f>
        <v/>
      </c>
      <c r="Y40" s="242" t="str">
        <f>IF(J40="","",VLOOKUP(J40,判定式!I$3:$J$12,2,TRUE))</f>
        <v/>
      </c>
      <c r="Z40" s="242" t="str">
        <f>IF(K40="","",VLOOKUP(K40,判定式!L$3:$N$12,3,TRUE))</f>
        <v/>
      </c>
      <c r="AA40" s="242" t="str">
        <f>IF(L40="","",VLOOKUP(L40,判定式!G$3:$J$12,4,TRUE))</f>
        <v/>
      </c>
      <c r="AB40" s="242" t="str">
        <f>IF(M40="","",VLOOKUP(M40,判定式!$H$3:J$12,3,TRUE))</f>
        <v/>
      </c>
      <c r="AC40" s="78" t="str">
        <f t="shared" si="7"/>
        <v/>
      </c>
      <c r="AD40" s="173" t="b">
        <f>IF(ISNUMBER(D40),"判定外",IF(C40=12,VLOOKUP(AC40,判定式!$C$15:I$19,7,TRUE),IF(C40=13,VLOOKUP(AC40,判定式!$D$15:I$19,6,TRUE),IF(C40=14,VLOOKUP(AC40,判定式!$E$15:I$19,5,TRUE),IF(C40=15,VLOOKUP(AC40,判定式!$F$15:I$19,4,TRUE),IF(C40=16,VLOOKUP(AC40,判定式!$G$15:I$19,3,TRUE),IF(C40=17,VLOOKUP(AC40,判定式!$H$15:I$19,2,TRUE))))))))</f>
        <v>0</v>
      </c>
    </row>
    <row r="41" spans="1:30" ht="14.25">
      <c r="A41" s="79">
        <v>21</v>
      </c>
      <c r="B41" s="137"/>
      <c r="C41" s="205"/>
      <c r="D41" s="212" t="str">
        <f t="shared" si="6"/>
        <v>-</v>
      </c>
      <c r="E41" s="231"/>
      <c r="F41" s="231"/>
      <c r="G41" s="231"/>
      <c r="H41" s="231"/>
      <c r="I41" s="231"/>
      <c r="J41" s="231"/>
      <c r="K41" s="80"/>
      <c r="L41" s="231"/>
      <c r="M41" s="231"/>
      <c r="N41" s="240"/>
      <c r="O41" s="238"/>
      <c r="P41" s="238"/>
      <c r="Q41" s="238"/>
      <c r="R41" s="238"/>
      <c r="S41" s="238"/>
      <c r="T41" s="243" t="str">
        <f>IF(E41="","",VLOOKUP(E41,判定式!C$3:$J$12,8,TRUE))</f>
        <v/>
      </c>
      <c r="U41" s="243" t="str">
        <f>IF(F41="","",VLOOKUP(F41,判定式!D$3:$J$12,7,TRUE))</f>
        <v/>
      </c>
      <c r="V41" s="243" t="str">
        <f>IF(G41="","",VLOOKUP(G41,判定式!E$3:$J$12,6,TRUE))</f>
        <v/>
      </c>
      <c r="W41" s="243" t="str">
        <f>IF(H41="","",VLOOKUP(H41,判定式!F$3:$J$12,5,TRUE))</f>
        <v/>
      </c>
      <c r="X41" s="243" t="str">
        <f>IF(I41="","",VLOOKUP(I41,判定式!M$3:$N$12,2,TRUE))</f>
        <v/>
      </c>
      <c r="Y41" s="243" t="str">
        <f>IF(J41="","",VLOOKUP(J41,判定式!I$3:$J$12,2,TRUE))</f>
        <v/>
      </c>
      <c r="Z41" s="243" t="str">
        <f>IF(K41="","",VLOOKUP(K41,判定式!L$3:$N$12,3,TRUE))</f>
        <v/>
      </c>
      <c r="AA41" s="243" t="str">
        <f>IF(L41="","",VLOOKUP(L41,判定式!G$3:$J$12,4,TRUE))</f>
        <v/>
      </c>
      <c r="AB41" s="243" t="str">
        <f>IF(M41="","",VLOOKUP(M41,判定式!$H$3:J$12,3,TRUE))</f>
        <v/>
      </c>
      <c r="AC41" s="75" t="str">
        <f t="shared" si="7"/>
        <v/>
      </c>
      <c r="AD41" s="174" t="b">
        <f>IF(ISNUMBER(D41),"判定外",IF(C41=12,VLOOKUP(AC41,判定式!$C$15:I$19,7,TRUE),IF(C41=13,VLOOKUP(AC41,判定式!$D$15:I$19,6,TRUE),IF(C41=14,VLOOKUP(AC41,判定式!$E$15:I$19,5,TRUE),IF(C41=15,VLOOKUP(AC41,判定式!$F$15:I$19,4,TRUE),IF(C41=16,VLOOKUP(AC41,判定式!$G$15:I$19,3,TRUE),IF(C41=17,VLOOKUP(AC41,判定式!$H$15:I$19,2,TRUE))))))))</f>
        <v>0</v>
      </c>
    </row>
    <row r="42" spans="1:30" ht="14.25">
      <c r="A42" s="67">
        <v>22</v>
      </c>
      <c r="B42" s="133"/>
      <c r="C42" s="201"/>
      <c r="D42" s="208" t="str">
        <f t="shared" si="6"/>
        <v>-</v>
      </c>
      <c r="E42" s="225"/>
      <c r="F42" s="225"/>
      <c r="G42" s="225"/>
      <c r="H42" s="225"/>
      <c r="I42" s="225"/>
      <c r="J42" s="225"/>
      <c r="K42" s="68"/>
      <c r="L42" s="225"/>
      <c r="M42" s="225"/>
      <c r="N42" s="235"/>
      <c r="O42" s="235"/>
      <c r="P42" s="235"/>
      <c r="Q42" s="235"/>
      <c r="R42" s="235"/>
      <c r="S42" s="235"/>
      <c r="T42" s="241" t="str">
        <f>IF(E42="","",VLOOKUP(E42,判定式!C$3:$J$12,8,TRUE))</f>
        <v/>
      </c>
      <c r="U42" s="241" t="str">
        <f>IF(F42="","",VLOOKUP(F42,判定式!D$3:$J$12,7,TRUE))</f>
        <v/>
      </c>
      <c r="V42" s="241" t="str">
        <f>IF(G42="","",VLOOKUP(G42,判定式!E$3:$J$12,6,TRUE))</f>
        <v/>
      </c>
      <c r="W42" s="241" t="str">
        <f>IF(H42="","",VLOOKUP(H42,判定式!F$3:$J$12,5,TRUE))</f>
        <v/>
      </c>
      <c r="X42" s="241" t="str">
        <f>IF(I42="","",VLOOKUP(I42,判定式!M$3:$N$12,2,TRUE))</f>
        <v/>
      </c>
      <c r="Y42" s="241" t="str">
        <f>IF(J42="","",VLOOKUP(J42,判定式!I$3:$J$12,2,TRUE))</f>
        <v/>
      </c>
      <c r="Z42" s="241" t="str">
        <f>IF(K42="","",VLOOKUP(K42,判定式!L$3:$N$12,3,TRUE))</f>
        <v/>
      </c>
      <c r="AA42" s="241" t="str">
        <f>IF(L42="","",VLOOKUP(L42,判定式!G$3:$J$12,4,TRUE))</f>
        <v/>
      </c>
      <c r="AB42" s="241" t="str">
        <f>IF(M42="","",VLOOKUP(M42,判定式!$H$3:J$12,3,TRUE))</f>
        <v/>
      </c>
      <c r="AC42" s="69" t="str">
        <f t="shared" si="7"/>
        <v/>
      </c>
      <c r="AD42" s="170" t="b">
        <f>IF(ISNUMBER(D42),"判定外",IF(C42=12,VLOOKUP(AC42,判定式!$C$15:I$19,7,TRUE),IF(C42=13,VLOOKUP(AC42,判定式!$D$15:I$19,6,TRUE),IF(C42=14,VLOOKUP(AC42,判定式!$E$15:I$19,5,TRUE),IF(C42=15,VLOOKUP(AC42,判定式!$F$15:I$19,4,TRUE),IF(C42=16,VLOOKUP(AC42,判定式!$G$15:I$19,3,TRUE),IF(C42=17,VLOOKUP(AC42,判定式!$H$15:I$19,2,TRUE))))))))</f>
        <v>0</v>
      </c>
    </row>
    <row r="43" spans="1:30" ht="14.25">
      <c r="A43" s="67">
        <v>23</v>
      </c>
      <c r="B43" s="133"/>
      <c r="C43" s="201"/>
      <c r="D43" s="208" t="str">
        <f t="shared" si="6"/>
        <v>-</v>
      </c>
      <c r="E43" s="225"/>
      <c r="F43" s="225"/>
      <c r="G43" s="225"/>
      <c r="H43" s="225"/>
      <c r="I43" s="225"/>
      <c r="J43" s="225"/>
      <c r="K43" s="68"/>
      <c r="L43" s="225"/>
      <c r="M43" s="225"/>
      <c r="N43" s="235"/>
      <c r="O43" s="235"/>
      <c r="P43" s="235"/>
      <c r="Q43" s="235"/>
      <c r="R43" s="235"/>
      <c r="S43" s="235"/>
      <c r="T43" s="241" t="str">
        <f>IF(E43="","",VLOOKUP(E43,判定式!C$3:$J$12,8,TRUE))</f>
        <v/>
      </c>
      <c r="U43" s="241" t="str">
        <f>IF(F43="","",VLOOKUP(F43,判定式!D$3:$J$12,7,TRUE))</f>
        <v/>
      </c>
      <c r="V43" s="241" t="str">
        <f>IF(G43="","",VLOOKUP(G43,判定式!E$3:$J$12,6,TRUE))</f>
        <v/>
      </c>
      <c r="W43" s="241" t="str">
        <f>IF(H43="","",VLOOKUP(H43,判定式!F$3:$J$12,5,TRUE))</f>
        <v/>
      </c>
      <c r="X43" s="241" t="str">
        <f>IF(I43="","",VLOOKUP(I43,判定式!M$3:$N$12,2,TRUE))</f>
        <v/>
      </c>
      <c r="Y43" s="241" t="str">
        <f>IF(J43="","",VLOOKUP(J43,判定式!I$3:$J$12,2,TRUE))</f>
        <v/>
      </c>
      <c r="Z43" s="241" t="str">
        <f>IF(K43="","",VLOOKUP(K43,判定式!L$3:$N$12,3,TRUE))</f>
        <v/>
      </c>
      <c r="AA43" s="241" t="str">
        <f>IF(L43="","",VLOOKUP(L43,判定式!G$3:$J$12,4,TRUE))</f>
        <v/>
      </c>
      <c r="AB43" s="241" t="str">
        <f>IF(M43="","",VLOOKUP(M43,判定式!$H$3:J$12,3,TRUE))</f>
        <v/>
      </c>
      <c r="AC43" s="69" t="str">
        <f t="shared" si="7"/>
        <v/>
      </c>
      <c r="AD43" s="170" t="b">
        <f>IF(ISNUMBER(D43),"判定外",IF(C43=12,VLOOKUP(AC43,判定式!$C$15:I$19,7,TRUE),IF(C43=13,VLOOKUP(AC43,判定式!$D$15:I$19,6,TRUE),IF(C43=14,VLOOKUP(AC43,判定式!$E$15:I$19,5,TRUE),IF(C43=15,VLOOKUP(AC43,判定式!$F$15:I$19,4,TRUE),IF(C43=16,VLOOKUP(AC43,判定式!$G$15:I$19,3,TRUE),IF(C43=17,VLOOKUP(AC43,判定式!$H$15:I$19,2,TRUE))))))))</f>
        <v>0</v>
      </c>
    </row>
    <row r="44" spans="1:30" ht="14.25">
      <c r="A44" s="67">
        <v>24</v>
      </c>
      <c r="B44" s="133"/>
      <c r="C44" s="201"/>
      <c r="D44" s="208" t="str">
        <f t="shared" si="6"/>
        <v>-</v>
      </c>
      <c r="E44" s="225"/>
      <c r="F44" s="225"/>
      <c r="G44" s="225"/>
      <c r="H44" s="225"/>
      <c r="I44" s="225"/>
      <c r="J44" s="225"/>
      <c r="K44" s="68"/>
      <c r="L44" s="225"/>
      <c r="M44" s="225"/>
      <c r="N44" s="235"/>
      <c r="O44" s="235"/>
      <c r="P44" s="235"/>
      <c r="Q44" s="235"/>
      <c r="R44" s="235"/>
      <c r="S44" s="235"/>
      <c r="T44" s="241" t="str">
        <f>IF(E44="","",VLOOKUP(E44,判定式!C$3:$J$12,8,TRUE))</f>
        <v/>
      </c>
      <c r="U44" s="241" t="str">
        <f>IF(F44="","",VLOOKUP(F44,判定式!D$3:$J$12,7,TRUE))</f>
        <v/>
      </c>
      <c r="V44" s="241" t="str">
        <f>IF(G44="","",VLOOKUP(G44,判定式!E$3:$J$12,6,TRUE))</f>
        <v/>
      </c>
      <c r="W44" s="241" t="str">
        <f>IF(H44="","",VLOOKUP(H44,判定式!F$3:$J$12,5,TRUE))</f>
        <v/>
      </c>
      <c r="X44" s="241" t="str">
        <f>IF(I44="","",VLOOKUP(I44,判定式!M$3:$N$12,2,TRUE))</f>
        <v/>
      </c>
      <c r="Y44" s="241" t="str">
        <f>IF(J44="","",VLOOKUP(J44,判定式!I$3:$J$12,2,TRUE))</f>
        <v/>
      </c>
      <c r="Z44" s="241" t="str">
        <f>IF(K44="","",VLOOKUP(K44,判定式!L$3:$N$12,3,TRUE))</f>
        <v/>
      </c>
      <c r="AA44" s="241" t="str">
        <f>IF(L44="","",VLOOKUP(L44,判定式!G$3:$J$12,4,TRUE))</f>
        <v/>
      </c>
      <c r="AB44" s="241" t="str">
        <f>IF(M44="","",VLOOKUP(M44,判定式!$H$3:J$12,3,TRUE))</f>
        <v/>
      </c>
      <c r="AC44" s="69" t="str">
        <f t="shared" si="7"/>
        <v/>
      </c>
      <c r="AD44" s="170" t="b">
        <f>IF(ISNUMBER(D44),"判定外",IF(C44=12,VLOOKUP(AC44,判定式!$C$15:I$19,7,TRUE),IF(C44=13,VLOOKUP(AC44,判定式!$D$15:I$19,6,TRUE),IF(C44=14,VLOOKUP(AC44,判定式!$E$15:I$19,5,TRUE),IF(C44=15,VLOOKUP(AC44,判定式!$F$15:I$19,4,TRUE),IF(C44=16,VLOOKUP(AC44,判定式!$G$15:I$19,3,TRUE),IF(C44=17,VLOOKUP(AC44,判定式!$H$15:I$19,2,TRUE))))))))</f>
        <v>0</v>
      </c>
    </row>
    <row r="45" spans="1:30" ht="14.25">
      <c r="A45" s="70">
        <v>25</v>
      </c>
      <c r="B45" s="134"/>
      <c r="C45" s="202"/>
      <c r="D45" s="209" t="str">
        <f t="shared" si="6"/>
        <v>-</v>
      </c>
      <c r="E45" s="227"/>
      <c r="F45" s="227"/>
      <c r="G45" s="227"/>
      <c r="H45" s="227"/>
      <c r="I45" s="227"/>
      <c r="J45" s="227"/>
      <c r="K45" s="71"/>
      <c r="L45" s="227"/>
      <c r="M45" s="227"/>
      <c r="N45" s="239"/>
      <c r="O45" s="239"/>
      <c r="P45" s="239"/>
      <c r="Q45" s="239"/>
      <c r="R45" s="239"/>
      <c r="S45" s="239"/>
      <c r="T45" s="244" t="str">
        <f>IF(E45="","",VLOOKUP(E45,判定式!C$3:$J$12,8,TRUE))</f>
        <v/>
      </c>
      <c r="U45" s="244" t="str">
        <f>IF(F45="","",VLOOKUP(F45,判定式!D$3:$J$12,7,TRUE))</f>
        <v/>
      </c>
      <c r="V45" s="244" t="str">
        <f>IF(G45="","",VLOOKUP(G45,判定式!E$3:$J$12,6,TRUE))</f>
        <v/>
      </c>
      <c r="W45" s="244" t="str">
        <f>IF(H45="","",VLOOKUP(H45,判定式!F$3:$J$12,5,TRUE))</f>
        <v/>
      </c>
      <c r="X45" s="244" t="str">
        <f>IF(I45="","",VLOOKUP(I45,判定式!M$3:$N$12,2,TRUE))</f>
        <v/>
      </c>
      <c r="Y45" s="244" t="str">
        <f>IF(J45="","",VLOOKUP(J45,判定式!I$3:$J$12,2,TRUE))</f>
        <v/>
      </c>
      <c r="Z45" s="244" t="str">
        <f>IF(K45="","",VLOOKUP(K45,判定式!L$3:$N$12,3,TRUE))</f>
        <v/>
      </c>
      <c r="AA45" s="244" t="str">
        <f>IF(L45="","",VLOOKUP(L45,判定式!G$3:$J$12,4,TRUE))</f>
        <v/>
      </c>
      <c r="AB45" s="244" t="str">
        <f>IF(M45="","",VLOOKUP(M45,判定式!$H$3:J$12,3,TRUE))</f>
        <v/>
      </c>
      <c r="AC45" s="78" t="str">
        <f t="shared" si="7"/>
        <v/>
      </c>
      <c r="AD45" s="171" t="b">
        <f>IF(ISNUMBER(D45),"判定外",IF(C45=12,VLOOKUP(AC45,判定式!$C$15:I$19,7,TRUE),IF(C45=13,VLOOKUP(AC45,判定式!$D$15:I$19,6,TRUE),IF(C45=14,VLOOKUP(AC45,判定式!$E$15:I$19,5,TRUE),IF(C45=15,VLOOKUP(AC45,判定式!$F$15:I$19,4,TRUE),IF(C45=16,VLOOKUP(AC45,判定式!$G$15:I$19,3,TRUE),IF(C45=17,VLOOKUP(AC45,判定式!$H$15:I$19,2,TRUE))))))))</f>
        <v>0</v>
      </c>
    </row>
    <row r="46" spans="1:30" ht="14.25">
      <c r="A46" s="73">
        <v>26</v>
      </c>
      <c r="B46" s="135"/>
      <c r="C46" s="203"/>
      <c r="D46" s="210" t="str">
        <f t="shared" si="6"/>
        <v>-</v>
      </c>
      <c r="E46" s="229"/>
      <c r="F46" s="229"/>
      <c r="G46" s="229"/>
      <c r="H46" s="229"/>
      <c r="I46" s="229"/>
      <c r="J46" s="229"/>
      <c r="K46" s="74"/>
      <c r="L46" s="229"/>
      <c r="M46" s="229"/>
      <c r="N46" s="238"/>
      <c r="O46" s="238"/>
      <c r="P46" s="238"/>
      <c r="Q46" s="238"/>
      <c r="R46" s="238"/>
      <c r="S46" s="238"/>
      <c r="T46" s="245" t="str">
        <f>IF(E46="","",VLOOKUP(E46,判定式!C$3:$J$12,8,TRUE))</f>
        <v/>
      </c>
      <c r="U46" s="245" t="str">
        <f>IF(F46="","",VLOOKUP(F46,判定式!D$3:$J$12,7,TRUE))</f>
        <v/>
      </c>
      <c r="V46" s="245" t="str">
        <f>IF(G46="","",VLOOKUP(G46,判定式!E$3:$J$12,6,TRUE))</f>
        <v/>
      </c>
      <c r="W46" s="245" t="str">
        <f>IF(H46="","",VLOOKUP(H46,判定式!F$3:$J$12,5,TRUE))</f>
        <v/>
      </c>
      <c r="X46" s="245" t="str">
        <f>IF(I46="","",VLOOKUP(I46,判定式!M$3:$N$12,2,TRUE))</f>
        <v/>
      </c>
      <c r="Y46" s="245" t="str">
        <f>IF(J46="","",VLOOKUP(J46,判定式!I$3:$J$12,2,TRUE))</f>
        <v/>
      </c>
      <c r="Z46" s="245" t="str">
        <f>IF(K46="","",VLOOKUP(K46,判定式!L$3:$N$12,3,TRUE))</f>
        <v/>
      </c>
      <c r="AA46" s="245" t="str">
        <f>IF(L46="","",VLOOKUP(L46,判定式!G$3:$J$12,4,TRUE))</f>
        <v/>
      </c>
      <c r="AB46" s="245" t="str">
        <f>IF(M46="","",VLOOKUP(M46,判定式!$H$3:J$12,3,TRUE))</f>
        <v/>
      </c>
      <c r="AC46" s="75" t="str">
        <f t="shared" si="7"/>
        <v/>
      </c>
      <c r="AD46" s="172" t="b">
        <f>IF(ISNUMBER(D46),"判定外",IF(C46=12,VLOOKUP(AC46,判定式!$C$15:I$19,7,TRUE),IF(C46=13,VLOOKUP(AC46,判定式!$D$15:I$19,6,TRUE),IF(C46=14,VLOOKUP(AC46,判定式!$E$15:I$19,5,TRUE),IF(C46=15,VLOOKUP(AC46,判定式!$F$15:I$19,4,TRUE),IF(C46=16,VLOOKUP(AC46,判定式!$G$15:I$19,3,TRUE),IF(C46=17,VLOOKUP(AC46,判定式!$H$15:I$19,2,TRUE))))))))</f>
        <v>0</v>
      </c>
    </row>
    <row r="47" spans="1:30" ht="14.25">
      <c r="A47" s="67">
        <v>27</v>
      </c>
      <c r="B47" s="133"/>
      <c r="C47" s="201"/>
      <c r="D47" s="208" t="str">
        <f t="shared" si="6"/>
        <v>-</v>
      </c>
      <c r="E47" s="225"/>
      <c r="F47" s="225"/>
      <c r="G47" s="225"/>
      <c r="H47" s="225"/>
      <c r="I47" s="225"/>
      <c r="J47" s="225"/>
      <c r="K47" s="68"/>
      <c r="L47" s="225"/>
      <c r="M47" s="225"/>
      <c r="N47" s="235"/>
      <c r="O47" s="235"/>
      <c r="P47" s="235"/>
      <c r="Q47" s="235"/>
      <c r="R47" s="235"/>
      <c r="S47" s="235"/>
      <c r="T47" s="241" t="str">
        <f>IF(E47="","",VLOOKUP(E47,判定式!C$3:$J$12,8,TRUE))</f>
        <v/>
      </c>
      <c r="U47" s="241" t="str">
        <f>IF(F47="","",VLOOKUP(F47,判定式!D$3:$J$12,7,TRUE))</f>
        <v/>
      </c>
      <c r="V47" s="241" t="str">
        <f>IF(G47="","",VLOOKUP(G47,判定式!E$3:$J$12,6,TRUE))</f>
        <v/>
      </c>
      <c r="W47" s="241" t="str">
        <f>IF(H47="","",VLOOKUP(H47,判定式!F$3:$J$12,5,TRUE))</f>
        <v/>
      </c>
      <c r="X47" s="241" t="str">
        <f>IF(I47="","",VLOOKUP(I47,判定式!M$3:$N$12,2,TRUE))</f>
        <v/>
      </c>
      <c r="Y47" s="241" t="str">
        <f>IF(J47="","",VLOOKUP(J47,判定式!I$3:$J$12,2,TRUE))</f>
        <v/>
      </c>
      <c r="Z47" s="241" t="str">
        <f>IF(K47="","",VLOOKUP(K47,判定式!L$3:$N$12,3,TRUE))</f>
        <v/>
      </c>
      <c r="AA47" s="241" t="str">
        <f>IF(L47="","",VLOOKUP(L47,判定式!G$3:$J$12,4,TRUE))</f>
        <v/>
      </c>
      <c r="AB47" s="241" t="str">
        <f>IF(M47="","",VLOOKUP(M47,判定式!$H$3:J$12,3,TRUE))</f>
        <v/>
      </c>
      <c r="AC47" s="69" t="str">
        <f t="shared" si="7"/>
        <v/>
      </c>
      <c r="AD47" s="170" t="b">
        <f>IF(ISNUMBER(D47),"判定外",IF(C47=12,VLOOKUP(AC47,判定式!$C$15:I$19,7,TRUE),IF(C47=13,VLOOKUP(AC47,判定式!$D$15:I$19,6,TRUE),IF(C47=14,VLOOKUP(AC47,判定式!$E$15:I$19,5,TRUE),IF(C47=15,VLOOKUP(AC47,判定式!$F$15:I$19,4,TRUE),IF(C47=16,VLOOKUP(AC47,判定式!$G$15:I$19,3,TRUE),IF(C47=17,VLOOKUP(AC47,判定式!$H$15:I$19,2,TRUE))))))))</f>
        <v>0</v>
      </c>
    </row>
    <row r="48" spans="1:30" ht="14.25">
      <c r="A48" s="67">
        <v>28</v>
      </c>
      <c r="B48" s="133"/>
      <c r="C48" s="201"/>
      <c r="D48" s="208" t="str">
        <f t="shared" si="6"/>
        <v>-</v>
      </c>
      <c r="E48" s="225"/>
      <c r="F48" s="225"/>
      <c r="G48" s="225"/>
      <c r="H48" s="225"/>
      <c r="I48" s="225"/>
      <c r="J48" s="225"/>
      <c r="K48" s="68"/>
      <c r="L48" s="225"/>
      <c r="M48" s="225"/>
      <c r="N48" s="235"/>
      <c r="O48" s="235"/>
      <c r="P48" s="235"/>
      <c r="Q48" s="235"/>
      <c r="R48" s="235"/>
      <c r="S48" s="235"/>
      <c r="T48" s="241" t="str">
        <f>IF(E48="","",VLOOKUP(E48,判定式!C$3:$J$12,8,TRUE))</f>
        <v/>
      </c>
      <c r="U48" s="241" t="str">
        <f>IF(F48="","",VLOOKUP(F48,判定式!D$3:$J$12,7,TRUE))</f>
        <v/>
      </c>
      <c r="V48" s="241" t="str">
        <f>IF(G48="","",VLOOKUP(G48,判定式!E$3:$J$12,6,TRUE))</f>
        <v/>
      </c>
      <c r="W48" s="241" t="str">
        <f>IF(H48="","",VLOOKUP(H48,判定式!F$3:$J$12,5,TRUE))</f>
        <v/>
      </c>
      <c r="X48" s="241" t="str">
        <f>IF(I48="","",VLOOKUP(I48,判定式!M$3:$N$12,2,TRUE))</f>
        <v/>
      </c>
      <c r="Y48" s="241" t="str">
        <f>IF(J48="","",VLOOKUP(J48,判定式!I$3:$J$12,2,TRUE))</f>
        <v/>
      </c>
      <c r="Z48" s="241" t="str">
        <f>IF(K48="","",VLOOKUP(K48,判定式!L$3:$N$12,3,TRUE))</f>
        <v/>
      </c>
      <c r="AA48" s="241" t="str">
        <f>IF(L48="","",VLOOKUP(L48,判定式!G$3:$J$12,4,TRUE))</f>
        <v/>
      </c>
      <c r="AB48" s="241" t="str">
        <f>IF(M48="","",VLOOKUP(M48,判定式!$H$3:J$12,3,TRUE))</f>
        <v/>
      </c>
      <c r="AC48" s="69" t="str">
        <f t="shared" si="7"/>
        <v/>
      </c>
      <c r="AD48" s="170" t="b">
        <f>IF(ISNUMBER(D48),"判定外",IF(C48=12,VLOOKUP(AC48,判定式!$C$15:I$19,7,TRUE),IF(C48=13,VLOOKUP(AC48,判定式!$D$15:I$19,6,TRUE),IF(C48=14,VLOOKUP(AC48,判定式!$E$15:I$19,5,TRUE),IF(C48=15,VLOOKUP(AC48,判定式!$F$15:I$19,4,TRUE),IF(C48=16,VLOOKUP(AC48,判定式!$G$15:I$19,3,TRUE),IF(C48=17,VLOOKUP(AC48,判定式!$H$15:I$19,2,TRUE))))))))</f>
        <v>0</v>
      </c>
    </row>
    <row r="49" spans="1:30" ht="14.25">
      <c r="A49" s="67">
        <v>29</v>
      </c>
      <c r="B49" s="133"/>
      <c r="C49" s="201"/>
      <c r="D49" s="208" t="str">
        <f t="shared" si="6"/>
        <v>-</v>
      </c>
      <c r="E49" s="225"/>
      <c r="F49" s="225"/>
      <c r="G49" s="225"/>
      <c r="H49" s="225"/>
      <c r="I49" s="225"/>
      <c r="J49" s="225"/>
      <c r="K49" s="68"/>
      <c r="L49" s="225"/>
      <c r="M49" s="225"/>
      <c r="N49" s="235"/>
      <c r="O49" s="235"/>
      <c r="P49" s="235"/>
      <c r="Q49" s="235"/>
      <c r="R49" s="235"/>
      <c r="S49" s="235"/>
      <c r="T49" s="241" t="str">
        <f>IF(E49="","",VLOOKUP(E49,判定式!C$3:$J$12,8,TRUE))</f>
        <v/>
      </c>
      <c r="U49" s="241" t="str">
        <f>IF(F49="","",VLOOKUP(F49,判定式!D$3:$J$12,7,TRUE))</f>
        <v/>
      </c>
      <c r="V49" s="241" t="str">
        <f>IF(G49="","",VLOOKUP(G49,判定式!E$3:$J$12,6,TRUE))</f>
        <v/>
      </c>
      <c r="W49" s="241" t="str">
        <f>IF(H49="","",VLOOKUP(H49,判定式!F$3:$J$12,5,TRUE))</f>
        <v/>
      </c>
      <c r="X49" s="241" t="str">
        <f>IF(I49="","",VLOOKUP(I49,判定式!M$3:$N$12,2,TRUE))</f>
        <v/>
      </c>
      <c r="Y49" s="241" t="str">
        <f>IF(J49="","",VLOOKUP(J49,判定式!I$3:$J$12,2,TRUE))</f>
        <v/>
      </c>
      <c r="Z49" s="241" t="str">
        <f>IF(K49="","",VLOOKUP(K49,判定式!L$3:$N$12,3,TRUE))</f>
        <v/>
      </c>
      <c r="AA49" s="241" t="str">
        <f>IF(L49="","",VLOOKUP(L49,判定式!G$3:$J$12,4,TRUE))</f>
        <v/>
      </c>
      <c r="AB49" s="241" t="str">
        <f>IF(M49="","",VLOOKUP(M49,判定式!$H$3:J$12,3,TRUE))</f>
        <v/>
      </c>
      <c r="AC49" s="69" t="str">
        <f t="shared" si="7"/>
        <v/>
      </c>
      <c r="AD49" s="170" t="b">
        <f>IF(ISNUMBER(D49),"判定外",IF(C49=12,VLOOKUP(AC49,判定式!$C$15:I$19,7,TRUE),IF(C49=13,VLOOKUP(AC49,判定式!$D$15:I$19,6,TRUE),IF(C49=14,VLOOKUP(AC49,判定式!$E$15:I$19,5,TRUE),IF(C49=15,VLOOKUP(AC49,判定式!$F$15:I$19,4,TRUE),IF(C49=16,VLOOKUP(AC49,判定式!$G$15:I$19,3,TRUE),IF(C49=17,VLOOKUP(AC49,判定式!$H$15:I$19,2,TRUE))))))))</f>
        <v>0</v>
      </c>
    </row>
    <row r="50" spans="1:30" ht="14.25">
      <c r="A50" s="76">
        <v>30</v>
      </c>
      <c r="B50" s="136"/>
      <c r="C50" s="204"/>
      <c r="D50" s="211" t="str">
        <f t="shared" si="6"/>
        <v>-</v>
      </c>
      <c r="E50" s="230"/>
      <c r="F50" s="230"/>
      <c r="G50" s="230"/>
      <c r="H50" s="230"/>
      <c r="I50" s="230"/>
      <c r="J50" s="230"/>
      <c r="K50" s="77"/>
      <c r="L50" s="230"/>
      <c r="M50" s="230"/>
      <c r="N50" s="239"/>
      <c r="O50" s="239"/>
      <c r="P50" s="239"/>
      <c r="Q50" s="239"/>
      <c r="R50" s="239"/>
      <c r="S50" s="239"/>
      <c r="T50" s="242" t="str">
        <f>IF(E50="","",VLOOKUP(E50,判定式!C$3:$J$12,8,TRUE))</f>
        <v/>
      </c>
      <c r="U50" s="242" t="str">
        <f>IF(F50="","",VLOOKUP(F50,判定式!D$3:$J$12,7,TRUE))</f>
        <v/>
      </c>
      <c r="V50" s="242" t="str">
        <f>IF(G50="","",VLOOKUP(G50,判定式!E$3:$J$12,6,TRUE))</f>
        <v/>
      </c>
      <c r="W50" s="242" t="str">
        <f>IF(H50="","",VLOOKUP(H50,判定式!F$3:$J$12,5,TRUE))</f>
        <v/>
      </c>
      <c r="X50" s="242" t="str">
        <f>IF(I50="","",VLOOKUP(I50,判定式!M$3:$N$12,2,TRUE))</f>
        <v/>
      </c>
      <c r="Y50" s="242" t="str">
        <f>IF(J50="","",VLOOKUP(J50,判定式!I$3:$J$12,2,TRUE))</f>
        <v/>
      </c>
      <c r="Z50" s="242" t="str">
        <f>IF(K50="","",VLOOKUP(K50,判定式!L$3:$N$12,3,TRUE))</f>
        <v/>
      </c>
      <c r="AA50" s="242" t="str">
        <f>IF(L50="","",VLOOKUP(L50,判定式!G$3:$J$12,4,TRUE))</f>
        <v/>
      </c>
      <c r="AB50" s="242" t="str">
        <f>IF(M50="","",VLOOKUP(M50,判定式!$H$3:J$12,3,TRUE))</f>
        <v/>
      </c>
      <c r="AC50" s="78" t="str">
        <f t="shared" si="7"/>
        <v/>
      </c>
      <c r="AD50" s="173" t="b">
        <f>IF(ISNUMBER(D50),"判定外",IF(C50=12,VLOOKUP(AC50,判定式!$C$15:I$19,7,TRUE),IF(C50=13,VLOOKUP(AC50,判定式!$D$15:I$19,6,TRUE),IF(C50=14,VLOOKUP(AC50,判定式!$E$15:I$19,5,TRUE),IF(C50=15,VLOOKUP(AC50,判定式!$F$15:I$19,4,TRUE),IF(C50=16,VLOOKUP(AC50,判定式!$G$15:I$19,3,TRUE),IF(C50=17,VLOOKUP(AC50,判定式!$H$15:I$19,2,TRUE))))))))</f>
        <v>0</v>
      </c>
    </row>
    <row r="51" spans="1:30" ht="14.25">
      <c r="A51" s="79">
        <v>31</v>
      </c>
      <c r="B51" s="137"/>
      <c r="C51" s="205"/>
      <c r="D51" s="212" t="str">
        <f t="shared" si="6"/>
        <v>-</v>
      </c>
      <c r="E51" s="231"/>
      <c r="F51" s="231"/>
      <c r="G51" s="231"/>
      <c r="H51" s="231"/>
      <c r="I51" s="231"/>
      <c r="J51" s="231"/>
      <c r="K51" s="80"/>
      <c r="L51" s="231"/>
      <c r="M51" s="231"/>
      <c r="N51" s="238"/>
      <c r="O51" s="238"/>
      <c r="P51" s="238"/>
      <c r="Q51" s="238"/>
      <c r="R51" s="238"/>
      <c r="S51" s="238"/>
      <c r="T51" s="243" t="str">
        <f>IF(E51="","",VLOOKUP(E51,判定式!C$3:$J$12,8,TRUE))</f>
        <v/>
      </c>
      <c r="U51" s="243" t="str">
        <f>IF(F51="","",VLOOKUP(F51,判定式!D$3:$J$12,7,TRUE))</f>
        <v/>
      </c>
      <c r="V51" s="243" t="str">
        <f>IF(G51="","",VLOOKUP(G51,判定式!E$3:$J$12,6,TRUE))</f>
        <v/>
      </c>
      <c r="W51" s="243" t="str">
        <f>IF(H51="","",VLOOKUP(H51,判定式!F$3:$J$12,5,TRUE))</f>
        <v/>
      </c>
      <c r="X51" s="243" t="str">
        <f>IF(I51="","",VLOOKUP(I51,判定式!M$3:$N$12,2,TRUE))</f>
        <v/>
      </c>
      <c r="Y51" s="243" t="str">
        <f>IF(J51="","",VLOOKUP(J51,判定式!I$3:$J$12,2,TRUE))</f>
        <v/>
      </c>
      <c r="Z51" s="243" t="str">
        <f>IF(K51="","",VLOOKUP(K51,判定式!L$3:$N$12,3,TRUE))</f>
        <v/>
      </c>
      <c r="AA51" s="243" t="str">
        <f>IF(L51="","",VLOOKUP(L51,判定式!G$3:$J$12,4,TRUE))</f>
        <v/>
      </c>
      <c r="AB51" s="243" t="str">
        <f>IF(M51="","",VLOOKUP(M51,判定式!$H$3:J$12,3,TRUE))</f>
        <v/>
      </c>
      <c r="AC51" s="75" t="str">
        <f t="shared" si="7"/>
        <v/>
      </c>
      <c r="AD51" s="174" t="b">
        <f>IF(ISNUMBER(D51),"判定外",IF(C51=12,VLOOKUP(AC51,判定式!$C$15:I$19,7,TRUE),IF(C51=13,VLOOKUP(AC51,判定式!$D$15:I$19,6,TRUE),IF(C51=14,VLOOKUP(AC51,判定式!$E$15:I$19,5,TRUE),IF(C51=15,VLOOKUP(AC51,判定式!$F$15:I$19,4,TRUE),IF(C51=16,VLOOKUP(AC51,判定式!$G$15:I$19,3,TRUE),IF(C51=17,VLOOKUP(AC51,判定式!$H$15:I$19,2,TRUE))))))))</f>
        <v>0</v>
      </c>
    </row>
    <row r="52" spans="1:30" ht="14.25">
      <c r="A52" s="67">
        <v>32</v>
      </c>
      <c r="B52" s="133"/>
      <c r="C52" s="201"/>
      <c r="D52" s="208" t="str">
        <f t="shared" si="6"/>
        <v>-</v>
      </c>
      <c r="E52" s="225"/>
      <c r="F52" s="225"/>
      <c r="G52" s="225"/>
      <c r="H52" s="225"/>
      <c r="I52" s="225"/>
      <c r="J52" s="225"/>
      <c r="K52" s="68"/>
      <c r="L52" s="225"/>
      <c r="M52" s="225"/>
      <c r="N52" s="235"/>
      <c r="O52" s="235"/>
      <c r="P52" s="235"/>
      <c r="Q52" s="235"/>
      <c r="R52" s="235"/>
      <c r="S52" s="235"/>
      <c r="T52" s="241" t="str">
        <f>IF(E52="","",VLOOKUP(E52,判定式!C$3:$J$12,8,TRUE))</f>
        <v/>
      </c>
      <c r="U52" s="241" t="str">
        <f>IF(F52="","",VLOOKUP(F52,判定式!D$3:$J$12,7,TRUE))</f>
        <v/>
      </c>
      <c r="V52" s="241" t="str">
        <f>IF(G52="","",VLOOKUP(G52,判定式!E$3:$J$12,6,TRUE))</f>
        <v/>
      </c>
      <c r="W52" s="241" t="str">
        <f>IF(H52="","",VLOOKUP(H52,判定式!F$3:$J$12,5,TRUE))</f>
        <v/>
      </c>
      <c r="X52" s="241" t="str">
        <f>IF(I52="","",VLOOKUP(I52,判定式!M$3:$N$12,2,TRUE))</f>
        <v/>
      </c>
      <c r="Y52" s="241" t="str">
        <f>IF(J52="","",VLOOKUP(J52,判定式!I$3:$J$12,2,TRUE))</f>
        <v/>
      </c>
      <c r="Z52" s="241" t="str">
        <f>IF(K52="","",VLOOKUP(K52,判定式!L$3:$N$12,3,TRUE))</f>
        <v/>
      </c>
      <c r="AA52" s="241" t="str">
        <f>IF(L52="","",VLOOKUP(L52,判定式!G$3:$J$12,4,TRUE))</f>
        <v/>
      </c>
      <c r="AB52" s="241" t="str">
        <f>IF(M52="","",VLOOKUP(M52,判定式!$H$3:J$12,3,TRUE))</f>
        <v/>
      </c>
      <c r="AC52" s="69" t="str">
        <f t="shared" si="7"/>
        <v/>
      </c>
      <c r="AD52" s="170" t="b">
        <f>IF(ISNUMBER(D52),"判定外",IF(C52=12,VLOOKUP(AC52,判定式!$C$15:I$19,7,TRUE),IF(C52=13,VLOOKUP(AC52,判定式!$D$15:I$19,6,TRUE),IF(C52=14,VLOOKUP(AC52,判定式!$E$15:I$19,5,TRUE),IF(C52=15,VLOOKUP(AC52,判定式!$F$15:I$19,4,TRUE),IF(C52=16,VLOOKUP(AC52,判定式!$G$15:I$19,3,TRUE),IF(C52=17,VLOOKUP(AC52,判定式!$H$15:I$19,2,TRUE))))))))</f>
        <v>0</v>
      </c>
    </row>
    <row r="53" spans="1:30" ht="14.25">
      <c r="A53" s="67">
        <v>33</v>
      </c>
      <c r="B53" s="133"/>
      <c r="C53" s="201"/>
      <c r="D53" s="208" t="str">
        <f t="shared" si="6"/>
        <v>-</v>
      </c>
      <c r="E53" s="225"/>
      <c r="F53" s="225"/>
      <c r="G53" s="225"/>
      <c r="H53" s="225"/>
      <c r="I53" s="225"/>
      <c r="J53" s="225"/>
      <c r="K53" s="68"/>
      <c r="L53" s="225"/>
      <c r="M53" s="225"/>
      <c r="N53" s="235"/>
      <c r="O53" s="235"/>
      <c r="P53" s="235"/>
      <c r="Q53" s="235"/>
      <c r="R53" s="235"/>
      <c r="S53" s="235"/>
      <c r="T53" s="241" t="str">
        <f>IF(E53="","",VLOOKUP(E53,判定式!C$3:$J$12,8,TRUE))</f>
        <v/>
      </c>
      <c r="U53" s="241" t="str">
        <f>IF(F53="","",VLOOKUP(F53,判定式!D$3:$J$12,7,TRUE))</f>
        <v/>
      </c>
      <c r="V53" s="241" t="str">
        <f>IF(G53="","",VLOOKUP(G53,判定式!E$3:$J$12,6,TRUE))</f>
        <v/>
      </c>
      <c r="W53" s="241" t="str">
        <f>IF(H53="","",VLOOKUP(H53,判定式!F$3:$J$12,5,TRUE))</f>
        <v/>
      </c>
      <c r="X53" s="241" t="str">
        <f>IF(I53="","",VLOOKUP(I53,判定式!M$3:$N$12,2,TRUE))</f>
        <v/>
      </c>
      <c r="Y53" s="241" t="str">
        <f>IF(J53="","",VLOOKUP(J53,判定式!I$3:$J$12,2,TRUE))</f>
        <v/>
      </c>
      <c r="Z53" s="241" t="str">
        <f>IF(K53="","",VLOOKUP(K53,判定式!L$3:$N$12,3,TRUE))</f>
        <v/>
      </c>
      <c r="AA53" s="241" t="str">
        <f>IF(L53="","",VLOOKUP(L53,判定式!G$3:$J$12,4,TRUE))</f>
        <v/>
      </c>
      <c r="AB53" s="241" t="str">
        <f>IF(M53="","",VLOOKUP(M53,判定式!$H$3:J$12,3,TRUE))</f>
        <v/>
      </c>
      <c r="AC53" s="69" t="str">
        <f t="shared" si="7"/>
        <v/>
      </c>
      <c r="AD53" s="170" t="b">
        <f>IF(ISNUMBER(D53),"判定外",IF(C53=12,VLOOKUP(AC53,判定式!$C$15:I$19,7,TRUE),IF(C53=13,VLOOKUP(AC53,判定式!$D$15:I$19,6,TRUE),IF(C53=14,VLOOKUP(AC53,判定式!$E$15:I$19,5,TRUE),IF(C53=15,VLOOKUP(AC53,判定式!$F$15:I$19,4,TRUE),IF(C53=16,VLOOKUP(AC53,判定式!$G$15:I$19,3,TRUE),IF(C53=17,VLOOKUP(AC53,判定式!$H$15:I$19,2,TRUE))))))))</f>
        <v>0</v>
      </c>
    </row>
    <row r="54" spans="1:30" ht="14.25">
      <c r="A54" s="67">
        <v>34</v>
      </c>
      <c r="B54" s="133"/>
      <c r="C54" s="201"/>
      <c r="D54" s="208" t="str">
        <f t="shared" si="6"/>
        <v>-</v>
      </c>
      <c r="E54" s="225"/>
      <c r="F54" s="225"/>
      <c r="G54" s="225"/>
      <c r="H54" s="225"/>
      <c r="I54" s="225"/>
      <c r="J54" s="225"/>
      <c r="K54" s="68"/>
      <c r="L54" s="225"/>
      <c r="M54" s="225"/>
      <c r="N54" s="235"/>
      <c r="O54" s="235"/>
      <c r="P54" s="235"/>
      <c r="Q54" s="235"/>
      <c r="R54" s="235"/>
      <c r="S54" s="235"/>
      <c r="T54" s="241" t="str">
        <f>IF(E54="","",VLOOKUP(E54,判定式!C$3:$J$12,8,TRUE))</f>
        <v/>
      </c>
      <c r="U54" s="241" t="str">
        <f>IF(F54="","",VLOOKUP(F54,判定式!D$3:$J$12,7,TRUE))</f>
        <v/>
      </c>
      <c r="V54" s="241" t="str">
        <f>IF(G54="","",VLOOKUP(G54,判定式!E$3:$J$12,6,TRUE))</f>
        <v/>
      </c>
      <c r="W54" s="241" t="str">
        <f>IF(H54="","",VLOOKUP(H54,判定式!F$3:$J$12,5,TRUE))</f>
        <v/>
      </c>
      <c r="X54" s="241" t="str">
        <f>IF(I54="","",VLOOKUP(I54,判定式!M$3:$N$12,2,TRUE))</f>
        <v/>
      </c>
      <c r="Y54" s="241" t="str">
        <f>IF(J54="","",VLOOKUP(J54,判定式!I$3:$J$12,2,TRUE))</f>
        <v/>
      </c>
      <c r="Z54" s="241" t="str">
        <f>IF(K54="","",VLOOKUP(K54,判定式!L$3:$N$12,3,TRUE))</f>
        <v/>
      </c>
      <c r="AA54" s="241" t="str">
        <f>IF(L54="","",VLOOKUP(L54,判定式!G$3:$J$12,4,TRUE))</f>
        <v/>
      </c>
      <c r="AB54" s="241" t="str">
        <f>IF(M54="","",VLOOKUP(M54,判定式!$H$3:J$12,3,TRUE))</f>
        <v/>
      </c>
      <c r="AC54" s="69" t="str">
        <f t="shared" si="7"/>
        <v/>
      </c>
      <c r="AD54" s="170" t="b">
        <f>IF(ISNUMBER(D54),"判定外",IF(C54=12,VLOOKUP(AC54,判定式!$C$15:I$19,7,TRUE),IF(C54=13,VLOOKUP(AC54,判定式!$D$15:I$19,6,TRUE),IF(C54=14,VLOOKUP(AC54,判定式!$E$15:I$19,5,TRUE),IF(C54=15,VLOOKUP(AC54,判定式!$F$15:I$19,4,TRUE),IF(C54=16,VLOOKUP(AC54,判定式!$G$15:I$19,3,TRUE),IF(C54=17,VLOOKUP(AC54,判定式!$H$15:I$19,2,TRUE))))))))</f>
        <v>0</v>
      </c>
    </row>
    <row r="55" spans="1:30" ht="14.25">
      <c r="A55" s="70">
        <v>35</v>
      </c>
      <c r="B55" s="134"/>
      <c r="C55" s="202"/>
      <c r="D55" s="209" t="str">
        <f t="shared" si="6"/>
        <v>-</v>
      </c>
      <c r="E55" s="227"/>
      <c r="F55" s="227"/>
      <c r="G55" s="227"/>
      <c r="H55" s="227"/>
      <c r="I55" s="227"/>
      <c r="J55" s="227"/>
      <c r="K55" s="71"/>
      <c r="L55" s="227"/>
      <c r="M55" s="227"/>
      <c r="N55" s="239"/>
      <c r="O55" s="239"/>
      <c r="P55" s="239"/>
      <c r="Q55" s="239"/>
      <c r="R55" s="239"/>
      <c r="S55" s="239"/>
      <c r="T55" s="244" t="str">
        <f>IF(E55="","",VLOOKUP(E55,判定式!C$3:$J$12,8,TRUE))</f>
        <v/>
      </c>
      <c r="U55" s="244" t="str">
        <f>IF(F55="","",VLOOKUP(F55,判定式!D$3:$J$12,7,TRUE))</f>
        <v/>
      </c>
      <c r="V55" s="244" t="str">
        <f>IF(G55="","",VLOOKUP(G55,判定式!E$3:$J$12,6,TRUE))</f>
        <v/>
      </c>
      <c r="W55" s="244" t="str">
        <f>IF(H55="","",VLOOKUP(H55,判定式!F$3:$J$12,5,TRUE))</f>
        <v/>
      </c>
      <c r="X55" s="244" t="str">
        <f>IF(I55="","",VLOOKUP(I55,判定式!M$3:$N$12,2,TRUE))</f>
        <v/>
      </c>
      <c r="Y55" s="244" t="str">
        <f>IF(J55="","",VLOOKUP(J55,判定式!I$3:$J$12,2,TRUE))</f>
        <v/>
      </c>
      <c r="Z55" s="244" t="str">
        <f>IF(K55="","",VLOOKUP(K55,判定式!L$3:$N$12,3,TRUE))</f>
        <v/>
      </c>
      <c r="AA55" s="244" t="str">
        <f>IF(L55="","",VLOOKUP(L55,判定式!G$3:$J$12,4,TRUE))</f>
        <v/>
      </c>
      <c r="AB55" s="244" t="str">
        <f>IF(M55="","",VLOOKUP(M55,判定式!$H$3:J$12,3,TRUE))</f>
        <v/>
      </c>
      <c r="AC55" s="78" t="str">
        <f t="shared" si="7"/>
        <v/>
      </c>
      <c r="AD55" s="171" t="b">
        <f>IF(ISNUMBER(D55),"判定外",IF(C55=12,VLOOKUP(AC55,判定式!$C$15:I$19,7,TRUE),IF(C55=13,VLOOKUP(AC55,判定式!$D$15:I$19,6,TRUE),IF(C55=14,VLOOKUP(AC55,判定式!$E$15:I$19,5,TRUE),IF(C55=15,VLOOKUP(AC55,判定式!$F$15:I$19,4,TRUE),IF(C55=16,VLOOKUP(AC55,判定式!$G$15:I$19,3,TRUE),IF(C55=17,VLOOKUP(AC55,判定式!$H$15:I$19,2,TRUE))))))))</f>
        <v>0</v>
      </c>
    </row>
    <row r="56" spans="1:30" ht="14.25">
      <c r="A56" s="73">
        <v>36</v>
      </c>
      <c r="B56" s="135"/>
      <c r="C56" s="203"/>
      <c r="D56" s="210" t="str">
        <f t="shared" si="6"/>
        <v>-</v>
      </c>
      <c r="E56" s="229"/>
      <c r="F56" s="229"/>
      <c r="G56" s="229"/>
      <c r="H56" s="229"/>
      <c r="I56" s="229"/>
      <c r="J56" s="229"/>
      <c r="K56" s="74"/>
      <c r="L56" s="229"/>
      <c r="M56" s="229"/>
      <c r="N56" s="238"/>
      <c r="O56" s="238"/>
      <c r="P56" s="238"/>
      <c r="Q56" s="238"/>
      <c r="R56" s="238"/>
      <c r="S56" s="238"/>
      <c r="T56" s="245" t="str">
        <f>IF(E56="","",VLOOKUP(E56,判定式!C$3:$J$12,8,TRUE))</f>
        <v/>
      </c>
      <c r="U56" s="245" t="str">
        <f>IF(F56="","",VLOOKUP(F56,判定式!D$3:$J$12,7,TRUE))</f>
        <v/>
      </c>
      <c r="V56" s="245" t="str">
        <f>IF(G56="","",VLOOKUP(G56,判定式!E$3:$J$12,6,TRUE))</f>
        <v/>
      </c>
      <c r="W56" s="245" t="str">
        <f>IF(H56="","",VLOOKUP(H56,判定式!F$3:$J$12,5,TRUE))</f>
        <v/>
      </c>
      <c r="X56" s="245" t="str">
        <f>IF(I56="","",VLOOKUP(I56,判定式!M$3:$N$12,2,TRUE))</f>
        <v/>
      </c>
      <c r="Y56" s="245" t="str">
        <f>IF(J56="","",VLOOKUP(J56,判定式!I$3:$J$12,2,TRUE))</f>
        <v/>
      </c>
      <c r="Z56" s="245" t="str">
        <f>IF(K56="","",VLOOKUP(K56,判定式!L$3:$N$12,3,TRUE))</f>
        <v/>
      </c>
      <c r="AA56" s="245" t="str">
        <f>IF(L56="","",VLOOKUP(L56,判定式!G$3:$J$12,4,TRUE))</f>
        <v/>
      </c>
      <c r="AB56" s="245" t="str">
        <f>IF(M56="","",VLOOKUP(M56,判定式!$H$3:J$12,3,TRUE))</f>
        <v/>
      </c>
      <c r="AC56" s="75" t="str">
        <f t="shared" si="7"/>
        <v/>
      </c>
      <c r="AD56" s="172" t="b">
        <f>IF(ISNUMBER(D56),"判定外",IF(C56=12,VLOOKUP(AC56,判定式!$C$15:I$19,7,TRUE),IF(C56=13,VLOOKUP(AC56,判定式!$D$15:I$19,6,TRUE),IF(C56=14,VLOOKUP(AC56,判定式!$E$15:I$19,5,TRUE),IF(C56=15,VLOOKUP(AC56,判定式!$F$15:I$19,4,TRUE),IF(C56=16,VLOOKUP(AC56,判定式!$G$15:I$19,3,TRUE),IF(C56=17,VLOOKUP(AC56,判定式!$H$15:I$19,2,TRUE))))))))</f>
        <v>0</v>
      </c>
    </row>
    <row r="57" spans="1:30" ht="14.25">
      <c r="A57" s="67">
        <v>37</v>
      </c>
      <c r="B57" s="133"/>
      <c r="C57" s="201"/>
      <c r="D57" s="208" t="str">
        <f t="shared" si="6"/>
        <v>-</v>
      </c>
      <c r="E57" s="225"/>
      <c r="F57" s="225"/>
      <c r="G57" s="225"/>
      <c r="H57" s="225"/>
      <c r="I57" s="225"/>
      <c r="J57" s="225"/>
      <c r="K57" s="68"/>
      <c r="L57" s="225"/>
      <c r="M57" s="225"/>
      <c r="N57" s="235"/>
      <c r="O57" s="235"/>
      <c r="P57" s="235"/>
      <c r="Q57" s="235"/>
      <c r="R57" s="235"/>
      <c r="S57" s="235"/>
      <c r="T57" s="241" t="str">
        <f>IF(E57="","",VLOOKUP(E57,判定式!C$3:$J$12,8,TRUE))</f>
        <v/>
      </c>
      <c r="U57" s="241" t="str">
        <f>IF(F57="","",VLOOKUP(F57,判定式!D$3:$J$12,7,TRUE))</f>
        <v/>
      </c>
      <c r="V57" s="241" t="str">
        <f>IF(G57="","",VLOOKUP(G57,判定式!E$3:$J$12,6,TRUE))</f>
        <v/>
      </c>
      <c r="W57" s="241" t="str">
        <f>IF(H57="","",VLOOKUP(H57,判定式!F$3:$J$12,5,TRUE))</f>
        <v/>
      </c>
      <c r="X57" s="241" t="str">
        <f>IF(I57="","",VLOOKUP(I57,判定式!M$3:$N$12,2,TRUE))</f>
        <v/>
      </c>
      <c r="Y57" s="241" t="str">
        <f>IF(J57="","",VLOOKUP(J57,判定式!I$3:$J$12,2,TRUE))</f>
        <v/>
      </c>
      <c r="Z57" s="241" t="str">
        <f>IF(K57="","",VLOOKUP(K57,判定式!L$3:$N$12,3,TRUE))</f>
        <v/>
      </c>
      <c r="AA57" s="241" t="str">
        <f>IF(L57="","",VLOOKUP(L57,判定式!G$3:$J$12,4,TRUE))</f>
        <v/>
      </c>
      <c r="AB57" s="241" t="str">
        <f>IF(M57="","",VLOOKUP(M57,判定式!$H$3:J$12,3,TRUE))</f>
        <v/>
      </c>
      <c r="AC57" s="69" t="str">
        <f t="shared" si="7"/>
        <v/>
      </c>
      <c r="AD57" s="170" t="b">
        <f>IF(ISNUMBER(D57),"判定外",IF(C57=12,VLOOKUP(AC57,判定式!$C$15:I$19,7,TRUE),IF(C57=13,VLOOKUP(AC57,判定式!$D$15:I$19,6,TRUE),IF(C57=14,VLOOKUP(AC57,判定式!$E$15:I$19,5,TRUE),IF(C57=15,VLOOKUP(AC57,判定式!$F$15:I$19,4,TRUE),IF(C57=16,VLOOKUP(AC57,判定式!$G$15:I$19,3,TRUE),IF(C57=17,VLOOKUP(AC57,判定式!$H$15:I$19,2,TRUE))))))))</f>
        <v>0</v>
      </c>
    </row>
    <row r="58" spans="1:30" ht="14.25">
      <c r="A58" s="67">
        <v>38</v>
      </c>
      <c r="B58" s="133"/>
      <c r="C58" s="201"/>
      <c r="D58" s="208" t="str">
        <f t="shared" si="6"/>
        <v>-</v>
      </c>
      <c r="E58" s="225"/>
      <c r="F58" s="225"/>
      <c r="G58" s="225"/>
      <c r="H58" s="225"/>
      <c r="I58" s="225"/>
      <c r="J58" s="225"/>
      <c r="K58" s="68"/>
      <c r="L58" s="225"/>
      <c r="M58" s="225"/>
      <c r="N58" s="235"/>
      <c r="O58" s="235"/>
      <c r="P58" s="235"/>
      <c r="Q58" s="235"/>
      <c r="R58" s="235"/>
      <c r="S58" s="235"/>
      <c r="T58" s="241" t="str">
        <f>IF(E58="","",VLOOKUP(E58,判定式!C$3:$J$12,8,TRUE))</f>
        <v/>
      </c>
      <c r="U58" s="241" t="str">
        <f>IF(F58="","",VLOOKUP(F58,判定式!D$3:$J$12,7,TRUE))</f>
        <v/>
      </c>
      <c r="V58" s="241" t="str">
        <f>IF(G58="","",VLOOKUP(G58,判定式!E$3:$J$12,6,TRUE))</f>
        <v/>
      </c>
      <c r="W58" s="241" t="str">
        <f>IF(H58="","",VLOOKUP(H58,判定式!F$3:$J$12,5,TRUE))</f>
        <v/>
      </c>
      <c r="X58" s="241" t="str">
        <f>IF(I58="","",VLOOKUP(I58,判定式!M$3:$N$12,2,TRUE))</f>
        <v/>
      </c>
      <c r="Y58" s="241" t="str">
        <f>IF(J58="","",VLOOKUP(J58,判定式!I$3:$J$12,2,TRUE))</f>
        <v/>
      </c>
      <c r="Z58" s="241" t="str">
        <f>IF(K58="","",VLOOKUP(K58,判定式!L$3:$N$12,3,TRUE))</f>
        <v/>
      </c>
      <c r="AA58" s="241" t="str">
        <f>IF(L58="","",VLOOKUP(L58,判定式!G$3:$J$12,4,TRUE))</f>
        <v/>
      </c>
      <c r="AB58" s="241" t="str">
        <f>IF(M58="","",VLOOKUP(M58,判定式!$H$3:J$12,3,TRUE))</f>
        <v/>
      </c>
      <c r="AC58" s="69" t="str">
        <f t="shared" si="7"/>
        <v/>
      </c>
      <c r="AD58" s="170" t="b">
        <f>IF(ISNUMBER(D58),"判定外",IF(C58=12,VLOOKUP(AC58,判定式!$C$15:I$19,7,TRUE),IF(C58=13,VLOOKUP(AC58,判定式!$D$15:I$19,6,TRUE),IF(C58=14,VLOOKUP(AC58,判定式!$E$15:I$19,5,TRUE),IF(C58=15,VLOOKUP(AC58,判定式!$F$15:I$19,4,TRUE),IF(C58=16,VLOOKUP(AC58,判定式!$G$15:I$19,3,TRUE),IF(C58=17,VLOOKUP(AC58,判定式!$H$15:I$19,2,TRUE))))))))</f>
        <v>0</v>
      </c>
    </row>
    <row r="59" spans="1:30" ht="14.25">
      <c r="A59" s="67">
        <v>39</v>
      </c>
      <c r="B59" s="133"/>
      <c r="C59" s="201"/>
      <c r="D59" s="208" t="str">
        <f t="shared" si="6"/>
        <v>-</v>
      </c>
      <c r="E59" s="225"/>
      <c r="F59" s="225"/>
      <c r="G59" s="225"/>
      <c r="H59" s="225"/>
      <c r="I59" s="225"/>
      <c r="J59" s="225"/>
      <c r="K59" s="68"/>
      <c r="L59" s="225"/>
      <c r="M59" s="225"/>
      <c r="N59" s="235"/>
      <c r="O59" s="235"/>
      <c r="P59" s="235"/>
      <c r="Q59" s="235"/>
      <c r="R59" s="235"/>
      <c r="S59" s="235"/>
      <c r="T59" s="241" t="str">
        <f>IF(E59="","",VLOOKUP(E59,判定式!C$3:$J$12,8,TRUE))</f>
        <v/>
      </c>
      <c r="U59" s="241" t="str">
        <f>IF(F59="","",VLOOKUP(F59,判定式!D$3:$J$12,7,TRUE))</f>
        <v/>
      </c>
      <c r="V59" s="241" t="str">
        <f>IF(G59="","",VLOOKUP(G59,判定式!E$3:$J$12,6,TRUE))</f>
        <v/>
      </c>
      <c r="W59" s="241" t="str">
        <f>IF(H59="","",VLOOKUP(H59,判定式!F$3:$J$12,5,TRUE))</f>
        <v/>
      </c>
      <c r="X59" s="241" t="str">
        <f>IF(I59="","",VLOOKUP(I59,判定式!M$3:$N$12,2,TRUE))</f>
        <v/>
      </c>
      <c r="Y59" s="241" t="str">
        <f>IF(J59="","",VLOOKUP(J59,判定式!I$3:$J$12,2,TRUE))</f>
        <v/>
      </c>
      <c r="Z59" s="241" t="str">
        <f>IF(K59="","",VLOOKUP(K59,判定式!L$3:$N$12,3,TRUE))</f>
        <v/>
      </c>
      <c r="AA59" s="241" t="str">
        <f>IF(L59="","",VLOOKUP(L59,判定式!G$3:$J$12,4,TRUE))</f>
        <v/>
      </c>
      <c r="AB59" s="241" t="str">
        <f>IF(M59="","",VLOOKUP(M59,判定式!$H$3:J$12,3,TRUE))</f>
        <v/>
      </c>
      <c r="AC59" s="69" t="str">
        <f t="shared" si="7"/>
        <v/>
      </c>
      <c r="AD59" s="170" t="b">
        <f>IF(ISNUMBER(D59),"判定外",IF(C59=12,VLOOKUP(AC59,判定式!$C$15:I$19,7,TRUE),IF(C59=13,VLOOKUP(AC59,判定式!$D$15:I$19,6,TRUE),IF(C59=14,VLOOKUP(AC59,判定式!$E$15:I$19,5,TRUE),IF(C59=15,VLOOKUP(AC59,判定式!$F$15:I$19,4,TRUE),IF(C59=16,VLOOKUP(AC59,判定式!$G$15:I$19,3,TRUE),IF(C59=17,VLOOKUP(AC59,判定式!$H$15:I$19,2,TRUE))))))))</f>
        <v>0</v>
      </c>
    </row>
    <row r="60" spans="1:30" ht="14.25">
      <c r="A60" s="76">
        <v>40</v>
      </c>
      <c r="B60" s="136"/>
      <c r="C60" s="204"/>
      <c r="D60" s="211" t="str">
        <f t="shared" si="6"/>
        <v>-</v>
      </c>
      <c r="E60" s="230"/>
      <c r="F60" s="230"/>
      <c r="G60" s="230"/>
      <c r="H60" s="230"/>
      <c r="I60" s="230"/>
      <c r="J60" s="230"/>
      <c r="K60" s="77"/>
      <c r="L60" s="230"/>
      <c r="M60" s="230"/>
      <c r="N60" s="239"/>
      <c r="O60" s="239"/>
      <c r="P60" s="239"/>
      <c r="Q60" s="239"/>
      <c r="R60" s="239"/>
      <c r="S60" s="239"/>
      <c r="T60" s="242" t="str">
        <f>IF(E60="","",VLOOKUP(E60,判定式!C$3:$J$12,8,TRUE))</f>
        <v/>
      </c>
      <c r="U60" s="242" t="str">
        <f>IF(F60="","",VLOOKUP(F60,判定式!D$3:$J$12,7,TRUE))</f>
        <v/>
      </c>
      <c r="V60" s="242" t="str">
        <f>IF(G60="","",VLOOKUP(G60,判定式!E$3:$J$12,6,TRUE))</f>
        <v/>
      </c>
      <c r="W60" s="242" t="str">
        <f>IF(H60="","",VLOOKUP(H60,判定式!F$3:$J$12,5,TRUE))</f>
        <v/>
      </c>
      <c r="X60" s="242" t="str">
        <f>IF(I60="","",VLOOKUP(I60,判定式!M$3:$N$12,2,TRUE))</f>
        <v/>
      </c>
      <c r="Y60" s="242" t="str">
        <f>IF(J60="","",VLOOKUP(J60,判定式!I$3:$J$12,2,TRUE))</f>
        <v/>
      </c>
      <c r="Z60" s="242" t="str">
        <f>IF(K60="","",VLOOKUP(K60,判定式!L$3:$N$12,3,TRUE))</f>
        <v/>
      </c>
      <c r="AA60" s="242" t="str">
        <f>IF(L60="","",VLOOKUP(L60,判定式!G$3:$J$12,4,TRUE))</f>
        <v/>
      </c>
      <c r="AB60" s="242" t="str">
        <f>IF(M60="","",VLOOKUP(M60,判定式!$H$3:J$12,3,TRUE))</f>
        <v/>
      </c>
      <c r="AC60" s="78" t="str">
        <f t="shared" si="7"/>
        <v/>
      </c>
      <c r="AD60" s="173" t="b">
        <f>IF(ISNUMBER(D60),"判定外",IF(C60=12,VLOOKUP(AC60,判定式!$C$15:I$19,7,TRUE),IF(C60=13,VLOOKUP(AC60,判定式!$D$15:I$19,6,TRUE),IF(C60=14,VLOOKUP(AC60,判定式!$E$15:I$19,5,TRUE),IF(C60=15,VLOOKUP(AC60,判定式!$F$15:I$19,4,TRUE),IF(C60=16,VLOOKUP(AC60,判定式!$G$15:I$19,3,TRUE),IF(C60=17,VLOOKUP(AC60,判定式!$H$15:I$19,2,TRUE))))))))</f>
        <v>0</v>
      </c>
    </row>
    <row r="61" spans="1:30" ht="14.25">
      <c r="A61" s="79">
        <v>41</v>
      </c>
      <c r="B61" s="137"/>
      <c r="C61" s="205"/>
      <c r="D61" s="212" t="str">
        <f t="shared" si="6"/>
        <v>-</v>
      </c>
      <c r="E61" s="231"/>
      <c r="F61" s="231"/>
      <c r="G61" s="231"/>
      <c r="H61" s="231"/>
      <c r="I61" s="231"/>
      <c r="J61" s="231"/>
      <c r="K61" s="80"/>
      <c r="L61" s="231"/>
      <c r="M61" s="231"/>
      <c r="N61" s="238"/>
      <c r="O61" s="238"/>
      <c r="P61" s="238"/>
      <c r="Q61" s="238"/>
      <c r="R61" s="238"/>
      <c r="S61" s="238"/>
      <c r="T61" s="243" t="str">
        <f>IF(E61="","",VLOOKUP(E61,判定式!C$3:$J$12,8,TRUE))</f>
        <v/>
      </c>
      <c r="U61" s="243" t="str">
        <f>IF(F61="","",VLOOKUP(F61,判定式!D$3:$J$12,7,TRUE))</f>
        <v/>
      </c>
      <c r="V61" s="243" t="str">
        <f>IF(G61="","",VLOOKUP(G61,判定式!E$3:$J$12,6,TRUE))</f>
        <v/>
      </c>
      <c r="W61" s="243" t="str">
        <f>IF(H61="","",VLOOKUP(H61,判定式!F$3:$J$12,5,TRUE))</f>
        <v/>
      </c>
      <c r="X61" s="243" t="str">
        <f>IF(I61="","",VLOOKUP(I61,判定式!M$3:$N$12,2,TRUE))</f>
        <v/>
      </c>
      <c r="Y61" s="243" t="str">
        <f>IF(J61="","",VLOOKUP(J61,判定式!I$3:$J$12,2,TRUE))</f>
        <v/>
      </c>
      <c r="Z61" s="243" t="str">
        <f>IF(K61="","",VLOOKUP(K61,判定式!L$3:$N$12,3,TRUE))</f>
        <v/>
      </c>
      <c r="AA61" s="243" t="str">
        <f>IF(L61="","",VLOOKUP(L61,判定式!G$3:$J$12,4,TRUE))</f>
        <v/>
      </c>
      <c r="AB61" s="243" t="str">
        <f>IF(M61="","",VLOOKUP(M61,判定式!$H$3:J$12,3,TRUE))</f>
        <v/>
      </c>
      <c r="AC61" s="75" t="str">
        <f t="shared" si="7"/>
        <v/>
      </c>
      <c r="AD61" s="174" t="b">
        <f>IF(ISNUMBER(D61),"判定外",IF(C61=12,VLOOKUP(AC61,判定式!$C$15:I$19,7,TRUE),IF(C61=13,VLOOKUP(AC61,判定式!$D$15:I$19,6,TRUE),IF(C61=14,VLOOKUP(AC61,判定式!$E$15:I$19,5,TRUE),IF(C61=15,VLOOKUP(AC61,判定式!$F$15:I$19,4,TRUE),IF(C61=16,VLOOKUP(AC61,判定式!$G$15:I$19,3,TRUE),IF(C61=17,VLOOKUP(AC61,判定式!$H$15:I$19,2,TRUE))))))))</f>
        <v>0</v>
      </c>
    </row>
    <row r="62" spans="1:30" ht="14.25">
      <c r="A62" s="67">
        <v>42</v>
      </c>
      <c r="B62" s="133"/>
      <c r="C62" s="201"/>
      <c r="D62" s="208" t="str">
        <f t="shared" si="6"/>
        <v>-</v>
      </c>
      <c r="E62" s="225"/>
      <c r="F62" s="225"/>
      <c r="G62" s="225"/>
      <c r="H62" s="225"/>
      <c r="I62" s="225"/>
      <c r="J62" s="225"/>
      <c r="K62" s="68"/>
      <c r="L62" s="225"/>
      <c r="M62" s="225"/>
      <c r="N62" s="235"/>
      <c r="O62" s="235"/>
      <c r="P62" s="235"/>
      <c r="Q62" s="235"/>
      <c r="R62" s="235"/>
      <c r="S62" s="235"/>
      <c r="T62" s="241" t="str">
        <f>IF(E62="","",VLOOKUP(E62,判定式!C$3:$J$12,8,TRUE))</f>
        <v/>
      </c>
      <c r="U62" s="241" t="str">
        <f>IF(F62="","",VLOOKUP(F62,判定式!D$3:$J$12,7,TRUE))</f>
        <v/>
      </c>
      <c r="V62" s="241" t="str">
        <f>IF(G62="","",VLOOKUP(G62,判定式!E$3:$J$12,6,TRUE))</f>
        <v/>
      </c>
      <c r="W62" s="241" t="str">
        <f>IF(H62="","",VLOOKUP(H62,判定式!F$3:$J$12,5,TRUE))</f>
        <v/>
      </c>
      <c r="X62" s="241" t="str">
        <f>IF(I62="","",VLOOKUP(I62,判定式!M$3:$N$12,2,TRUE))</f>
        <v/>
      </c>
      <c r="Y62" s="241" t="str">
        <f>IF(J62="","",VLOOKUP(J62,判定式!I$3:$J$12,2,TRUE))</f>
        <v/>
      </c>
      <c r="Z62" s="241" t="str">
        <f>IF(K62="","",VLOOKUP(K62,判定式!L$3:$N$12,3,TRUE))</f>
        <v/>
      </c>
      <c r="AA62" s="241" t="str">
        <f>IF(L62="","",VLOOKUP(L62,判定式!G$3:$J$12,4,TRUE))</f>
        <v/>
      </c>
      <c r="AB62" s="241" t="str">
        <f>IF(M62="","",VLOOKUP(M62,判定式!$H$3:J$12,3,TRUE))</f>
        <v/>
      </c>
      <c r="AC62" s="69" t="str">
        <f t="shared" si="7"/>
        <v/>
      </c>
      <c r="AD62" s="170" t="b">
        <f>IF(ISNUMBER(D62),"判定外",IF(C62=12,VLOOKUP(AC62,判定式!$C$15:I$19,7,TRUE),IF(C62=13,VLOOKUP(AC62,判定式!$D$15:I$19,6,TRUE),IF(C62=14,VLOOKUP(AC62,判定式!$E$15:I$19,5,TRUE),IF(C62=15,VLOOKUP(AC62,判定式!$F$15:I$19,4,TRUE),IF(C62=16,VLOOKUP(AC62,判定式!$G$15:I$19,3,TRUE),IF(C62=17,VLOOKUP(AC62,判定式!$H$15:I$19,2,TRUE))))))))</f>
        <v>0</v>
      </c>
    </row>
    <row r="63" spans="1:30" ht="14.25">
      <c r="A63" s="67">
        <v>43</v>
      </c>
      <c r="B63" s="133"/>
      <c r="C63" s="201"/>
      <c r="D63" s="208" t="str">
        <f t="shared" si="6"/>
        <v>-</v>
      </c>
      <c r="E63" s="225"/>
      <c r="F63" s="225"/>
      <c r="G63" s="225"/>
      <c r="H63" s="225"/>
      <c r="I63" s="225"/>
      <c r="J63" s="225"/>
      <c r="K63" s="68"/>
      <c r="L63" s="225"/>
      <c r="M63" s="225"/>
      <c r="N63" s="235"/>
      <c r="O63" s="235"/>
      <c r="P63" s="235"/>
      <c r="Q63" s="235"/>
      <c r="R63" s="235"/>
      <c r="S63" s="235"/>
      <c r="T63" s="241" t="str">
        <f>IF(E63="","",VLOOKUP(E63,判定式!C$3:$J$12,8,TRUE))</f>
        <v/>
      </c>
      <c r="U63" s="241" t="str">
        <f>IF(F63="","",VLOOKUP(F63,判定式!D$3:$J$12,7,TRUE))</f>
        <v/>
      </c>
      <c r="V63" s="241" t="str">
        <f>IF(G63="","",VLOOKUP(G63,判定式!E$3:$J$12,6,TRUE))</f>
        <v/>
      </c>
      <c r="W63" s="241" t="str">
        <f>IF(H63="","",VLOOKUP(H63,判定式!F$3:$J$12,5,TRUE))</f>
        <v/>
      </c>
      <c r="X63" s="241" t="str">
        <f>IF(I63="","",VLOOKUP(I63,判定式!M$3:$N$12,2,TRUE))</f>
        <v/>
      </c>
      <c r="Y63" s="241" t="str">
        <f>IF(J63="","",VLOOKUP(J63,判定式!I$3:$J$12,2,TRUE))</f>
        <v/>
      </c>
      <c r="Z63" s="241" t="str">
        <f>IF(K63="","",VLOOKUP(K63,判定式!L$3:$N$12,3,TRUE))</f>
        <v/>
      </c>
      <c r="AA63" s="241" t="str">
        <f>IF(L63="","",VLOOKUP(L63,判定式!G$3:$J$12,4,TRUE))</f>
        <v/>
      </c>
      <c r="AB63" s="241" t="str">
        <f>IF(M63="","",VLOOKUP(M63,判定式!$H$3:J$12,3,TRUE))</f>
        <v/>
      </c>
      <c r="AC63" s="69" t="str">
        <f t="shared" si="7"/>
        <v/>
      </c>
      <c r="AD63" s="170" t="b">
        <f>IF(ISNUMBER(D63),"判定外",IF(C63=12,VLOOKUP(AC63,判定式!$C$15:I$19,7,TRUE),IF(C63=13,VLOOKUP(AC63,判定式!$D$15:I$19,6,TRUE),IF(C63=14,VLOOKUP(AC63,判定式!$E$15:I$19,5,TRUE),IF(C63=15,VLOOKUP(AC63,判定式!$F$15:I$19,4,TRUE),IF(C63=16,VLOOKUP(AC63,判定式!$G$15:I$19,3,TRUE),IF(C63=17,VLOOKUP(AC63,判定式!$H$15:I$19,2,TRUE))))))))</f>
        <v>0</v>
      </c>
    </row>
    <row r="64" spans="1:30" ht="14.25">
      <c r="A64" s="67">
        <v>44</v>
      </c>
      <c r="B64" s="133"/>
      <c r="C64" s="201"/>
      <c r="D64" s="208" t="str">
        <f t="shared" si="6"/>
        <v>-</v>
      </c>
      <c r="E64" s="225"/>
      <c r="F64" s="225"/>
      <c r="G64" s="225"/>
      <c r="H64" s="225"/>
      <c r="I64" s="225"/>
      <c r="J64" s="225"/>
      <c r="K64" s="68"/>
      <c r="L64" s="225"/>
      <c r="M64" s="225"/>
      <c r="N64" s="235"/>
      <c r="O64" s="235"/>
      <c r="P64" s="235"/>
      <c r="Q64" s="235"/>
      <c r="R64" s="235"/>
      <c r="S64" s="235"/>
      <c r="T64" s="241" t="str">
        <f>IF(E64="","",VLOOKUP(E64,判定式!C$3:$J$12,8,TRUE))</f>
        <v/>
      </c>
      <c r="U64" s="241" t="str">
        <f>IF(F64="","",VLOOKUP(F64,判定式!D$3:$J$12,7,TRUE))</f>
        <v/>
      </c>
      <c r="V64" s="241" t="str">
        <f>IF(G64="","",VLOOKUP(G64,判定式!E$3:$J$12,6,TRUE))</f>
        <v/>
      </c>
      <c r="W64" s="241" t="str">
        <f>IF(H64="","",VLOOKUP(H64,判定式!F$3:$J$12,5,TRUE))</f>
        <v/>
      </c>
      <c r="X64" s="241" t="str">
        <f>IF(I64="","",VLOOKUP(I64,判定式!M$3:$N$12,2,TRUE))</f>
        <v/>
      </c>
      <c r="Y64" s="241" t="str">
        <f>IF(J64="","",VLOOKUP(J64,判定式!I$3:$J$12,2,TRUE))</f>
        <v/>
      </c>
      <c r="Z64" s="241" t="str">
        <f>IF(K64="","",VLOOKUP(K64,判定式!L$3:$N$12,3,TRUE))</f>
        <v/>
      </c>
      <c r="AA64" s="241" t="str">
        <f>IF(L64="","",VLOOKUP(L64,判定式!G$3:$J$12,4,TRUE))</f>
        <v/>
      </c>
      <c r="AB64" s="241" t="str">
        <f>IF(M64="","",VLOOKUP(M64,判定式!$H$3:J$12,3,TRUE))</f>
        <v/>
      </c>
      <c r="AC64" s="69" t="str">
        <f t="shared" si="7"/>
        <v/>
      </c>
      <c r="AD64" s="170" t="b">
        <f>IF(ISNUMBER(D64),"判定外",IF(C64=12,VLOOKUP(AC64,判定式!$C$15:I$19,7,TRUE),IF(C64=13,VLOOKUP(AC64,判定式!$D$15:I$19,6,TRUE),IF(C64=14,VLOOKUP(AC64,判定式!$E$15:I$19,5,TRUE),IF(C64=15,VLOOKUP(AC64,判定式!$F$15:I$19,4,TRUE),IF(C64=16,VLOOKUP(AC64,判定式!$G$15:I$19,3,TRUE),IF(C64=17,VLOOKUP(AC64,判定式!$H$15:I$19,2,TRUE))))))))</f>
        <v>0</v>
      </c>
    </row>
    <row r="65" spans="1:30" ht="14.25">
      <c r="A65" s="70">
        <v>45</v>
      </c>
      <c r="B65" s="134"/>
      <c r="C65" s="202"/>
      <c r="D65" s="209" t="str">
        <f t="shared" si="6"/>
        <v>-</v>
      </c>
      <c r="E65" s="227"/>
      <c r="F65" s="227"/>
      <c r="G65" s="227"/>
      <c r="H65" s="227"/>
      <c r="I65" s="227"/>
      <c r="J65" s="227"/>
      <c r="K65" s="71"/>
      <c r="L65" s="227"/>
      <c r="M65" s="227"/>
      <c r="N65" s="239"/>
      <c r="O65" s="239"/>
      <c r="P65" s="239"/>
      <c r="Q65" s="239"/>
      <c r="R65" s="239"/>
      <c r="S65" s="239"/>
      <c r="T65" s="244" t="str">
        <f>IF(E65="","",VLOOKUP(E65,判定式!C$3:$J$12,8,TRUE))</f>
        <v/>
      </c>
      <c r="U65" s="244" t="str">
        <f>IF(F65="","",VLOOKUP(F65,判定式!D$3:$J$12,7,TRUE))</f>
        <v/>
      </c>
      <c r="V65" s="244" t="str">
        <f>IF(G65="","",VLOOKUP(G65,判定式!E$3:$J$12,6,TRUE))</f>
        <v/>
      </c>
      <c r="W65" s="244" t="str">
        <f>IF(H65="","",VLOOKUP(H65,判定式!F$3:$J$12,5,TRUE))</f>
        <v/>
      </c>
      <c r="X65" s="244" t="str">
        <f>IF(I65="","",VLOOKUP(I65,判定式!M$3:$N$12,2,TRUE))</f>
        <v/>
      </c>
      <c r="Y65" s="244" t="str">
        <f>IF(J65="","",VLOOKUP(J65,判定式!I$3:$J$12,2,TRUE))</f>
        <v/>
      </c>
      <c r="Z65" s="244" t="str">
        <f>IF(K65="","",VLOOKUP(K65,判定式!L$3:$N$12,3,TRUE))</f>
        <v/>
      </c>
      <c r="AA65" s="244" t="str">
        <f>IF(L65="","",VLOOKUP(L65,判定式!G$3:$J$12,4,TRUE))</f>
        <v/>
      </c>
      <c r="AB65" s="244" t="str">
        <f>IF(M65="","",VLOOKUP(M65,判定式!$H$3:J$12,3,TRUE))</f>
        <v/>
      </c>
      <c r="AC65" s="78" t="str">
        <f t="shared" si="7"/>
        <v/>
      </c>
      <c r="AD65" s="171" t="b">
        <f>IF(ISNUMBER(D65),"判定外",IF(C65=12,VLOOKUP(AC65,判定式!$C$15:I$19,7,TRUE),IF(C65=13,VLOOKUP(AC65,判定式!$D$15:I$19,6,TRUE),IF(C65=14,VLOOKUP(AC65,判定式!$E$15:I$19,5,TRUE),IF(C65=15,VLOOKUP(AC65,判定式!$F$15:I$19,4,TRUE),IF(C65=16,VLOOKUP(AC65,判定式!$G$15:I$19,3,TRUE),IF(C65=17,VLOOKUP(AC65,判定式!$H$15:I$19,2,TRUE))))))))</f>
        <v>0</v>
      </c>
    </row>
    <row r="66" spans="1:30" ht="14.25">
      <c r="A66" s="73">
        <v>46</v>
      </c>
      <c r="B66" s="135"/>
      <c r="C66" s="203"/>
      <c r="D66" s="210" t="str">
        <f t="shared" si="6"/>
        <v>-</v>
      </c>
      <c r="E66" s="229"/>
      <c r="F66" s="229"/>
      <c r="G66" s="229"/>
      <c r="H66" s="229"/>
      <c r="I66" s="229"/>
      <c r="J66" s="229"/>
      <c r="K66" s="74"/>
      <c r="L66" s="229"/>
      <c r="M66" s="229"/>
      <c r="N66" s="238"/>
      <c r="O66" s="238"/>
      <c r="P66" s="238"/>
      <c r="Q66" s="238"/>
      <c r="R66" s="238"/>
      <c r="S66" s="238"/>
      <c r="T66" s="245" t="str">
        <f>IF(E66="","",VLOOKUP(E66,判定式!C$3:$J$12,8,TRUE))</f>
        <v/>
      </c>
      <c r="U66" s="245" t="str">
        <f>IF(F66="","",VLOOKUP(F66,判定式!D$3:$J$12,7,TRUE))</f>
        <v/>
      </c>
      <c r="V66" s="245" t="str">
        <f>IF(G66="","",VLOOKUP(G66,判定式!E$3:$J$12,6,TRUE))</f>
        <v/>
      </c>
      <c r="W66" s="245" t="str">
        <f>IF(H66="","",VLOOKUP(H66,判定式!F$3:$J$12,5,TRUE))</f>
        <v/>
      </c>
      <c r="X66" s="245" t="str">
        <f>IF(I66="","",VLOOKUP(I66,判定式!M$3:$N$12,2,TRUE))</f>
        <v/>
      </c>
      <c r="Y66" s="245" t="str">
        <f>IF(J66="","",VLOOKUP(J66,判定式!I$3:$J$12,2,TRUE))</f>
        <v/>
      </c>
      <c r="Z66" s="245" t="str">
        <f>IF(K66="","",VLOOKUP(K66,判定式!L$3:$N$12,3,TRUE))</f>
        <v/>
      </c>
      <c r="AA66" s="245" t="str">
        <f>IF(L66="","",VLOOKUP(L66,判定式!G$3:$J$12,4,TRUE))</f>
        <v/>
      </c>
      <c r="AB66" s="245" t="str">
        <f>IF(M66="","",VLOOKUP(M66,判定式!$H$3:J$12,3,TRUE))</f>
        <v/>
      </c>
      <c r="AC66" s="75" t="str">
        <f t="shared" si="7"/>
        <v/>
      </c>
      <c r="AD66" s="172" t="b">
        <f>IF(ISNUMBER(D66),"判定外",IF(C66=12,VLOOKUP(AC66,判定式!$C$15:I$19,7,TRUE),IF(C66=13,VLOOKUP(AC66,判定式!$D$15:I$19,6,TRUE),IF(C66=14,VLOOKUP(AC66,判定式!$E$15:I$19,5,TRUE),IF(C66=15,VLOOKUP(AC66,判定式!$F$15:I$19,4,TRUE),IF(C66=16,VLOOKUP(AC66,判定式!$G$15:I$19,3,TRUE),IF(C66=17,VLOOKUP(AC66,判定式!$H$15:I$19,2,TRUE))))))))</f>
        <v>0</v>
      </c>
    </row>
    <row r="67" spans="1:30" ht="14.25">
      <c r="A67" s="67">
        <v>47</v>
      </c>
      <c r="B67" s="133"/>
      <c r="C67" s="201"/>
      <c r="D67" s="208" t="str">
        <f t="shared" si="6"/>
        <v>-</v>
      </c>
      <c r="E67" s="225"/>
      <c r="F67" s="225"/>
      <c r="G67" s="225"/>
      <c r="H67" s="225"/>
      <c r="I67" s="225"/>
      <c r="J67" s="225"/>
      <c r="K67" s="68"/>
      <c r="L67" s="225"/>
      <c r="M67" s="225"/>
      <c r="N67" s="235"/>
      <c r="O67" s="235"/>
      <c r="P67" s="235"/>
      <c r="Q67" s="235"/>
      <c r="R67" s="235"/>
      <c r="S67" s="235"/>
      <c r="T67" s="241" t="str">
        <f>IF(E67="","",VLOOKUP(E67,判定式!C$3:$J$12,8,TRUE))</f>
        <v/>
      </c>
      <c r="U67" s="241" t="str">
        <f>IF(F67="","",VLOOKUP(F67,判定式!D$3:$J$12,7,TRUE))</f>
        <v/>
      </c>
      <c r="V67" s="241" t="str">
        <f>IF(G67="","",VLOOKUP(G67,判定式!E$3:$J$12,6,TRUE))</f>
        <v/>
      </c>
      <c r="W67" s="241" t="str">
        <f>IF(H67="","",VLOOKUP(H67,判定式!F$3:$J$12,5,TRUE))</f>
        <v/>
      </c>
      <c r="X67" s="241" t="str">
        <f>IF(I67="","",VLOOKUP(I67,判定式!M$3:$N$12,2,TRUE))</f>
        <v/>
      </c>
      <c r="Y67" s="241" t="str">
        <f>IF(J67="","",VLOOKUP(J67,判定式!I$3:$J$12,2,TRUE))</f>
        <v/>
      </c>
      <c r="Z67" s="241" t="str">
        <f>IF(K67="","",VLOOKUP(K67,判定式!L$3:$N$12,3,TRUE))</f>
        <v/>
      </c>
      <c r="AA67" s="241" t="str">
        <f>IF(L67="","",VLOOKUP(L67,判定式!G$3:$J$12,4,TRUE))</f>
        <v/>
      </c>
      <c r="AB67" s="241" t="str">
        <f>IF(M67="","",VLOOKUP(M67,判定式!$H$3:J$12,3,TRUE))</f>
        <v/>
      </c>
      <c r="AC67" s="69" t="str">
        <f t="shared" si="7"/>
        <v/>
      </c>
      <c r="AD67" s="170" t="b">
        <f>IF(ISNUMBER(D67),"判定外",IF(C67=12,VLOOKUP(AC67,判定式!$C$15:I$19,7,TRUE),IF(C67=13,VLOOKUP(AC67,判定式!$D$15:I$19,6,TRUE),IF(C67=14,VLOOKUP(AC67,判定式!$E$15:I$19,5,TRUE),IF(C67=15,VLOOKUP(AC67,判定式!$F$15:I$19,4,TRUE),IF(C67=16,VLOOKUP(AC67,判定式!$G$15:I$19,3,TRUE),IF(C67=17,VLOOKUP(AC67,判定式!$H$15:I$19,2,TRUE))))))))</f>
        <v>0</v>
      </c>
    </row>
    <row r="68" spans="1:30" ht="14.25">
      <c r="A68" s="67">
        <v>48</v>
      </c>
      <c r="B68" s="133"/>
      <c r="C68" s="201"/>
      <c r="D68" s="208" t="str">
        <f t="shared" si="6"/>
        <v>-</v>
      </c>
      <c r="E68" s="225"/>
      <c r="F68" s="225"/>
      <c r="G68" s="225"/>
      <c r="H68" s="225"/>
      <c r="I68" s="225"/>
      <c r="J68" s="225"/>
      <c r="K68" s="68"/>
      <c r="L68" s="225"/>
      <c r="M68" s="225"/>
      <c r="N68" s="235"/>
      <c r="O68" s="235"/>
      <c r="P68" s="235"/>
      <c r="Q68" s="235"/>
      <c r="R68" s="235"/>
      <c r="S68" s="235"/>
      <c r="T68" s="241" t="str">
        <f>IF(E68="","",VLOOKUP(E68,判定式!C$3:$J$12,8,TRUE))</f>
        <v/>
      </c>
      <c r="U68" s="241" t="str">
        <f>IF(F68="","",VLOOKUP(F68,判定式!D$3:$J$12,7,TRUE))</f>
        <v/>
      </c>
      <c r="V68" s="241" t="str">
        <f>IF(G68="","",VLOOKUP(G68,判定式!E$3:$J$12,6,TRUE))</f>
        <v/>
      </c>
      <c r="W68" s="241" t="str">
        <f>IF(H68="","",VLOOKUP(H68,判定式!F$3:$J$12,5,TRUE))</f>
        <v/>
      </c>
      <c r="X68" s="241" t="str">
        <f>IF(I68="","",VLOOKUP(I68,判定式!M$3:$N$12,2,TRUE))</f>
        <v/>
      </c>
      <c r="Y68" s="241" t="str">
        <f>IF(J68="","",VLOOKUP(J68,判定式!I$3:$J$12,2,TRUE))</f>
        <v/>
      </c>
      <c r="Z68" s="241" t="str">
        <f>IF(K68="","",VLOOKUP(K68,判定式!L$3:$N$12,3,TRUE))</f>
        <v/>
      </c>
      <c r="AA68" s="241" t="str">
        <f>IF(L68="","",VLOOKUP(L68,判定式!G$3:$J$12,4,TRUE))</f>
        <v/>
      </c>
      <c r="AB68" s="241" t="str">
        <f>IF(M68="","",VLOOKUP(M68,判定式!$H$3:J$12,3,TRUE))</f>
        <v/>
      </c>
      <c r="AC68" s="69" t="str">
        <f t="shared" si="7"/>
        <v/>
      </c>
      <c r="AD68" s="170" t="b">
        <f>IF(ISNUMBER(D68),"判定外",IF(C68=12,VLOOKUP(AC68,判定式!$C$15:I$19,7,TRUE),IF(C68=13,VLOOKUP(AC68,判定式!$D$15:I$19,6,TRUE),IF(C68=14,VLOOKUP(AC68,判定式!$E$15:I$19,5,TRUE),IF(C68=15,VLOOKUP(AC68,判定式!$F$15:I$19,4,TRUE),IF(C68=16,VLOOKUP(AC68,判定式!$G$15:I$19,3,TRUE),IF(C68=17,VLOOKUP(AC68,判定式!$H$15:I$19,2,TRUE))))))))</f>
        <v>0</v>
      </c>
    </row>
    <row r="69" spans="1:30" ht="14.25">
      <c r="A69" s="67">
        <v>49</v>
      </c>
      <c r="B69" s="133"/>
      <c r="C69" s="201"/>
      <c r="D69" s="208" t="str">
        <f t="shared" si="6"/>
        <v>-</v>
      </c>
      <c r="E69" s="225"/>
      <c r="F69" s="225"/>
      <c r="G69" s="225"/>
      <c r="H69" s="225"/>
      <c r="I69" s="225"/>
      <c r="J69" s="225"/>
      <c r="K69" s="68"/>
      <c r="L69" s="225"/>
      <c r="M69" s="225"/>
      <c r="N69" s="235"/>
      <c r="O69" s="235"/>
      <c r="P69" s="235"/>
      <c r="Q69" s="235"/>
      <c r="R69" s="235"/>
      <c r="S69" s="235"/>
      <c r="T69" s="241" t="str">
        <f>IF(E69="","",VLOOKUP(E69,判定式!C$3:$J$12,8,TRUE))</f>
        <v/>
      </c>
      <c r="U69" s="241" t="str">
        <f>IF(F69="","",VLOOKUP(F69,判定式!D$3:$J$12,7,TRUE))</f>
        <v/>
      </c>
      <c r="V69" s="241" t="str">
        <f>IF(G69="","",VLOOKUP(G69,判定式!E$3:$J$12,6,TRUE))</f>
        <v/>
      </c>
      <c r="W69" s="241" t="str">
        <f>IF(H69="","",VLOOKUP(H69,判定式!F$3:$J$12,5,TRUE))</f>
        <v/>
      </c>
      <c r="X69" s="241" t="str">
        <f>IF(I69="","",VLOOKUP(I69,判定式!M$3:$N$12,2,TRUE))</f>
        <v/>
      </c>
      <c r="Y69" s="241" t="str">
        <f>IF(J69="","",VLOOKUP(J69,判定式!I$3:$J$12,2,TRUE))</f>
        <v/>
      </c>
      <c r="Z69" s="241" t="str">
        <f>IF(K69="","",VLOOKUP(K69,判定式!L$3:$N$12,3,TRUE))</f>
        <v/>
      </c>
      <c r="AA69" s="241" t="str">
        <f>IF(L69="","",VLOOKUP(L69,判定式!G$3:$J$12,4,TRUE))</f>
        <v/>
      </c>
      <c r="AB69" s="241" t="str">
        <f>IF(M69="","",VLOOKUP(M69,判定式!$H$3:J$12,3,TRUE))</f>
        <v/>
      </c>
      <c r="AC69" s="69" t="str">
        <f t="shared" si="7"/>
        <v/>
      </c>
      <c r="AD69" s="170" t="b">
        <f>IF(ISNUMBER(D69),"判定外",IF(C69=12,VLOOKUP(AC69,判定式!$C$15:I$19,7,TRUE),IF(C69=13,VLOOKUP(AC69,判定式!$D$15:I$19,6,TRUE),IF(C69=14,VLOOKUP(AC69,判定式!$E$15:I$19,5,TRUE),IF(C69=15,VLOOKUP(AC69,判定式!$F$15:I$19,4,TRUE),IF(C69=16,VLOOKUP(AC69,判定式!$G$15:I$19,3,TRUE),IF(C69=17,VLOOKUP(AC69,判定式!$H$15:I$19,2,TRUE))))))))</f>
        <v>0</v>
      </c>
    </row>
    <row r="70" spans="1:30" ht="14.25">
      <c r="A70" s="76">
        <v>50</v>
      </c>
      <c r="B70" s="136"/>
      <c r="C70" s="204"/>
      <c r="D70" s="211" t="str">
        <f t="shared" si="6"/>
        <v>-</v>
      </c>
      <c r="E70" s="230"/>
      <c r="F70" s="230"/>
      <c r="G70" s="230"/>
      <c r="H70" s="230"/>
      <c r="I70" s="230"/>
      <c r="J70" s="230"/>
      <c r="K70" s="77"/>
      <c r="L70" s="230"/>
      <c r="M70" s="230"/>
      <c r="N70" s="239"/>
      <c r="O70" s="239"/>
      <c r="P70" s="239"/>
      <c r="Q70" s="239"/>
      <c r="R70" s="239"/>
      <c r="S70" s="239"/>
      <c r="T70" s="242" t="str">
        <f>IF(E70="","",VLOOKUP(E70,判定式!C$3:$J$12,8,TRUE))</f>
        <v/>
      </c>
      <c r="U70" s="242" t="str">
        <f>IF(F70="","",VLOOKUP(F70,判定式!D$3:$J$12,7,TRUE))</f>
        <v/>
      </c>
      <c r="V70" s="242" t="str">
        <f>IF(G70="","",VLOOKUP(G70,判定式!E$3:$J$12,6,TRUE))</f>
        <v/>
      </c>
      <c r="W70" s="242" t="str">
        <f>IF(H70="","",VLOOKUP(H70,判定式!F$3:$J$12,5,TRUE))</f>
        <v/>
      </c>
      <c r="X70" s="242" t="str">
        <f>IF(I70="","",VLOOKUP(I70,判定式!M$3:$N$12,2,TRUE))</f>
        <v/>
      </c>
      <c r="Y70" s="242" t="str">
        <f>IF(J70="","",VLOOKUP(J70,判定式!I$3:$J$12,2,TRUE))</f>
        <v/>
      </c>
      <c r="Z70" s="242" t="str">
        <f>IF(K70="","",VLOOKUP(K70,判定式!L$3:$N$12,3,TRUE))</f>
        <v/>
      </c>
      <c r="AA70" s="242" t="str">
        <f>IF(L70="","",VLOOKUP(L70,判定式!G$3:$J$12,4,TRUE))</f>
        <v/>
      </c>
      <c r="AB70" s="242" t="str">
        <f>IF(M70="","",VLOOKUP(M70,判定式!$H$3:J$12,3,TRUE))</f>
        <v/>
      </c>
      <c r="AC70" s="78" t="str">
        <f t="shared" si="7"/>
        <v/>
      </c>
      <c r="AD70" s="173" t="b">
        <f>IF(ISNUMBER(D70),"判定外",IF(C70=12,VLOOKUP(AC70,判定式!$C$15:I$19,7,TRUE),IF(C70=13,VLOOKUP(AC70,判定式!$D$15:I$19,6,TRUE),IF(C70=14,VLOOKUP(AC70,判定式!$E$15:I$19,5,TRUE),IF(C70=15,VLOOKUP(AC70,判定式!$F$15:I$19,4,TRUE),IF(C70=16,VLOOKUP(AC70,判定式!$G$15:I$19,3,TRUE),IF(C70=17,VLOOKUP(AC70,判定式!$H$15:I$19,2,TRUE))))))))</f>
        <v>0</v>
      </c>
    </row>
    <row r="71" spans="1:30" ht="14.25">
      <c r="A71" s="79">
        <v>51</v>
      </c>
      <c r="B71" s="137"/>
      <c r="C71" s="205"/>
      <c r="D71" s="212" t="str">
        <f t="shared" si="6"/>
        <v>-</v>
      </c>
      <c r="E71" s="231"/>
      <c r="F71" s="231"/>
      <c r="G71" s="231"/>
      <c r="H71" s="231"/>
      <c r="I71" s="231"/>
      <c r="J71" s="231"/>
      <c r="K71" s="80"/>
      <c r="L71" s="231"/>
      <c r="M71" s="231"/>
      <c r="N71" s="238"/>
      <c r="O71" s="238"/>
      <c r="P71" s="238"/>
      <c r="Q71" s="238"/>
      <c r="R71" s="238"/>
      <c r="S71" s="238"/>
      <c r="T71" s="243" t="str">
        <f>IF(E71="","",VLOOKUP(E71,判定式!C$3:$J$12,8,TRUE))</f>
        <v/>
      </c>
      <c r="U71" s="243" t="str">
        <f>IF(F71="","",VLOOKUP(F71,判定式!D$3:$J$12,7,TRUE))</f>
        <v/>
      </c>
      <c r="V71" s="243" t="str">
        <f>IF(G71="","",VLOOKUP(G71,判定式!E$3:$J$12,6,TRUE))</f>
        <v/>
      </c>
      <c r="W71" s="243" t="str">
        <f>IF(H71="","",VLOOKUP(H71,判定式!F$3:$J$12,5,TRUE))</f>
        <v/>
      </c>
      <c r="X71" s="243" t="str">
        <f>IF(I71="","",VLOOKUP(I71,判定式!M$3:$N$12,2,TRUE))</f>
        <v/>
      </c>
      <c r="Y71" s="243" t="str">
        <f>IF(J71="","",VLOOKUP(J71,判定式!I$3:$J$12,2,TRUE))</f>
        <v/>
      </c>
      <c r="Z71" s="243" t="str">
        <f>IF(K71="","",VLOOKUP(K71,判定式!L$3:$N$12,3,TRUE))</f>
        <v/>
      </c>
      <c r="AA71" s="243" t="str">
        <f>IF(L71="","",VLOOKUP(L71,判定式!G$3:$J$12,4,TRUE))</f>
        <v/>
      </c>
      <c r="AB71" s="243" t="str">
        <f>IF(M71="","",VLOOKUP(M71,判定式!$H$3:J$12,3,TRUE))</f>
        <v/>
      </c>
      <c r="AC71" s="75" t="str">
        <f t="shared" si="7"/>
        <v/>
      </c>
      <c r="AD71" s="174" t="b">
        <f>IF(ISNUMBER(D71),"判定外",IF(C71=12,VLOOKUP(AC71,判定式!$C$15:I$19,7,TRUE),IF(C71=13,VLOOKUP(AC71,判定式!$D$15:I$19,6,TRUE),IF(C71=14,VLOOKUP(AC71,判定式!$E$15:I$19,5,TRUE),IF(C71=15,VLOOKUP(AC71,判定式!$F$15:I$19,4,TRUE),IF(C71=16,VLOOKUP(AC71,判定式!$G$15:I$19,3,TRUE),IF(C71=17,VLOOKUP(AC71,判定式!$H$15:I$19,2,TRUE))))))))</f>
        <v>0</v>
      </c>
    </row>
    <row r="72" spans="1:30" ht="14.25">
      <c r="A72" s="67">
        <v>52</v>
      </c>
      <c r="B72" s="133"/>
      <c r="C72" s="201"/>
      <c r="D72" s="208" t="str">
        <f t="shared" si="6"/>
        <v>-</v>
      </c>
      <c r="E72" s="225"/>
      <c r="F72" s="225"/>
      <c r="G72" s="225"/>
      <c r="H72" s="225"/>
      <c r="I72" s="225"/>
      <c r="J72" s="225"/>
      <c r="K72" s="68"/>
      <c r="L72" s="225"/>
      <c r="M72" s="225"/>
      <c r="N72" s="235"/>
      <c r="O72" s="235"/>
      <c r="P72" s="235"/>
      <c r="Q72" s="235"/>
      <c r="R72" s="235"/>
      <c r="S72" s="235"/>
      <c r="T72" s="241" t="str">
        <f>IF(E72="","",VLOOKUP(E72,判定式!C$3:$J$12,8,TRUE))</f>
        <v/>
      </c>
      <c r="U72" s="241" t="str">
        <f>IF(F72="","",VLOOKUP(F72,判定式!D$3:$J$12,7,TRUE))</f>
        <v/>
      </c>
      <c r="V72" s="241" t="str">
        <f>IF(G72="","",VLOOKUP(G72,判定式!E$3:$J$12,6,TRUE))</f>
        <v/>
      </c>
      <c r="W72" s="241" t="str">
        <f>IF(H72="","",VLOOKUP(H72,判定式!F$3:$J$12,5,TRUE))</f>
        <v/>
      </c>
      <c r="X72" s="241" t="str">
        <f>IF(I72="","",VLOOKUP(I72,判定式!M$3:$N$12,2,TRUE))</f>
        <v/>
      </c>
      <c r="Y72" s="241" t="str">
        <f>IF(J72="","",VLOOKUP(J72,判定式!I$3:$J$12,2,TRUE))</f>
        <v/>
      </c>
      <c r="Z72" s="241" t="str">
        <f>IF(K72="","",VLOOKUP(K72,判定式!L$3:$N$12,3,TRUE))</f>
        <v/>
      </c>
      <c r="AA72" s="241" t="str">
        <f>IF(L72="","",VLOOKUP(L72,判定式!G$3:$J$12,4,TRUE))</f>
        <v/>
      </c>
      <c r="AB72" s="241" t="str">
        <f>IF(M72="","",VLOOKUP(M72,判定式!$H$3:J$12,3,TRUE))</f>
        <v/>
      </c>
      <c r="AC72" s="69" t="str">
        <f t="shared" si="7"/>
        <v/>
      </c>
      <c r="AD72" s="170" t="b">
        <f>IF(ISNUMBER(D72),"判定外",IF(C72=12,VLOOKUP(AC72,判定式!$C$15:I$19,7,TRUE),IF(C72=13,VLOOKUP(AC72,判定式!$D$15:I$19,6,TRUE),IF(C72=14,VLOOKUP(AC72,判定式!$E$15:I$19,5,TRUE),IF(C72=15,VLOOKUP(AC72,判定式!$F$15:I$19,4,TRUE),IF(C72=16,VLOOKUP(AC72,判定式!$G$15:I$19,3,TRUE),IF(C72=17,VLOOKUP(AC72,判定式!$H$15:I$19,2,TRUE))))))))</f>
        <v>0</v>
      </c>
    </row>
    <row r="73" spans="1:30" ht="14.25">
      <c r="A73" s="67">
        <v>53</v>
      </c>
      <c r="B73" s="133"/>
      <c r="C73" s="201"/>
      <c r="D73" s="208" t="str">
        <f t="shared" si="6"/>
        <v>-</v>
      </c>
      <c r="E73" s="225"/>
      <c r="F73" s="225"/>
      <c r="G73" s="225"/>
      <c r="H73" s="225"/>
      <c r="I73" s="225"/>
      <c r="J73" s="225"/>
      <c r="K73" s="68"/>
      <c r="L73" s="225"/>
      <c r="M73" s="225"/>
      <c r="N73" s="235"/>
      <c r="O73" s="235"/>
      <c r="P73" s="235"/>
      <c r="Q73" s="235"/>
      <c r="R73" s="235"/>
      <c r="S73" s="235"/>
      <c r="T73" s="241" t="str">
        <f>IF(E73="","",VLOOKUP(E73,判定式!C$3:$J$12,8,TRUE))</f>
        <v/>
      </c>
      <c r="U73" s="241" t="str">
        <f>IF(F73="","",VLOOKUP(F73,判定式!D$3:$J$12,7,TRUE))</f>
        <v/>
      </c>
      <c r="V73" s="241" t="str">
        <f>IF(G73="","",VLOOKUP(G73,判定式!E$3:$J$12,6,TRUE))</f>
        <v/>
      </c>
      <c r="W73" s="241" t="str">
        <f>IF(H73="","",VLOOKUP(H73,判定式!F$3:$J$12,5,TRUE))</f>
        <v/>
      </c>
      <c r="X73" s="241" t="str">
        <f>IF(I73="","",VLOOKUP(I73,判定式!M$3:$N$12,2,TRUE))</f>
        <v/>
      </c>
      <c r="Y73" s="241" t="str">
        <f>IF(J73="","",VLOOKUP(J73,判定式!I$3:$J$12,2,TRUE))</f>
        <v/>
      </c>
      <c r="Z73" s="241" t="str">
        <f>IF(K73="","",VLOOKUP(K73,判定式!L$3:$N$12,3,TRUE))</f>
        <v/>
      </c>
      <c r="AA73" s="241" t="str">
        <f>IF(L73="","",VLOOKUP(L73,判定式!G$3:$J$12,4,TRUE))</f>
        <v/>
      </c>
      <c r="AB73" s="241" t="str">
        <f>IF(M73="","",VLOOKUP(M73,判定式!$H$3:J$12,3,TRUE))</f>
        <v/>
      </c>
      <c r="AC73" s="69" t="str">
        <f t="shared" si="7"/>
        <v/>
      </c>
      <c r="AD73" s="170" t="b">
        <f>IF(ISNUMBER(D73),"判定外",IF(C73=12,VLOOKUP(AC73,判定式!$C$15:I$19,7,TRUE),IF(C73=13,VLOOKUP(AC73,判定式!$D$15:I$19,6,TRUE),IF(C73=14,VLOOKUP(AC73,判定式!$E$15:I$19,5,TRUE),IF(C73=15,VLOOKUP(AC73,判定式!$F$15:I$19,4,TRUE),IF(C73=16,VLOOKUP(AC73,判定式!$G$15:I$19,3,TRUE),IF(C73=17,VLOOKUP(AC73,判定式!$H$15:I$19,2,TRUE))))))))</f>
        <v>0</v>
      </c>
    </row>
    <row r="74" spans="1:30" ht="14.25">
      <c r="A74" s="67">
        <v>54</v>
      </c>
      <c r="B74" s="133"/>
      <c r="C74" s="201"/>
      <c r="D74" s="208" t="str">
        <f t="shared" si="6"/>
        <v>-</v>
      </c>
      <c r="E74" s="225"/>
      <c r="F74" s="225"/>
      <c r="G74" s="225"/>
      <c r="H74" s="225"/>
      <c r="I74" s="225"/>
      <c r="J74" s="225"/>
      <c r="K74" s="68"/>
      <c r="L74" s="225"/>
      <c r="M74" s="225"/>
      <c r="N74" s="235"/>
      <c r="O74" s="235"/>
      <c r="P74" s="235"/>
      <c r="Q74" s="235"/>
      <c r="R74" s="235"/>
      <c r="S74" s="235"/>
      <c r="T74" s="241" t="str">
        <f>IF(E74="","",VLOOKUP(E74,判定式!C$3:$J$12,8,TRUE))</f>
        <v/>
      </c>
      <c r="U74" s="241" t="str">
        <f>IF(F74="","",VLOOKUP(F74,判定式!D$3:$J$12,7,TRUE))</f>
        <v/>
      </c>
      <c r="V74" s="241" t="str">
        <f>IF(G74="","",VLOOKUP(G74,判定式!E$3:$J$12,6,TRUE))</f>
        <v/>
      </c>
      <c r="W74" s="241" t="str">
        <f>IF(H74="","",VLOOKUP(H74,判定式!F$3:$J$12,5,TRUE))</f>
        <v/>
      </c>
      <c r="X74" s="241" t="str">
        <f>IF(I74="","",VLOOKUP(I74,判定式!M$3:$N$12,2,TRUE))</f>
        <v/>
      </c>
      <c r="Y74" s="241" t="str">
        <f>IF(J74="","",VLOOKUP(J74,判定式!I$3:$J$12,2,TRUE))</f>
        <v/>
      </c>
      <c r="Z74" s="241" t="str">
        <f>IF(K74="","",VLOOKUP(K74,判定式!L$3:$N$12,3,TRUE))</f>
        <v/>
      </c>
      <c r="AA74" s="241" t="str">
        <f>IF(L74="","",VLOOKUP(L74,判定式!G$3:$J$12,4,TRUE))</f>
        <v/>
      </c>
      <c r="AB74" s="241" t="str">
        <f>IF(M74="","",VLOOKUP(M74,判定式!$H$3:J$12,3,TRUE))</f>
        <v/>
      </c>
      <c r="AC74" s="69" t="str">
        <f t="shared" si="7"/>
        <v/>
      </c>
      <c r="AD74" s="170" t="b">
        <f>IF(ISNUMBER(D74),"判定外",IF(C74=12,VLOOKUP(AC74,判定式!$C$15:I$19,7,TRUE),IF(C74=13,VLOOKUP(AC74,判定式!$D$15:I$19,6,TRUE),IF(C74=14,VLOOKUP(AC74,判定式!$E$15:I$19,5,TRUE),IF(C74=15,VLOOKUP(AC74,判定式!$F$15:I$19,4,TRUE),IF(C74=16,VLOOKUP(AC74,判定式!$G$15:I$19,3,TRUE),IF(C74=17,VLOOKUP(AC74,判定式!$H$15:I$19,2,TRUE))))))))</f>
        <v>0</v>
      </c>
    </row>
    <row r="75" spans="1:30" ht="14.25">
      <c r="A75" s="70">
        <v>55</v>
      </c>
      <c r="B75" s="134"/>
      <c r="C75" s="202"/>
      <c r="D75" s="211" t="str">
        <f t="shared" si="6"/>
        <v>-</v>
      </c>
      <c r="E75" s="227"/>
      <c r="F75" s="227"/>
      <c r="G75" s="227"/>
      <c r="H75" s="227"/>
      <c r="I75" s="227"/>
      <c r="J75" s="227"/>
      <c r="K75" s="71"/>
      <c r="L75" s="227"/>
      <c r="M75" s="227"/>
      <c r="N75" s="239"/>
      <c r="O75" s="239"/>
      <c r="P75" s="239"/>
      <c r="Q75" s="239"/>
      <c r="R75" s="239"/>
      <c r="S75" s="239"/>
      <c r="T75" s="244" t="str">
        <f>IF(E75="","",VLOOKUP(E75,判定式!C$3:$J$12,8,TRUE))</f>
        <v/>
      </c>
      <c r="U75" s="244" t="str">
        <f>IF(F75="","",VLOOKUP(F75,判定式!D$3:$J$12,7,TRUE))</f>
        <v/>
      </c>
      <c r="V75" s="244" t="str">
        <f>IF(G75="","",VLOOKUP(G75,判定式!E$3:$J$12,6,TRUE))</f>
        <v/>
      </c>
      <c r="W75" s="244" t="str">
        <f>IF(H75="","",VLOOKUP(H75,判定式!F$3:$J$12,5,TRUE))</f>
        <v/>
      </c>
      <c r="X75" s="244" t="str">
        <f>IF(I75="","",VLOOKUP(I75,判定式!M$3:$N$12,2,TRUE))</f>
        <v/>
      </c>
      <c r="Y75" s="244" t="str">
        <f>IF(J75="","",VLOOKUP(J75,判定式!I$3:$J$12,2,TRUE))</f>
        <v/>
      </c>
      <c r="Z75" s="244" t="str">
        <f>IF(K75="","",VLOOKUP(K75,判定式!L$3:$N$12,3,TRUE))</f>
        <v/>
      </c>
      <c r="AA75" s="244" t="str">
        <f>IF(L75="","",VLOOKUP(L75,判定式!G$3:$J$12,4,TRUE))</f>
        <v/>
      </c>
      <c r="AB75" s="244" t="str">
        <f>IF(M75="","",VLOOKUP(M75,判定式!$H$3:J$12,3,TRUE))</f>
        <v/>
      </c>
      <c r="AC75" s="78" t="str">
        <f t="shared" si="7"/>
        <v/>
      </c>
      <c r="AD75" s="171" t="b">
        <f>IF(ISNUMBER(D75),"判定外",IF(C75=12,VLOOKUP(AC75,判定式!$C$15:I$19,7,TRUE),IF(C75=13,VLOOKUP(AC75,判定式!$D$15:I$19,6,TRUE),IF(C75=14,VLOOKUP(AC75,判定式!$E$15:I$19,5,TRUE),IF(C75=15,VLOOKUP(AC75,判定式!$F$15:I$19,4,TRUE),IF(C75=16,VLOOKUP(AC75,判定式!$G$15:I$19,3,TRUE),IF(C75=17,VLOOKUP(AC75,判定式!$H$15:I$19,2,TRUE))))))))</f>
        <v>0</v>
      </c>
    </row>
    <row r="76" spans="1:30" ht="14.25">
      <c r="A76" s="73">
        <v>56</v>
      </c>
      <c r="B76" s="135"/>
      <c r="C76" s="203"/>
      <c r="D76" s="212" t="str">
        <f t="shared" si="6"/>
        <v>-</v>
      </c>
      <c r="E76" s="229"/>
      <c r="F76" s="229"/>
      <c r="G76" s="229"/>
      <c r="H76" s="229"/>
      <c r="I76" s="229"/>
      <c r="J76" s="229"/>
      <c r="K76" s="74"/>
      <c r="L76" s="229"/>
      <c r="M76" s="229"/>
      <c r="N76" s="238"/>
      <c r="O76" s="238"/>
      <c r="P76" s="238"/>
      <c r="Q76" s="238"/>
      <c r="R76" s="238"/>
      <c r="S76" s="238"/>
      <c r="T76" s="245" t="str">
        <f>IF(E76="","",VLOOKUP(E76,判定式!C$3:$J$12,8,TRUE))</f>
        <v/>
      </c>
      <c r="U76" s="245" t="str">
        <f>IF(F76="","",VLOOKUP(F76,判定式!D$3:$J$12,7,TRUE))</f>
        <v/>
      </c>
      <c r="V76" s="245" t="str">
        <f>IF(G76="","",VLOOKUP(G76,判定式!E$3:$J$12,6,TRUE))</f>
        <v/>
      </c>
      <c r="W76" s="245" t="str">
        <f>IF(H76="","",VLOOKUP(H76,判定式!F$3:$J$12,5,TRUE))</f>
        <v/>
      </c>
      <c r="X76" s="245" t="str">
        <f>IF(I76="","",VLOOKUP(I76,判定式!M$3:$N$12,2,TRUE))</f>
        <v/>
      </c>
      <c r="Y76" s="245" t="str">
        <f>IF(J76="","",VLOOKUP(J76,判定式!I$3:$J$12,2,TRUE))</f>
        <v/>
      </c>
      <c r="Z76" s="245" t="str">
        <f>IF(K76="","",VLOOKUP(K76,判定式!L$3:$N$12,3,TRUE))</f>
        <v/>
      </c>
      <c r="AA76" s="245" t="str">
        <f>IF(L76="","",VLOOKUP(L76,判定式!G$3:$J$12,4,TRUE))</f>
        <v/>
      </c>
      <c r="AB76" s="245" t="str">
        <f>IF(M76="","",VLOOKUP(M76,判定式!$H$3:J$12,3,TRUE))</f>
        <v/>
      </c>
      <c r="AC76" s="75" t="str">
        <f t="shared" si="7"/>
        <v/>
      </c>
      <c r="AD76" s="172" t="b">
        <f>IF(ISNUMBER(D76),"判定外",IF(C76=12,VLOOKUP(AC76,判定式!$C$15:I$19,7,TRUE),IF(C76=13,VLOOKUP(AC76,判定式!$D$15:I$19,6,TRUE),IF(C76=14,VLOOKUP(AC76,判定式!$E$15:I$19,5,TRUE),IF(C76=15,VLOOKUP(AC76,判定式!$F$15:I$19,4,TRUE),IF(C76=16,VLOOKUP(AC76,判定式!$G$15:I$19,3,TRUE),IF(C76=17,VLOOKUP(AC76,判定式!$H$15:I$19,2,TRUE))))))))</f>
        <v>0</v>
      </c>
    </row>
    <row r="77" spans="1:30" ht="14.25">
      <c r="A77" s="67">
        <v>57</v>
      </c>
      <c r="B77" s="133"/>
      <c r="C77" s="201"/>
      <c r="D77" s="208" t="str">
        <f t="shared" si="6"/>
        <v>-</v>
      </c>
      <c r="E77" s="225"/>
      <c r="F77" s="225"/>
      <c r="G77" s="225"/>
      <c r="H77" s="225"/>
      <c r="I77" s="225"/>
      <c r="J77" s="225"/>
      <c r="K77" s="68"/>
      <c r="L77" s="225"/>
      <c r="M77" s="225"/>
      <c r="N77" s="235"/>
      <c r="O77" s="235"/>
      <c r="P77" s="235"/>
      <c r="Q77" s="235"/>
      <c r="R77" s="235"/>
      <c r="S77" s="235"/>
      <c r="T77" s="241" t="str">
        <f>IF(E77="","",VLOOKUP(E77,判定式!C$3:$J$12,8,TRUE))</f>
        <v/>
      </c>
      <c r="U77" s="241" t="str">
        <f>IF(F77="","",VLOOKUP(F77,判定式!D$3:$J$12,7,TRUE))</f>
        <v/>
      </c>
      <c r="V77" s="241" t="str">
        <f>IF(G77="","",VLOOKUP(G77,判定式!E$3:$J$12,6,TRUE))</f>
        <v/>
      </c>
      <c r="W77" s="241" t="str">
        <f>IF(H77="","",VLOOKUP(H77,判定式!F$3:$J$12,5,TRUE))</f>
        <v/>
      </c>
      <c r="X77" s="241" t="str">
        <f>IF(I77="","",VLOOKUP(I77,判定式!M$3:$N$12,2,TRUE))</f>
        <v/>
      </c>
      <c r="Y77" s="241" t="str">
        <f>IF(J77="","",VLOOKUP(J77,判定式!I$3:$J$12,2,TRUE))</f>
        <v/>
      </c>
      <c r="Z77" s="241" t="str">
        <f>IF(K77="","",VLOOKUP(K77,判定式!L$3:$N$12,3,TRUE))</f>
        <v/>
      </c>
      <c r="AA77" s="241" t="str">
        <f>IF(L77="","",VLOOKUP(L77,判定式!G$3:$J$12,4,TRUE))</f>
        <v/>
      </c>
      <c r="AB77" s="241" t="str">
        <f>IF(M77="","",VLOOKUP(M77,判定式!$H$3:J$12,3,TRUE))</f>
        <v/>
      </c>
      <c r="AC77" s="69" t="str">
        <f t="shared" si="7"/>
        <v/>
      </c>
      <c r="AD77" s="170" t="b">
        <f>IF(ISNUMBER(D77),"判定外",IF(C77=12,VLOOKUP(AC77,判定式!$C$15:I$19,7,TRUE),IF(C77=13,VLOOKUP(AC77,判定式!$D$15:I$19,6,TRUE),IF(C77=14,VLOOKUP(AC77,判定式!$E$15:I$19,5,TRUE),IF(C77=15,VLOOKUP(AC77,判定式!$F$15:I$19,4,TRUE),IF(C77=16,VLOOKUP(AC77,判定式!$G$15:I$19,3,TRUE),IF(C77=17,VLOOKUP(AC77,判定式!$H$15:I$19,2,TRUE))))))))</f>
        <v>0</v>
      </c>
    </row>
    <row r="78" spans="1:30" ht="14.25">
      <c r="A78" s="67">
        <v>58</v>
      </c>
      <c r="B78" s="133"/>
      <c r="C78" s="201"/>
      <c r="D78" s="208" t="str">
        <f t="shared" si="6"/>
        <v>-</v>
      </c>
      <c r="E78" s="225"/>
      <c r="F78" s="225"/>
      <c r="G78" s="225"/>
      <c r="H78" s="225"/>
      <c r="I78" s="225"/>
      <c r="J78" s="225"/>
      <c r="K78" s="68"/>
      <c r="L78" s="225"/>
      <c r="M78" s="225"/>
      <c r="N78" s="235"/>
      <c r="O78" s="235"/>
      <c r="P78" s="235"/>
      <c r="Q78" s="235"/>
      <c r="R78" s="235"/>
      <c r="S78" s="235"/>
      <c r="T78" s="241" t="str">
        <f>IF(E78="","",VLOOKUP(E78,判定式!C$3:$J$12,8,TRUE))</f>
        <v/>
      </c>
      <c r="U78" s="241" t="str">
        <f>IF(F78="","",VLOOKUP(F78,判定式!D$3:$J$12,7,TRUE))</f>
        <v/>
      </c>
      <c r="V78" s="241" t="str">
        <f>IF(G78="","",VLOOKUP(G78,判定式!E$3:$J$12,6,TRUE))</f>
        <v/>
      </c>
      <c r="W78" s="241" t="str">
        <f>IF(H78="","",VLOOKUP(H78,判定式!F$3:$J$12,5,TRUE))</f>
        <v/>
      </c>
      <c r="X78" s="241" t="str">
        <f>IF(I78="","",VLOOKUP(I78,判定式!M$3:$N$12,2,TRUE))</f>
        <v/>
      </c>
      <c r="Y78" s="241" t="str">
        <f>IF(J78="","",VLOOKUP(J78,判定式!I$3:$J$12,2,TRUE))</f>
        <v/>
      </c>
      <c r="Z78" s="241" t="str">
        <f>IF(K78="","",VLOOKUP(K78,判定式!L$3:$N$12,3,TRUE))</f>
        <v/>
      </c>
      <c r="AA78" s="241" t="str">
        <f>IF(L78="","",VLOOKUP(L78,判定式!G$3:$J$12,4,TRUE))</f>
        <v/>
      </c>
      <c r="AB78" s="241" t="str">
        <f>IF(M78="","",VLOOKUP(M78,判定式!$H$3:J$12,3,TRUE))</f>
        <v/>
      </c>
      <c r="AC78" s="69" t="str">
        <f t="shared" si="7"/>
        <v/>
      </c>
      <c r="AD78" s="170" t="b">
        <f>IF(ISNUMBER(D78),"判定外",IF(C78=12,VLOOKUP(AC78,判定式!$C$15:I$19,7,TRUE),IF(C78=13,VLOOKUP(AC78,判定式!$D$15:I$19,6,TRUE),IF(C78=14,VLOOKUP(AC78,判定式!$E$15:I$19,5,TRUE),IF(C78=15,VLOOKUP(AC78,判定式!$F$15:I$19,4,TRUE),IF(C78=16,VLOOKUP(AC78,判定式!$G$15:I$19,3,TRUE),IF(C78=17,VLOOKUP(AC78,判定式!$H$15:I$19,2,TRUE))))))))</f>
        <v>0</v>
      </c>
    </row>
    <row r="79" spans="1:30" ht="14.25">
      <c r="A79" s="67">
        <v>59</v>
      </c>
      <c r="B79" s="133"/>
      <c r="C79" s="201"/>
      <c r="D79" s="208" t="str">
        <f t="shared" si="6"/>
        <v>-</v>
      </c>
      <c r="E79" s="225"/>
      <c r="F79" s="225"/>
      <c r="G79" s="225"/>
      <c r="H79" s="225"/>
      <c r="I79" s="225"/>
      <c r="J79" s="225"/>
      <c r="K79" s="68"/>
      <c r="L79" s="225"/>
      <c r="M79" s="225"/>
      <c r="N79" s="235"/>
      <c r="O79" s="235"/>
      <c r="P79" s="235"/>
      <c r="Q79" s="235"/>
      <c r="R79" s="235"/>
      <c r="S79" s="235"/>
      <c r="T79" s="241" t="str">
        <f>IF(E79="","",VLOOKUP(E79,判定式!C$3:$J$12,8,TRUE))</f>
        <v/>
      </c>
      <c r="U79" s="241" t="str">
        <f>IF(F79="","",VLOOKUP(F79,判定式!D$3:$J$12,7,TRUE))</f>
        <v/>
      </c>
      <c r="V79" s="241" t="str">
        <f>IF(G79="","",VLOOKUP(G79,判定式!E$3:$J$12,6,TRUE))</f>
        <v/>
      </c>
      <c r="W79" s="241" t="str">
        <f>IF(H79="","",VLOOKUP(H79,判定式!F$3:$J$12,5,TRUE))</f>
        <v/>
      </c>
      <c r="X79" s="241" t="str">
        <f>IF(I79="","",VLOOKUP(I79,判定式!M$3:$N$12,2,TRUE))</f>
        <v/>
      </c>
      <c r="Y79" s="241" t="str">
        <f>IF(J79="","",VLOOKUP(J79,判定式!I$3:$J$12,2,TRUE))</f>
        <v/>
      </c>
      <c r="Z79" s="241" t="str">
        <f>IF(K79="","",VLOOKUP(K79,判定式!L$3:$N$12,3,TRUE))</f>
        <v/>
      </c>
      <c r="AA79" s="241" t="str">
        <f>IF(L79="","",VLOOKUP(L79,判定式!G$3:$J$12,4,TRUE))</f>
        <v/>
      </c>
      <c r="AB79" s="241" t="str">
        <f>IF(M79="","",VLOOKUP(M79,判定式!$H$3:J$12,3,TRUE))</f>
        <v/>
      </c>
      <c r="AC79" s="69" t="str">
        <f t="shared" si="7"/>
        <v/>
      </c>
      <c r="AD79" s="170" t="b">
        <f>IF(ISNUMBER(D79),"判定外",IF(C79=12,VLOOKUP(AC79,判定式!$C$15:I$19,7,TRUE),IF(C79=13,VLOOKUP(AC79,判定式!$D$15:I$19,6,TRUE),IF(C79=14,VLOOKUP(AC79,判定式!$E$15:I$19,5,TRUE),IF(C79=15,VLOOKUP(AC79,判定式!$F$15:I$19,4,TRUE),IF(C79=16,VLOOKUP(AC79,判定式!$G$15:I$19,3,TRUE),IF(C79=17,VLOOKUP(AC79,判定式!$H$15:I$19,2,TRUE))))))))</f>
        <v>0</v>
      </c>
    </row>
    <row r="80" spans="1:30" ht="14.25">
      <c r="A80" s="76">
        <v>60</v>
      </c>
      <c r="B80" s="136"/>
      <c r="C80" s="204"/>
      <c r="D80" s="211" t="str">
        <f t="shared" si="6"/>
        <v>-</v>
      </c>
      <c r="E80" s="230"/>
      <c r="F80" s="230"/>
      <c r="G80" s="230"/>
      <c r="H80" s="230"/>
      <c r="I80" s="230"/>
      <c r="J80" s="230"/>
      <c r="K80" s="77"/>
      <c r="L80" s="230"/>
      <c r="M80" s="230"/>
      <c r="N80" s="239"/>
      <c r="O80" s="239"/>
      <c r="P80" s="239"/>
      <c r="Q80" s="239"/>
      <c r="R80" s="239"/>
      <c r="S80" s="239"/>
      <c r="T80" s="242" t="str">
        <f>IF(E80="","",VLOOKUP(E80,判定式!C$3:$J$12,8,TRUE))</f>
        <v/>
      </c>
      <c r="U80" s="242" t="str">
        <f>IF(F80="","",VLOOKUP(F80,判定式!D$3:$J$12,7,TRUE))</f>
        <v/>
      </c>
      <c r="V80" s="242" t="str">
        <f>IF(G80="","",VLOOKUP(G80,判定式!E$3:$J$12,6,TRUE))</f>
        <v/>
      </c>
      <c r="W80" s="242" t="str">
        <f>IF(H80="","",VLOOKUP(H80,判定式!F$3:$J$12,5,TRUE))</f>
        <v/>
      </c>
      <c r="X80" s="242" t="str">
        <f>IF(I80="","",VLOOKUP(I80,判定式!M$3:$N$12,2,TRUE))</f>
        <v/>
      </c>
      <c r="Y80" s="242" t="str">
        <f>IF(J80="","",VLOOKUP(J80,判定式!I$3:$J$12,2,TRUE))</f>
        <v/>
      </c>
      <c r="Z80" s="242" t="str">
        <f>IF(K80="","",VLOOKUP(K80,判定式!L$3:$N$12,3,TRUE))</f>
        <v/>
      </c>
      <c r="AA80" s="242" t="str">
        <f>IF(L80="","",VLOOKUP(L80,判定式!G$3:$J$12,4,TRUE))</f>
        <v/>
      </c>
      <c r="AB80" s="242" t="str">
        <f>IF(M80="","",VLOOKUP(M80,判定式!$H$3:J$12,3,TRUE))</f>
        <v/>
      </c>
      <c r="AC80" s="78" t="str">
        <f t="shared" si="7"/>
        <v/>
      </c>
      <c r="AD80" s="173" t="b">
        <f>IF(ISNUMBER(D80),"判定外",IF(C80=12,VLOOKUP(AC80,判定式!$C$15:I$19,7,TRUE),IF(C80=13,VLOOKUP(AC80,判定式!$D$15:I$19,6,TRUE),IF(C80=14,VLOOKUP(AC80,判定式!$E$15:I$19,5,TRUE),IF(C80=15,VLOOKUP(AC80,判定式!$F$15:I$19,4,TRUE),IF(C80=16,VLOOKUP(AC80,判定式!$G$15:I$19,3,TRUE),IF(C80=17,VLOOKUP(AC80,判定式!$H$15:I$19,2,TRUE))))))))</f>
        <v>0</v>
      </c>
    </row>
    <row r="81" spans="1:30" ht="14.25">
      <c r="A81" s="79">
        <v>61</v>
      </c>
      <c r="B81" s="137"/>
      <c r="C81" s="205"/>
      <c r="D81" s="212" t="str">
        <f t="shared" si="6"/>
        <v>-</v>
      </c>
      <c r="E81" s="231"/>
      <c r="F81" s="231"/>
      <c r="G81" s="231"/>
      <c r="H81" s="231"/>
      <c r="I81" s="231"/>
      <c r="J81" s="231"/>
      <c r="K81" s="80"/>
      <c r="L81" s="231"/>
      <c r="M81" s="231"/>
      <c r="N81" s="238"/>
      <c r="O81" s="238"/>
      <c r="P81" s="238"/>
      <c r="Q81" s="238"/>
      <c r="R81" s="238"/>
      <c r="S81" s="238"/>
      <c r="T81" s="243" t="str">
        <f>IF(E81="","",VLOOKUP(E81,判定式!C$3:$J$12,8,TRUE))</f>
        <v/>
      </c>
      <c r="U81" s="243" t="str">
        <f>IF(F81="","",VLOOKUP(F81,判定式!D$3:$J$12,7,TRUE))</f>
        <v/>
      </c>
      <c r="V81" s="243" t="str">
        <f>IF(G81="","",VLOOKUP(G81,判定式!E$3:$J$12,6,TRUE))</f>
        <v/>
      </c>
      <c r="W81" s="243" t="str">
        <f>IF(H81="","",VLOOKUP(H81,判定式!F$3:$J$12,5,TRUE))</f>
        <v/>
      </c>
      <c r="X81" s="243" t="str">
        <f>IF(I81="","",VLOOKUP(I81,判定式!M$3:$N$12,2,TRUE))</f>
        <v/>
      </c>
      <c r="Y81" s="243" t="str">
        <f>IF(J81="","",VLOOKUP(J81,判定式!I$3:$J$12,2,TRUE))</f>
        <v/>
      </c>
      <c r="Z81" s="243" t="str">
        <f>IF(K81="","",VLOOKUP(K81,判定式!L$3:$N$12,3,TRUE))</f>
        <v/>
      </c>
      <c r="AA81" s="243" t="str">
        <f>IF(L81="","",VLOOKUP(L81,判定式!G$3:$J$12,4,TRUE))</f>
        <v/>
      </c>
      <c r="AB81" s="243" t="str">
        <f>IF(M81="","",VLOOKUP(M81,判定式!$H$3:J$12,3,TRUE))</f>
        <v/>
      </c>
      <c r="AC81" s="75" t="str">
        <f t="shared" si="7"/>
        <v/>
      </c>
      <c r="AD81" s="174" t="b">
        <f>IF(ISNUMBER(D81),"判定外",IF(C81=12,VLOOKUP(AC81,判定式!$C$15:I$19,7,TRUE),IF(C81=13,VLOOKUP(AC81,判定式!$D$15:I$19,6,TRUE),IF(C81=14,VLOOKUP(AC81,判定式!$E$15:I$19,5,TRUE),IF(C81=15,VLOOKUP(AC81,判定式!$F$15:I$19,4,TRUE),IF(C81=16,VLOOKUP(AC81,判定式!$G$15:I$19,3,TRUE),IF(C81=17,VLOOKUP(AC81,判定式!$H$15:I$19,2,TRUE))))))))</f>
        <v>0</v>
      </c>
    </row>
    <row r="82" spans="1:30" ht="14.25">
      <c r="A82" s="67">
        <v>62</v>
      </c>
      <c r="B82" s="133"/>
      <c r="C82" s="201"/>
      <c r="D82" s="208" t="str">
        <f t="shared" si="6"/>
        <v>-</v>
      </c>
      <c r="E82" s="225"/>
      <c r="F82" s="225"/>
      <c r="G82" s="225"/>
      <c r="H82" s="225"/>
      <c r="I82" s="225"/>
      <c r="J82" s="225"/>
      <c r="K82" s="68"/>
      <c r="L82" s="225"/>
      <c r="M82" s="225"/>
      <c r="N82" s="235"/>
      <c r="O82" s="235"/>
      <c r="P82" s="235"/>
      <c r="Q82" s="235"/>
      <c r="R82" s="235"/>
      <c r="S82" s="235"/>
      <c r="T82" s="241" t="str">
        <f>IF(E82="","",VLOOKUP(E82,判定式!C$3:$J$12,8,TRUE))</f>
        <v/>
      </c>
      <c r="U82" s="241" t="str">
        <f>IF(F82="","",VLOOKUP(F82,判定式!D$3:$J$12,7,TRUE))</f>
        <v/>
      </c>
      <c r="V82" s="241" t="str">
        <f>IF(G82="","",VLOOKUP(G82,判定式!E$3:$J$12,6,TRUE))</f>
        <v/>
      </c>
      <c r="W82" s="241" t="str">
        <f>IF(H82="","",VLOOKUP(H82,判定式!F$3:$J$12,5,TRUE))</f>
        <v/>
      </c>
      <c r="X82" s="241" t="str">
        <f>IF(I82="","",VLOOKUP(I82,判定式!M$3:$N$12,2,TRUE))</f>
        <v/>
      </c>
      <c r="Y82" s="241" t="str">
        <f>IF(J82="","",VLOOKUP(J82,判定式!I$3:$J$12,2,TRUE))</f>
        <v/>
      </c>
      <c r="Z82" s="241" t="str">
        <f>IF(K82="","",VLOOKUP(K82,判定式!L$3:$N$12,3,TRUE))</f>
        <v/>
      </c>
      <c r="AA82" s="241" t="str">
        <f>IF(L82="","",VLOOKUP(L82,判定式!G$3:$J$12,4,TRUE))</f>
        <v/>
      </c>
      <c r="AB82" s="241" t="str">
        <f>IF(M82="","",VLOOKUP(M82,判定式!$H$3:J$12,3,TRUE))</f>
        <v/>
      </c>
      <c r="AC82" s="69" t="str">
        <f t="shared" si="7"/>
        <v/>
      </c>
      <c r="AD82" s="170" t="b">
        <f>IF(ISNUMBER(D82),"判定外",IF(C82=12,VLOOKUP(AC82,判定式!$C$15:I$19,7,TRUE),IF(C82=13,VLOOKUP(AC82,判定式!$D$15:I$19,6,TRUE),IF(C82=14,VLOOKUP(AC82,判定式!$E$15:I$19,5,TRUE),IF(C82=15,VLOOKUP(AC82,判定式!$F$15:I$19,4,TRUE),IF(C82=16,VLOOKUP(AC82,判定式!$G$15:I$19,3,TRUE),IF(C82=17,VLOOKUP(AC82,判定式!$H$15:I$19,2,TRUE))))))))</f>
        <v>0</v>
      </c>
    </row>
    <row r="83" spans="1:30" ht="14.25">
      <c r="A83" s="67">
        <v>63</v>
      </c>
      <c r="B83" s="133"/>
      <c r="C83" s="201"/>
      <c r="D83" s="208" t="str">
        <f t="shared" si="6"/>
        <v>-</v>
      </c>
      <c r="E83" s="225"/>
      <c r="F83" s="225"/>
      <c r="G83" s="225"/>
      <c r="H83" s="225"/>
      <c r="I83" s="225"/>
      <c r="J83" s="225"/>
      <c r="K83" s="68"/>
      <c r="L83" s="225"/>
      <c r="M83" s="225"/>
      <c r="N83" s="235"/>
      <c r="O83" s="235"/>
      <c r="P83" s="235"/>
      <c r="Q83" s="235"/>
      <c r="R83" s="235"/>
      <c r="S83" s="235"/>
      <c r="T83" s="241" t="str">
        <f>IF(E83="","",VLOOKUP(E83,判定式!C$3:$J$12,8,TRUE))</f>
        <v/>
      </c>
      <c r="U83" s="241" t="str">
        <f>IF(F83="","",VLOOKUP(F83,判定式!D$3:$J$12,7,TRUE))</f>
        <v/>
      </c>
      <c r="V83" s="241" t="str">
        <f>IF(G83="","",VLOOKUP(G83,判定式!E$3:$J$12,6,TRUE))</f>
        <v/>
      </c>
      <c r="W83" s="241" t="str">
        <f>IF(H83="","",VLOOKUP(H83,判定式!F$3:$J$12,5,TRUE))</f>
        <v/>
      </c>
      <c r="X83" s="241" t="str">
        <f>IF(I83="","",VLOOKUP(I83,判定式!M$3:$N$12,2,TRUE))</f>
        <v/>
      </c>
      <c r="Y83" s="241" t="str">
        <f>IF(J83="","",VLOOKUP(J83,判定式!I$3:$J$12,2,TRUE))</f>
        <v/>
      </c>
      <c r="Z83" s="241" t="str">
        <f>IF(K83="","",VLOOKUP(K83,判定式!L$3:$N$12,3,TRUE))</f>
        <v/>
      </c>
      <c r="AA83" s="241" t="str">
        <f>IF(L83="","",VLOOKUP(L83,判定式!G$3:$J$12,4,TRUE))</f>
        <v/>
      </c>
      <c r="AB83" s="241" t="str">
        <f>IF(M83="","",VLOOKUP(M83,判定式!$H$3:J$12,3,TRUE))</f>
        <v/>
      </c>
      <c r="AC83" s="69" t="str">
        <f t="shared" si="7"/>
        <v/>
      </c>
      <c r="AD83" s="170" t="b">
        <f>IF(ISNUMBER(D83),"判定外",IF(C83=12,VLOOKUP(AC83,判定式!$C$15:I$19,7,TRUE),IF(C83=13,VLOOKUP(AC83,判定式!$D$15:I$19,6,TRUE),IF(C83=14,VLOOKUP(AC83,判定式!$E$15:I$19,5,TRUE),IF(C83=15,VLOOKUP(AC83,判定式!$F$15:I$19,4,TRUE),IF(C83=16,VLOOKUP(AC83,判定式!$G$15:I$19,3,TRUE),IF(C83=17,VLOOKUP(AC83,判定式!$H$15:I$19,2,TRUE))))))))</f>
        <v>0</v>
      </c>
    </row>
    <row r="84" spans="1:30" ht="14.25">
      <c r="A84" s="67">
        <v>64</v>
      </c>
      <c r="B84" s="133"/>
      <c r="C84" s="201"/>
      <c r="D84" s="208" t="str">
        <f t="shared" si="6"/>
        <v>-</v>
      </c>
      <c r="E84" s="225"/>
      <c r="F84" s="225"/>
      <c r="G84" s="225"/>
      <c r="H84" s="225"/>
      <c r="I84" s="225"/>
      <c r="J84" s="225"/>
      <c r="K84" s="68"/>
      <c r="L84" s="225"/>
      <c r="M84" s="225"/>
      <c r="N84" s="235"/>
      <c r="O84" s="235"/>
      <c r="P84" s="235"/>
      <c r="Q84" s="235"/>
      <c r="R84" s="235"/>
      <c r="S84" s="235"/>
      <c r="T84" s="241" t="str">
        <f>IF(E84="","",VLOOKUP(E84,判定式!C$3:$J$12,8,TRUE))</f>
        <v/>
      </c>
      <c r="U84" s="241" t="str">
        <f>IF(F84="","",VLOOKUP(F84,判定式!D$3:$J$12,7,TRUE))</f>
        <v/>
      </c>
      <c r="V84" s="241" t="str">
        <f>IF(G84="","",VLOOKUP(G84,判定式!E$3:$J$12,6,TRUE))</f>
        <v/>
      </c>
      <c r="W84" s="241" t="str">
        <f>IF(H84="","",VLOOKUP(H84,判定式!F$3:$J$12,5,TRUE))</f>
        <v/>
      </c>
      <c r="X84" s="241" t="str">
        <f>IF(I84="","",VLOOKUP(I84,判定式!M$3:$N$12,2,TRUE))</f>
        <v/>
      </c>
      <c r="Y84" s="241" t="str">
        <f>IF(J84="","",VLOOKUP(J84,判定式!I$3:$J$12,2,TRUE))</f>
        <v/>
      </c>
      <c r="Z84" s="241" t="str">
        <f>IF(K84="","",VLOOKUP(K84,判定式!L$3:$N$12,3,TRUE))</f>
        <v/>
      </c>
      <c r="AA84" s="241" t="str">
        <f>IF(L84="","",VLOOKUP(L84,判定式!G$3:$J$12,4,TRUE))</f>
        <v/>
      </c>
      <c r="AB84" s="241" t="str">
        <f>IF(M84="","",VLOOKUP(M84,判定式!$H$3:J$12,3,TRUE))</f>
        <v/>
      </c>
      <c r="AC84" s="69" t="str">
        <f t="shared" si="7"/>
        <v/>
      </c>
      <c r="AD84" s="170" t="b">
        <f>IF(ISNUMBER(D84),"判定外",IF(C84=12,VLOOKUP(AC84,判定式!$C$15:I$19,7,TRUE),IF(C84=13,VLOOKUP(AC84,判定式!$D$15:I$19,6,TRUE),IF(C84=14,VLOOKUP(AC84,判定式!$E$15:I$19,5,TRUE),IF(C84=15,VLOOKUP(AC84,判定式!$F$15:I$19,4,TRUE),IF(C84=16,VLOOKUP(AC84,判定式!$G$15:I$19,3,TRUE),IF(C84=17,VLOOKUP(AC84,判定式!$H$15:I$19,2,TRUE))))))))</f>
        <v>0</v>
      </c>
    </row>
    <row r="85" spans="1:30" ht="14.25">
      <c r="A85" s="70">
        <v>65</v>
      </c>
      <c r="B85" s="134"/>
      <c r="C85" s="202"/>
      <c r="D85" s="211" t="str">
        <f t="shared" si="6"/>
        <v>-</v>
      </c>
      <c r="E85" s="227"/>
      <c r="F85" s="227"/>
      <c r="G85" s="227"/>
      <c r="H85" s="227"/>
      <c r="I85" s="227"/>
      <c r="J85" s="227"/>
      <c r="K85" s="71"/>
      <c r="L85" s="227"/>
      <c r="M85" s="227"/>
      <c r="N85" s="239"/>
      <c r="O85" s="239"/>
      <c r="P85" s="239"/>
      <c r="Q85" s="239"/>
      <c r="R85" s="239"/>
      <c r="S85" s="239"/>
      <c r="T85" s="244" t="str">
        <f>IF(E85="","",VLOOKUP(E85,判定式!C$3:$J$12,8,TRUE))</f>
        <v/>
      </c>
      <c r="U85" s="244" t="str">
        <f>IF(F85="","",VLOOKUP(F85,判定式!D$3:$J$12,7,TRUE))</f>
        <v/>
      </c>
      <c r="V85" s="244" t="str">
        <f>IF(G85="","",VLOOKUP(G85,判定式!E$3:$J$12,6,TRUE))</f>
        <v/>
      </c>
      <c r="W85" s="244" t="str">
        <f>IF(H85="","",VLOOKUP(H85,判定式!F$3:$J$12,5,TRUE))</f>
        <v/>
      </c>
      <c r="X85" s="244" t="str">
        <f>IF(I85="","",VLOOKUP(I85,判定式!M$3:$N$12,2,TRUE))</f>
        <v/>
      </c>
      <c r="Y85" s="244" t="str">
        <f>IF(J85="","",VLOOKUP(J85,判定式!I$3:$J$12,2,TRUE))</f>
        <v/>
      </c>
      <c r="Z85" s="244" t="str">
        <f>IF(K85="","",VLOOKUP(K85,判定式!L$3:$N$12,3,TRUE))</f>
        <v/>
      </c>
      <c r="AA85" s="244" t="str">
        <f>IF(L85="","",VLOOKUP(L85,判定式!G$3:$J$12,4,TRUE))</f>
        <v/>
      </c>
      <c r="AB85" s="244" t="str">
        <f>IF(M85="","",VLOOKUP(M85,判定式!$H$3:J$12,3,TRUE))</f>
        <v/>
      </c>
      <c r="AC85" s="78" t="str">
        <f t="shared" si="7"/>
        <v/>
      </c>
      <c r="AD85" s="171" t="b">
        <f>IF(ISNUMBER(D85),"判定外",IF(C85=12,VLOOKUP(AC85,判定式!$C$15:I$19,7,TRUE),IF(C85=13,VLOOKUP(AC85,判定式!$D$15:I$19,6,TRUE),IF(C85=14,VLOOKUP(AC85,判定式!$E$15:I$19,5,TRUE),IF(C85=15,VLOOKUP(AC85,判定式!$F$15:I$19,4,TRUE),IF(C85=16,VLOOKUP(AC85,判定式!$G$15:I$19,3,TRUE),IF(C85=17,VLOOKUP(AC85,判定式!$H$15:I$19,2,TRUE))))))))</f>
        <v>0</v>
      </c>
    </row>
    <row r="86" spans="1:30" ht="14.25">
      <c r="A86" s="73">
        <v>66</v>
      </c>
      <c r="B86" s="135"/>
      <c r="C86" s="203"/>
      <c r="D86" s="212" t="str">
        <f t="shared" ref="D86:D149" si="8">IF((COUNTBLANK(E86:H86)+COUNTBLANK(K86:M86)+IF(AND(I86="",J86=""),1,0))=0,"",IF((COUNTBLANK(E86:H86)+COUNTBLANK(K86:M86)+IF(AND(I86="",J86=""),1,0))=8,"-",(COUNTBLANK(E86:H86)+COUNTBLANK(K86:M86)+IF(AND(I86="",J86=""),1,0))))</f>
        <v>-</v>
      </c>
      <c r="E86" s="229"/>
      <c r="F86" s="229"/>
      <c r="G86" s="229"/>
      <c r="H86" s="229"/>
      <c r="I86" s="229"/>
      <c r="J86" s="229"/>
      <c r="K86" s="74"/>
      <c r="L86" s="229"/>
      <c r="M86" s="229"/>
      <c r="N86" s="238"/>
      <c r="O86" s="238"/>
      <c r="P86" s="238"/>
      <c r="Q86" s="238"/>
      <c r="R86" s="238"/>
      <c r="S86" s="238"/>
      <c r="T86" s="245" t="str">
        <f>IF(E86="","",VLOOKUP(E86,判定式!C$3:$J$12,8,TRUE))</f>
        <v/>
      </c>
      <c r="U86" s="245" t="str">
        <f>IF(F86="","",VLOOKUP(F86,判定式!D$3:$J$12,7,TRUE))</f>
        <v/>
      </c>
      <c r="V86" s="245" t="str">
        <f>IF(G86="","",VLOOKUP(G86,判定式!E$3:$J$12,6,TRUE))</f>
        <v/>
      </c>
      <c r="W86" s="245" t="str">
        <f>IF(H86="","",VLOOKUP(H86,判定式!F$3:$J$12,5,TRUE))</f>
        <v/>
      </c>
      <c r="X86" s="245" t="str">
        <f>IF(I86="","",VLOOKUP(I86,判定式!M$3:$N$12,2,TRUE))</f>
        <v/>
      </c>
      <c r="Y86" s="245" t="str">
        <f>IF(J86="","",VLOOKUP(J86,判定式!I$3:$J$12,2,TRUE))</f>
        <v/>
      </c>
      <c r="Z86" s="245" t="str">
        <f>IF(K86="","",VLOOKUP(K86,判定式!L$3:$N$12,3,TRUE))</f>
        <v/>
      </c>
      <c r="AA86" s="245" t="str">
        <f>IF(L86="","",VLOOKUP(L86,判定式!G$3:$J$12,4,TRUE))</f>
        <v/>
      </c>
      <c r="AB86" s="245" t="str">
        <f>IF(M86="","",VLOOKUP(M86,判定式!$H$3:J$12,3,TRUE))</f>
        <v/>
      </c>
      <c r="AC86" s="75" t="str">
        <f t="shared" ref="AC86:AC149" si="9">IF(COUNTBLANK(T86:AB86)=0,IF((SUM(T86:X86)+SUM(Z86:AB86))&gt;=(SUM(T86:W86)+SUM(Y86:AB86)),SUM(T86:X86)+SUM(Z86:AB86),SUM(T86:W86)+SUM(Y86:AB86)),IF(AND(X86="",Y86=""),"",IF(AND(COUNTBLANK(T86:W86)=0,COUNTBLANK(Z86:AB86)=0),IF((SUM(T86:X86)+SUM(Z86:AB86))&gt;=(SUM(T86:W86)+SUM(Y86:AB86)),SUM(T86:X86)+SUM(Z86:AB86),SUM(T86:W86)+SUM(Y86:AB86)),"")))</f>
        <v/>
      </c>
      <c r="AD86" s="172" t="b">
        <f>IF(ISNUMBER(D86),"判定外",IF(C86=12,VLOOKUP(AC86,判定式!$C$15:I$19,7,TRUE),IF(C86=13,VLOOKUP(AC86,判定式!$D$15:I$19,6,TRUE),IF(C86=14,VLOOKUP(AC86,判定式!$E$15:I$19,5,TRUE),IF(C86=15,VLOOKUP(AC86,判定式!$F$15:I$19,4,TRUE),IF(C86=16,VLOOKUP(AC86,判定式!$G$15:I$19,3,TRUE),IF(C86=17,VLOOKUP(AC86,判定式!$H$15:I$19,2,TRUE))))))))</f>
        <v>0</v>
      </c>
    </row>
    <row r="87" spans="1:30" ht="14.25">
      <c r="A87" s="67">
        <v>67</v>
      </c>
      <c r="B87" s="133"/>
      <c r="C87" s="201"/>
      <c r="D87" s="208" t="str">
        <f t="shared" si="8"/>
        <v>-</v>
      </c>
      <c r="E87" s="225"/>
      <c r="F87" s="225"/>
      <c r="G87" s="225"/>
      <c r="H87" s="225"/>
      <c r="I87" s="225"/>
      <c r="J87" s="225"/>
      <c r="K87" s="68"/>
      <c r="L87" s="225"/>
      <c r="M87" s="225"/>
      <c r="N87" s="235"/>
      <c r="O87" s="235"/>
      <c r="P87" s="235"/>
      <c r="Q87" s="235"/>
      <c r="R87" s="235"/>
      <c r="S87" s="235"/>
      <c r="T87" s="241" t="str">
        <f>IF(E87="","",VLOOKUP(E87,判定式!C$3:$J$12,8,TRUE))</f>
        <v/>
      </c>
      <c r="U87" s="241" t="str">
        <f>IF(F87="","",VLOOKUP(F87,判定式!D$3:$J$12,7,TRUE))</f>
        <v/>
      </c>
      <c r="V87" s="241" t="str">
        <f>IF(G87="","",VLOOKUP(G87,判定式!E$3:$J$12,6,TRUE))</f>
        <v/>
      </c>
      <c r="W87" s="241" t="str">
        <f>IF(H87="","",VLOOKUP(H87,判定式!F$3:$J$12,5,TRUE))</f>
        <v/>
      </c>
      <c r="X87" s="241" t="str">
        <f>IF(I87="","",VLOOKUP(I87,判定式!M$3:$N$12,2,TRUE))</f>
        <v/>
      </c>
      <c r="Y87" s="241" t="str">
        <f>IF(J87="","",VLOOKUP(J87,判定式!I$3:$J$12,2,TRUE))</f>
        <v/>
      </c>
      <c r="Z87" s="241" t="str">
        <f>IF(K87="","",VLOOKUP(K87,判定式!L$3:$N$12,3,TRUE))</f>
        <v/>
      </c>
      <c r="AA87" s="241" t="str">
        <f>IF(L87="","",VLOOKUP(L87,判定式!G$3:$J$12,4,TRUE))</f>
        <v/>
      </c>
      <c r="AB87" s="241" t="str">
        <f>IF(M87="","",VLOOKUP(M87,判定式!$H$3:J$12,3,TRUE))</f>
        <v/>
      </c>
      <c r="AC87" s="69" t="str">
        <f t="shared" si="9"/>
        <v/>
      </c>
      <c r="AD87" s="170" t="b">
        <f>IF(ISNUMBER(D87),"判定外",IF(C87=12,VLOOKUP(AC87,判定式!$C$15:I$19,7,TRUE),IF(C87=13,VLOOKUP(AC87,判定式!$D$15:I$19,6,TRUE),IF(C87=14,VLOOKUP(AC87,判定式!$E$15:I$19,5,TRUE),IF(C87=15,VLOOKUP(AC87,判定式!$F$15:I$19,4,TRUE),IF(C87=16,VLOOKUP(AC87,判定式!$G$15:I$19,3,TRUE),IF(C87=17,VLOOKUP(AC87,判定式!$H$15:I$19,2,TRUE))))))))</f>
        <v>0</v>
      </c>
    </row>
    <row r="88" spans="1:30" ht="14.25">
      <c r="A88" s="67">
        <v>68</v>
      </c>
      <c r="B88" s="133"/>
      <c r="C88" s="201"/>
      <c r="D88" s="208" t="str">
        <f t="shared" si="8"/>
        <v>-</v>
      </c>
      <c r="E88" s="225"/>
      <c r="F88" s="225"/>
      <c r="G88" s="225"/>
      <c r="H88" s="225"/>
      <c r="I88" s="225"/>
      <c r="J88" s="225"/>
      <c r="K88" s="68"/>
      <c r="L88" s="225"/>
      <c r="M88" s="225"/>
      <c r="N88" s="235"/>
      <c r="O88" s="235"/>
      <c r="P88" s="235"/>
      <c r="Q88" s="235"/>
      <c r="R88" s="235"/>
      <c r="S88" s="235"/>
      <c r="T88" s="241" t="str">
        <f>IF(E88="","",VLOOKUP(E88,判定式!C$3:$J$12,8,TRUE))</f>
        <v/>
      </c>
      <c r="U88" s="241" t="str">
        <f>IF(F88="","",VLOOKUP(F88,判定式!D$3:$J$12,7,TRUE))</f>
        <v/>
      </c>
      <c r="V88" s="241" t="str">
        <f>IF(G88="","",VLOOKUP(G88,判定式!E$3:$J$12,6,TRUE))</f>
        <v/>
      </c>
      <c r="W88" s="241" t="str">
        <f>IF(H88="","",VLOOKUP(H88,判定式!F$3:$J$12,5,TRUE))</f>
        <v/>
      </c>
      <c r="X88" s="241" t="str">
        <f>IF(I88="","",VLOOKUP(I88,判定式!M$3:$N$12,2,TRUE))</f>
        <v/>
      </c>
      <c r="Y88" s="241" t="str">
        <f>IF(J88="","",VLOOKUP(J88,判定式!I$3:$J$12,2,TRUE))</f>
        <v/>
      </c>
      <c r="Z88" s="241" t="str">
        <f>IF(K88="","",VLOOKUP(K88,判定式!L$3:$N$12,3,TRUE))</f>
        <v/>
      </c>
      <c r="AA88" s="241" t="str">
        <f>IF(L88="","",VLOOKUP(L88,判定式!G$3:$J$12,4,TRUE))</f>
        <v/>
      </c>
      <c r="AB88" s="241" t="str">
        <f>IF(M88="","",VLOOKUP(M88,判定式!$H$3:J$12,3,TRUE))</f>
        <v/>
      </c>
      <c r="AC88" s="69" t="str">
        <f t="shared" si="9"/>
        <v/>
      </c>
      <c r="AD88" s="170" t="b">
        <f>IF(ISNUMBER(D88),"判定外",IF(C88=12,VLOOKUP(AC88,判定式!$C$15:I$19,7,TRUE),IF(C88=13,VLOOKUP(AC88,判定式!$D$15:I$19,6,TRUE),IF(C88=14,VLOOKUP(AC88,判定式!$E$15:I$19,5,TRUE),IF(C88=15,VLOOKUP(AC88,判定式!$F$15:I$19,4,TRUE),IF(C88=16,VLOOKUP(AC88,判定式!$G$15:I$19,3,TRUE),IF(C88=17,VLOOKUP(AC88,判定式!$H$15:I$19,2,TRUE))))))))</f>
        <v>0</v>
      </c>
    </row>
    <row r="89" spans="1:30" ht="14.25">
      <c r="A89" s="67">
        <v>69</v>
      </c>
      <c r="B89" s="133"/>
      <c r="C89" s="201"/>
      <c r="D89" s="208" t="str">
        <f t="shared" si="8"/>
        <v>-</v>
      </c>
      <c r="E89" s="225"/>
      <c r="F89" s="225"/>
      <c r="G89" s="225"/>
      <c r="H89" s="225"/>
      <c r="I89" s="225"/>
      <c r="J89" s="225"/>
      <c r="K89" s="68"/>
      <c r="L89" s="225"/>
      <c r="M89" s="225"/>
      <c r="N89" s="235"/>
      <c r="O89" s="235"/>
      <c r="P89" s="235"/>
      <c r="Q89" s="235"/>
      <c r="R89" s="235"/>
      <c r="S89" s="235"/>
      <c r="T89" s="241" t="str">
        <f>IF(E89="","",VLOOKUP(E89,判定式!C$3:$J$12,8,TRUE))</f>
        <v/>
      </c>
      <c r="U89" s="241" t="str">
        <f>IF(F89="","",VLOOKUP(F89,判定式!D$3:$J$12,7,TRUE))</f>
        <v/>
      </c>
      <c r="V89" s="241" t="str">
        <f>IF(G89="","",VLOOKUP(G89,判定式!E$3:$J$12,6,TRUE))</f>
        <v/>
      </c>
      <c r="W89" s="241" t="str">
        <f>IF(H89="","",VLOOKUP(H89,判定式!F$3:$J$12,5,TRUE))</f>
        <v/>
      </c>
      <c r="X89" s="241" t="str">
        <f>IF(I89="","",VLOOKUP(I89,判定式!M$3:$N$12,2,TRUE))</f>
        <v/>
      </c>
      <c r="Y89" s="241" t="str">
        <f>IF(J89="","",VLOOKUP(J89,判定式!I$3:$J$12,2,TRUE))</f>
        <v/>
      </c>
      <c r="Z89" s="241" t="str">
        <f>IF(K89="","",VLOOKUP(K89,判定式!L$3:$N$12,3,TRUE))</f>
        <v/>
      </c>
      <c r="AA89" s="241" t="str">
        <f>IF(L89="","",VLOOKUP(L89,判定式!G$3:$J$12,4,TRUE))</f>
        <v/>
      </c>
      <c r="AB89" s="241" t="str">
        <f>IF(M89="","",VLOOKUP(M89,判定式!$H$3:J$12,3,TRUE))</f>
        <v/>
      </c>
      <c r="AC89" s="69" t="str">
        <f t="shared" si="9"/>
        <v/>
      </c>
      <c r="AD89" s="170" t="b">
        <f>IF(ISNUMBER(D89),"判定外",IF(C89=12,VLOOKUP(AC89,判定式!$C$15:I$19,7,TRUE),IF(C89=13,VLOOKUP(AC89,判定式!$D$15:I$19,6,TRUE),IF(C89=14,VLOOKUP(AC89,判定式!$E$15:I$19,5,TRUE),IF(C89=15,VLOOKUP(AC89,判定式!$F$15:I$19,4,TRUE),IF(C89=16,VLOOKUP(AC89,判定式!$G$15:I$19,3,TRUE),IF(C89=17,VLOOKUP(AC89,判定式!$H$15:I$19,2,TRUE))))))))</f>
        <v>0</v>
      </c>
    </row>
    <row r="90" spans="1:30" ht="14.25">
      <c r="A90" s="76">
        <v>70</v>
      </c>
      <c r="B90" s="136"/>
      <c r="C90" s="204"/>
      <c r="D90" s="211" t="str">
        <f t="shared" si="8"/>
        <v>-</v>
      </c>
      <c r="E90" s="230"/>
      <c r="F90" s="230"/>
      <c r="G90" s="230"/>
      <c r="H90" s="230"/>
      <c r="I90" s="230"/>
      <c r="J90" s="230"/>
      <c r="K90" s="77"/>
      <c r="L90" s="230"/>
      <c r="M90" s="230"/>
      <c r="N90" s="239"/>
      <c r="O90" s="239"/>
      <c r="P90" s="239"/>
      <c r="Q90" s="239"/>
      <c r="R90" s="239"/>
      <c r="S90" s="239"/>
      <c r="T90" s="242" t="str">
        <f>IF(E90="","",VLOOKUP(E90,判定式!C$3:$J$12,8,TRUE))</f>
        <v/>
      </c>
      <c r="U90" s="242" t="str">
        <f>IF(F90="","",VLOOKUP(F90,判定式!D$3:$J$12,7,TRUE))</f>
        <v/>
      </c>
      <c r="V90" s="242" t="str">
        <f>IF(G90="","",VLOOKUP(G90,判定式!E$3:$J$12,6,TRUE))</f>
        <v/>
      </c>
      <c r="W90" s="242" t="str">
        <f>IF(H90="","",VLOOKUP(H90,判定式!F$3:$J$12,5,TRUE))</f>
        <v/>
      </c>
      <c r="X90" s="242" t="str">
        <f>IF(I90="","",VLOOKUP(I90,判定式!M$3:$N$12,2,TRUE))</f>
        <v/>
      </c>
      <c r="Y90" s="242" t="str">
        <f>IF(J90="","",VLOOKUP(J90,判定式!I$3:$J$12,2,TRUE))</f>
        <v/>
      </c>
      <c r="Z90" s="242" t="str">
        <f>IF(K90="","",VLOOKUP(K90,判定式!L$3:$N$12,3,TRUE))</f>
        <v/>
      </c>
      <c r="AA90" s="242" t="str">
        <f>IF(L90="","",VLOOKUP(L90,判定式!G$3:$J$12,4,TRUE))</f>
        <v/>
      </c>
      <c r="AB90" s="242" t="str">
        <f>IF(M90="","",VLOOKUP(M90,判定式!$H$3:J$12,3,TRUE))</f>
        <v/>
      </c>
      <c r="AC90" s="78" t="str">
        <f t="shared" si="9"/>
        <v/>
      </c>
      <c r="AD90" s="173" t="b">
        <f>IF(ISNUMBER(D90),"判定外",IF(C90=12,VLOOKUP(AC90,判定式!$C$15:I$19,7,TRUE),IF(C90=13,VLOOKUP(AC90,判定式!$D$15:I$19,6,TRUE),IF(C90=14,VLOOKUP(AC90,判定式!$E$15:I$19,5,TRUE),IF(C90=15,VLOOKUP(AC90,判定式!$F$15:I$19,4,TRUE),IF(C90=16,VLOOKUP(AC90,判定式!$G$15:I$19,3,TRUE),IF(C90=17,VLOOKUP(AC90,判定式!$H$15:I$19,2,TRUE))))))))</f>
        <v>0</v>
      </c>
    </row>
    <row r="91" spans="1:30" ht="14.25">
      <c r="A91" s="79">
        <v>71</v>
      </c>
      <c r="B91" s="137"/>
      <c r="C91" s="205"/>
      <c r="D91" s="212" t="str">
        <f t="shared" si="8"/>
        <v>-</v>
      </c>
      <c r="E91" s="231"/>
      <c r="F91" s="231"/>
      <c r="G91" s="231"/>
      <c r="H91" s="231"/>
      <c r="I91" s="231"/>
      <c r="J91" s="231"/>
      <c r="K91" s="80"/>
      <c r="L91" s="231"/>
      <c r="M91" s="231"/>
      <c r="N91" s="238"/>
      <c r="O91" s="238"/>
      <c r="P91" s="238"/>
      <c r="Q91" s="238"/>
      <c r="R91" s="238"/>
      <c r="S91" s="238"/>
      <c r="T91" s="243" t="str">
        <f>IF(E91="","",VLOOKUP(E91,判定式!C$3:$J$12,8,TRUE))</f>
        <v/>
      </c>
      <c r="U91" s="243" t="str">
        <f>IF(F91="","",VLOOKUP(F91,判定式!D$3:$J$12,7,TRUE))</f>
        <v/>
      </c>
      <c r="V91" s="243" t="str">
        <f>IF(G91="","",VLOOKUP(G91,判定式!E$3:$J$12,6,TRUE))</f>
        <v/>
      </c>
      <c r="W91" s="243" t="str">
        <f>IF(H91="","",VLOOKUP(H91,判定式!F$3:$J$12,5,TRUE))</f>
        <v/>
      </c>
      <c r="X91" s="243" t="str">
        <f>IF(I91="","",VLOOKUP(I91,判定式!M$3:$N$12,2,TRUE))</f>
        <v/>
      </c>
      <c r="Y91" s="243" t="str">
        <f>IF(J91="","",VLOOKUP(J91,判定式!I$3:$J$12,2,TRUE))</f>
        <v/>
      </c>
      <c r="Z91" s="243" t="str">
        <f>IF(K91="","",VLOOKUP(K91,判定式!L$3:$N$12,3,TRUE))</f>
        <v/>
      </c>
      <c r="AA91" s="243" t="str">
        <f>IF(L91="","",VLOOKUP(L91,判定式!G$3:$J$12,4,TRUE))</f>
        <v/>
      </c>
      <c r="AB91" s="243" t="str">
        <f>IF(M91="","",VLOOKUP(M91,判定式!$H$3:J$12,3,TRUE))</f>
        <v/>
      </c>
      <c r="AC91" s="75" t="str">
        <f t="shared" si="9"/>
        <v/>
      </c>
      <c r="AD91" s="174" t="b">
        <f>IF(ISNUMBER(D91),"判定外",IF(C91=12,VLOOKUP(AC91,判定式!$C$15:I$19,7,TRUE),IF(C91=13,VLOOKUP(AC91,判定式!$D$15:I$19,6,TRUE),IF(C91=14,VLOOKUP(AC91,判定式!$E$15:I$19,5,TRUE),IF(C91=15,VLOOKUP(AC91,判定式!$F$15:I$19,4,TRUE),IF(C91=16,VLOOKUP(AC91,判定式!$G$15:I$19,3,TRUE),IF(C91=17,VLOOKUP(AC91,判定式!$H$15:I$19,2,TRUE))))))))</f>
        <v>0</v>
      </c>
    </row>
    <row r="92" spans="1:30" ht="14.25">
      <c r="A92" s="67">
        <v>72</v>
      </c>
      <c r="B92" s="133"/>
      <c r="C92" s="201"/>
      <c r="D92" s="208" t="str">
        <f t="shared" si="8"/>
        <v>-</v>
      </c>
      <c r="E92" s="225"/>
      <c r="F92" s="225"/>
      <c r="G92" s="225"/>
      <c r="H92" s="225"/>
      <c r="I92" s="225"/>
      <c r="J92" s="225"/>
      <c r="K92" s="68"/>
      <c r="L92" s="225"/>
      <c r="M92" s="225"/>
      <c r="N92" s="235"/>
      <c r="O92" s="235"/>
      <c r="P92" s="235"/>
      <c r="Q92" s="235"/>
      <c r="R92" s="235"/>
      <c r="S92" s="235"/>
      <c r="T92" s="241" t="str">
        <f>IF(E92="","",VLOOKUP(E92,判定式!C$3:$J$12,8,TRUE))</f>
        <v/>
      </c>
      <c r="U92" s="241" t="str">
        <f>IF(F92="","",VLOOKUP(F92,判定式!D$3:$J$12,7,TRUE))</f>
        <v/>
      </c>
      <c r="V92" s="241" t="str">
        <f>IF(G92="","",VLOOKUP(G92,判定式!E$3:$J$12,6,TRUE))</f>
        <v/>
      </c>
      <c r="W92" s="241" t="str">
        <f>IF(H92="","",VLOOKUP(H92,判定式!F$3:$J$12,5,TRUE))</f>
        <v/>
      </c>
      <c r="X92" s="241" t="str">
        <f>IF(I92="","",VLOOKUP(I92,判定式!M$3:$N$12,2,TRUE))</f>
        <v/>
      </c>
      <c r="Y92" s="241" t="str">
        <f>IF(J92="","",VLOOKUP(J92,判定式!I$3:$J$12,2,TRUE))</f>
        <v/>
      </c>
      <c r="Z92" s="241" t="str">
        <f>IF(K92="","",VLOOKUP(K92,判定式!L$3:$N$12,3,TRUE))</f>
        <v/>
      </c>
      <c r="AA92" s="241" t="str">
        <f>IF(L92="","",VLOOKUP(L92,判定式!G$3:$J$12,4,TRUE))</f>
        <v/>
      </c>
      <c r="AB92" s="241" t="str">
        <f>IF(M92="","",VLOOKUP(M92,判定式!$H$3:J$12,3,TRUE))</f>
        <v/>
      </c>
      <c r="AC92" s="69" t="str">
        <f t="shared" si="9"/>
        <v/>
      </c>
      <c r="AD92" s="170" t="b">
        <f>IF(ISNUMBER(D92),"判定外",IF(C92=12,VLOOKUP(AC92,判定式!$C$15:I$19,7,TRUE),IF(C92=13,VLOOKUP(AC92,判定式!$D$15:I$19,6,TRUE),IF(C92=14,VLOOKUP(AC92,判定式!$E$15:I$19,5,TRUE),IF(C92=15,VLOOKUP(AC92,判定式!$F$15:I$19,4,TRUE),IF(C92=16,VLOOKUP(AC92,判定式!$G$15:I$19,3,TRUE),IF(C92=17,VLOOKUP(AC92,判定式!$H$15:I$19,2,TRUE))))))))</f>
        <v>0</v>
      </c>
    </row>
    <row r="93" spans="1:30" ht="14.25">
      <c r="A93" s="67">
        <v>73</v>
      </c>
      <c r="B93" s="133"/>
      <c r="C93" s="201"/>
      <c r="D93" s="208" t="str">
        <f t="shared" si="8"/>
        <v>-</v>
      </c>
      <c r="E93" s="225"/>
      <c r="F93" s="225"/>
      <c r="G93" s="225"/>
      <c r="H93" s="225"/>
      <c r="I93" s="225"/>
      <c r="J93" s="225"/>
      <c r="K93" s="68"/>
      <c r="L93" s="225"/>
      <c r="M93" s="225"/>
      <c r="N93" s="235"/>
      <c r="O93" s="235"/>
      <c r="P93" s="235"/>
      <c r="Q93" s="235"/>
      <c r="R93" s="235"/>
      <c r="S93" s="235"/>
      <c r="T93" s="241" t="str">
        <f>IF(E93="","",VLOOKUP(E93,判定式!C$3:$J$12,8,TRUE))</f>
        <v/>
      </c>
      <c r="U93" s="241" t="str">
        <f>IF(F93="","",VLOOKUP(F93,判定式!D$3:$J$12,7,TRUE))</f>
        <v/>
      </c>
      <c r="V93" s="241" t="str">
        <f>IF(G93="","",VLOOKUP(G93,判定式!E$3:$J$12,6,TRUE))</f>
        <v/>
      </c>
      <c r="W93" s="241" t="str">
        <f>IF(H93="","",VLOOKUP(H93,判定式!F$3:$J$12,5,TRUE))</f>
        <v/>
      </c>
      <c r="X93" s="241" t="str">
        <f>IF(I93="","",VLOOKUP(I93,判定式!M$3:$N$12,2,TRUE))</f>
        <v/>
      </c>
      <c r="Y93" s="241" t="str">
        <f>IF(J93="","",VLOOKUP(J93,判定式!I$3:$J$12,2,TRUE))</f>
        <v/>
      </c>
      <c r="Z93" s="241" t="str">
        <f>IF(K93="","",VLOOKUP(K93,判定式!L$3:$N$12,3,TRUE))</f>
        <v/>
      </c>
      <c r="AA93" s="241" t="str">
        <f>IF(L93="","",VLOOKUP(L93,判定式!G$3:$J$12,4,TRUE))</f>
        <v/>
      </c>
      <c r="AB93" s="241" t="str">
        <f>IF(M93="","",VLOOKUP(M93,判定式!$H$3:J$12,3,TRUE))</f>
        <v/>
      </c>
      <c r="AC93" s="69" t="str">
        <f t="shared" si="9"/>
        <v/>
      </c>
      <c r="AD93" s="170" t="b">
        <f>IF(ISNUMBER(D93),"判定外",IF(C93=12,VLOOKUP(AC93,判定式!$C$15:I$19,7,TRUE),IF(C93=13,VLOOKUP(AC93,判定式!$D$15:I$19,6,TRUE),IF(C93=14,VLOOKUP(AC93,判定式!$E$15:I$19,5,TRUE),IF(C93=15,VLOOKUP(AC93,判定式!$F$15:I$19,4,TRUE),IF(C93=16,VLOOKUP(AC93,判定式!$G$15:I$19,3,TRUE),IF(C93=17,VLOOKUP(AC93,判定式!$H$15:I$19,2,TRUE))))))))</f>
        <v>0</v>
      </c>
    </row>
    <row r="94" spans="1:30" ht="14.25">
      <c r="A94" s="67">
        <v>74</v>
      </c>
      <c r="B94" s="133"/>
      <c r="C94" s="201"/>
      <c r="D94" s="208" t="str">
        <f t="shared" si="8"/>
        <v>-</v>
      </c>
      <c r="E94" s="225"/>
      <c r="F94" s="225"/>
      <c r="G94" s="225"/>
      <c r="H94" s="225"/>
      <c r="I94" s="225"/>
      <c r="J94" s="225"/>
      <c r="K94" s="68"/>
      <c r="L94" s="225"/>
      <c r="M94" s="225"/>
      <c r="N94" s="235"/>
      <c r="O94" s="235"/>
      <c r="P94" s="235"/>
      <c r="Q94" s="235"/>
      <c r="R94" s="235"/>
      <c r="S94" s="235"/>
      <c r="T94" s="241" t="str">
        <f>IF(E94="","",VLOOKUP(E94,判定式!C$3:$J$12,8,TRUE))</f>
        <v/>
      </c>
      <c r="U94" s="241" t="str">
        <f>IF(F94="","",VLOOKUP(F94,判定式!D$3:$J$12,7,TRUE))</f>
        <v/>
      </c>
      <c r="V94" s="241" t="str">
        <f>IF(G94="","",VLOOKUP(G94,判定式!E$3:$J$12,6,TRUE))</f>
        <v/>
      </c>
      <c r="W94" s="241" t="str">
        <f>IF(H94="","",VLOOKUP(H94,判定式!F$3:$J$12,5,TRUE))</f>
        <v/>
      </c>
      <c r="X94" s="241" t="str">
        <f>IF(I94="","",VLOOKUP(I94,判定式!M$3:$N$12,2,TRUE))</f>
        <v/>
      </c>
      <c r="Y94" s="241" t="str">
        <f>IF(J94="","",VLOOKUP(J94,判定式!I$3:$J$12,2,TRUE))</f>
        <v/>
      </c>
      <c r="Z94" s="241" t="str">
        <f>IF(K94="","",VLOOKUP(K94,判定式!L$3:$N$12,3,TRUE))</f>
        <v/>
      </c>
      <c r="AA94" s="241" t="str">
        <f>IF(L94="","",VLOOKUP(L94,判定式!G$3:$J$12,4,TRUE))</f>
        <v/>
      </c>
      <c r="AB94" s="241" t="str">
        <f>IF(M94="","",VLOOKUP(M94,判定式!$H$3:J$12,3,TRUE))</f>
        <v/>
      </c>
      <c r="AC94" s="69" t="str">
        <f t="shared" si="9"/>
        <v/>
      </c>
      <c r="AD94" s="170" t="b">
        <f>IF(ISNUMBER(D94),"判定外",IF(C94=12,VLOOKUP(AC94,判定式!$C$15:I$19,7,TRUE),IF(C94=13,VLOOKUP(AC94,判定式!$D$15:I$19,6,TRUE),IF(C94=14,VLOOKUP(AC94,判定式!$E$15:I$19,5,TRUE),IF(C94=15,VLOOKUP(AC94,判定式!$F$15:I$19,4,TRUE),IF(C94=16,VLOOKUP(AC94,判定式!$G$15:I$19,3,TRUE),IF(C94=17,VLOOKUP(AC94,判定式!$H$15:I$19,2,TRUE))))))))</f>
        <v>0</v>
      </c>
    </row>
    <row r="95" spans="1:30" ht="14.25">
      <c r="A95" s="70">
        <v>75</v>
      </c>
      <c r="B95" s="134"/>
      <c r="C95" s="202"/>
      <c r="D95" s="211" t="str">
        <f t="shared" si="8"/>
        <v>-</v>
      </c>
      <c r="E95" s="227"/>
      <c r="F95" s="227"/>
      <c r="G95" s="227"/>
      <c r="H95" s="227"/>
      <c r="I95" s="227"/>
      <c r="J95" s="227"/>
      <c r="K95" s="71"/>
      <c r="L95" s="227"/>
      <c r="M95" s="227"/>
      <c r="N95" s="239"/>
      <c r="O95" s="239"/>
      <c r="P95" s="239"/>
      <c r="Q95" s="239"/>
      <c r="R95" s="239"/>
      <c r="S95" s="239"/>
      <c r="T95" s="244" t="str">
        <f>IF(E95="","",VLOOKUP(E95,判定式!C$3:$J$12,8,TRUE))</f>
        <v/>
      </c>
      <c r="U95" s="244" t="str">
        <f>IF(F95="","",VLOOKUP(F95,判定式!D$3:$J$12,7,TRUE))</f>
        <v/>
      </c>
      <c r="V95" s="244" t="str">
        <f>IF(G95="","",VLOOKUP(G95,判定式!E$3:$J$12,6,TRUE))</f>
        <v/>
      </c>
      <c r="W95" s="244" t="str">
        <f>IF(H95="","",VLOOKUP(H95,判定式!F$3:$J$12,5,TRUE))</f>
        <v/>
      </c>
      <c r="X95" s="244" t="str">
        <f>IF(I95="","",VLOOKUP(I95,判定式!M$3:$N$12,2,TRUE))</f>
        <v/>
      </c>
      <c r="Y95" s="244" t="str">
        <f>IF(J95="","",VLOOKUP(J95,判定式!I$3:$J$12,2,TRUE))</f>
        <v/>
      </c>
      <c r="Z95" s="244" t="str">
        <f>IF(K95="","",VLOOKUP(K95,判定式!L$3:$N$12,3,TRUE))</f>
        <v/>
      </c>
      <c r="AA95" s="244" t="str">
        <f>IF(L95="","",VLOOKUP(L95,判定式!G$3:$J$12,4,TRUE))</f>
        <v/>
      </c>
      <c r="AB95" s="244" t="str">
        <f>IF(M95="","",VLOOKUP(M95,判定式!$H$3:J$12,3,TRUE))</f>
        <v/>
      </c>
      <c r="AC95" s="78" t="str">
        <f t="shared" si="9"/>
        <v/>
      </c>
      <c r="AD95" s="171" t="b">
        <f>IF(ISNUMBER(D95),"判定外",IF(C95=12,VLOOKUP(AC95,判定式!$C$15:I$19,7,TRUE),IF(C95=13,VLOOKUP(AC95,判定式!$D$15:I$19,6,TRUE),IF(C95=14,VLOOKUP(AC95,判定式!$E$15:I$19,5,TRUE),IF(C95=15,VLOOKUP(AC95,判定式!$F$15:I$19,4,TRUE),IF(C95=16,VLOOKUP(AC95,判定式!$G$15:I$19,3,TRUE),IF(C95=17,VLOOKUP(AC95,判定式!$H$15:I$19,2,TRUE))))))))</f>
        <v>0</v>
      </c>
    </row>
    <row r="96" spans="1:30" ht="14.25">
      <c r="A96" s="73">
        <v>76</v>
      </c>
      <c r="B96" s="135"/>
      <c r="C96" s="203"/>
      <c r="D96" s="212" t="str">
        <f t="shared" si="8"/>
        <v>-</v>
      </c>
      <c r="E96" s="229"/>
      <c r="F96" s="229"/>
      <c r="G96" s="229"/>
      <c r="H96" s="229"/>
      <c r="I96" s="229"/>
      <c r="J96" s="229"/>
      <c r="K96" s="74"/>
      <c r="L96" s="229"/>
      <c r="M96" s="229"/>
      <c r="N96" s="238"/>
      <c r="O96" s="238"/>
      <c r="P96" s="238"/>
      <c r="Q96" s="238"/>
      <c r="R96" s="238"/>
      <c r="S96" s="238"/>
      <c r="T96" s="245" t="str">
        <f>IF(E96="","",VLOOKUP(E96,判定式!C$3:$J$12,8,TRUE))</f>
        <v/>
      </c>
      <c r="U96" s="245" t="str">
        <f>IF(F96="","",VLOOKUP(F96,判定式!D$3:$J$12,7,TRUE))</f>
        <v/>
      </c>
      <c r="V96" s="245" t="str">
        <f>IF(G96="","",VLOOKUP(G96,判定式!E$3:$J$12,6,TRUE))</f>
        <v/>
      </c>
      <c r="W96" s="245" t="str">
        <f>IF(H96="","",VLOOKUP(H96,判定式!F$3:$J$12,5,TRUE))</f>
        <v/>
      </c>
      <c r="X96" s="245" t="str">
        <f>IF(I96="","",VLOOKUP(I96,判定式!M$3:$N$12,2,TRUE))</f>
        <v/>
      </c>
      <c r="Y96" s="245" t="str">
        <f>IF(J96="","",VLOOKUP(J96,判定式!I$3:$J$12,2,TRUE))</f>
        <v/>
      </c>
      <c r="Z96" s="245" t="str">
        <f>IF(K96="","",VLOOKUP(K96,判定式!L$3:$N$12,3,TRUE))</f>
        <v/>
      </c>
      <c r="AA96" s="245" t="str">
        <f>IF(L96="","",VLOOKUP(L96,判定式!G$3:$J$12,4,TRUE))</f>
        <v/>
      </c>
      <c r="AB96" s="245" t="str">
        <f>IF(M96="","",VLOOKUP(M96,判定式!$H$3:J$12,3,TRUE))</f>
        <v/>
      </c>
      <c r="AC96" s="75" t="str">
        <f t="shared" si="9"/>
        <v/>
      </c>
      <c r="AD96" s="172" t="b">
        <f>IF(ISNUMBER(D96),"判定外",IF(C96=12,VLOOKUP(AC96,判定式!$C$15:I$19,7,TRUE),IF(C96=13,VLOOKUP(AC96,判定式!$D$15:I$19,6,TRUE),IF(C96=14,VLOOKUP(AC96,判定式!$E$15:I$19,5,TRUE),IF(C96=15,VLOOKUP(AC96,判定式!$F$15:I$19,4,TRUE),IF(C96=16,VLOOKUP(AC96,判定式!$G$15:I$19,3,TRUE),IF(C96=17,VLOOKUP(AC96,判定式!$H$15:I$19,2,TRUE))))))))</f>
        <v>0</v>
      </c>
    </row>
    <row r="97" spans="1:30" ht="14.25">
      <c r="A97" s="67">
        <v>77</v>
      </c>
      <c r="B97" s="133"/>
      <c r="C97" s="201"/>
      <c r="D97" s="208" t="str">
        <f t="shared" si="8"/>
        <v>-</v>
      </c>
      <c r="E97" s="225"/>
      <c r="F97" s="225"/>
      <c r="G97" s="225"/>
      <c r="H97" s="225"/>
      <c r="I97" s="225"/>
      <c r="J97" s="225"/>
      <c r="K97" s="68"/>
      <c r="L97" s="225"/>
      <c r="M97" s="225"/>
      <c r="N97" s="235"/>
      <c r="O97" s="235"/>
      <c r="P97" s="235"/>
      <c r="Q97" s="235"/>
      <c r="R97" s="235"/>
      <c r="S97" s="235"/>
      <c r="T97" s="241" t="str">
        <f>IF(E97="","",VLOOKUP(E97,判定式!C$3:$J$12,8,TRUE))</f>
        <v/>
      </c>
      <c r="U97" s="241" t="str">
        <f>IF(F97="","",VLOOKUP(F97,判定式!D$3:$J$12,7,TRUE))</f>
        <v/>
      </c>
      <c r="V97" s="241" t="str">
        <f>IF(G97="","",VLOOKUP(G97,判定式!E$3:$J$12,6,TRUE))</f>
        <v/>
      </c>
      <c r="W97" s="241" t="str">
        <f>IF(H97="","",VLOOKUP(H97,判定式!F$3:$J$12,5,TRUE))</f>
        <v/>
      </c>
      <c r="X97" s="241" t="str">
        <f>IF(I97="","",VLOOKUP(I97,判定式!M$3:$N$12,2,TRUE))</f>
        <v/>
      </c>
      <c r="Y97" s="241" t="str">
        <f>IF(J97="","",VLOOKUP(J97,判定式!I$3:$J$12,2,TRUE))</f>
        <v/>
      </c>
      <c r="Z97" s="241" t="str">
        <f>IF(K97="","",VLOOKUP(K97,判定式!L$3:$N$12,3,TRUE))</f>
        <v/>
      </c>
      <c r="AA97" s="241" t="str">
        <f>IF(L97="","",VLOOKUP(L97,判定式!G$3:$J$12,4,TRUE))</f>
        <v/>
      </c>
      <c r="AB97" s="241" t="str">
        <f>IF(M97="","",VLOOKUP(M97,判定式!$H$3:J$12,3,TRUE))</f>
        <v/>
      </c>
      <c r="AC97" s="69" t="str">
        <f t="shared" si="9"/>
        <v/>
      </c>
      <c r="AD97" s="170" t="b">
        <f>IF(ISNUMBER(D97),"判定外",IF(C97=12,VLOOKUP(AC97,判定式!$C$15:I$19,7,TRUE),IF(C97=13,VLOOKUP(AC97,判定式!$D$15:I$19,6,TRUE),IF(C97=14,VLOOKUP(AC97,判定式!$E$15:I$19,5,TRUE),IF(C97=15,VLOOKUP(AC97,判定式!$F$15:I$19,4,TRUE),IF(C97=16,VLOOKUP(AC97,判定式!$G$15:I$19,3,TRUE),IF(C97=17,VLOOKUP(AC97,判定式!$H$15:I$19,2,TRUE))))))))</f>
        <v>0</v>
      </c>
    </row>
    <row r="98" spans="1:30" ht="14.25">
      <c r="A98" s="67">
        <v>78</v>
      </c>
      <c r="B98" s="133"/>
      <c r="C98" s="201"/>
      <c r="D98" s="208" t="str">
        <f t="shared" si="8"/>
        <v>-</v>
      </c>
      <c r="E98" s="225"/>
      <c r="F98" s="225"/>
      <c r="G98" s="225"/>
      <c r="H98" s="225"/>
      <c r="I98" s="225"/>
      <c r="J98" s="225"/>
      <c r="K98" s="68"/>
      <c r="L98" s="225"/>
      <c r="M98" s="225"/>
      <c r="N98" s="235"/>
      <c r="O98" s="235"/>
      <c r="P98" s="235"/>
      <c r="Q98" s="235"/>
      <c r="R98" s="235"/>
      <c r="S98" s="235"/>
      <c r="T98" s="241" t="str">
        <f>IF(E98="","",VLOOKUP(E98,判定式!C$3:$J$12,8,TRUE))</f>
        <v/>
      </c>
      <c r="U98" s="241" t="str">
        <f>IF(F98="","",VLOOKUP(F98,判定式!D$3:$J$12,7,TRUE))</f>
        <v/>
      </c>
      <c r="V98" s="241" t="str">
        <f>IF(G98="","",VLOOKUP(G98,判定式!E$3:$J$12,6,TRUE))</f>
        <v/>
      </c>
      <c r="W98" s="241" t="str">
        <f>IF(H98="","",VLOOKUP(H98,判定式!F$3:$J$12,5,TRUE))</f>
        <v/>
      </c>
      <c r="X98" s="241" t="str">
        <f>IF(I98="","",VLOOKUP(I98,判定式!M$3:$N$12,2,TRUE))</f>
        <v/>
      </c>
      <c r="Y98" s="241" t="str">
        <f>IF(J98="","",VLOOKUP(J98,判定式!I$3:$J$12,2,TRUE))</f>
        <v/>
      </c>
      <c r="Z98" s="241" t="str">
        <f>IF(K98="","",VLOOKUP(K98,判定式!L$3:$N$12,3,TRUE))</f>
        <v/>
      </c>
      <c r="AA98" s="241" t="str">
        <f>IF(L98="","",VLOOKUP(L98,判定式!G$3:$J$12,4,TRUE))</f>
        <v/>
      </c>
      <c r="AB98" s="241" t="str">
        <f>IF(M98="","",VLOOKUP(M98,判定式!$H$3:J$12,3,TRUE))</f>
        <v/>
      </c>
      <c r="AC98" s="69" t="str">
        <f t="shared" si="9"/>
        <v/>
      </c>
      <c r="AD98" s="170" t="b">
        <f>IF(ISNUMBER(D98),"判定外",IF(C98=12,VLOOKUP(AC98,判定式!$C$15:I$19,7,TRUE),IF(C98=13,VLOOKUP(AC98,判定式!$D$15:I$19,6,TRUE),IF(C98=14,VLOOKUP(AC98,判定式!$E$15:I$19,5,TRUE),IF(C98=15,VLOOKUP(AC98,判定式!$F$15:I$19,4,TRUE),IF(C98=16,VLOOKUP(AC98,判定式!$G$15:I$19,3,TRUE),IF(C98=17,VLOOKUP(AC98,判定式!$H$15:I$19,2,TRUE))))))))</f>
        <v>0</v>
      </c>
    </row>
    <row r="99" spans="1:30" ht="14.25">
      <c r="A99" s="67">
        <v>79</v>
      </c>
      <c r="B99" s="133"/>
      <c r="C99" s="201"/>
      <c r="D99" s="208" t="str">
        <f t="shared" si="8"/>
        <v>-</v>
      </c>
      <c r="E99" s="225"/>
      <c r="F99" s="225"/>
      <c r="G99" s="225"/>
      <c r="H99" s="225"/>
      <c r="I99" s="225"/>
      <c r="J99" s="225"/>
      <c r="K99" s="68"/>
      <c r="L99" s="225"/>
      <c r="M99" s="225"/>
      <c r="N99" s="235"/>
      <c r="O99" s="235"/>
      <c r="P99" s="235"/>
      <c r="Q99" s="235"/>
      <c r="R99" s="235"/>
      <c r="S99" s="235"/>
      <c r="T99" s="241" t="str">
        <f>IF(E99="","",VLOOKUP(E99,判定式!C$3:$J$12,8,TRUE))</f>
        <v/>
      </c>
      <c r="U99" s="241" t="str">
        <f>IF(F99="","",VLOOKUP(F99,判定式!D$3:$J$12,7,TRUE))</f>
        <v/>
      </c>
      <c r="V99" s="241" t="str">
        <f>IF(G99="","",VLOOKUP(G99,判定式!E$3:$J$12,6,TRUE))</f>
        <v/>
      </c>
      <c r="W99" s="241" t="str">
        <f>IF(H99="","",VLOOKUP(H99,判定式!F$3:$J$12,5,TRUE))</f>
        <v/>
      </c>
      <c r="X99" s="241" t="str">
        <f>IF(I99="","",VLOOKUP(I99,判定式!M$3:$N$12,2,TRUE))</f>
        <v/>
      </c>
      <c r="Y99" s="241" t="str">
        <f>IF(J99="","",VLOOKUP(J99,判定式!I$3:$J$12,2,TRUE))</f>
        <v/>
      </c>
      <c r="Z99" s="241" t="str">
        <f>IF(K99="","",VLOOKUP(K99,判定式!L$3:$N$12,3,TRUE))</f>
        <v/>
      </c>
      <c r="AA99" s="241" t="str">
        <f>IF(L99="","",VLOOKUP(L99,判定式!G$3:$J$12,4,TRUE))</f>
        <v/>
      </c>
      <c r="AB99" s="241" t="str">
        <f>IF(M99="","",VLOOKUP(M99,判定式!$H$3:J$12,3,TRUE))</f>
        <v/>
      </c>
      <c r="AC99" s="69" t="str">
        <f t="shared" si="9"/>
        <v/>
      </c>
      <c r="AD99" s="170" t="b">
        <f>IF(ISNUMBER(D99),"判定外",IF(C99=12,VLOOKUP(AC99,判定式!$C$15:I$19,7,TRUE),IF(C99=13,VLOOKUP(AC99,判定式!$D$15:I$19,6,TRUE),IF(C99=14,VLOOKUP(AC99,判定式!$E$15:I$19,5,TRUE),IF(C99=15,VLOOKUP(AC99,判定式!$F$15:I$19,4,TRUE),IF(C99=16,VLOOKUP(AC99,判定式!$G$15:I$19,3,TRUE),IF(C99=17,VLOOKUP(AC99,判定式!$H$15:I$19,2,TRUE))))))))</f>
        <v>0</v>
      </c>
    </row>
    <row r="100" spans="1:30" ht="14.25">
      <c r="A100" s="76">
        <v>80</v>
      </c>
      <c r="B100" s="136"/>
      <c r="C100" s="204"/>
      <c r="D100" s="211" t="str">
        <f t="shared" si="8"/>
        <v>-</v>
      </c>
      <c r="E100" s="230"/>
      <c r="F100" s="230"/>
      <c r="G100" s="230"/>
      <c r="H100" s="230"/>
      <c r="I100" s="230"/>
      <c r="J100" s="230"/>
      <c r="K100" s="77"/>
      <c r="L100" s="230"/>
      <c r="M100" s="230"/>
      <c r="N100" s="239"/>
      <c r="O100" s="239"/>
      <c r="P100" s="239"/>
      <c r="Q100" s="239"/>
      <c r="R100" s="239"/>
      <c r="S100" s="239"/>
      <c r="T100" s="242" t="str">
        <f>IF(E100="","",VLOOKUP(E100,判定式!C$3:$J$12,8,TRUE))</f>
        <v/>
      </c>
      <c r="U100" s="242" t="str">
        <f>IF(F100="","",VLOOKUP(F100,判定式!D$3:$J$12,7,TRUE))</f>
        <v/>
      </c>
      <c r="V100" s="242" t="str">
        <f>IF(G100="","",VLOOKUP(G100,判定式!E$3:$J$12,6,TRUE))</f>
        <v/>
      </c>
      <c r="W100" s="242" t="str">
        <f>IF(H100="","",VLOOKUP(H100,判定式!F$3:$J$12,5,TRUE))</f>
        <v/>
      </c>
      <c r="X100" s="242" t="str">
        <f>IF(I100="","",VLOOKUP(I100,判定式!M$3:$N$12,2,TRUE))</f>
        <v/>
      </c>
      <c r="Y100" s="242" t="str">
        <f>IF(J100="","",VLOOKUP(J100,判定式!I$3:$J$12,2,TRUE))</f>
        <v/>
      </c>
      <c r="Z100" s="242" t="str">
        <f>IF(K100="","",VLOOKUP(K100,判定式!L$3:$N$12,3,TRUE))</f>
        <v/>
      </c>
      <c r="AA100" s="242" t="str">
        <f>IF(L100="","",VLOOKUP(L100,判定式!G$3:$J$12,4,TRUE))</f>
        <v/>
      </c>
      <c r="AB100" s="242" t="str">
        <f>IF(M100="","",VLOOKUP(M100,判定式!$H$3:J$12,3,TRUE))</f>
        <v/>
      </c>
      <c r="AC100" s="78" t="str">
        <f t="shared" si="9"/>
        <v/>
      </c>
      <c r="AD100" s="173" t="b">
        <f>IF(ISNUMBER(D100),"判定外",IF(C100=12,VLOOKUP(AC100,判定式!$C$15:I$19,7,TRUE),IF(C100=13,VLOOKUP(AC100,判定式!$D$15:I$19,6,TRUE),IF(C100=14,VLOOKUP(AC100,判定式!$E$15:I$19,5,TRUE),IF(C100=15,VLOOKUP(AC100,判定式!$F$15:I$19,4,TRUE),IF(C100=16,VLOOKUP(AC100,判定式!$G$15:I$19,3,TRUE),IF(C100=17,VLOOKUP(AC100,判定式!$H$15:I$19,2,TRUE))))))))</f>
        <v>0</v>
      </c>
    </row>
    <row r="101" spans="1:30" ht="14.25">
      <c r="A101" s="79">
        <v>81</v>
      </c>
      <c r="B101" s="137"/>
      <c r="C101" s="205"/>
      <c r="D101" s="212" t="str">
        <f t="shared" si="8"/>
        <v>-</v>
      </c>
      <c r="E101" s="231"/>
      <c r="F101" s="231"/>
      <c r="G101" s="231"/>
      <c r="H101" s="231"/>
      <c r="I101" s="231"/>
      <c r="J101" s="231"/>
      <c r="K101" s="80"/>
      <c r="L101" s="231"/>
      <c r="M101" s="231"/>
      <c r="N101" s="238"/>
      <c r="O101" s="238"/>
      <c r="P101" s="238"/>
      <c r="Q101" s="238"/>
      <c r="R101" s="238"/>
      <c r="S101" s="238"/>
      <c r="T101" s="243" t="str">
        <f>IF(E101="","",VLOOKUP(E101,判定式!C$3:$J$12,8,TRUE))</f>
        <v/>
      </c>
      <c r="U101" s="243" t="str">
        <f>IF(F101="","",VLOOKUP(F101,判定式!D$3:$J$12,7,TRUE))</f>
        <v/>
      </c>
      <c r="V101" s="243" t="str">
        <f>IF(G101="","",VLOOKUP(G101,判定式!E$3:$J$12,6,TRUE))</f>
        <v/>
      </c>
      <c r="W101" s="243" t="str">
        <f>IF(H101="","",VLOOKUP(H101,判定式!F$3:$J$12,5,TRUE))</f>
        <v/>
      </c>
      <c r="X101" s="243" t="str">
        <f>IF(I101="","",VLOOKUP(I101,判定式!M$3:$N$12,2,TRUE))</f>
        <v/>
      </c>
      <c r="Y101" s="243" t="str">
        <f>IF(J101="","",VLOOKUP(J101,判定式!I$3:$J$12,2,TRUE))</f>
        <v/>
      </c>
      <c r="Z101" s="243" t="str">
        <f>IF(K101="","",VLOOKUP(K101,判定式!L$3:$N$12,3,TRUE))</f>
        <v/>
      </c>
      <c r="AA101" s="243" t="str">
        <f>IF(L101="","",VLOOKUP(L101,判定式!G$3:$J$12,4,TRUE))</f>
        <v/>
      </c>
      <c r="AB101" s="243" t="str">
        <f>IF(M101="","",VLOOKUP(M101,判定式!$H$3:J$12,3,TRUE))</f>
        <v/>
      </c>
      <c r="AC101" s="75" t="str">
        <f t="shared" si="9"/>
        <v/>
      </c>
      <c r="AD101" s="174" t="b">
        <f>IF(ISNUMBER(D101),"判定外",IF(C101=12,VLOOKUP(AC101,判定式!$C$15:I$19,7,TRUE),IF(C101=13,VLOOKUP(AC101,判定式!$D$15:I$19,6,TRUE),IF(C101=14,VLOOKUP(AC101,判定式!$E$15:I$19,5,TRUE),IF(C101=15,VLOOKUP(AC101,判定式!$F$15:I$19,4,TRUE),IF(C101=16,VLOOKUP(AC101,判定式!$G$15:I$19,3,TRUE),IF(C101=17,VLOOKUP(AC101,判定式!$H$15:I$19,2,TRUE))))))))</f>
        <v>0</v>
      </c>
    </row>
    <row r="102" spans="1:30" ht="14.25">
      <c r="A102" s="67">
        <v>82</v>
      </c>
      <c r="B102" s="133"/>
      <c r="C102" s="201"/>
      <c r="D102" s="208" t="str">
        <f t="shared" si="8"/>
        <v>-</v>
      </c>
      <c r="E102" s="225"/>
      <c r="F102" s="225"/>
      <c r="G102" s="225"/>
      <c r="H102" s="225"/>
      <c r="I102" s="225"/>
      <c r="J102" s="225"/>
      <c r="K102" s="68"/>
      <c r="L102" s="225"/>
      <c r="M102" s="225"/>
      <c r="N102" s="235"/>
      <c r="O102" s="235"/>
      <c r="P102" s="235"/>
      <c r="Q102" s="235"/>
      <c r="R102" s="235"/>
      <c r="S102" s="235"/>
      <c r="T102" s="241" t="str">
        <f>IF(E102="","",VLOOKUP(E102,判定式!C$3:$J$12,8,TRUE))</f>
        <v/>
      </c>
      <c r="U102" s="241" t="str">
        <f>IF(F102="","",VLOOKUP(F102,判定式!D$3:$J$12,7,TRUE))</f>
        <v/>
      </c>
      <c r="V102" s="241" t="str">
        <f>IF(G102="","",VLOOKUP(G102,判定式!E$3:$J$12,6,TRUE))</f>
        <v/>
      </c>
      <c r="W102" s="241" t="str">
        <f>IF(H102="","",VLOOKUP(H102,判定式!F$3:$J$12,5,TRUE))</f>
        <v/>
      </c>
      <c r="X102" s="241" t="str">
        <f>IF(I102="","",VLOOKUP(I102,判定式!M$3:$N$12,2,TRUE))</f>
        <v/>
      </c>
      <c r="Y102" s="241" t="str">
        <f>IF(J102="","",VLOOKUP(J102,判定式!I$3:$J$12,2,TRUE))</f>
        <v/>
      </c>
      <c r="Z102" s="241" t="str">
        <f>IF(K102="","",VLOOKUP(K102,判定式!L$3:$N$12,3,TRUE))</f>
        <v/>
      </c>
      <c r="AA102" s="241" t="str">
        <f>IF(L102="","",VLOOKUP(L102,判定式!G$3:$J$12,4,TRUE))</f>
        <v/>
      </c>
      <c r="AB102" s="241" t="str">
        <f>IF(M102="","",VLOOKUP(M102,判定式!$H$3:J$12,3,TRUE))</f>
        <v/>
      </c>
      <c r="AC102" s="69" t="str">
        <f t="shared" si="9"/>
        <v/>
      </c>
      <c r="AD102" s="170" t="b">
        <f>IF(ISNUMBER(D102),"判定外",IF(C102=12,VLOOKUP(AC102,判定式!$C$15:I$19,7,TRUE),IF(C102=13,VLOOKUP(AC102,判定式!$D$15:I$19,6,TRUE),IF(C102=14,VLOOKUP(AC102,判定式!$E$15:I$19,5,TRUE),IF(C102=15,VLOOKUP(AC102,判定式!$F$15:I$19,4,TRUE),IF(C102=16,VLOOKUP(AC102,判定式!$G$15:I$19,3,TRUE),IF(C102=17,VLOOKUP(AC102,判定式!$H$15:I$19,2,TRUE))))))))</f>
        <v>0</v>
      </c>
    </row>
    <row r="103" spans="1:30" ht="14.25">
      <c r="A103" s="67">
        <v>83</v>
      </c>
      <c r="B103" s="133"/>
      <c r="C103" s="201"/>
      <c r="D103" s="208" t="str">
        <f t="shared" si="8"/>
        <v>-</v>
      </c>
      <c r="E103" s="225"/>
      <c r="F103" s="225"/>
      <c r="G103" s="225"/>
      <c r="H103" s="225"/>
      <c r="I103" s="225"/>
      <c r="J103" s="225"/>
      <c r="K103" s="68"/>
      <c r="L103" s="225"/>
      <c r="M103" s="225"/>
      <c r="N103" s="235"/>
      <c r="O103" s="235"/>
      <c r="P103" s="235"/>
      <c r="Q103" s="235"/>
      <c r="R103" s="235"/>
      <c r="S103" s="235"/>
      <c r="T103" s="241" t="str">
        <f>IF(E103="","",VLOOKUP(E103,判定式!C$3:$J$12,8,TRUE))</f>
        <v/>
      </c>
      <c r="U103" s="241" t="str">
        <f>IF(F103="","",VLOOKUP(F103,判定式!D$3:$J$12,7,TRUE))</f>
        <v/>
      </c>
      <c r="V103" s="241" t="str">
        <f>IF(G103="","",VLOOKUP(G103,判定式!E$3:$J$12,6,TRUE))</f>
        <v/>
      </c>
      <c r="W103" s="241" t="str">
        <f>IF(H103="","",VLOOKUP(H103,判定式!F$3:$J$12,5,TRUE))</f>
        <v/>
      </c>
      <c r="X103" s="241" t="str">
        <f>IF(I103="","",VLOOKUP(I103,判定式!M$3:$N$12,2,TRUE))</f>
        <v/>
      </c>
      <c r="Y103" s="241" t="str">
        <f>IF(J103="","",VLOOKUP(J103,判定式!I$3:$J$12,2,TRUE))</f>
        <v/>
      </c>
      <c r="Z103" s="241" t="str">
        <f>IF(K103="","",VLOOKUP(K103,判定式!L$3:$N$12,3,TRUE))</f>
        <v/>
      </c>
      <c r="AA103" s="241" t="str">
        <f>IF(L103="","",VLOOKUP(L103,判定式!G$3:$J$12,4,TRUE))</f>
        <v/>
      </c>
      <c r="AB103" s="241" t="str">
        <f>IF(M103="","",VLOOKUP(M103,判定式!$H$3:J$12,3,TRUE))</f>
        <v/>
      </c>
      <c r="AC103" s="69" t="str">
        <f t="shared" si="9"/>
        <v/>
      </c>
      <c r="AD103" s="170" t="b">
        <f>IF(ISNUMBER(D103),"判定外",IF(C103=12,VLOOKUP(AC103,判定式!$C$15:I$19,7,TRUE),IF(C103=13,VLOOKUP(AC103,判定式!$D$15:I$19,6,TRUE),IF(C103=14,VLOOKUP(AC103,判定式!$E$15:I$19,5,TRUE),IF(C103=15,VLOOKUP(AC103,判定式!$F$15:I$19,4,TRUE),IF(C103=16,VLOOKUP(AC103,判定式!$G$15:I$19,3,TRUE),IF(C103=17,VLOOKUP(AC103,判定式!$H$15:I$19,2,TRUE))))))))</f>
        <v>0</v>
      </c>
    </row>
    <row r="104" spans="1:30" ht="14.25">
      <c r="A104" s="67">
        <v>84</v>
      </c>
      <c r="B104" s="133"/>
      <c r="C104" s="201"/>
      <c r="D104" s="208" t="str">
        <f t="shared" si="8"/>
        <v>-</v>
      </c>
      <c r="E104" s="225"/>
      <c r="F104" s="225"/>
      <c r="G104" s="225"/>
      <c r="H104" s="225"/>
      <c r="I104" s="225"/>
      <c r="J104" s="225"/>
      <c r="K104" s="68"/>
      <c r="L104" s="225"/>
      <c r="M104" s="225"/>
      <c r="N104" s="235"/>
      <c r="O104" s="235"/>
      <c r="P104" s="235"/>
      <c r="Q104" s="235"/>
      <c r="R104" s="235"/>
      <c r="S104" s="235"/>
      <c r="T104" s="241" t="str">
        <f>IF(E104="","",VLOOKUP(E104,判定式!C$3:$J$12,8,TRUE))</f>
        <v/>
      </c>
      <c r="U104" s="241" t="str">
        <f>IF(F104="","",VLOOKUP(F104,判定式!D$3:$J$12,7,TRUE))</f>
        <v/>
      </c>
      <c r="V104" s="241" t="str">
        <f>IF(G104="","",VLOOKUP(G104,判定式!E$3:$J$12,6,TRUE))</f>
        <v/>
      </c>
      <c r="W104" s="241" t="str">
        <f>IF(H104="","",VLOOKUP(H104,判定式!F$3:$J$12,5,TRUE))</f>
        <v/>
      </c>
      <c r="X104" s="241" t="str">
        <f>IF(I104="","",VLOOKUP(I104,判定式!M$3:$N$12,2,TRUE))</f>
        <v/>
      </c>
      <c r="Y104" s="241" t="str">
        <f>IF(J104="","",VLOOKUP(J104,判定式!I$3:$J$12,2,TRUE))</f>
        <v/>
      </c>
      <c r="Z104" s="241" t="str">
        <f>IF(K104="","",VLOOKUP(K104,判定式!L$3:$N$12,3,TRUE))</f>
        <v/>
      </c>
      <c r="AA104" s="241" t="str">
        <f>IF(L104="","",VLOOKUP(L104,判定式!G$3:$J$12,4,TRUE))</f>
        <v/>
      </c>
      <c r="AB104" s="241" t="str">
        <f>IF(M104="","",VLOOKUP(M104,判定式!$H$3:J$12,3,TRUE))</f>
        <v/>
      </c>
      <c r="AC104" s="69" t="str">
        <f t="shared" si="9"/>
        <v/>
      </c>
      <c r="AD104" s="170" t="b">
        <f>IF(ISNUMBER(D104),"判定外",IF(C104=12,VLOOKUP(AC104,判定式!$C$15:I$19,7,TRUE),IF(C104=13,VLOOKUP(AC104,判定式!$D$15:I$19,6,TRUE),IF(C104=14,VLOOKUP(AC104,判定式!$E$15:I$19,5,TRUE),IF(C104=15,VLOOKUP(AC104,判定式!$F$15:I$19,4,TRUE),IF(C104=16,VLOOKUP(AC104,判定式!$G$15:I$19,3,TRUE),IF(C104=17,VLOOKUP(AC104,判定式!$H$15:I$19,2,TRUE))))))))</f>
        <v>0</v>
      </c>
    </row>
    <row r="105" spans="1:30" ht="14.25">
      <c r="A105" s="70">
        <v>85</v>
      </c>
      <c r="B105" s="134"/>
      <c r="C105" s="202"/>
      <c r="D105" s="211" t="str">
        <f t="shared" si="8"/>
        <v>-</v>
      </c>
      <c r="E105" s="227"/>
      <c r="F105" s="227"/>
      <c r="G105" s="227"/>
      <c r="H105" s="227"/>
      <c r="I105" s="227"/>
      <c r="J105" s="227"/>
      <c r="K105" s="71"/>
      <c r="L105" s="227"/>
      <c r="M105" s="227"/>
      <c r="N105" s="239"/>
      <c r="O105" s="239"/>
      <c r="P105" s="239"/>
      <c r="Q105" s="239"/>
      <c r="R105" s="239"/>
      <c r="S105" s="239"/>
      <c r="T105" s="244" t="str">
        <f>IF(E105="","",VLOOKUP(E105,判定式!C$3:$J$12,8,TRUE))</f>
        <v/>
      </c>
      <c r="U105" s="244" t="str">
        <f>IF(F105="","",VLOOKUP(F105,判定式!D$3:$J$12,7,TRUE))</f>
        <v/>
      </c>
      <c r="V105" s="244" t="str">
        <f>IF(G105="","",VLOOKUP(G105,判定式!E$3:$J$12,6,TRUE))</f>
        <v/>
      </c>
      <c r="W105" s="244" t="str">
        <f>IF(H105="","",VLOOKUP(H105,判定式!F$3:$J$12,5,TRUE))</f>
        <v/>
      </c>
      <c r="X105" s="244" t="str">
        <f>IF(I105="","",VLOOKUP(I105,判定式!M$3:$N$12,2,TRUE))</f>
        <v/>
      </c>
      <c r="Y105" s="244" t="str">
        <f>IF(J105="","",VLOOKUP(J105,判定式!I$3:$J$12,2,TRUE))</f>
        <v/>
      </c>
      <c r="Z105" s="244" t="str">
        <f>IF(K105="","",VLOOKUP(K105,判定式!L$3:$N$12,3,TRUE))</f>
        <v/>
      </c>
      <c r="AA105" s="244" t="str">
        <f>IF(L105="","",VLOOKUP(L105,判定式!G$3:$J$12,4,TRUE))</f>
        <v/>
      </c>
      <c r="AB105" s="244" t="str">
        <f>IF(M105="","",VLOOKUP(M105,判定式!$H$3:J$12,3,TRUE))</f>
        <v/>
      </c>
      <c r="AC105" s="78" t="str">
        <f t="shared" si="9"/>
        <v/>
      </c>
      <c r="AD105" s="171" t="b">
        <f>IF(ISNUMBER(D105),"判定外",IF(C105=12,VLOOKUP(AC105,判定式!$C$15:I$19,7,TRUE),IF(C105=13,VLOOKUP(AC105,判定式!$D$15:I$19,6,TRUE),IF(C105=14,VLOOKUP(AC105,判定式!$E$15:I$19,5,TRUE),IF(C105=15,VLOOKUP(AC105,判定式!$F$15:I$19,4,TRUE),IF(C105=16,VLOOKUP(AC105,判定式!$G$15:I$19,3,TRUE),IF(C105=17,VLOOKUP(AC105,判定式!$H$15:I$19,2,TRUE))))))))</f>
        <v>0</v>
      </c>
    </row>
    <row r="106" spans="1:30" ht="14.25">
      <c r="A106" s="73">
        <v>86</v>
      </c>
      <c r="B106" s="135"/>
      <c r="C106" s="203"/>
      <c r="D106" s="212" t="str">
        <f t="shared" si="8"/>
        <v>-</v>
      </c>
      <c r="E106" s="229"/>
      <c r="F106" s="229"/>
      <c r="G106" s="229"/>
      <c r="H106" s="229"/>
      <c r="I106" s="229"/>
      <c r="J106" s="229"/>
      <c r="K106" s="74"/>
      <c r="L106" s="229"/>
      <c r="M106" s="229"/>
      <c r="N106" s="238"/>
      <c r="O106" s="238"/>
      <c r="P106" s="238"/>
      <c r="Q106" s="238"/>
      <c r="R106" s="238"/>
      <c r="S106" s="238"/>
      <c r="T106" s="245" t="str">
        <f>IF(E106="","",VLOOKUP(E106,判定式!C$3:$J$12,8,TRUE))</f>
        <v/>
      </c>
      <c r="U106" s="245" t="str">
        <f>IF(F106="","",VLOOKUP(F106,判定式!D$3:$J$12,7,TRUE))</f>
        <v/>
      </c>
      <c r="V106" s="245" t="str">
        <f>IF(G106="","",VLOOKUP(G106,判定式!E$3:$J$12,6,TRUE))</f>
        <v/>
      </c>
      <c r="W106" s="245" t="str">
        <f>IF(H106="","",VLOOKUP(H106,判定式!F$3:$J$12,5,TRUE))</f>
        <v/>
      </c>
      <c r="X106" s="245" t="str">
        <f>IF(I106="","",VLOOKUP(I106,判定式!M$3:$N$12,2,TRUE))</f>
        <v/>
      </c>
      <c r="Y106" s="245" t="str">
        <f>IF(J106="","",VLOOKUP(J106,判定式!I$3:$J$12,2,TRUE))</f>
        <v/>
      </c>
      <c r="Z106" s="245" t="str">
        <f>IF(K106="","",VLOOKUP(K106,判定式!L$3:$N$12,3,TRUE))</f>
        <v/>
      </c>
      <c r="AA106" s="245" t="str">
        <f>IF(L106="","",VLOOKUP(L106,判定式!G$3:$J$12,4,TRUE))</f>
        <v/>
      </c>
      <c r="AB106" s="245" t="str">
        <f>IF(M106="","",VLOOKUP(M106,判定式!$H$3:J$12,3,TRUE))</f>
        <v/>
      </c>
      <c r="AC106" s="75" t="str">
        <f t="shared" si="9"/>
        <v/>
      </c>
      <c r="AD106" s="172" t="b">
        <f>IF(ISNUMBER(D106),"判定外",IF(C106=12,VLOOKUP(AC106,判定式!$C$15:I$19,7,TRUE),IF(C106=13,VLOOKUP(AC106,判定式!$D$15:I$19,6,TRUE),IF(C106=14,VLOOKUP(AC106,判定式!$E$15:I$19,5,TRUE),IF(C106=15,VLOOKUP(AC106,判定式!$F$15:I$19,4,TRUE),IF(C106=16,VLOOKUP(AC106,判定式!$G$15:I$19,3,TRUE),IF(C106=17,VLOOKUP(AC106,判定式!$H$15:I$19,2,TRUE))))))))</f>
        <v>0</v>
      </c>
    </row>
    <row r="107" spans="1:30" ht="14.25">
      <c r="A107" s="67">
        <v>87</v>
      </c>
      <c r="B107" s="133"/>
      <c r="C107" s="201"/>
      <c r="D107" s="208" t="str">
        <f t="shared" si="8"/>
        <v>-</v>
      </c>
      <c r="E107" s="225"/>
      <c r="F107" s="225"/>
      <c r="G107" s="225"/>
      <c r="H107" s="225"/>
      <c r="I107" s="225"/>
      <c r="J107" s="225"/>
      <c r="K107" s="68"/>
      <c r="L107" s="225"/>
      <c r="M107" s="225"/>
      <c r="N107" s="235"/>
      <c r="O107" s="235"/>
      <c r="P107" s="235"/>
      <c r="Q107" s="235"/>
      <c r="R107" s="235"/>
      <c r="S107" s="235"/>
      <c r="T107" s="241" t="str">
        <f>IF(E107="","",VLOOKUP(E107,判定式!C$3:$J$12,8,TRUE))</f>
        <v/>
      </c>
      <c r="U107" s="241" t="str">
        <f>IF(F107="","",VLOOKUP(F107,判定式!D$3:$J$12,7,TRUE))</f>
        <v/>
      </c>
      <c r="V107" s="241" t="str">
        <f>IF(G107="","",VLOOKUP(G107,判定式!E$3:$J$12,6,TRUE))</f>
        <v/>
      </c>
      <c r="W107" s="241" t="str">
        <f>IF(H107="","",VLOOKUP(H107,判定式!F$3:$J$12,5,TRUE))</f>
        <v/>
      </c>
      <c r="X107" s="241" t="str">
        <f>IF(I107="","",VLOOKUP(I107,判定式!M$3:$N$12,2,TRUE))</f>
        <v/>
      </c>
      <c r="Y107" s="241" t="str">
        <f>IF(J107="","",VLOOKUP(J107,判定式!I$3:$J$12,2,TRUE))</f>
        <v/>
      </c>
      <c r="Z107" s="241" t="str">
        <f>IF(K107="","",VLOOKUP(K107,判定式!L$3:$N$12,3,TRUE))</f>
        <v/>
      </c>
      <c r="AA107" s="241" t="str">
        <f>IF(L107="","",VLOOKUP(L107,判定式!G$3:$J$12,4,TRUE))</f>
        <v/>
      </c>
      <c r="AB107" s="241" t="str">
        <f>IF(M107="","",VLOOKUP(M107,判定式!$H$3:J$12,3,TRUE))</f>
        <v/>
      </c>
      <c r="AC107" s="69" t="str">
        <f t="shared" si="9"/>
        <v/>
      </c>
      <c r="AD107" s="170" t="b">
        <f>IF(ISNUMBER(D107),"判定外",IF(C107=12,VLOOKUP(AC107,判定式!$C$15:I$19,7,TRUE),IF(C107=13,VLOOKUP(AC107,判定式!$D$15:I$19,6,TRUE),IF(C107=14,VLOOKUP(AC107,判定式!$E$15:I$19,5,TRUE),IF(C107=15,VLOOKUP(AC107,判定式!$F$15:I$19,4,TRUE),IF(C107=16,VLOOKUP(AC107,判定式!$G$15:I$19,3,TRUE),IF(C107=17,VLOOKUP(AC107,判定式!$H$15:I$19,2,TRUE))))))))</f>
        <v>0</v>
      </c>
    </row>
    <row r="108" spans="1:30" ht="14.25">
      <c r="A108" s="67">
        <v>88</v>
      </c>
      <c r="B108" s="133"/>
      <c r="C108" s="201"/>
      <c r="D108" s="208" t="str">
        <f t="shared" si="8"/>
        <v>-</v>
      </c>
      <c r="E108" s="225"/>
      <c r="F108" s="225"/>
      <c r="G108" s="225"/>
      <c r="H108" s="225"/>
      <c r="I108" s="225"/>
      <c r="J108" s="225"/>
      <c r="K108" s="68"/>
      <c r="L108" s="225"/>
      <c r="M108" s="225"/>
      <c r="N108" s="235"/>
      <c r="O108" s="235"/>
      <c r="P108" s="235"/>
      <c r="Q108" s="235"/>
      <c r="R108" s="235"/>
      <c r="S108" s="235"/>
      <c r="T108" s="241" t="str">
        <f>IF(E108="","",VLOOKUP(E108,判定式!C$3:$J$12,8,TRUE))</f>
        <v/>
      </c>
      <c r="U108" s="241" t="str">
        <f>IF(F108="","",VLOOKUP(F108,判定式!D$3:$J$12,7,TRUE))</f>
        <v/>
      </c>
      <c r="V108" s="241" t="str">
        <f>IF(G108="","",VLOOKUP(G108,判定式!E$3:$J$12,6,TRUE))</f>
        <v/>
      </c>
      <c r="W108" s="241" t="str">
        <f>IF(H108="","",VLOOKUP(H108,判定式!F$3:$J$12,5,TRUE))</f>
        <v/>
      </c>
      <c r="X108" s="241" t="str">
        <f>IF(I108="","",VLOOKUP(I108,判定式!M$3:$N$12,2,TRUE))</f>
        <v/>
      </c>
      <c r="Y108" s="241" t="str">
        <f>IF(J108="","",VLOOKUP(J108,判定式!I$3:$J$12,2,TRUE))</f>
        <v/>
      </c>
      <c r="Z108" s="241" t="str">
        <f>IF(K108="","",VLOOKUP(K108,判定式!L$3:$N$12,3,TRUE))</f>
        <v/>
      </c>
      <c r="AA108" s="241" t="str">
        <f>IF(L108="","",VLOOKUP(L108,判定式!G$3:$J$12,4,TRUE))</f>
        <v/>
      </c>
      <c r="AB108" s="241" t="str">
        <f>IF(M108="","",VLOOKUP(M108,判定式!$H$3:J$12,3,TRUE))</f>
        <v/>
      </c>
      <c r="AC108" s="69" t="str">
        <f t="shared" si="9"/>
        <v/>
      </c>
      <c r="AD108" s="170" t="b">
        <f>IF(ISNUMBER(D108),"判定外",IF(C108=12,VLOOKUP(AC108,判定式!$C$15:I$19,7,TRUE),IF(C108=13,VLOOKUP(AC108,判定式!$D$15:I$19,6,TRUE),IF(C108=14,VLOOKUP(AC108,判定式!$E$15:I$19,5,TRUE),IF(C108=15,VLOOKUP(AC108,判定式!$F$15:I$19,4,TRUE),IF(C108=16,VLOOKUP(AC108,判定式!$G$15:I$19,3,TRUE),IF(C108=17,VLOOKUP(AC108,判定式!$H$15:I$19,2,TRUE))))))))</f>
        <v>0</v>
      </c>
    </row>
    <row r="109" spans="1:30" ht="14.25">
      <c r="A109" s="67">
        <v>89</v>
      </c>
      <c r="B109" s="133"/>
      <c r="C109" s="201"/>
      <c r="D109" s="208" t="str">
        <f t="shared" si="8"/>
        <v>-</v>
      </c>
      <c r="E109" s="225"/>
      <c r="F109" s="225"/>
      <c r="G109" s="225"/>
      <c r="H109" s="225"/>
      <c r="I109" s="225"/>
      <c r="J109" s="225"/>
      <c r="K109" s="68"/>
      <c r="L109" s="225"/>
      <c r="M109" s="225"/>
      <c r="N109" s="235"/>
      <c r="O109" s="235"/>
      <c r="P109" s="235"/>
      <c r="Q109" s="235"/>
      <c r="R109" s="235"/>
      <c r="S109" s="235"/>
      <c r="T109" s="241" t="str">
        <f>IF(E109="","",VLOOKUP(E109,判定式!C$3:$J$12,8,TRUE))</f>
        <v/>
      </c>
      <c r="U109" s="241" t="str">
        <f>IF(F109="","",VLOOKUP(F109,判定式!D$3:$J$12,7,TRUE))</f>
        <v/>
      </c>
      <c r="V109" s="241" t="str">
        <f>IF(G109="","",VLOOKUP(G109,判定式!E$3:$J$12,6,TRUE))</f>
        <v/>
      </c>
      <c r="W109" s="241" t="str">
        <f>IF(H109="","",VLOOKUP(H109,判定式!F$3:$J$12,5,TRUE))</f>
        <v/>
      </c>
      <c r="X109" s="241" t="str">
        <f>IF(I109="","",VLOOKUP(I109,判定式!M$3:$N$12,2,TRUE))</f>
        <v/>
      </c>
      <c r="Y109" s="241" t="str">
        <f>IF(J109="","",VLOOKUP(J109,判定式!I$3:$J$12,2,TRUE))</f>
        <v/>
      </c>
      <c r="Z109" s="241" t="str">
        <f>IF(K109="","",VLOOKUP(K109,判定式!L$3:$N$12,3,TRUE))</f>
        <v/>
      </c>
      <c r="AA109" s="241" t="str">
        <f>IF(L109="","",VLOOKUP(L109,判定式!G$3:$J$12,4,TRUE))</f>
        <v/>
      </c>
      <c r="AB109" s="241" t="str">
        <f>IF(M109="","",VLOOKUP(M109,判定式!$H$3:J$12,3,TRUE))</f>
        <v/>
      </c>
      <c r="AC109" s="69" t="str">
        <f t="shared" si="9"/>
        <v/>
      </c>
      <c r="AD109" s="170" t="b">
        <f>IF(ISNUMBER(D109),"判定外",IF(C109=12,VLOOKUP(AC109,判定式!$C$15:I$19,7,TRUE),IF(C109=13,VLOOKUP(AC109,判定式!$D$15:I$19,6,TRUE),IF(C109=14,VLOOKUP(AC109,判定式!$E$15:I$19,5,TRUE),IF(C109=15,VLOOKUP(AC109,判定式!$F$15:I$19,4,TRUE),IF(C109=16,VLOOKUP(AC109,判定式!$G$15:I$19,3,TRUE),IF(C109=17,VLOOKUP(AC109,判定式!$H$15:I$19,2,TRUE))))))))</f>
        <v>0</v>
      </c>
    </row>
    <row r="110" spans="1:30" ht="14.25">
      <c r="A110" s="76">
        <v>90</v>
      </c>
      <c r="B110" s="136"/>
      <c r="C110" s="204"/>
      <c r="D110" s="211" t="str">
        <f t="shared" si="8"/>
        <v>-</v>
      </c>
      <c r="E110" s="230"/>
      <c r="F110" s="230"/>
      <c r="G110" s="230"/>
      <c r="H110" s="230"/>
      <c r="I110" s="230"/>
      <c r="J110" s="230"/>
      <c r="K110" s="77"/>
      <c r="L110" s="230"/>
      <c r="M110" s="230"/>
      <c r="N110" s="239"/>
      <c r="O110" s="239"/>
      <c r="P110" s="239"/>
      <c r="Q110" s="239"/>
      <c r="R110" s="239"/>
      <c r="S110" s="239"/>
      <c r="T110" s="242" t="str">
        <f>IF(E110="","",VLOOKUP(E110,判定式!C$3:$J$12,8,TRUE))</f>
        <v/>
      </c>
      <c r="U110" s="242" t="str">
        <f>IF(F110="","",VLOOKUP(F110,判定式!D$3:$J$12,7,TRUE))</f>
        <v/>
      </c>
      <c r="V110" s="242" t="str">
        <f>IF(G110="","",VLOOKUP(G110,判定式!E$3:$J$12,6,TRUE))</f>
        <v/>
      </c>
      <c r="W110" s="242" t="str">
        <f>IF(H110="","",VLOOKUP(H110,判定式!F$3:$J$12,5,TRUE))</f>
        <v/>
      </c>
      <c r="X110" s="242" t="str">
        <f>IF(I110="","",VLOOKUP(I110,判定式!M$3:$N$12,2,TRUE))</f>
        <v/>
      </c>
      <c r="Y110" s="242" t="str">
        <f>IF(J110="","",VLOOKUP(J110,判定式!I$3:$J$12,2,TRUE))</f>
        <v/>
      </c>
      <c r="Z110" s="242" t="str">
        <f>IF(K110="","",VLOOKUP(K110,判定式!L$3:$N$12,3,TRUE))</f>
        <v/>
      </c>
      <c r="AA110" s="242" t="str">
        <f>IF(L110="","",VLOOKUP(L110,判定式!G$3:$J$12,4,TRUE))</f>
        <v/>
      </c>
      <c r="AB110" s="242" t="str">
        <f>IF(M110="","",VLOOKUP(M110,判定式!$H$3:J$12,3,TRUE))</f>
        <v/>
      </c>
      <c r="AC110" s="78" t="str">
        <f t="shared" si="9"/>
        <v/>
      </c>
      <c r="AD110" s="173" t="b">
        <f>IF(ISNUMBER(D110),"判定外",IF(C110=12,VLOOKUP(AC110,判定式!$C$15:I$19,7,TRUE),IF(C110=13,VLOOKUP(AC110,判定式!$D$15:I$19,6,TRUE),IF(C110=14,VLOOKUP(AC110,判定式!$E$15:I$19,5,TRUE),IF(C110=15,VLOOKUP(AC110,判定式!$F$15:I$19,4,TRUE),IF(C110=16,VLOOKUP(AC110,判定式!$G$15:I$19,3,TRUE),IF(C110=17,VLOOKUP(AC110,判定式!$H$15:I$19,2,TRUE))))))))</f>
        <v>0</v>
      </c>
    </row>
    <row r="111" spans="1:30" ht="14.25">
      <c r="A111" s="79">
        <v>91</v>
      </c>
      <c r="B111" s="137"/>
      <c r="C111" s="205"/>
      <c r="D111" s="212" t="str">
        <f t="shared" si="8"/>
        <v>-</v>
      </c>
      <c r="E111" s="231"/>
      <c r="F111" s="231"/>
      <c r="G111" s="231"/>
      <c r="H111" s="231"/>
      <c r="I111" s="231"/>
      <c r="J111" s="231"/>
      <c r="K111" s="80"/>
      <c r="L111" s="231"/>
      <c r="M111" s="231"/>
      <c r="N111" s="238"/>
      <c r="O111" s="238"/>
      <c r="P111" s="238"/>
      <c r="Q111" s="238"/>
      <c r="R111" s="238"/>
      <c r="S111" s="238"/>
      <c r="T111" s="243" t="str">
        <f>IF(E111="","",VLOOKUP(E111,判定式!C$3:$J$12,8,TRUE))</f>
        <v/>
      </c>
      <c r="U111" s="243" t="str">
        <f>IF(F111="","",VLOOKUP(F111,判定式!D$3:$J$12,7,TRUE))</f>
        <v/>
      </c>
      <c r="V111" s="243" t="str">
        <f>IF(G111="","",VLOOKUP(G111,判定式!E$3:$J$12,6,TRUE))</f>
        <v/>
      </c>
      <c r="W111" s="243" t="str">
        <f>IF(H111="","",VLOOKUP(H111,判定式!F$3:$J$12,5,TRUE))</f>
        <v/>
      </c>
      <c r="X111" s="243" t="str">
        <f>IF(I111="","",VLOOKUP(I111,判定式!M$3:$N$12,2,TRUE))</f>
        <v/>
      </c>
      <c r="Y111" s="243" t="str">
        <f>IF(J111="","",VLOOKUP(J111,判定式!I$3:$J$12,2,TRUE))</f>
        <v/>
      </c>
      <c r="Z111" s="243" t="str">
        <f>IF(K111="","",VLOOKUP(K111,判定式!L$3:$N$12,3,TRUE))</f>
        <v/>
      </c>
      <c r="AA111" s="243" t="str">
        <f>IF(L111="","",VLOOKUP(L111,判定式!G$3:$J$12,4,TRUE))</f>
        <v/>
      </c>
      <c r="AB111" s="243" t="str">
        <f>IF(M111="","",VLOOKUP(M111,判定式!$H$3:J$12,3,TRUE))</f>
        <v/>
      </c>
      <c r="AC111" s="75" t="str">
        <f t="shared" si="9"/>
        <v/>
      </c>
      <c r="AD111" s="174" t="b">
        <f>IF(ISNUMBER(D111),"判定外",IF(C111=12,VLOOKUP(AC111,判定式!$C$15:I$19,7,TRUE),IF(C111=13,VLOOKUP(AC111,判定式!$D$15:I$19,6,TRUE),IF(C111=14,VLOOKUP(AC111,判定式!$E$15:I$19,5,TRUE),IF(C111=15,VLOOKUP(AC111,判定式!$F$15:I$19,4,TRUE),IF(C111=16,VLOOKUP(AC111,判定式!$G$15:I$19,3,TRUE),IF(C111=17,VLOOKUP(AC111,判定式!$H$15:I$19,2,TRUE))))))))</f>
        <v>0</v>
      </c>
    </row>
    <row r="112" spans="1:30" ht="14.25">
      <c r="A112" s="67">
        <v>92</v>
      </c>
      <c r="B112" s="133"/>
      <c r="C112" s="201"/>
      <c r="D112" s="208" t="str">
        <f t="shared" si="8"/>
        <v>-</v>
      </c>
      <c r="E112" s="225"/>
      <c r="F112" s="225"/>
      <c r="G112" s="225"/>
      <c r="H112" s="225"/>
      <c r="I112" s="225"/>
      <c r="J112" s="225"/>
      <c r="K112" s="68"/>
      <c r="L112" s="225"/>
      <c r="M112" s="225"/>
      <c r="N112" s="235"/>
      <c r="O112" s="235"/>
      <c r="P112" s="235"/>
      <c r="Q112" s="235"/>
      <c r="R112" s="235"/>
      <c r="S112" s="235"/>
      <c r="T112" s="241" t="str">
        <f>IF(E112="","",VLOOKUP(E112,判定式!C$3:$J$12,8,TRUE))</f>
        <v/>
      </c>
      <c r="U112" s="241" t="str">
        <f>IF(F112="","",VLOOKUP(F112,判定式!D$3:$J$12,7,TRUE))</f>
        <v/>
      </c>
      <c r="V112" s="241" t="str">
        <f>IF(G112="","",VLOOKUP(G112,判定式!E$3:$J$12,6,TRUE))</f>
        <v/>
      </c>
      <c r="W112" s="241" t="str">
        <f>IF(H112="","",VLOOKUP(H112,判定式!F$3:$J$12,5,TRUE))</f>
        <v/>
      </c>
      <c r="X112" s="241" t="str">
        <f>IF(I112="","",VLOOKUP(I112,判定式!M$3:$N$12,2,TRUE))</f>
        <v/>
      </c>
      <c r="Y112" s="241" t="str">
        <f>IF(J112="","",VLOOKUP(J112,判定式!I$3:$J$12,2,TRUE))</f>
        <v/>
      </c>
      <c r="Z112" s="241" t="str">
        <f>IF(K112="","",VLOOKUP(K112,判定式!L$3:$N$12,3,TRUE))</f>
        <v/>
      </c>
      <c r="AA112" s="241" t="str">
        <f>IF(L112="","",VLOOKUP(L112,判定式!G$3:$J$12,4,TRUE))</f>
        <v/>
      </c>
      <c r="AB112" s="241" t="str">
        <f>IF(M112="","",VLOOKUP(M112,判定式!$H$3:J$12,3,TRUE))</f>
        <v/>
      </c>
      <c r="AC112" s="69" t="str">
        <f t="shared" si="9"/>
        <v/>
      </c>
      <c r="AD112" s="170" t="b">
        <f>IF(ISNUMBER(D112),"判定外",IF(C112=12,VLOOKUP(AC112,判定式!$C$15:I$19,7,TRUE),IF(C112=13,VLOOKUP(AC112,判定式!$D$15:I$19,6,TRUE),IF(C112=14,VLOOKUP(AC112,判定式!$E$15:I$19,5,TRUE),IF(C112=15,VLOOKUP(AC112,判定式!$F$15:I$19,4,TRUE),IF(C112=16,VLOOKUP(AC112,判定式!$G$15:I$19,3,TRUE),IF(C112=17,VLOOKUP(AC112,判定式!$H$15:I$19,2,TRUE))))))))</f>
        <v>0</v>
      </c>
    </row>
    <row r="113" spans="1:30" ht="14.25">
      <c r="A113" s="67">
        <v>93</v>
      </c>
      <c r="B113" s="133"/>
      <c r="C113" s="201"/>
      <c r="D113" s="208" t="str">
        <f t="shared" si="8"/>
        <v>-</v>
      </c>
      <c r="E113" s="225"/>
      <c r="F113" s="225"/>
      <c r="G113" s="225"/>
      <c r="H113" s="225"/>
      <c r="I113" s="225"/>
      <c r="J113" s="225"/>
      <c r="K113" s="68"/>
      <c r="L113" s="225"/>
      <c r="M113" s="225"/>
      <c r="N113" s="235"/>
      <c r="O113" s="235"/>
      <c r="P113" s="235"/>
      <c r="Q113" s="235"/>
      <c r="R113" s="235"/>
      <c r="S113" s="235"/>
      <c r="T113" s="241" t="str">
        <f>IF(E113="","",VLOOKUP(E113,判定式!C$3:$J$12,8,TRUE))</f>
        <v/>
      </c>
      <c r="U113" s="241" t="str">
        <f>IF(F113="","",VLOOKUP(F113,判定式!D$3:$J$12,7,TRUE))</f>
        <v/>
      </c>
      <c r="V113" s="241" t="str">
        <f>IF(G113="","",VLOOKUP(G113,判定式!E$3:$J$12,6,TRUE))</f>
        <v/>
      </c>
      <c r="W113" s="241" t="str">
        <f>IF(H113="","",VLOOKUP(H113,判定式!F$3:$J$12,5,TRUE))</f>
        <v/>
      </c>
      <c r="X113" s="241" t="str">
        <f>IF(I113="","",VLOOKUP(I113,判定式!M$3:$N$12,2,TRUE))</f>
        <v/>
      </c>
      <c r="Y113" s="241" t="str">
        <f>IF(J113="","",VLOOKUP(J113,判定式!I$3:$J$12,2,TRUE))</f>
        <v/>
      </c>
      <c r="Z113" s="241" t="str">
        <f>IF(K113="","",VLOOKUP(K113,判定式!L$3:$N$12,3,TRUE))</f>
        <v/>
      </c>
      <c r="AA113" s="241" t="str">
        <f>IF(L113="","",VLOOKUP(L113,判定式!G$3:$J$12,4,TRUE))</f>
        <v/>
      </c>
      <c r="AB113" s="241" t="str">
        <f>IF(M113="","",VLOOKUP(M113,判定式!$H$3:J$12,3,TRUE))</f>
        <v/>
      </c>
      <c r="AC113" s="69" t="str">
        <f t="shared" si="9"/>
        <v/>
      </c>
      <c r="AD113" s="170" t="b">
        <f>IF(ISNUMBER(D113),"判定外",IF(C113=12,VLOOKUP(AC113,判定式!$C$15:I$19,7,TRUE),IF(C113=13,VLOOKUP(AC113,判定式!$D$15:I$19,6,TRUE),IF(C113=14,VLOOKUP(AC113,判定式!$E$15:I$19,5,TRUE),IF(C113=15,VLOOKUP(AC113,判定式!$F$15:I$19,4,TRUE),IF(C113=16,VLOOKUP(AC113,判定式!$G$15:I$19,3,TRUE),IF(C113=17,VLOOKUP(AC113,判定式!$H$15:I$19,2,TRUE))))))))</f>
        <v>0</v>
      </c>
    </row>
    <row r="114" spans="1:30" ht="14.25">
      <c r="A114" s="67">
        <v>94</v>
      </c>
      <c r="B114" s="133"/>
      <c r="C114" s="201"/>
      <c r="D114" s="208" t="str">
        <f t="shared" si="8"/>
        <v>-</v>
      </c>
      <c r="E114" s="225"/>
      <c r="F114" s="225"/>
      <c r="G114" s="225"/>
      <c r="H114" s="225"/>
      <c r="I114" s="225"/>
      <c r="J114" s="225"/>
      <c r="K114" s="68"/>
      <c r="L114" s="225"/>
      <c r="M114" s="225"/>
      <c r="N114" s="235"/>
      <c r="O114" s="235"/>
      <c r="P114" s="235"/>
      <c r="Q114" s="235"/>
      <c r="R114" s="235"/>
      <c r="S114" s="235"/>
      <c r="T114" s="241" t="str">
        <f>IF(E114="","",VLOOKUP(E114,判定式!C$3:$J$12,8,TRUE))</f>
        <v/>
      </c>
      <c r="U114" s="241" t="str">
        <f>IF(F114="","",VLOOKUP(F114,判定式!D$3:$J$12,7,TRUE))</f>
        <v/>
      </c>
      <c r="V114" s="241" t="str">
        <f>IF(G114="","",VLOOKUP(G114,判定式!E$3:$J$12,6,TRUE))</f>
        <v/>
      </c>
      <c r="W114" s="241" t="str">
        <f>IF(H114="","",VLOOKUP(H114,判定式!F$3:$J$12,5,TRUE))</f>
        <v/>
      </c>
      <c r="X114" s="241" t="str">
        <f>IF(I114="","",VLOOKUP(I114,判定式!M$3:$N$12,2,TRUE))</f>
        <v/>
      </c>
      <c r="Y114" s="241" t="str">
        <f>IF(J114="","",VLOOKUP(J114,判定式!I$3:$J$12,2,TRUE))</f>
        <v/>
      </c>
      <c r="Z114" s="241" t="str">
        <f>IF(K114="","",VLOOKUP(K114,判定式!L$3:$N$12,3,TRUE))</f>
        <v/>
      </c>
      <c r="AA114" s="241" t="str">
        <f>IF(L114="","",VLOOKUP(L114,判定式!G$3:$J$12,4,TRUE))</f>
        <v/>
      </c>
      <c r="AB114" s="241" t="str">
        <f>IF(M114="","",VLOOKUP(M114,判定式!$H$3:J$12,3,TRUE))</f>
        <v/>
      </c>
      <c r="AC114" s="69" t="str">
        <f t="shared" si="9"/>
        <v/>
      </c>
      <c r="AD114" s="170" t="b">
        <f>IF(ISNUMBER(D114),"判定外",IF(C114=12,VLOOKUP(AC114,判定式!$C$15:I$19,7,TRUE),IF(C114=13,VLOOKUP(AC114,判定式!$D$15:I$19,6,TRUE),IF(C114=14,VLOOKUP(AC114,判定式!$E$15:I$19,5,TRUE),IF(C114=15,VLOOKUP(AC114,判定式!$F$15:I$19,4,TRUE),IF(C114=16,VLOOKUP(AC114,判定式!$G$15:I$19,3,TRUE),IF(C114=17,VLOOKUP(AC114,判定式!$H$15:I$19,2,TRUE))))))))</f>
        <v>0</v>
      </c>
    </row>
    <row r="115" spans="1:30" ht="14.25">
      <c r="A115" s="70">
        <v>95</v>
      </c>
      <c r="B115" s="134"/>
      <c r="C115" s="202"/>
      <c r="D115" s="211" t="str">
        <f t="shared" si="8"/>
        <v>-</v>
      </c>
      <c r="E115" s="227"/>
      <c r="F115" s="227"/>
      <c r="G115" s="227"/>
      <c r="H115" s="227"/>
      <c r="I115" s="227"/>
      <c r="J115" s="227"/>
      <c r="K115" s="71"/>
      <c r="L115" s="227"/>
      <c r="M115" s="227"/>
      <c r="N115" s="239"/>
      <c r="O115" s="239"/>
      <c r="P115" s="239"/>
      <c r="Q115" s="239"/>
      <c r="R115" s="239"/>
      <c r="S115" s="239"/>
      <c r="T115" s="244" t="str">
        <f>IF(E115="","",VLOOKUP(E115,判定式!C$3:$J$12,8,TRUE))</f>
        <v/>
      </c>
      <c r="U115" s="244" t="str">
        <f>IF(F115="","",VLOOKUP(F115,判定式!D$3:$J$12,7,TRUE))</f>
        <v/>
      </c>
      <c r="V115" s="244" t="str">
        <f>IF(G115="","",VLOOKUP(G115,判定式!E$3:$J$12,6,TRUE))</f>
        <v/>
      </c>
      <c r="W115" s="244" t="str">
        <f>IF(H115="","",VLOOKUP(H115,判定式!F$3:$J$12,5,TRUE))</f>
        <v/>
      </c>
      <c r="X115" s="244" t="str">
        <f>IF(I115="","",VLOOKUP(I115,判定式!M$3:$N$12,2,TRUE))</f>
        <v/>
      </c>
      <c r="Y115" s="244" t="str">
        <f>IF(J115="","",VLOOKUP(J115,判定式!I$3:$J$12,2,TRUE))</f>
        <v/>
      </c>
      <c r="Z115" s="244" t="str">
        <f>IF(K115="","",VLOOKUP(K115,判定式!L$3:$N$12,3,TRUE))</f>
        <v/>
      </c>
      <c r="AA115" s="244" t="str">
        <f>IF(L115="","",VLOOKUP(L115,判定式!G$3:$J$12,4,TRUE))</f>
        <v/>
      </c>
      <c r="AB115" s="244" t="str">
        <f>IF(M115="","",VLOOKUP(M115,判定式!$H$3:J$12,3,TRUE))</f>
        <v/>
      </c>
      <c r="AC115" s="78" t="str">
        <f t="shared" si="9"/>
        <v/>
      </c>
      <c r="AD115" s="171" t="b">
        <f>IF(ISNUMBER(D115),"判定外",IF(C115=12,VLOOKUP(AC115,判定式!$C$15:I$19,7,TRUE),IF(C115=13,VLOOKUP(AC115,判定式!$D$15:I$19,6,TRUE),IF(C115=14,VLOOKUP(AC115,判定式!$E$15:I$19,5,TRUE),IF(C115=15,VLOOKUP(AC115,判定式!$F$15:I$19,4,TRUE),IF(C115=16,VLOOKUP(AC115,判定式!$G$15:I$19,3,TRUE),IF(C115=17,VLOOKUP(AC115,判定式!$H$15:I$19,2,TRUE))))))))</f>
        <v>0</v>
      </c>
    </row>
    <row r="116" spans="1:30" ht="14.25">
      <c r="A116" s="73">
        <v>96</v>
      </c>
      <c r="B116" s="135"/>
      <c r="C116" s="203"/>
      <c r="D116" s="212" t="str">
        <f t="shared" si="8"/>
        <v>-</v>
      </c>
      <c r="E116" s="229"/>
      <c r="F116" s="229"/>
      <c r="G116" s="229"/>
      <c r="H116" s="229"/>
      <c r="I116" s="229"/>
      <c r="J116" s="229"/>
      <c r="K116" s="74"/>
      <c r="L116" s="229"/>
      <c r="M116" s="229"/>
      <c r="N116" s="238"/>
      <c r="O116" s="238"/>
      <c r="P116" s="238"/>
      <c r="Q116" s="238"/>
      <c r="R116" s="238"/>
      <c r="S116" s="238"/>
      <c r="T116" s="245" t="str">
        <f>IF(E116="","",VLOOKUP(E116,判定式!C$3:$J$12,8,TRUE))</f>
        <v/>
      </c>
      <c r="U116" s="245" t="str">
        <f>IF(F116="","",VLOOKUP(F116,判定式!D$3:$J$12,7,TRUE))</f>
        <v/>
      </c>
      <c r="V116" s="245" t="str">
        <f>IF(G116="","",VLOOKUP(G116,判定式!E$3:$J$12,6,TRUE))</f>
        <v/>
      </c>
      <c r="W116" s="245" t="str">
        <f>IF(H116="","",VLOOKUP(H116,判定式!F$3:$J$12,5,TRUE))</f>
        <v/>
      </c>
      <c r="X116" s="245" t="str">
        <f>IF(I116="","",VLOOKUP(I116,判定式!M$3:$N$12,2,TRUE))</f>
        <v/>
      </c>
      <c r="Y116" s="245" t="str">
        <f>IF(J116="","",VLOOKUP(J116,判定式!I$3:$J$12,2,TRUE))</f>
        <v/>
      </c>
      <c r="Z116" s="245" t="str">
        <f>IF(K116="","",VLOOKUP(K116,判定式!L$3:$N$12,3,TRUE))</f>
        <v/>
      </c>
      <c r="AA116" s="245" t="str">
        <f>IF(L116="","",VLOOKUP(L116,判定式!G$3:$J$12,4,TRUE))</f>
        <v/>
      </c>
      <c r="AB116" s="245" t="str">
        <f>IF(M116="","",VLOOKUP(M116,判定式!$H$3:J$12,3,TRUE))</f>
        <v/>
      </c>
      <c r="AC116" s="75" t="str">
        <f t="shared" si="9"/>
        <v/>
      </c>
      <c r="AD116" s="172" t="b">
        <f>IF(ISNUMBER(D116),"判定外",IF(C116=12,VLOOKUP(AC116,判定式!$C$15:I$19,7,TRUE),IF(C116=13,VLOOKUP(AC116,判定式!$D$15:I$19,6,TRUE),IF(C116=14,VLOOKUP(AC116,判定式!$E$15:I$19,5,TRUE),IF(C116=15,VLOOKUP(AC116,判定式!$F$15:I$19,4,TRUE),IF(C116=16,VLOOKUP(AC116,判定式!$G$15:I$19,3,TRUE),IF(C116=17,VLOOKUP(AC116,判定式!$H$15:I$19,2,TRUE))))))))</f>
        <v>0</v>
      </c>
    </row>
    <row r="117" spans="1:30" ht="14.25">
      <c r="A117" s="67">
        <v>97</v>
      </c>
      <c r="B117" s="133"/>
      <c r="C117" s="201"/>
      <c r="D117" s="208" t="str">
        <f t="shared" si="8"/>
        <v>-</v>
      </c>
      <c r="E117" s="225"/>
      <c r="F117" s="225"/>
      <c r="G117" s="225"/>
      <c r="H117" s="225"/>
      <c r="I117" s="225"/>
      <c r="J117" s="225"/>
      <c r="K117" s="68"/>
      <c r="L117" s="225"/>
      <c r="M117" s="225"/>
      <c r="N117" s="235"/>
      <c r="O117" s="235"/>
      <c r="P117" s="235"/>
      <c r="Q117" s="235"/>
      <c r="R117" s="235"/>
      <c r="S117" s="235"/>
      <c r="T117" s="241" t="str">
        <f>IF(E117="","",VLOOKUP(E117,判定式!C$3:$J$12,8,TRUE))</f>
        <v/>
      </c>
      <c r="U117" s="241" t="str">
        <f>IF(F117="","",VLOOKUP(F117,判定式!D$3:$J$12,7,TRUE))</f>
        <v/>
      </c>
      <c r="V117" s="241" t="str">
        <f>IF(G117="","",VLOOKUP(G117,判定式!E$3:$J$12,6,TRUE))</f>
        <v/>
      </c>
      <c r="W117" s="241" t="str">
        <f>IF(H117="","",VLOOKUP(H117,判定式!F$3:$J$12,5,TRUE))</f>
        <v/>
      </c>
      <c r="X117" s="241" t="str">
        <f>IF(I117="","",VLOOKUP(I117,判定式!M$3:$N$12,2,TRUE))</f>
        <v/>
      </c>
      <c r="Y117" s="241" t="str">
        <f>IF(J117="","",VLOOKUP(J117,判定式!I$3:$J$12,2,TRUE))</f>
        <v/>
      </c>
      <c r="Z117" s="241" t="str">
        <f>IF(K117="","",VLOOKUP(K117,判定式!L$3:$N$12,3,TRUE))</f>
        <v/>
      </c>
      <c r="AA117" s="241" t="str">
        <f>IF(L117="","",VLOOKUP(L117,判定式!G$3:$J$12,4,TRUE))</f>
        <v/>
      </c>
      <c r="AB117" s="241" t="str">
        <f>IF(M117="","",VLOOKUP(M117,判定式!$H$3:J$12,3,TRUE))</f>
        <v/>
      </c>
      <c r="AC117" s="69" t="str">
        <f t="shared" si="9"/>
        <v/>
      </c>
      <c r="AD117" s="170" t="b">
        <f>IF(ISNUMBER(D117),"判定外",IF(C117=12,VLOOKUP(AC117,判定式!$C$15:I$19,7,TRUE),IF(C117=13,VLOOKUP(AC117,判定式!$D$15:I$19,6,TRUE),IF(C117=14,VLOOKUP(AC117,判定式!$E$15:I$19,5,TRUE),IF(C117=15,VLOOKUP(AC117,判定式!$F$15:I$19,4,TRUE),IF(C117=16,VLOOKUP(AC117,判定式!$G$15:I$19,3,TRUE),IF(C117=17,VLOOKUP(AC117,判定式!$H$15:I$19,2,TRUE))))))))</f>
        <v>0</v>
      </c>
    </row>
    <row r="118" spans="1:30" ht="14.25">
      <c r="A118" s="67">
        <v>98</v>
      </c>
      <c r="B118" s="133"/>
      <c r="C118" s="201"/>
      <c r="D118" s="208" t="str">
        <f t="shared" si="8"/>
        <v>-</v>
      </c>
      <c r="E118" s="225"/>
      <c r="F118" s="225"/>
      <c r="G118" s="225"/>
      <c r="H118" s="225"/>
      <c r="I118" s="225"/>
      <c r="J118" s="225"/>
      <c r="K118" s="68"/>
      <c r="L118" s="225"/>
      <c r="M118" s="225"/>
      <c r="N118" s="235"/>
      <c r="O118" s="235"/>
      <c r="P118" s="235"/>
      <c r="Q118" s="235"/>
      <c r="R118" s="235"/>
      <c r="S118" s="235"/>
      <c r="T118" s="241" t="str">
        <f>IF(E118="","",VLOOKUP(E118,判定式!C$3:$J$12,8,TRUE))</f>
        <v/>
      </c>
      <c r="U118" s="241" t="str">
        <f>IF(F118="","",VLOOKUP(F118,判定式!D$3:$J$12,7,TRUE))</f>
        <v/>
      </c>
      <c r="V118" s="241" t="str">
        <f>IF(G118="","",VLOOKUP(G118,判定式!E$3:$J$12,6,TRUE))</f>
        <v/>
      </c>
      <c r="W118" s="241" t="str">
        <f>IF(H118="","",VLOOKUP(H118,判定式!F$3:$J$12,5,TRUE))</f>
        <v/>
      </c>
      <c r="X118" s="241" t="str">
        <f>IF(I118="","",VLOOKUP(I118,判定式!M$3:$N$12,2,TRUE))</f>
        <v/>
      </c>
      <c r="Y118" s="241" t="str">
        <f>IF(J118="","",VLOOKUP(J118,判定式!I$3:$J$12,2,TRUE))</f>
        <v/>
      </c>
      <c r="Z118" s="241" t="str">
        <f>IF(K118="","",VLOOKUP(K118,判定式!L$3:$N$12,3,TRUE))</f>
        <v/>
      </c>
      <c r="AA118" s="241" t="str">
        <f>IF(L118="","",VLOOKUP(L118,判定式!G$3:$J$12,4,TRUE))</f>
        <v/>
      </c>
      <c r="AB118" s="241" t="str">
        <f>IF(M118="","",VLOOKUP(M118,判定式!$H$3:J$12,3,TRUE))</f>
        <v/>
      </c>
      <c r="AC118" s="69" t="str">
        <f t="shared" si="9"/>
        <v/>
      </c>
      <c r="AD118" s="170" t="b">
        <f>IF(ISNUMBER(D118),"判定外",IF(C118=12,VLOOKUP(AC118,判定式!$C$15:I$19,7,TRUE),IF(C118=13,VLOOKUP(AC118,判定式!$D$15:I$19,6,TRUE),IF(C118=14,VLOOKUP(AC118,判定式!$E$15:I$19,5,TRUE),IF(C118=15,VLOOKUP(AC118,判定式!$F$15:I$19,4,TRUE),IF(C118=16,VLOOKUP(AC118,判定式!$G$15:I$19,3,TRUE),IF(C118=17,VLOOKUP(AC118,判定式!$H$15:I$19,2,TRUE))))))))</f>
        <v>0</v>
      </c>
    </row>
    <row r="119" spans="1:30" ht="14.25">
      <c r="A119" s="67">
        <v>99</v>
      </c>
      <c r="B119" s="133"/>
      <c r="C119" s="201"/>
      <c r="D119" s="208" t="str">
        <f t="shared" si="8"/>
        <v>-</v>
      </c>
      <c r="E119" s="225"/>
      <c r="F119" s="225"/>
      <c r="G119" s="225"/>
      <c r="H119" s="225"/>
      <c r="I119" s="225"/>
      <c r="J119" s="225"/>
      <c r="K119" s="68"/>
      <c r="L119" s="225"/>
      <c r="M119" s="225"/>
      <c r="N119" s="235"/>
      <c r="O119" s="235"/>
      <c r="P119" s="235"/>
      <c r="Q119" s="235"/>
      <c r="R119" s="235"/>
      <c r="S119" s="235"/>
      <c r="T119" s="241" t="str">
        <f>IF(E119="","",VLOOKUP(E119,判定式!C$3:$J$12,8,TRUE))</f>
        <v/>
      </c>
      <c r="U119" s="241" t="str">
        <f>IF(F119="","",VLOOKUP(F119,判定式!D$3:$J$12,7,TRUE))</f>
        <v/>
      </c>
      <c r="V119" s="241" t="str">
        <f>IF(G119="","",VLOOKUP(G119,判定式!E$3:$J$12,6,TRUE))</f>
        <v/>
      </c>
      <c r="W119" s="241" t="str">
        <f>IF(H119="","",VLOOKUP(H119,判定式!F$3:$J$12,5,TRUE))</f>
        <v/>
      </c>
      <c r="X119" s="241" t="str">
        <f>IF(I119="","",VLOOKUP(I119,判定式!M$3:$N$12,2,TRUE))</f>
        <v/>
      </c>
      <c r="Y119" s="241" t="str">
        <f>IF(J119="","",VLOOKUP(J119,判定式!I$3:$J$12,2,TRUE))</f>
        <v/>
      </c>
      <c r="Z119" s="241" t="str">
        <f>IF(K119="","",VLOOKUP(K119,判定式!L$3:$N$12,3,TRUE))</f>
        <v/>
      </c>
      <c r="AA119" s="241" t="str">
        <f>IF(L119="","",VLOOKUP(L119,判定式!G$3:$J$12,4,TRUE))</f>
        <v/>
      </c>
      <c r="AB119" s="241" t="str">
        <f>IF(M119="","",VLOOKUP(M119,判定式!$H$3:J$12,3,TRUE))</f>
        <v/>
      </c>
      <c r="AC119" s="69" t="str">
        <f t="shared" si="9"/>
        <v/>
      </c>
      <c r="AD119" s="170" t="b">
        <f>IF(ISNUMBER(D119),"判定外",IF(C119=12,VLOOKUP(AC119,判定式!$C$15:I$19,7,TRUE),IF(C119=13,VLOOKUP(AC119,判定式!$D$15:I$19,6,TRUE),IF(C119=14,VLOOKUP(AC119,判定式!$E$15:I$19,5,TRUE),IF(C119=15,VLOOKUP(AC119,判定式!$F$15:I$19,4,TRUE),IF(C119=16,VLOOKUP(AC119,判定式!$G$15:I$19,3,TRUE),IF(C119=17,VLOOKUP(AC119,判定式!$H$15:I$19,2,TRUE))))))))</f>
        <v>0</v>
      </c>
    </row>
    <row r="120" spans="1:30" ht="14.25">
      <c r="A120" s="76">
        <v>100</v>
      </c>
      <c r="B120" s="136"/>
      <c r="C120" s="204"/>
      <c r="D120" s="211" t="str">
        <f t="shared" si="8"/>
        <v>-</v>
      </c>
      <c r="E120" s="230"/>
      <c r="F120" s="230"/>
      <c r="G120" s="230"/>
      <c r="H120" s="230"/>
      <c r="I120" s="230"/>
      <c r="J120" s="230"/>
      <c r="K120" s="77"/>
      <c r="L120" s="230"/>
      <c r="M120" s="230"/>
      <c r="N120" s="239"/>
      <c r="O120" s="239"/>
      <c r="P120" s="239"/>
      <c r="Q120" s="239"/>
      <c r="R120" s="239"/>
      <c r="S120" s="239"/>
      <c r="T120" s="242" t="str">
        <f>IF(E120="","",VLOOKUP(E120,判定式!C$3:$J$12,8,TRUE))</f>
        <v/>
      </c>
      <c r="U120" s="242" t="str">
        <f>IF(F120="","",VLOOKUP(F120,判定式!D$3:$J$12,7,TRUE))</f>
        <v/>
      </c>
      <c r="V120" s="242" t="str">
        <f>IF(G120="","",VLOOKUP(G120,判定式!E$3:$J$12,6,TRUE))</f>
        <v/>
      </c>
      <c r="W120" s="242" t="str">
        <f>IF(H120="","",VLOOKUP(H120,判定式!F$3:$J$12,5,TRUE))</f>
        <v/>
      </c>
      <c r="X120" s="242" t="str">
        <f>IF(I120="","",VLOOKUP(I120,判定式!M$3:$N$12,2,TRUE))</f>
        <v/>
      </c>
      <c r="Y120" s="242" t="str">
        <f>IF(J120="","",VLOOKUP(J120,判定式!I$3:$J$12,2,TRUE))</f>
        <v/>
      </c>
      <c r="Z120" s="242" t="str">
        <f>IF(K120="","",VLOOKUP(K120,判定式!L$3:$N$12,3,TRUE))</f>
        <v/>
      </c>
      <c r="AA120" s="242" t="str">
        <f>IF(L120="","",VLOOKUP(L120,判定式!G$3:$J$12,4,TRUE))</f>
        <v/>
      </c>
      <c r="AB120" s="242" t="str">
        <f>IF(M120="","",VLOOKUP(M120,判定式!$H$3:J$12,3,TRUE))</f>
        <v/>
      </c>
      <c r="AC120" s="78" t="str">
        <f t="shared" si="9"/>
        <v/>
      </c>
      <c r="AD120" s="173" t="b">
        <f>IF(ISNUMBER(D120),"判定外",IF(C120=12,VLOOKUP(AC120,判定式!$C$15:I$19,7,TRUE),IF(C120=13,VLOOKUP(AC120,判定式!$D$15:I$19,6,TRUE),IF(C120=14,VLOOKUP(AC120,判定式!$E$15:I$19,5,TRUE),IF(C120=15,VLOOKUP(AC120,判定式!$F$15:I$19,4,TRUE),IF(C120=16,VLOOKUP(AC120,判定式!$G$15:I$19,3,TRUE),IF(C120=17,VLOOKUP(AC120,判定式!$H$15:I$19,2,TRUE))))))))</f>
        <v>0</v>
      </c>
    </row>
    <row r="121" spans="1:30" ht="14.25">
      <c r="A121" s="79">
        <v>101</v>
      </c>
      <c r="B121" s="137"/>
      <c r="C121" s="205"/>
      <c r="D121" s="212" t="str">
        <f t="shared" si="8"/>
        <v>-</v>
      </c>
      <c r="E121" s="231"/>
      <c r="F121" s="231"/>
      <c r="G121" s="231"/>
      <c r="H121" s="231"/>
      <c r="I121" s="231"/>
      <c r="J121" s="231"/>
      <c r="K121" s="80"/>
      <c r="L121" s="231"/>
      <c r="M121" s="231"/>
      <c r="N121" s="238"/>
      <c r="O121" s="238"/>
      <c r="P121" s="238"/>
      <c r="Q121" s="238"/>
      <c r="R121" s="238"/>
      <c r="S121" s="238"/>
      <c r="T121" s="243" t="str">
        <f>IF(E121="","",VLOOKUP(E121,判定式!C$3:$J$12,8,TRUE))</f>
        <v/>
      </c>
      <c r="U121" s="243" t="str">
        <f>IF(F121="","",VLOOKUP(F121,判定式!D$3:$J$12,7,TRUE))</f>
        <v/>
      </c>
      <c r="V121" s="243" t="str">
        <f>IF(G121="","",VLOOKUP(G121,判定式!E$3:$J$12,6,TRUE))</f>
        <v/>
      </c>
      <c r="W121" s="243" t="str">
        <f>IF(H121="","",VLOOKUP(H121,判定式!F$3:$J$12,5,TRUE))</f>
        <v/>
      </c>
      <c r="X121" s="243" t="str">
        <f>IF(I121="","",VLOOKUP(I121,判定式!M$3:$N$12,2,TRUE))</f>
        <v/>
      </c>
      <c r="Y121" s="243" t="str">
        <f>IF(J121="","",VLOOKUP(J121,判定式!I$3:$J$12,2,TRUE))</f>
        <v/>
      </c>
      <c r="Z121" s="243" t="str">
        <f>IF(K121="","",VLOOKUP(K121,判定式!L$3:$N$12,3,TRUE))</f>
        <v/>
      </c>
      <c r="AA121" s="243" t="str">
        <f>IF(L121="","",VLOOKUP(L121,判定式!G$3:$J$12,4,TRUE))</f>
        <v/>
      </c>
      <c r="AB121" s="243" t="str">
        <f>IF(M121="","",VLOOKUP(M121,判定式!$H$3:J$12,3,TRUE))</f>
        <v/>
      </c>
      <c r="AC121" s="75" t="str">
        <f t="shared" si="9"/>
        <v/>
      </c>
      <c r="AD121" s="174" t="b">
        <f>IF(ISNUMBER(D121),"判定外",IF(C121=12,VLOOKUP(AC121,判定式!$C$15:I$19,7,TRUE),IF(C121=13,VLOOKUP(AC121,判定式!$D$15:I$19,6,TRUE),IF(C121=14,VLOOKUP(AC121,判定式!$E$15:I$19,5,TRUE),IF(C121=15,VLOOKUP(AC121,判定式!$F$15:I$19,4,TRUE),IF(C121=16,VLOOKUP(AC121,判定式!$G$15:I$19,3,TRUE),IF(C121=17,VLOOKUP(AC121,判定式!$H$15:I$19,2,TRUE))))))))</f>
        <v>0</v>
      </c>
    </row>
    <row r="122" spans="1:30" ht="14.25">
      <c r="A122" s="67">
        <v>102</v>
      </c>
      <c r="B122" s="133"/>
      <c r="C122" s="201"/>
      <c r="D122" s="208" t="str">
        <f t="shared" si="8"/>
        <v>-</v>
      </c>
      <c r="E122" s="225"/>
      <c r="F122" s="225"/>
      <c r="G122" s="225"/>
      <c r="H122" s="225"/>
      <c r="I122" s="225"/>
      <c r="J122" s="225"/>
      <c r="K122" s="68"/>
      <c r="L122" s="225"/>
      <c r="M122" s="225"/>
      <c r="N122" s="235"/>
      <c r="O122" s="235"/>
      <c r="P122" s="235"/>
      <c r="Q122" s="235"/>
      <c r="R122" s="235"/>
      <c r="S122" s="235"/>
      <c r="T122" s="241" t="str">
        <f>IF(E122="","",VLOOKUP(E122,判定式!C$3:$J$12,8,TRUE))</f>
        <v/>
      </c>
      <c r="U122" s="241" t="str">
        <f>IF(F122="","",VLOOKUP(F122,判定式!D$3:$J$12,7,TRUE))</f>
        <v/>
      </c>
      <c r="V122" s="241" t="str">
        <f>IF(G122="","",VLOOKUP(G122,判定式!E$3:$J$12,6,TRUE))</f>
        <v/>
      </c>
      <c r="W122" s="241" t="str">
        <f>IF(H122="","",VLOOKUP(H122,判定式!F$3:$J$12,5,TRUE))</f>
        <v/>
      </c>
      <c r="X122" s="241" t="str">
        <f>IF(I122="","",VLOOKUP(I122,判定式!M$3:$N$12,2,TRUE))</f>
        <v/>
      </c>
      <c r="Y122" s="241" t="str">
        <f>IF(J122="","",VLOOKUP(J122,判定式!I$3:$J$12,2,TRUE))</f>
        <v/>
      </c>
      <c r="Z122" s="241" t="str">
        <f>IF(K122="","",VLOOKUP(K122,判定式!L$3:$N$12,3,TRUE))</f>
        <v/>
      </c>
      <c r="AA122" s="241" t="str">
        <f>IF(L122="","",VLOOKUP(L122,判定式!G$3:$J$12,4,TRUE))</f>
        <v/>
      </c>
      <c r="AB122" s="241" t="str">
        <f>IF(M122="","",VLOOKUP(M122,判定式!$H$3:J$12,3,TRUE))</f>
        <v/>
      </c>
      <c r="AC122" s="69" t="str">
        <f t="shared" si="9"/>
        <v/>
      </c>
      <c r="AD122" s="170" t="b">
        <f>IF(ISNUMBER(D122),"判定外",IF(C122=12,VLOOKUP(AC122,判定式!$C$15:I$19,7,TRUE),IF(C122=13,VLOOKUP(AC122,判定式!$D$15:I$19,6,TRUE),IF(C122=14,VLOOKUP(AC122,判定式!$E$15:I$19,5,TRUE),IF(C122=15,VLOOKUP(AC122,判定式!$F$15:I$19,4,TRUE),IF(C122=16,VLOOKUP(AC122,判定式!$G$15:I$19,3,TRUE),IF(C122=17,VLOOKUP(AC122,判定式!$H$15:I$19,2,TRUE))))))))</f>
        <v>0</v>
      </c>
    </row>
    <row r="123" spans="1:30" ht="14.25">
      <c r="A123" s="67">
        <v>103</v>
      </c>
      <c r="B123" s="133"/>
      <c r="C123" s="201"/>
      <c r="D123" s="208" t="str">
        <f t="shared" si="8"/>
        <v>-</v>
      </c>
      <c r="E123" s="225"/>
      <c r="F123" s="225"/>
      <c r="G123" s="225"/>
      <c r="H123" s="225"/>
      <c r="I123" s="225"/>
      <c r="J123" s="225"/>
      <c r="K123" s="68"/>
      <c r="L123" s="225"/>
      <c r="M123" s="225"/>
      <c r="N123" s="235"/>
      <c r="O123" s="235"/>
      <c r="P123" s="235"/>
      <c r="Q123" s="235"/>
      <c r="R123" s="235"/>
      <c r="S123" s="235"/>
      <c r="T123" s="241" t="str">
        <f>IF(E123="","",VLOOKUP(E123,判定式!C$3:$J$12,8,TRUE))</f>
        <v/>
      </c>
      <c r="U123" s="241" t="str">
        <f>IF(F123="","",VLOOKUP(F123,判定式!D$3:$J$12,7,TRUE))</f>
        <v/>
      </c>
      <c r="V123" s="241" t="str">
        <f>IF(G123="","",VLOOKUP(G123,判定式!E$3:$J$12,6,TRUE))</f>
        <v/>
      </c>
      <c r="W123" s="241" t="str">
        <f>IF(H123="","",VLOOKUP(H123,判定式!F$3:$J$12,5,TRUE))</f>
        <v/>
      </c>
      <c r="X123" s="241" t="str">
        <f>IF(I123="","",VLOOKUP(I123,判定式!M$3:$N$12,2,TRUE))</f>
        <v/>
      </c>
      <c r="Y123" s="241" t="str">
        <f>IF(J123="","",VLOOKUP(J123,判定式!I$3:$J$12,2,TRUE))</f>
        <v/>
      </c>
      <c r="Z123" s="241" t="str">
        <f>IF(K123="","",VLOOKUP(K123,判定式!L$3:$N$12,3,TRUE))</f>
        <v/>
      </c>
      <c r="AA123" s="241" t="str">
        <f>IF(L123="","",VLOOKUP(L123,判定式!G$3:$J$12,4,TRUE))</f>
        <v/>
      </c>
      <c r="AB123" s="241" t="str">
        <f>IF(M123="","",VLOOKUP(M123,判定式!$H$3:J$12,3,TRUE))</f>
        <v/>
      </c>
      <c r="AC123" s="69" t="str">
        <f t="shared" si="9"/>
        <v/>
      </c>
      <c r="AD123" s="170" t="b">
        <f>IF(ISNUMBER(D123),"判定外",IF(C123=12,VLOOKUP(AC123,判定式!$C$15:I$19,7,TRUE),IF(C123=13,VLOOKUP(AC123,判定式!$D$15:I$19,6,TRUE),IF(C123=14,VLOOKUP(AC123,判定式!$E$15:I$19,5,TRUE),IF(C123=15,VLOOKUP(AC123,判定式!$F$15:I$19,4,TRUE),IF(C123=16,VLOOKUP(AC123,判定式!$G$15:I$19,3,TRUE),IF(C123=17,VLOOKUP(AC123,判定式!$H$15:I$19,2,TRUE))))))))</f>
        <v>0</v>
      </c>
    </row>
    <row r="124" spans="1:30" ht="14.25">
      <c r="A124" s="67">
        <v>104</v>
      </c>
      <c r="B124" s="133"/>
      <c r="C124" s="201"/>
      <c r="D124" s="208" t="str">
        <f t="shared" si="8"/>
        <v>-</v>
      </c>
      <c r="E124" s="225"/>
      <c r="F124" s="225"/>
      <c r="G124" s="225"/>
      <c r="H124" s="225"/>
      <c r="I124" s="225"/>
      <c r="J124" s="225"/>
      <c r="K124" s="68"/>
      <c r="L124" s="225"/>
      <c r="M124" s="225"/>
      <c r="N124" s="235"/>
      <c r="O124" s="235"/>
      <c r="P124" s="235"/>
      <c r="Q124" s="235"/>
      <c r="R124" s="235"/>
      <c r="S124" s="235"/>
      <c r="T124" s="241" t="str">
        <f>IF(E124="","",VLOOKUP(E124,判定式!C$3:$J$12,8,TRUE))</f>
        <v/>
      </c>
      <c r="U124" s="241" t="str">
        <f>IF(F124="","",VLOOKUP(F124,判定式!D$3:$J$12,7,TRUE))</f>
        <v/>
      </c>
      <c r="V124" s="241" t="str">
        <f>IF(G124="","",VLOOKUP(G124,判定式!E$3:$J$12,6,TRUE))</f>
        <v/>
      </c>
      <c r="W124" s="241" t="str">
        <f>IF(H124="","",VLOOKUP(H124,判定式!F$3:$J$12,5,TRUE))</f>
        <v/>
      </c>
      <c r="X124" s="241" t="str">
        <f>IF(I124="","",VLOOKUP(I124,判定式!M$3:$N$12,2,TRUE))</f>
        <v/>
      </c>
      <c r="Y124" s="241" t="str">
        <f>IF(J124="","",VLOOKUP(J124,判定式!I$3:$J$12,2,TRUE))</f>
        <v/>
      </c>
      <c r="Z124" s="241" t="str">
        <f>IF(K124="","",VLOOKUP(K124,判定式!L$3:$N$12,3,TRUE))</f>
        <v/>
      </c>
      <c r="AA124" s="241" t="str">
        <f>IF(L124="","",VLOOKUP(L124,判定式!G$3:$J$12,4,TRUE))</f>
        <v/>
      </c>
      <c r="AB124" s="241" t="str">
        <f>IF(M124="","",VLOOKUP(M124,判定式!$H$3:J$12,3,TRUE))</f>
        <v/>
      </c>
      <c r="AC124" s="69" t="str">
        <f t="shared" si="9"/>
        <v/>
      </c>
      <c r="AD124" s="170" t="b">
        <f>IF(ISNUMBER(D124),"判定外",IF(C124=12,VLOOKUP(AC124,判定式!$C$15:I$19,7,TRUE),IF(C124=13,VLOOKUP(AC124,判定式!$D$15:I$19,6,TRUE),IF(C124=14,VLOOKUP(AC124,判定式!$E$15:I$19,5,TRUE),IF(C124=15,VLOOKUP(AC124,判定式!$F$15:I$19,4,TRUE),IF(C124=16,VLOOKUP(AC124,判定式!$G$15:I$19,3,TRUE),IF(C124=17,VLOOKUP(AC124,判定式!$H$15:I$19,2,TRUE))))))))</f>
        <v>0</v>
      </c>
    </row>
    <row r="125" spans="1:30" ht="14.25">
      <c r="A125" s="70">
        <v>105</v>
      </c>
      <c r="B125" s="134"/>
      <c r="C125" s="202"/>
      <c r="D125" s="211" t="str">
        <f t="shared" si="8"/>
        <v>-</v>
      </c>
      <c r="E125" s="227"/>
      <c r="F125" s="227"/>
      <c r="G125" s="227"/>
      <c r="H125" s="227"/>
      <c r="I125" s="227"/>
      <c r="J125" s="227"/>
      <c r="K125" s="71"/>
      <c r="L125" s="227"/>
      <c r="M125" s="227"/>
      <c r="N125" s="239"/>
      <c r="O125" s="239"/>
      <c r="P125" s="239"/>
      <c r="Q125" s="239"/>
      <c r="R125" s="239"/>
      <c r="S125" s="239"/>
      <c r="T125" s="244" t="str">
        <f>IF(E125="","",VLOOKUP(E125,判定式!C$3:$J$12,8,TRUE))</f>
        <v/>
      </c>
      <c r="U125" s="244" t="str">
        <f>IF(F125="","",VLOOKUP(F125,判定式!D$3:$J$12,7,TRUE))</f>
        <v/>
      </c>
      <c r="V125" s="244" t="str">
        <f>IF(G125="","",VLOOKUP(G125,判定式!E$3:$J$12,6,TRUE))</f>
        <v/>
      </c>
      <c r="W125" s="244" t="str">
        <f>IF(H125="","",VLOOKUP(H125,判定式!F$3:$J$12,5,TRUE))</f>
        <v/>
      </c>
      <c r="X125" s="244" t="str">
        <f>IF(I125="","",VLOOKUP(I125,判定式!M$3:$N$12,2,TRUE))</f>
        <v/>
      </c>
      <c r="Y125" s="244" t="str">
        <f>IF(J125="","",VLOOKUP(J125,判定式!I$3:$J$12,2,TRUE))</f>
        <v/>
      </c>
      <c r="Z125" s="244" t="str">
        <f>IF(K125="","",VLOOKUP(K125,判定式!L$3:$N$12,3,TRUE))</f>
        <v/>
      </c>
      <c r="AA125" s="244" t="str">
        <f>IF(L125="","",VLOOKUP(L125,判定式!G$3:$J$12,4,TRUE))</f>
        <v/>
      </c>
      <c r="AB125" s="244" t="str">
        <f>IF(M125="","",VLOOKUP(M125,判定式!$H$3:J$12,3,TRUE))</f>
        <v/>
      </c>
      <c r="AC125" s="78" t="str">
        <f t="shared" si="9"/>
        <v/>
      </c>
      <c r="AD125" s="171" t="b">
        <f>IF(ISNUMBER(D125),"判定外",IF(C125=12,VLOOKUP(AC125,判定式!$C$15:I$19,7,TRUE),IF(C125=13,VLOOKUP(AC125,判定式!$D$15:I$19,6,TRUE),IF(C125=14,VLOOKUP(AC125,判定式!$E$15:I$19,5,TRUE),IF(C125=15,VLOOKUP(AC125,判定式!$F$15:I$19,4,TRUE),IF(C125=16,VLOOKUP(AC125,判定式!$G$15:I$19,3,TRUE),IF(C125=17,VLOOKUP(AC125,判定式!$H$15:I$19,2,TRUE))))))))</f>
        <v>0</v>
      </c>
    </row>
    <row r="126" spans="1:30" ht="14.25">
      <c r="A126" s="73">
        <v>106</v>
      </c>
      <c r="B126" s="135"/>
      <c r="C126" s="203"/>
      <c r="D126" s="212" t="str">
        <f t="shared" si="8"/>
        <v>-</v>
      </c>
      <c r="E126" s="229"/>
      <c r="F126" s="229"/>
      <c r="G126" s="229"/>
      <c r="H126" s="229"/>
      <c r="I126" s="229"/>
      <c r="J126" s="229"/>
      <c r="K126" s="74"/>
      <c r="L126" s="229"/>
      <c r="M126" s="229"/>
      <c r="N126" s="238"/>
      <c r="O126" s="238"/>
      <c r="P126" s="238"/>
      <c r="Q126" s="238"/>
      <c r="R126" s="238"/>
      <c r="S126" s="238"/>
      <c r="T126" s="245" t="str">
        <f>IF(E126="","",VLOOKUP(E126,判定式!C$3:$J$12,8,TRUE))</f>
        <v/>
      </c>
      <c r="U126" s="245" t="str">
        <f>IF(F126="","",VLOOKUP(F126,判定式!D$3:$J$12,7,TRUE))</f>
        <v/>
      </c>
      <c r="V126" s="245" t="str">
        <f>IF(G126="","",VLOOKUP(G126,判定式!E$3:$J$12,6,TRUE))</f>
        <v/>
      </c>
      <c r="W126" s="245" t="str">
        <f>IF(H126="","",VLOOKUP(H126,判定式!F$3:$J$12,5,TRUE))</f>
        <v/>
      </c>
      <c r="X126" s="245" t="str">
        <f>IF(I126="","",VLOOKUP(I126,判定式!M$3:$N$12,2,TRUE))</f>
        <v/>
      </c>
      <c r="Y126" s="245" t="str">
        <f>IF(J126="","",VLOOKUP(J126,判定式!I$3:$J$12,2,TRUE))</f>
        <v/>
      </c>
      <c r="Z126" s="245" t="str">
        <f>IF(K126="","",VLOOKUP(K126,判定式!L$3:$N$12,3,TRUE))</f>
        <v/>
      </c>
      <c r="AA126" s="245" t="str">
        <f>IF(L126="","",VLOOKUP(L126,判定式!G$3:$J$12,4,TRUE))</f>
        <v/>
      </c>
      <c r="AB126" s="245" t="str">
        <f>IF(M126="","",VLOOKUP(M126,判定式!$H$3:J$12,3,TRUE))</f>
        <v/>
      </c>
      <c r="AC126" s="75" t="str">
        <f t="shared" si="9"/>
        <v/>
      </c>
      <c r="AD126" s="172" t="b">
        <f>IF(ISNUMBER(D126),"判定外",IF(C126=12,VLOOKUP(AC126,判定式!$C$15:I$19,7,TRUE),IF(C126=13,VLOOKUP(AC126,判定式!$D$15:I$19,6,TRUE),IF(C126=14,VLOOKUP(AC126,判定式!$E$15:I$19,5,TRUE),IF(C126=15,VLOOKUP(AC126,判定式!$F$15:I$19,4,TRUE),IF(C126=16,VLOOKUP(AC126,判定式!$G$15:I$19,3,TRUE),IF(C126=17,VLOOKUP(AC126,判定式!$H$15:I$19,2,TRUE))))))))</f>
        <v>0</v>
      </c>
    </row>
    <row r="127" spans="1:30" ht="14.25">
      <c r="A127" s="67">
        <v>107</v>
      </c>
      <c r="B127" s="133"/>
      <c r="C127" s="201"/>
      <c r="D127" s="208" t="str">
        <f t="shared" si="8"/>
        <v>-</v>
      </c>
      <c r="E127" s="225"/>
      <c r="F127" s="225"/>
      <c r="G127" s="225"/>
      <c r="H127" s="225"/>
      <c r="I127" s="225"/>
      <c r="J127" s="225"/>
      <c r="K127" s="68"/>
      <c r="L127" s="225"/>
      <c r="M127" s="225"/>
      <c r="N127" s="235"/>
      <c r="O127" s="235"/>
      <c r="P127" s="235"/>
      <c r="Q127" s="235"/>
      <c r="R127" s="235"/>
      <c r="S127" s="235"/>
      <c r="T127" s="241" t="str">
        <f>IF(E127="","",VLOOKUP(E127,判定式!C$3:$J$12,8,TRUE))</f>
        <v/>
      </c>
      <c r="U127" s="241" t="str">
        <f>IF(F127="","",VLOOKUP(F127,判定式!D$3:$J$12,7,TRUE))</f>
        <v/>
      </c>
      <c r="V127" s="241" t="str">
        <f>IF(G127="","",VLOOKUP(G127,判定式!E$3:$J$12,6,TRUE))</f>
        <v/>
      </c>
      <c r="W127" s="241" t="str">
        <f>IF(H127="","",VLOOKUP(H127,判定式!F$3:$J$12,5,TRUE))</f>
        <v/>
      </c>
      <c r="X127" s="241" t="str">
        <f>IF(I127="","",VLOOKUP(I127,判定式!M$3:$N$12,2,TRUE))</f>
        <v/>
      </c>
      <c r="Y127" s="241" t="str">
        <f>IF(J127="","",VLOOKUP(J127,判定式!I$3:$J$12,2,TRUE))</f>
        <v/>
      </c>
      <c r="Z127" s="241" t="str">
        <f>IF(K127="","",VLOOKUP(K127,判定式!L$3:$N$12,3,TRUE))</f>
        <v/>
      </c>
      <c r="AA127" s="241" t="str">
        <f>IF(L127="","",VLOOKUP(L127,判定式!G$3:$J$12,4,TRUE))</f>
        <v/>
      </c>
      <c r="AB127" s="241" t="str">
        <f>IF(M127="","",VLOOKUP(M127,判定式!$H$3:J$12,3,TRUE))</f>
        <v/>
      </c>
      <c r="AC127" s="69" t="str">
        <f t="shared" si="9"/>
        <v/>
      </c>
      <c r="AD127" s="170" t="b">
        <f>IF(ISNUMBER(D127),"判定外",IF(C127=12,VLOOKUP(AC127,判定式!$C$15:I$19,7,TRUE),IF(C127=13,VLOOKUP(AC127,判定式!$D$15:I$19,6,TRUE),IF(C127=14,VLOOKUP(AC127,判定式!$E$15:I$19,5,TRUE),IF(C127=15,VLOOKUP(AC127,判定式!$F$15:I$19,4,TRUE),IF(C127=16,VLOOKUP(AC127,判定式!$G$15:I$19,3,TRUE),IF(C127=17,VLOOKUP(AC127,判定式!$H$15:I$19,2,TRUE))))))))</f>
        <v>0</v>
      </c>
    </row>
    <row r="128" spans="1:30" ht="14.25">
      <c r="A128" s="67">
        <v>108</v>
      </c>
      <c r="B128" s="133"/>
      <c r="C128" s="201"/>
      <c r="D128" s="208" t="str">
        <f t="shared" si="8"/>
        <v>-</v>
      </c>
      <c r="E128" s="225"/>
      <c r="F128" s="225"/>
      <c r="G128" s="225"/>
      <c r="H128" s="225"/>
      <c r="I128" s="225"/>
      <c r="J128" s="225"/>
      <c r="K128" s="68"/>
      <c r="L128" s="225"/>
      <c r="M128" s="225"/>
      <c r="N128" s="235"/>
      <c r="O128" s="235"/>
      <c r="P128" s="235"/>
      <c r="Q128" s="235"/>
      <c r="R128" s="235"/>
      <c r="S128" s="235"/>
      <c r="T128" s="241" t="str">
        <f>IF(E128="","",VLOOKUP(E128,判定式!C$3:$J$12,8,TRUE))</f>
        <v/>
      </c>
      <c r="U128" s="241" t="str">
        <f>IF(F128="","",VLOOKUP(F128,判定式!D$3:$J$12,7,TRUE))</f>
        <v/>
      </c>
      <c r="V128" s="241" t="str">
        <f>IF(G128="","",VLOOKUP(G128,判定式!E$3:$J$12,6,TRUE))</f>
        <v/>
      </c>
      <c r="W128" s="241" t="str">
        <f>IF(H128="","",VLOOKUP(H128,判定式!F$3:$J$12,5,TRUE))</f>
        <v/>
      </c>
      <c r="X128" s="241" t="str">
        <f>IF(I128="","",VLOOKUP(I128,判定式!M$3:$N$12,2,TRUE))</f>
        <v/>
      </c>
      <c r="Y128" s="241" t="str">
        <f>IF(J128="","",VLOOKUP(J128,判定式!I$3:$J$12,2,TRUE))</f>
        <v/>
      </c>
      <c r="Z128" s="241" t="str">
        <f>IF(K128="","",VLOOKUP(K128,判定式!L$3:$N$12,3,TRUE))</f>
        <v/>
      </c>
      <c r="AA128" s="241" t="str">
        <f>IF(L128="","",VLOOKUP(L128,判定式!G$3:$J$12,4,TRUE))</f>
        <v/>
      </c>
      <c r="AB128" s="241" t="str">
        <f>IF(M128="","",VLOOKUP(M128,判定式!$H$3:J$12,3,TRUE))</f>
        <v/>
      </c>
      <c r="AC128" s="69" t="str">
        <f t="shared" si="9"/>
        <v/>
      </c>
      <c r="AD128" s="170" t="b">
        <f>IF(ISNUMBER(D128),"判定外",IF(C128=12,VLOOKUP(AC128,判定式!$C$15:I$19,7,TRUE),IF(C128=13,VLOOKUP(AC128,判定式!$D$15:I$19,6,TRUE),IF(C128=14,VLOOKUP(AC128,判定式!$E$15:I$19,5,TRUE),IF(C128=15,VLOOKUP(AC128,判定式!$F$15:I$19,4,TRUE),IF(C128=16,VLOOKUP(AC128,判定式!$G$15:I$19,3,TRUE),IF(C128=17,VLOOKUP(AC128,判定式!$H$15:I$19,2,TRUE))))))))</f>
        <v>0</v>
      </c>
    </row>
    <row r="129" spans="1:30" ht="14.25">
      <c r="A129" s="67">
        <v>109</v>
      </c>
      <c r="B129" s="133"/>
      <c r="C129" s="201"/>
      <c r="D129" s="208" t="str">
        <f t="shared" si="8"/>
        <v>-</v>
      </c>
      <c r="E129" s="225"/>
      <c r="F129" s="225"/>
      <c r="G129" s="225"/>
      <c r="H129" s="225"/>
      <c r="I129" s="225"/>
      <c r="J129" s="225"/>
      <c r="K129" s="68"/>
      <c r="L129" s="225"/>
      <c r="M129" s="225"/>
      <c r="N129" s="235"/>
      <c r="O129" s="235"/>
      <c r="P129" s="235"/>
      <c r="Q129" s="235"/>
      <c r="R129" s="235"/>
      <c r="S129" s="235"/>
      <c r="T129" s="241" t="str">
        <f>IF(E129="","",VLOOKUP(E129,判定式!C$3:$J$12,8,TRUE))</f>
        <v/>
      </c>
      <c r="U129" s="241" t="str">
        <f>IF(F129="","",VLOOKUP(F129,判定式!D$3:$J$12,7,TRUE))</f>
        <v/>
      </c>
      <c r="V129" s="241" t="str">
        <f>IF(G129="","",VLOOKUP(G129,判定式!E$3:$J$12,6,TRUE))</f>
        <v/>
      </c>
      <c r="W129" s="241" t="str">
        <f>IF(H129="","",VLOOKUP(H129,判定式!F$3:$J$12,5,TRUE))</f>
        <v/>
      </c>
      <c r="X129" s="241" t="str">
        <f>IF(I129="","",VLOOKUP(I129,判定式!M$3:$N$12,2,TRUE))</f>
        <v/>
      </c>
      <c r="Y129" s="241" t="str">
        <f>IF(J129="","",VLOOKUP(J129,判定式!I$3:$J$12,2,TRUE))</f>
        <v/>
      </c>
      <c r="Z129" s="241" t="str">
        <f>IF(K129="","",VLOOKUP(K129,判定式!L$3:$N$12,3,TRUE))</f>
        <v/>
      </c>
      <c r="AA129" s="241" t="str">
        <f>IF(L129="","",VLOOKUP(L129,判定式!G$3:$J$12,4,TRUE))</f>
        <v/>
      </c>
      <c r="AB129" s="241" t="str">
        <f>IF(M129="","",VLOOKUP(M129,判定式!$H$3:J$12,3,TRUE))</f>
        <v/>
      </c>
      <c r="AC129" s="69" t="str">
        <f t="shared" si="9"/>
        <v/>
      </c>
      <c r="AD129" s="170" t="b">
        <f>IF(ISNUMBER(D129),"判定外",IF(C129=12,VLOOKUP(AC129,判定式!$C$15:I$19,7,TRUE),IF(C129=13,VLOOKUP(AC129,判定式!$D$15:I$19,6,TRUE),IF(C129=14,VLOOKUP(AC129,判定式!$E$15:I$19,5,TRUE),IF(C129=15,VLOOKUP(AC129,判定式!$F$15:I$19,4,TRUE),IF(C129=16,VLOOKUP(AC129,判定式!$G$15:I$19,3,TRUE),IF(C129=17,VLOOKUP(AC129,判定式!$H$15:I$19,2,TRUE))))))))</f>
        <v>0</v>
      </c>
    </row>
    <row r="130" spans="1:30" ht="14.25">
      <c r="A130" s="76">
        <v>110</v>
      </c>
      <c r="B130" s="136"/>
      <c r="C130" s="204"/>
      <c r="D130" s="211" t="str">
        <f t="shared" si="8"/>
        <v>-</v>
      </c>
      <c r="E130" s="230"/>
      <c r="F130" s="230"/>
      <c r="G130" s="230"/>
      <c r="H130" s="230"/>
      <c r="I130" s="230"/>
      <c r="J130" s="230"/>
      <c r="K130" s="77"/>
      <c r="L130" s="230"/>
      <c r="M130" s="230"/>
      <c r="N130" s="239"/>
      <c r="O130" s="239"/>
      <c r="P130" s="239"/>
      <c r="Q130" s="239"/>
      <c r="R130" s="239"/>
      <c r="S130" s="239"/>
      <c r="T130" s="242" t="str">
        <f>IF(E130="","",VLOOKUP(E130,判定式!C$3:$J$12,8,TRUE))</f>
        <v/>
      </c>
      <c r="U130" s="242" t="str">
        <f>IF(F130="","",VLOOKUP(F130,判定式!D$3:$J$12,7,TRUE))</f>
        <v/>
      </c>
      <c r="V130" s="242" t="str">
        <f>IF(G130="","",VLOOKUP(G130,判定式!E$3:$J$12,6,TRUE))</f>
        <v/>
      </c>
      <c r="W130" s="242" t="str">
        <f>IF(H130="","",VLOOKUP(H130,判定式!F$3:$J$12,5,TRUE))</f>
        <v/>
      </c>
      <c r="X130" s="242" t="str">
        <f>IF(I130="","",VLOOKUP(I130,判定式!M$3:$N$12,2,TRUE))</f>
        <v/>
      </c>
      <c r="Y130" s="242" t="str">
        <f>IF(J130="","",VLOOKUP(J130,判定式!I$3:$J$12,2,TRUE))</f>
        <v/>
      </c>
      <c r="Z130" s="242" t="str">
        <f>IF(K130="","",VLOOKUP(K130,判定式!L$3:$N$12,3,TRUE))</f>
        <v/>
      </c>
      <c r="AA130" s="242" t="str">
        <f>IF(L130="","",VLOOKUP(L130,判定式!G$3:$J$12,4,TRUE))</f>
        <v/>
      </c>
      <c r="AB130" s="242" t="str">
        <f>IF(M130="","",VLOOKUP(M130,判定式!$H$3:J$12,3,TRUE))</f>
        <v/>
      </c>
      <c r="AC130" s="78" t="str">
        <f t="shared" si="9"/>
        <v/>
      </c>
      <c r="AD130" s="173" t="b">
        <f>IF(ISNUMBER(D130),"判定外",IF(C130=12,VLOOKUP(AC130,判定式!$C$15:I$19,7,TRUE),IF(C130=13,VLOOKUP(AC130,判定式!$D$15:I$19,6,TRUE),IF(C130=14,VLOOKUP(AC130,判定式!$E$15:I$19,5,TRUE),IF(C130=15,VLOOKUP(AC130,判定式!$F$15:I$19,4,TRUE),IF(C130=16,VLOOKUP(AC130,判定式!$G$15:I$19,3,TRUE),IF(C130=17,VLOOKUP(AC130,判定式!$H$15:I$19,2,TRUE))))))))</f>
        <v>0</v>
      </c>
    </row>
    <row r="131" spans="1:30" ht="14.25">
      <c r="A131" s="79">
        <v>111</v>
      </c>
      <c r="B131" s="137"/>
      <c r="C131" s="205"/>
      <c r="D131" s="212" t="str">
        <f t="shared" si="8"/>
        <v>-</v>
      </c>
      <c r="E131" s="231"/>
      <c r="F131" s="231"/>
      <c r="G131" s="231"/>
      <c r="H131" s="231"/>
      <c r="I131" s="231"/>
      <c r="J131" s="231"/>
      <c r="K131" s="80"/>
      <c r="L131" s="231"/>
      <c r="M131" s="231"/>
      <c r="N131" s="238"/>
      <c r="O131" s="238"/>
      <c r="P131" s="238"/>
      <c r="Q131" s="238"/>
      <c r="R131" s="238"/>
      <c r="S131" s="238"/>
      <c r="T131" s="243" t="str">
        <f>IF(E131="","",VLOOKUP(E131,判定式!C$3:$J$12,8,TRUE))</f>
        <v/>
      </c>
      <c r="U131" s="243" t="str">
        <f>IF(F131="","",VLOOKUP(F131,判定式!D$3:$J$12,7,TRUE))</f>
        <v/>
      </c>
      <c r="V131" s="243" t="str">
        <f>IF(G131="","",VLOOKUP(G131,判定式!E$3:$J$12,6,TRUE))</f>
        <v/>
      </c>
      <c r="W131" s="243" t="str">
        <f>IF(H131="","",VLOOKUP(H131,判定式!F$3:$J$12,5,TRUE))</f>
        <v/>
      </c>
      <c r="X131" s="243" t="str">
        <f>IF(I131="","",VLOOKUP(I131,判定式!M$3:$N$12,2,TRUE))</f>
        <v/>
      </c>
      <c r="Y131" s="243" t="str">
        <f>IF(J131="","",VLOOKUP(J131,判定式!I$3:$J$12,2,TRUE))</f>
        <v/>
      </c>
      <c r="Z131" s="243" t="str">
        <f>IF(K131="","",VLOOKUP(K131,判定式!L$3:$N$12,3,TRUE))</f>
        <v/>
      </c>
      <c r="AA131" s="243" t="str">
        <f>IF(L131="","",VLOOKUP(L131,判定式!G$3:$J$12,4,TRUE))</f>
        <v/>
      </c>
      <c r="AB131" s="243" t="str">
        <f>IF(M131="","",VLOOKUP(M131,判定式!$H$3:J$12,3,TRUE))</f>
        <v/>
      </c>
      <c r="AC131" s="75" t="str">
        <f t="shared" si="9"/>
        <v/>
      </c>
      <c r="AD131" s="174" t="b">
        <f>IF(ISNUMBER(D131),"判定外",IF(C131=12,VLOOKUP(AC131,判定式!$C$15:I$19,7,TRUE),IF(C131=13,VLOOKUP(AC131,判定式!$D$15:I$19,6,TRUE),IF(C131=14,VLOOKUP(AC131,判定式!$E$15:I$19,5,TRUE),IF(C131=15,VLOOKUP(AC131,判定式!$F$15:I$19,4,TRUE),IF(C131=16,VLOOKUP(AC131,判定式!$G$15:I$19,3,TRUE),IF(C131=17,VLOOKUP(AC131,判定式!$H$15:I$19,2,TRUE))))))))</f>
        <v>0</v>
      </c>
    </row>
    <row r="132" spans="1:30" ht="14.25">
      <c r="A132" s="67">
        <v>112</v>
      </c>
      <c r="B132" s="133"/>
      <c r="C132" s="201"/>
      <c r="D132" s="208" t="str">
        <f t="shared" si="8"/>
        <v>-</v>
      </c>
      <c r="E132" s="225"/>
      <c r="F132" s="225"/>
      <c r="G132" s="225"/>
      <c r="H132" s="225"/>
      <c r="I132" s="225"/>
      <c r="J132" s="225"/>
      <c r="K132" s="68"/>
      <c r="L132" s="225"/>
      <c r="M132" s="225"/>
      <c r="N132" s="235"/>
      <c r="O132" s="235"/>
      <c r="P132" s="235"/>
      <c r="Q132" s="235"/>
      <c r="R132" s="235"/>
      <c r="S132" s="235"/>
      <c r="T132" s="241" t="str">
        <f>IF(E132="","",VLOOKUP(E132,判定式!C$3:$J$12,8,TRUE))</f>
        <v/>
      </c>
      <c r="U132" s="241" t="str">
        <f>IF(F132="","",VLOOKUP(F132,判定式!D$3:$J$12,7,TRUE))</f>
        <v/>
      </c>
      <c r="V132" s="241" t="str">
        <f>IF(G132="","",VLOOKUP(G132,判定式!E$3:$J$12,6,TRUE))</f>
        <v/>
      </c>
      <c r="W132" s="241" t="str">
        <f>IF(H132="","",VLOOKUP(H132,判定式!F$3:$J$12,5,TRUE))</f>
        <v/>
      </c>
      <c r="X132" s="241" t="str">
        <f>IF(I132="","",VLOOKUP(I132,判定式!M$3:$N$12,2,TRUE))</f>
        <v/>
      </c>
      <c r="Y132" s="241" t="str">
        <f>IF(J132="","",VLOOKUP(J132,判定式!I$3:$J$12,2,TRUE))</f>
        <v/>
      </c>
      <c r="Z132" s="241" t="str">
        <f>IF(K132="","",VLOOKUP(K132,判定式!L$3:$N$12,3,TRUE))</f>
        <v/>
      </c>
      <c r="AA132" s="241" t="str">
        <f>IF(L132="","",VLOOKUP(L132,判定式!G$3:$J$12,4,TRUE))</f>
        <v/>
      </c>
      <c r="AB132" s="241" t="str">
        <f>IF(M132="","",VLOOKUP(M132,判定式!$H$3:J$12,3,TRUE))</f>
        <v/>
      </c>
      <c r="AC132" s="69" t="str">
        <f t="shared" si="9"/>
        <v/>
      </c>
      <c r="AD132" s="170" t="b">
        <f>IF(ISNUMBER(D132),"判定外",IF(C132=12,VLOOKUP(AC132,判定式!$C$15:I$19,7,TRUE),IF(C132=13,VLOOKUP(AC132,判定式!$D$15:I$19,6,TRUE),IF(C132=14,VLOOKUP(AC132,判定式!$E$15:I$19,5,TRUE),IF(C132=15,VLOOKUP(AC132,判定式!$F$15:I$19,4,TRUE),IF(C132=16,VLOOKUP(AC132,判定式!$G$15:I$19,3,TRUE),IF(C132=17,VLOOKUP(AC132,判定式!$H$15:I$19,2,TRUE))))))))</f>
        <v>0</v>
      </c>
    </row>
    <row r="133" spans="1:30" ht="14.25">
      <c r="A133" s="67">
        <v>113</v>
      </c>
      <c r="B133" s="133"/>
      <c r="C133" s="201"/>
      <c r="D133" s="208" t="str">
        <f t="shared" si="8"/>
        <v>-</v>
      </c>
      <c r="E133" s="225"/>
      <c r="F133" s="225"/>
      <c r="G133" s="225"/>
      <c r="H133" s="225"/>
      <c r="I133" s="225"/>
      <c r="J133" s="225"/>
      <c r="K133" s="68"/>
      <c r="L133" s="225"/>
      <c r="M133" s="225"/>
      <c r="N133" s="235"/>
      <c r="O133" s="235"/>
      <c r="P133" s="235"/>
      <c r="Q133" s="235"/>
      <c r="R133" s="235"/>
      <c r="S133" s="235"/>
      <c r="T133" s="241" t="str">
        <f>IF(E133="","",VLOOKUP(E133,判定式!C$3:$J$12,8,TRUE))</f>
        <v/>
      </c>
      <c r="U133" s="241" t="str">
        <f>IF(F133="","",VLOOKUP(F133,判定式!D$3:$J$12,7,TRUE))</f>
        <v/>
      </c>
      <c r="V133" s="241" t="str">
        <f>IF(G133="","",VLOOKUP(G133,判定式!E$3:$J$12,6,TRUE))</f>
        <v/>
      </c>
      <c r="W133" s="241" t="str">
        <f>IF(H133="","",VLOOKUP(H133,判定式!F$3:$J$12,5,TRUE))</f>
        <v/>
      </c>
      <c r="X133" s="241" t="str">
        <f>IF(I133="","",VLOOKUP(I133,判定式!M$3:$N$12,2,TRUE))</f>
        <v/>
      </c>
      <c r="Y133" s="241" t="str">
        <f>IF(J133="","",VLOOKUP(J133,判定式!I$3:$J$12,2,TRUE))</f>
        <v/>
      </c>
      <c r="Z133" s="241" t="str">
        <f>IF(K133="","",VLOOKUP(K133,判定式!L$3:$N$12,3,TRUE))</f>
        <v/>
      </c>
      <c r="AA133" s="241" t="str">
        <f>IF(L133="","",VLOOKUP(L133,判定式!G$3:$J$12,4,TRUE))</f>
        <v/>
      </c>
      <c r="AB133" s="241" t="str">
        <f>IF(M133="","",VLOOKUP(M133,判定式!$H$3:J$12,3,TRUE))</f>
        <v/>
      </c>
      <c r="AC133" s="69" t="str">
        <f t="shared" si="9"/>
        <v/>
      </c>
      <c r="AD133" s="170" t="b">
        <f>IF(ISNUMBER(D133),"判定外",IF(C133=12,VLOOKUP(AC133,判定式!$C$15:I$19,7,TRUE),IF(C133=13,VLOOKUP(AC133,判定式!$D$15:I$19,6,TRUE),IF(C133=14,VLOOKUP(AC133,判定式!$E$15:I$19,5,TRUE),IF(C133=15,VLOOKUP(AC133,判定式!$F$15:I$19,4,TRUE),IF(C133=16,VLOOKUP(AC133,判定式!$G$15:I$19,3,TRUE),IF(C133=17,VLOOKUP(AC133,判定式!$H$15:I$19,2,TRUE))))))))</f>
        <v>0</v>
      </c>
    </row>
    <row r="134" spans="1:30" ht="14.25">
      <c r="A134" s="70">
        <v>114</v>
      </c>
      <c r="B134" s="134"/>
      <c r="C134" s="202"/>
      <c r="D134" s="208" t="str">
        <f t="shared" si="8"/>
        <v>-</v>
      </c>
      <c r="E134" s="227"/>
      <c r="F134" s="227"/>
      <c r="G134" s="227"/>
      <c r="H134" s="227"/>
      <c r="I134" s="227"/>
      <c r="J134" s="227"/>
      <c r="K134" s="71"/>
      <c r="L134" s="227"/>
      <c r="M134" s="227"/>
      <c r="N134" s="235"/>
      <c r="O134" s="235"/>
      <c r="P134" s="235"/>
      <c r="Q134" s="235"/>
      <c r="R134" s="235"/>
      <c r="S134" s="235"/>
      <c r="T134" s="244" t="str">
        <f>IF(E134="","",VLOOKUP(E134,判定式!C$3:$J$12,8,TRUE))</f>
        <v/>
      </c>
      <c r="U134" s="244" t="str">
        <f>IF(F134="","",VLOOKUP(F134,判定式!D$3:$J$12,7,TRUE))</f>
        <v/>
      </c>
      <c r="V134" s="244" t="str">
        <f>IF(G134="","",VLOOKUP(G134,判定式!E$3:$J$12,6,TRUE))</f>
        <v/>
      </c>
      <c r="W134" s="244" t="str">
        <f>IF(H134="","",VLOOKUP(H134,判定式!F$3:$J$12,5,TRUE))</f>
        <v/>
      </c>
      <c r="X134" s="244" t="str">
        <f>IF(I134="","",VLOOKUP(I134,判定式!M$3:$N$12,2,TRUE))</f>
        <v/>
      </c>
      <c r="Y134" s="244" t="str">
        <f>IF(J134="","",VLOOKUP(J134,判定式!I$3:$J$12,2,TRUE))</f>
        <v/>
      </c>
      <c r="Z134" s="244" t="str">
        <f>IF(K134="","",VLOOKUP(K134,判定式!L$3:$N$12,3,TRUE))</f>
        <v/>
      </c>
      <c r="AA134" s="244" t="str">
        <f>IF(L134="","",VLOOKUP(L134,判定式!G$3:$J$12,4,TRUE))</f>
        <v/>
      </c>
      <c r="AB134" s="244" t="str">
        <f>IF(M134="","",VLOOKUP(M134,判定式!$H$3:J$12,3,TRUE))</f>
        <v/>
      </c>
      <c r="AC134" s="69" t="str">
        <f t="shared" si="9"/>
        <v/>
      </c>
      <c r="AD134" s="171" t="b">
        <f>IF(ISNUMBER(D134),"判定外",IF(C134=12,VLOOKUP(AC134,判定式!$C$15:I$19,7,TRUE),IF(C134=13,VLOOKUP(AC134,判定式!$D$15:I$19,6,TRUE),IF(C134=14,VLOOKUP(AC134,判定式!$E$15:I$19,5,TRUE),IF(C134=15,VLOOKUP(AC134,判定式!$F$15:I$19,4,TRUE),IF(C134=16,VLOOKUP(AC134,判定式!$G$15:I$19,3,TRUE),IF(C134=17,VLOOKUP(AC134,判定式!$H$15:I$19,2,TRUE))))))))</f>
        <v>0</v>
      </c>
    </row>
    <row r="135" spans="1:30" ht="14.25">
      <c r="A135" s="76">
        <v>115</v>
      </c>
      <c r="B135" s="136"/>
      <c r="C135" s="204"/>
      <c r="D135" s="211" t="str">
        <f t="shared" si="8"/>
        <v>-</v>
      </c>
      <c r="E135" s="230"/>
      <c r="F135" s="230"/>
      <c r="G135" s="230"/>
      <c r="H135" s="230"/>
      <c r="I135" s="230"/>
      <c r="J135" s="230"/>
      <c r="K135" s="77"/>
      <c r="L135" s="230"/>
      <c r="M135" s="230"/>
      <c r="N135" s="239"/>
      <c r="O135" s="239"/>
      <c r="P135" s="239"/>
      <c r="Q135" s="239"/>
      <c r="R135" s="239"/>
      <c r="S135" s="239"/>
      <c r="T135" s="242" t="str">
        <f>IF(E135="","",VLOOKUP(E135,判定式!C$3:$J$12,8,TRUE))</f>
        <v/>
      </c>
      <c r="U135" s="242" t="str">
        <f>IF(F135="","",VLOOKUP(F135,判定式!D$3:$J$12,7,TRUE))</f>
        <v/>
      </c>
      <c r="V135" s="242" t="str">
        <f>IF(G135="","",VLOOKUP(G135,判定式!E$3:$J$12,6,TRUE))</f>
        <v/>
      </c>
      <c r="W135" s="242" t="str">
        <f>IF(H135="","",VLOOKUP(H135,判定式!F$3:$J$12,5,TRUE))</f>
        <v/>
      </c>
      <c r="X135" s="242" t="str">
        <f>IF(I135="","",VLOOKUP(I135,判定式!M$3:$N$12,2,TRUE))</f>
        <v/>
      </c>
      <c r="Y135" s="242" t="str">
        <f>IF(J135="","",VLOOKUP(J135,判定式!I$3:$J$12,2,TRUE))</f>
        <v/>
      </c>
      <c r="Z135" s="242" t="str">
        <f>IF(K135="","",VLOOKUP(K135,判定式!L$3:$N$12,3,TRUE))</f>
        <v/>
      </c>
      <c r="AA135" s="242" t="str">
        <f>IF(L135="","",VLOOKUP(L135,判定式!G$3:$J$12,4,TRUE))</f>
        <v/>
      </c>
      <c r="AB135" s="242" t="str">
        <f>IF(M135="","",VLOOKUP(M135,判定式!$H$3:J$12,3,TRUE))</f>
        <v/>
      </c>
      <c r="AC135" s="78" t="str">
        <f t="shared" si="9"/>
        <v/>
      </c>
      <c r="AD135" s="173" t="b">
        <f>IF(ISNUMBER(D135),"判定外",IF(C135=12,VLOOKUP(AC135,判定式!$C$15:I$19,7,TRUE),IF(C135=13,VLOOKUP(AC135,判定式!$D$15:I$19,6,TRUE),IF(C135=14,VLOOKUP(AC135,判定式!$E$15:I$19,5,TRUE),IF(C135=15,VLOOKUP(AC135,判定式!$F$15:I$19,4,TRUE),IF(C135=16,VLOOKUP(AC135,判定式!$G$15:I$19,3,TRUE),IF(C135=17,VLOOKUP(AC135,判定式!$H$15:I$19,2,TRUE))))))))</f>
        <v>0</v>
      </c>
    </row>
    <row r="136" spans="1:30" ht="14.25">
      <c r="A136" s="73">
        <v>116</v>
      </c>
      <c r="B136" s="135"/>
      <c r="C136" s="203"/>
      <c r="D136" s="210" t="str">
        <f t="shared" si="8"/>
        <v>-</v>
      </c>
      <c r="E136" s="228"/>
      <c r="F136" s="229"/>
      <c r="G136" s="229"/>
      <c r="H136" s="229"/>
      <c r="I136" s="229"/>
      <c r="J136" s="229"/>
      <c r="K136" s="74"/>
      <c r="L136" s="229"/>
      <c r="M136" s="229"/>
      <c r="N136" s="238"/>
      <c r="O136" s="238"/>
      <c r="P136" s="238"/>
      <c r="Q136" s="238"/>
      <c r="R136" s="238"/>
      <c r="S136" s="238"/>
      <c r="T136" s="245" t="str">
        <f>IF(E136="","",VLOOKUP(E136,判定式!C$3:$J$12,8,TRUE))</f>
        <v/>
      </c>
      <c r="U136" s="245" t="str">
        <f>IF(F136="","",VLOOKUP(F136,判定式!D$3:$J$12,7,TRUE))</f>
        <v/>
      </c>
      <c r="V136" s="245" t="str">
        <f>IF(G136="","",VLOOKUP(G136,判定式!E$3:$J$12,6,TRUE))</f>
        <v/>
      </c>
      <c r="W136" s="245" t="str">
        <f>IF(H136="","",VLOOKUP(H136,判定式!F$3:$J$12,5,TRUE))</f>
        <v/>
      </c>
      <c r="X136" s="245" t="str">
        <f>IF(I136="","",VLOOKUP(I136,判定式!M$3:$N$12,2,TRUE))</f>
        <v/>
      </c>
      <c r="Y136" s="245" t="str">
        <f>IF(J136="","",VLOOKUP(J136,判定式!I$3:$J$12,2,TRUE))</f>
        <v/>
      </c>
      <c r="Z136" s="245" t="str">
        <f>IF(K136="","",VLOOKUP(K136,判定式!L$3:$N$12,3,TRUE))</f>
        <v/>
      </c>
      <c r="AA136" s="245" t="str">
        <f>IF(L136="","",VLOOKUP(L136,判定式!G$3:$J$12,4,TRUE))</f>
        <v/>
      </c>
      <c r="AB136" s="245" t="str">
        <f>IF(M136="","",VLOOKUP(M136,判定式!$H$3:J$12,3,TRUE))</f>
        <v/>
      </c>
      <c r="AC136" s="75" t="str">
        <f t="shared" si="9"/>
        <v/>
      </c>
      <c r="AD136" s="172" t="b">
        <f>IF(ISNUMBER(D136),"判定外",IF(C136=12,VLOOKUP(AC136,判定式!$C$15:I$19,7,TRUE),IF(C136=13,VLOOKUP(AC136,判定式!$D$15:I$19,6,TRUE),IF(C136=14,VLOOKUP(AC136,判定式!$E$15:I$19,5,TRUE),IF(C136=15,VLOOKUP(AC136,判定式!$F$15:I$19,4,TRUE),IF(C136=16,VLOOKUP(AC136,判定式!$G$15:I$19,3,TRUE),IF(C136=17,VLOOKUP(AC136,判定式!$H$15:I$19,2,TRUE))))))))</f>
        <v>0</v>
      </c>
    </row>
    <row r="137" spans="1:30" ht="14.25">
      <c r="A137" s="67">
        <v>117</v>
      </c>
      <c r="B137" s="133"/>
      <c r="C137" s="201"/>
      <c r="D137" s="208" t="str">
        <f t="shared" si="8"/>
        <v>-</v>
      </c>
      <c r="E137" s="224"/>
      <c r="F137" s="225"/>
      <c r="G137" s="225"/>
      <c r="H137" s="225"/>
      <c r="I137" s="225"/>
      <c r="J137" s="225"/>
      <c r="K137" s="68"/>
      <c r="L137" s="225"/>
      <c r="M137" s="225"/>
      <c r="N137" s="235"/>
      <c r="O137" s="235"/>
      <c r="P137" s="235"/>
      <c r="Q137" s="235"/>
      <c r="R137" s="235"/>
      <c r="S137" s="235"/>
      <c r="T137" s="241" t="str">
        <f>IF(E137="","",VLOOKUP(E137,判定式!C$3:$J$12,8,TRUE))</f>
        <v/>
      </c>
      <c r="U137" s="241" t="str">
        <f>IF(F137="","",VLOOKUP(F137,判定式!D$3:$J$12,7,TRUE))</f>
        <v/>
      </c>
      <c r="V137" s="241" t="str">
        <f>IF(G137="","",VLOOKUP(G137,判定式!E$3:$J$12,6,TRUE))</f>
        <v/>
      </c>
      <c r="W137" s="241" t="str">
        <f>IF(H137="","",VLOOKUP(H137,判定式!F$3:$J$12,5,TRUE))</f>
        <v/>
      </c>
      <c r="X137" s="241" t="str">
        <f>IF(I137="","",VLOOKUP(I137,判定式!M$3:$N$12,2,TRUE))</f>
        <v/>
      </c>
      <c r="Y137" s="241" t="str">
        <f>IF(J137="","",VLOOKUP(J137,判定式!I$3:$J$12,2,TRUE))</f>
        <v/>
      </c>
      <c r="Z137" s="241" t="str">
        <f>IF(K137="","",VLOOKUP(K137,判定式!L$3:$N$12,3,TRUE))</f>
        <v/>
      </c>
      <c r="AA137" s="241" t="str">
        <f>IF(L137="","",VLOOKUP(L137,判定式!G$3:$J$12,4,TRUE))</f>
        <v/>
      </c>
      <c r="AB137" s="241" t="str">
        <f>IF(M137="","",VLOOKUP(M137,判定式!$H$3:J$12,3,TRUE))</f>
        <v/>
      </c>
      <c r="AC137" s="69" t="str">
        <f t="shared" si="9"/>
        <v/>
      </c>
      <c r="AD137" s="170" t="b">
        <f>IF(ISNUMBER(D137),"判定外",IF(C137=12,VLOOKUP(AC137,判定式!$C$15:I$19,7,TRUE),IF(C137=13,VLOOKUP(AC137,判定式!$D$15:I$19,6,TRUE),IF(C137=14,VLOOKUP(AC137,判定式!$E$15:I$19,5,TRUE),IF(C137=15,VLOOKUP(AC137,判定式!$F$15:I$19,4,TRUE),IF(C137=16,VLOOKUP(AC137,判定式!$G$15:I$19,3,TRUE),IF(C137=17,VLOOKUP(AC137,判定式!$H$15:I$19,2,TRUE))))))))</f>
        <v>0</v>
      </c>
    </row>
    <row r="138" spans="1:30" ht="14.25">
      <c r="A138" s="67">
        <v>118</v>
      </c>
      <c r="B138" s="133"/>
      <c r="C138" s="201"/>
      <c r="D138" s="208" t="str">
        <f t="shared" si="8"/>
        <v>-</v>
      </c>
      <c r="E138" s="225"/>
      <c r="F138" s="225"/>
      <c r="G138" s="225"/>
      <c r="H138" s="225"/>
      <c r="I138" s="225"/>
      <c r="J138" s="225"/>
      <c r="K138" s="68"/>
      <c r="L138" s="225"/>
      <c r="M138" s="225"/>
      <c r="N138" s="235"/>
      <c r="O138" s="235"/>
      <c r="P138" s="235"/>
      <c r="Q138" s="235"/>
      <c r="R138" s="235"/>
      <c r="S138" s="235"/>
      <c r="T138" s="241" t="str">
        <f>IF(E138="","",VLOOKUP(E138,判定式!C$3:$J$12,8,TRUE))</f>
        <v/>
      </c>
      <c r="U138" s="241" t="str">
        <f>IF(F138="","",VLOOKUP(F138,判定式!D$3:$J$12,7,TRUE))</f>
        <v/>
      </c>
      <c r="V138" s="241" t="str">
        <f>IF(G138="","",VLOOKUP(G138,判定式!E$3:$J$12,6,TRUE))</f>
        <v/>
      </c>
      <c r="W138" s="241" t="str">
        <f>IF(H138="","",VLOOKUP(H138,判定式!F$3:$J$12,5,TRUE))</f>
        <v/>
      </c>
      <c r="X138" s="241" t="str">
        <f>IF(I138="","",VLOOKUP(I138,判定式!M$3:$N$12,2,TRUE))</f>
        <v/>
      </c>
      <c r="Y138" s="241" t="str">
        <f>IF(J138="","",VLOOKUP(J138,判定式!I$3:$J$12,2,TRUE))</f>
        <v/>
      </c>
      <c r="Z138" s="241" t="str">
        <f>IF(K138="","",VLOOKUP(K138,判定式!L$3:$N$12,3,TRUE))</f>
        <v/>
      </c>
      <c r="AA138" s="241" t="str">
        <f>IF(L138="","",VLOOKUP(L138,判定式!G$3:$J$12,4,TRUE))</f>
        <v/>
      </c>
      <c r="AB138" s="241" t="str">
        <f>IF(M138="","",VLOOKUP(M138,判定式!$H$3:J$12,3,TRUE))</f>
        <v/>
      </c>
      <c r="AC138" s="69" t="str">
        <f t="shared" si="9"/>
        <v/>
      </c>
      <c r="AD138" s="170" t="b">
        <f>IF(ISNUMBER(D138),"判定外",IF(C138=12,VLOOKUP(AC138,判定式!$C$15:I$19,7,TRUE),IF(C138=13,VLOOKUP(AC138,判定式!$D$15:I$19,6,TRUE),IF(C138=14,VLOOKUP(AC138,判定式!$E$15:I$19,5,TRUE),IF(C138=15,VLOOKUP(AC138,判定式!$F$15:I$19,4,TRUE),IF(C138=16,VLOOKUP(AC138,判定式!$G$15:I$19,3,TRUE),IF(C138=17,VLOOKUP(AC138,判定式!$H$15:I$19,2,TRUE))))))))</f>
        <v>0</v>
      </c>
    </row>
    <row r="139" spans="1:30" ht="14.25">
      <c r="A139" s="67">
        <v>119</v>
      </c>
      <c r="B139" s="133"/>
      <c r="C139" s="201"/>
      <c r="D139" s="208" t="str">
        <f t="shared" si="8"/>
        <v>-</v>
      </c>
      <c r="E139" s="225"/>
      <c r="F139" s="225"/>
      <c r="G139" s="225"/>
      <c r="H139" s="225"/>
      <c r="I139" s="225"/>
      <c r="J139" s="225"/>
      <c r="K139" s="68"/>
      <c r="L139" s="225"/>
      <c r="M139" s="225"/>
      <c r="N139" s="235"/>
      <c r="O139" s="235"/>
      <c r="P139" s="235"/>
      <c r="Q139" s="235"/>
      <c r="R139" s="235"/>
      <c r="S139" s="235"/>
      <c r="T139" s="241" t="str">
        <f>IF(E139="","",VLOOKUP(E139,判定式!C$3:$J$12,8,TRUE))</f>
        <v/>
      </c>
      <c r="U139" s="241" t="str">
        <f>IF(F139="","",VLOOKUP(F139,判定式!D$3:$J$12,7,TRUE))</f>
        <v/>
      </c>
      <c r="V139" s="241" t="str">
        <f>IF(G139="","",VLOOKUP(G139,判定式!E$3:$J$12,6,TRUE))</f>
        <v/>
      </c>
      <c r="W139" s="241" t="str">
        <f>IF(H139="","",VLOOKUP(H139,判定式!F$3:$J$12,5,TRUE))</f>
        <v/>
      </c>
      <c r="X139" s="241" t="str">
        <f>IF(I139="","",VLOOKUP(I139,判定式!M$3:$N$12,2,TRUE))</f>
        <v/>
      </c>
      <c r="Y139" s="241" t="str">
        <f>IF(J139="","",VLOOKUP(J139,判定式!I$3:$J$12,2,TRUE))</f>
        <v/>
      </c>
      <c r="Z139" s="241" t="str">
        <f>IF(K139="","",VLOOKUP(K139,判定式!L$3:$N$12,3,TRUE))</f>
        <v/>
      </c>
      <c r="AA139" s="241" t="str">
        <f>IF(L139="","",VLOOKUP(L139,判定式!G$3:$J$12,4,TRUE))</f>
        <v/>
      </c>
      <c r="AB139" s="241" t="str">
        <f>IF(M139="","",VLOOKUP(M139,判定式!$H$3:J$12,3,TRUE))</f>
        <v/>
      </c>
      <c r="AC139" s="69" t="str">
        <f t="shared" si="9"/>
        <v/>
      </c>
      <c r="AD139" s="170" t="b">
        <f>IF(ISNUMBER(D139),"判定外",IF(C139=12,VLOOKUP(AC139,判定式!$C$15:I$19,7,TRUE),IF(C139=13,VLOOKUP(AC139,判定式!$D$15:I$19,6,TRUE),IF(C139=14,VLOOKUP(AC139,判定式!$E$15:I$19,5,TRUE),IF(C139=15,VLOOKUP(AC139,判定式!$F$15:I$19,4,TRUE),IF(C139=16,VLOOKUP(AC139,判定式!$G$15:I$19,3,TRUE),IF(C139=17,VLOOKUP(AC139,判定式!$H$15:I$19,2,TRUE))))))))</f>
        <v>0</v>
      </c>
    </row>
    <row r="140" spans="1:30" ht="14.25">
      <c r="A140" s="76">
        <v>120</v>
      </c>
      <c r="B140" s="136"/>
      <c r="C140" s="204"/>
      <c r="D140" s="211" t="str">
        <f t="shared" si="8"/>
        <v>-</v>
      </c>
      <c r="E140" s="230"/>
      <c r="F140" s="230"/>
      <c r="G140" s="230"/>
      <c r="H140" s="230"/>
      <c r="I140" s="230"/>
      <c r="J140" s="230"/>
      <c r="K140" s="77"/>
      <c r="L140" s="230"/>
      <c r="M140" s="230"/>
      <c r="N140" s="239"/>
      <c r="O140" s="239"/>
      <c r="P140" s="239"/>
      <c r="Q140" s="239"/>
      <c r="R140" s="239"/>
      <c r="S140" s="239"/>
      <c r="T140" s="242" t="str">
        <f>IF(E140="","",VLOOKUP(E140,判定式!C$3:$J$12,8,TRUE))</f>
        <v/>
      </c>
      <c r="U140" s="242" t="str">
        <f>IF(F140="","",VLOOKUP(F140,判定式!D$3:$J$12,7,TRUE))</f>
        <v/>
      </c>
      <c r="V140" s="242" t="str">
        <f>IF(G140="","",VLOOKUP(G140,判定式!E$3:$J$12,6,TRUE))</f>
        <v/>
      </c>
      <c r="W140" s="242" t="str">
        <f>IF(H140="","",VLOOKUP(H140,判定式!F$3:$J$12,5,TRUE))</f>
        <v/>
      </c>
      <c r="X140" s="242" t="str">
        <f>IF(I140="","",VLOOKUP(I140,判定式!M$3:$N$12,2,TRUE))</f>
        <v/>
      </c>
      <c r="Y140" s="242" t="str">
        <f>IF(J140="","",VLOOKUP(J140,判定式!I$3:$J$12,2,TRUE))</f>
        <v/>
      </c>
      <c r="Z140" s="242" t="str">
        <f>IF(K140="","",VLOOKUP(K140,判定式!L$3:$N$12,3,TRUE))</f>
        <v/>
      </c>
      <c r="AA140" s="242" t="str">
        <f>IF(L140="","",VLOOKUP(L140,判定式!G$3:$J$12,4,TRUE))</f>
        <v/>
      </c>
      <c r="AB140" s="242" t="str">
        <f>IF(M140="","",VLOOKUP(M140,判定式!$H$3:J$12,3,TRUE))</f>
        <v/>
      </c>
      <c r="AC140" s="78" t="str">
        <f t="shared" si="9"/>
        <v/>
      </c>
      <c r="AD140" s="173" t="b">
        <f>IF(ISNUMBER(D140),"判定外",IF(C140=12,VLOOKUP(AC140,判定式!$C$15:I$19,7,TRUE),IF(C140=13,VLOOKUP(AC140,判定式!$D$15:I$19,6,TRUE),IF(C140=14,VLOOKUP(AC140,判定式!$E$15:I$19,5,TRUE),IF(C140=15,VLOOKUP(AC140,判定式!$F$15:I$19,4,TRUE),IF(C140=16,VLOOKUP(AC140,判定式!$G$15:I$19,3,TRUE),IF(C140=17,VLOOKUP(AC140,判定式!$H$15:I$19,2,TRUE))))))))</f>
        <v>0</v>
      </c>
    </row>
    <row r="141" spans="1:30" ht="14.25">
      <c r="A141" s="73">
        <v>121</v>
      </c>
      <c r="B141" s="137"/>
      <c r="C141" s="205"/>
      <c r="D141" s="212" t="str">
        <f t="shared" si="8"/>
        <v>-</v>
      </c>
      <c r="E141" s="231"/>
      <c r="F141" s="231"/>
      <c r="G141" s="231"/>
      <c r="H141" s="231"/>
      <c r="I141" s="231"/>
      <c r="J141" s="231"/>
      <c r="K141" s="80"/>
      <c r="L141" s="231"/>
      <c r="M141" s="231"/>
      <c r="N141" s="238"/>
      <c r="O141" s="238"/>
      <c r="P141" s="238"/>
      <c r="Q141" s="238"/>
      <c r="R141" s="238"/>
      <c r="S141" s="238"/>
      <c r="T141" s="243" t="str">
        <f>IF(E141="","",VLOOKUP(E141,判定式!C$3:$J$12,8,TRUE))</f>
        <v/>
      </c>
      <c r="U141" s="243" t="str">
        <f>IF(F141="","",VLOOKUP(F141,判定式!D$3:$J$12,7,TRUE))</f>
        <v/>
      </c>
      <c r="V141" s="243" t="str">
        <f>IF(G141="","",VLOOKUP(G141,判定式!E$3:$J$12,6,TRUE))</f>
        <v/>
      </c>
      <c r="W141" s="243" t="str">
        <f>IF(H141="","",VLOOKUP(H141,判定式!F$3:$J$12,5,TRUE))</f>
        <v/>
      </c>
      <c r="X141" s="243" t="str">
        <f>IF(I141="","",VLOOKUP(I141,判定式!M$3:$N$12,2,TRUE))</f>
        <v/>
      </c>
      <c r="Y141" s="243" t="str">
        <f>IF(J141="","",VLOOKUP(J141,判定式!I$3:$J$12,2,TRUE))</f>
        <v/>
      </c>
      <c r="Z141" s="243" t="str">
        <f>IF(K141="","",VLOOKUP(K141,判定式!L$3:$N$12,3,TRUE))</f>
        <v/>
      </c>
      <c r="AA141" s="243" t="str">
        <f>IF(L141="","",VLOOKUP(L141,判定式!G$3:$J$12,4,TRUE))</f>
        <v/>
      </c>
      <c r="AB141" s="243" t="str">
        <f>IF(M141="","",VLOOKUP(M141,判定式!$H$3:J$12,3,TRUE))</f>
        <v/>
      </c>
      <c r="AC141" s="75" t="str">
        <f t="shared" si="9"/>
        <v/>
      </c>
      <c r="AD141" s="174" t="b">
        <f>IF(ISNUMBER(D141),"判定外",IF(C141=12,VLOOKUP(AC141,判定式!$C$15:I$19,7,TRUE),IF(C141=13,VLOOKUP(AC141,判定式!$D$15:I$19,6,TRUE),IF(C141=14,VLOOKUP(AC141,判定式!$E$15:I$19,5,TRUE),IF(C141=15,VLOOKUP(AC141,判定式!$F$15:I$19,4,TRUE),IF(C141=16,VLOOKUP(AC141,判定式!$G$15:I$19,3,TRUE),IF(C141=17,VLOOKUP(AC141,判定式!$H$15:I$19,2,TRUE))))))))</f>
        <v>0</v>
      </c>
    </row>
    <row r="142" spans="1:30" ht="14.25">
      <c r="A142" s="67">
        <v>122</v>
      </c>
      <c r="B142" s="133"/>
      <c r="C142" s="201"/>
      <c r="D142" s="208" t="str">
        <f t="shared" si="8"/>
        <v>-</v>
      </c>
      <c r="E142" s="225"/>
      <c r="F142" s="225"/>
      <c r="G142" s="225"/>
      <c r="H142" s="225"/>
      <c r="I142" s="225"/>
      <c r="J142" s="225"/>
      <c r="K142" s="68"/>
      <c r="L142" s="225"/>
      <c r="M142" s="225"/>
      <c r="N142" s="235"/>
      <c r="O142" s="235"/>
      <c r="P142" s="235"/>
      <c r="Q142" s="235"/>
      <c r="R142" s="235"/>
      <c r="S142" s="235"/>
      <c r="T142" s="241" t="str">
        <f>IF(E142="","",VLOOKUP(E142,判定式!C$3:$J$12,8,TRUE))</f>
        <v/>
      </c>
      <c r="U142" s="241" t="str">
        <f>IF(F142="","",VLOOKUP(F142,判定式!D$3:$J$12,7,TRUE))</f>
        <v/>
      </c>
      <c r="V142" s="241" t="str">
        <f>IF(G142="","",VLOOKUP(G142,判定式!E$3:$J$12,6,TRUE))</f>
        <v/>
      </c>
      <c r="W142" s="241" t="str">
        <f>IF(H142="","",VLOOKUP(H142,判定式!F$3:$J$12,5,TRUE))</f>
        <v/>
      </c>
      <c r="X142" s="241" t="str">
        <f>IF(I142="","",VLOOKUP(I142,判定式!M$3:$N$12,2,TRUE))</f>
        <v/>
      </c>
      <c r="Y142" s="241" t="str">
        <f>IF(J142="","",VLOOKUP(J142,判定式!I$3:$J$12,2,TRUE))</f>
        <v/>
      </c>
      <c r="Z142" s="241" t="str">
        <f>IF(K142="","",VLOOKUP(K142,判定式!L$3:$N$12,3,TRUE))</f>
        <v/>
      </c>
      <c r="AA142" s="241" t="str">
        <f>IF(L142="","",VLOOKUP(L142,判定式!G$3:$J$12,4,TRUE))</f>
        <v/>
      </c>
      <c r="AB142" s="241" t="str">
        <f>IF(M142="","",VLOOKUP(M142,判定式!$H$3:J$12,3,TRUE))</f>
        <v/>
      </c>
      <c r="AC142" s="69" t="str">
        <f t="shared" si="9"/>
        <v/>
      </c>
      <c r="AD142" s="170" t="b">
        <f>IF(ISNUMBER(D142),"判定外",IF(C142=12,VLOOKUP(AC142,判定式!$C$15:I$19,7,TRUE),IF(C142=13,VLOOKUP(AC142,判定式!$D$15:I$19,6,TRUE),IF(C142=14,VLOOKUP(AC142,判定式!$E$15:I$19,5,TRUE),IF(C142=15,VLOOKUP(AC142,判定式!$F$15:I$19,4,TRUE),IF(C142=16,VLOOKUP(AC142,判定式!$G$15:I$19,3,TRUE),IF(C142=17,VLOOKUP(AC142,判定式!$H$15:I$19,2,TRUE))))))))</f>
        <v>0</v>
      </c>
    </row>
    <row r="143" spans="1:30" ht="14.25">
      <c r="A143" s="67">
        <v>123</v>
      </c>
      <c r="B143" s="133"/>
      <c r="C143" s="201"/>
      <c r="D143" s="208" t="str">
        <f t="shared" si="8"/>
        <v>-</v>
      </c>
      <c r="E143" s="225"/>
      <c r="F143" s="225"/>
      <c r="G143" s="225"/>
      <c r="H143" s="225"/>
      <c r="I143" s="225"/>
      <c r="J143" s="225"/>
      <c r="K143" s="68"/>
      <c r="L143" s="225"/>
      <c r="M143" s="225"/>
      <c r="N143" s="235"/>
      <c r="O143" s="235"/>
      <c r="P143" s="235"/>
      <c r="Q143" s="235"/>
      <c r="R143" s="235"/>
      <c r="S143" s="235"/>
      <c r="T143" s="241" t="str">
        <f>IF(E143="","",VLOOKUP(E143,判定式!C$3:$J$12,8,TRUE))</f>
        <v/>
      </c>
      <c r="U143" s="241" t="str">
        <f>IF(F143="","",VLOOKUP(F143,判定式!D$3:$J$12,7,TRUE))</f>
        <v/>
      </c>
      <c r="V143" s="241" t="str">
        <f>IF(G143="","",VLOOKUP(G143,判定式!E$3:$J$12,6,TRUE))</f>
        <v/>
      </c>
      <c r="W143" s="241" t="str">
        <f>IF(H143="","",VLOOKUP(H143,判定式!F$3:$J$12,5,TRUE))</f>
        <v/>
      </c>
      <c r="X143" s="241" t="str">
        <f>IF(I143="","",VLOOKUP(I143,判定式!M$3:$N$12,2,TRUE))</f>
        <v/>
      </c>
      <c r="Y143" s="241" t="str">
        <f>IF(J143="","",VLOOKUP(J143,判定式!I$3:$J$12,2,TRUE))</f>
        <v/>
      </c>
      <c r="Z143" s="241" t="str">
        <f>IF(K143="","",VLOOKUP(K143,判定式!L$3:$N$12,3,TRUE))</f>
        <v/>
      </c>
      <c r="AA143" s="241" t="str">
        <f>IF(L143="","",VLOOKUP(L143,判定式!G$3:$J$12,4,TRUE))</f>
        <v/>
      </c>
      <c r="AB143" s="241" t="str">
        <f>IF(M143="","",VLOOKUP(M143,判定式!$H$3:J$12,3,TRUE))</f>
        <v/>
      </c>
      <c r="AC143" s="69" t="str">
        <f t="shared" si="9"/>
        <v/>
      </c>
      <c r="AD143" s="170" t="b">
        <f>IF(ISNUMBER(D143),"判定外",IF(C143=12,VLOOKUP(AC143,判定式!$C$15:I$19,7,TRUE),IF(C143=13,VLOOKUP(AC143,判定式!$D$15:I$19,6,TRUE),IF(C143=14,VLOOKUP(AC143,判定式!$E$15:I$19,5,TRUE),IF(C143=15,VLOOKUP(AC143,判定式!$F$15:I$19,4,TRUE),IF(C143=16,VLOOKUP(AC143,判定式!$G$15:I$19,3,TRUE),IF(C143=17,VLOOKUP(AC143,判定式!$H$15:I$19,2,TRUE))))))))</f>
        <v>0</v>
      </c>
    </row>
    <row r="144" spans="1:30" ht="14.25">
      <c r="A144" s="67">
        <v>124</v>
      </c>
      <c r="B144" s="133"/>
      <c r="C144" s="201"/>
      <c r="D144" s="208" t="str">
        <f t="shared" si="8"/>
        <v>-</v>
      </c>
      <c r="E144" s="225"/>
      <c r="F144" s="225"/>
      <c r="G144" s="225"/>
      <c r="H144" s="225"/>
      <c r="I144" s="225"/>
      <c r="J144" s="225"/>
      <c r="K144" s="68"/>
      <c r="L144" s="225"/>
      <c r="M144" s="225"/>
      <c r="N144" s="235"/>
      <c r="O144" s="235"/>
      <c r="P144" s="235"/>
      <c r="Q144" s="235"/>
      <c r="R144" s="235"/>
      <c r="S144" s="235"/>
      <c r="T144" s="241" t="str">
        <f>IF(E144="","",VLOOKUP(E144,判定式!C$3:$J$12,8,TRUE))</f>
        <v/>
      </c>
      <c r="U144" s="241" t="str">
        <f>IF(F144="","",VLOOKUP(F144,判定式!D$3:$J$12,7,TRUE))</f>
        <v/>
      </c>
      <c r="V144" s="241" t="str">
        <f>IF(G144="","",VLOOKUP(G144,判定式!E$3:$J$12,6,TRUE))</f>
        <v/>
      </c>
      <c r="W144" s="241" t="str">
        <f>IF(H144="","",VLOOKUP(H144,判定式!F$3:$J$12,5,TRUE))</f>
        <v/>
      </c>
      <c r="X144" s="241" t="str">
        <f>IF(I144="","",VLOOKUP(I144,判定式!M$3:$N$12,2,TRUE))</f>
        <v/>
      </c>
      <c r="Y144" s="241" t="str">
        <f>IF(J144="","",VLOOKUP(J144,判定式!I$3:$J$12,2,TRUE))</f>
        <v/>
      </c>
      <c r="Z144" s="241" t="str">
        <f>IF(K144="","",VLOOKUP(K144,判定式!L$3:$N$12,3,TRUE))</f>
        <v/>
      </c>
      <c r="AA144" s="241" t="str">
        <f>IF(L144="","",VLOOKUP(L144,判定式!G$3:$J$12,4,TRUE))</f>
        <v/>
      </c>
      <c r="AB144" s="241" t="str">
        <f>IF(M144="","",VLOOKUP(M144,判定式!$H$3:J$12,3,TRUE))</f>
        <v/>
      </c>
      <c r="AC144" s="69" t="str">
        <f t="shared" si="9"/>
        <v/>
      </c>
      <c r="AD144" s="170" t="b">
        <f>IF(ISNUMBER(D144),"判定外",IF(C144=12,VLOOKUP(AC144,判定式!$C$15:I$19,7,TRUE),IF(C144=13,VLOOKUP(AC144,判定式!$D$15:I$19,6,TRUE),IF(C144=14,VLOOKUP(AC144,判定式!$E$15:I$19,5,TRUE),IF(C144=15,VLOOKUP(AC144,判定式!$F$15:I$19,4,TRUE),IF(C144=16,VLOOKUP(AC144,判定式!$G$15:I$19,3,TRUE),IF(C144=17,VLOOKUP(AC144,判定式!$H$15:I$19,2,TRUE))))))))</f>
        <v>0</v>
      </c>
    </row>
    <row r="145" spans="1:30" ht="14.25">
      <c r="A145" s="76">
        <v>125</v>
      </c>
      <c r="B145" s="134"/>
      <c r="C145" s="202"/>
      <c r="D145" s="209" t="str">
        <f t="shared" si="8"/>
        <v>-</v>
      </c>
      <c r="E145" s="227"/>
      <c r="F145" s="227"/>
      <c r="G145" s="227"/>
      <c r="H145" s="227"/>
      <c r="I145" s="227"/>
      <c r="J145" s="227"/>
      <c r="K145" s="71"/>
      <c r="L145" s="227"/>
      <c r="M145" s="227"/>
      <c r="N145" s="239"/>
      <c r="O145" s="239"/>
      <c r="P145" s="239"/>
      <c r="Q145" s="239"/>
      <c r="R145" s="239"/>
      <c r="S145" s="239"/>
      <c r="T145" s="244" t="str">
        <f>IF(E145="","",VLOOKUP(E145,判定式!C$3:$J$12,8,TRUE))</f>
        <v/>
      </c>
      <c r="U145" s="244" t="str">
        <f>IF(F145="","",VLOOKUP(F145,判定式!D$3:$J$12,7,TRUE))</f>
        <v/>
      </c>
      <c r="V145" s="244" t="str">
        <f>IF(G145="","",VLOOKUP(G145,判定式!E$3:$J$12,6,TRUE))</f>
        <v/>
      </c>
      <c r="W145" s="244" t="str">
        <f>IF(H145="","",VLOOKUP(H145,判定式!F$3:$J$12,5,TRUE))</f>
        <v/>
      </c>
      <c r="X145" s="244" t="str">
        <f>IF(I145="","",VLOOKUP(I145,判定式!M$3:$N$12,2,TRUE))</f>
        <v/>
      </c>
      <c r="Y145" s="244" t="str">
        <f>IF(J145="","",VLOOKUP(J145,判定式!I$3:$J$12,2,TRUE))</f>
        <v/>
      </c>
      <c r="Z145" s="244" t="str">
        <f>IF(K145="","",VLOOKUP(K145,判定式!L$3:$N$12,3,TRUE))</f>
        <v/>
      </c>
      <c r="AA145" s="244" t="str">
        <f>IF(L145="","",VLOOKUP(L145,判定式!G$3:$J$12,4,TRUE))</f>
        <v/>
      </c>
      <c r="AB145" s="244" t="str">
        <f>IF(M145="","",VLOOKUP(M145,判定式!$H$3:J$12,3,TRUE))</f>
        <v/>
      </c>
      <c r="AC145" s="78" t="str">
        <f t="shared" si="9"/>
        <v/>
      </c>
      <c r="AD145" s="171" t="b">
        <f>IF(ISNUMBER(D145),"判定外",IF(C145=12,VLOOKUP(AC145,判定式!$C$15:I$19,7,TRUE),IF(C145=13,VLOOKUP(AC145,判定式!$D$15:I$19,6,TRUE),IF(C145=14,VLOOKUP(AC145,判定式!$E$15:I$19,5,TRUE),IF(C145=15,VLOOKUP(AC145,判定式!$F$15:I$19,4,TRUE),IF(C145=16,VLOOKUP(AC145,判定式!$G$15:I$19,3,TRUE),IF(C145=17,VLOOKUP(AC145,判定式!$H$15:I$19,2,TRUE))))))))</f>
        <v>0</v>
      </c>
    </row>
    <row r="146" spans="1:30" ht="14.25">
      <c r="A146" s="73">
        <v>126</v>
      </c>
      <c r="B146" s="135"/>
      <c r="C146" s="203"/>
      <c r="D146" s="210" t="str">
        <f t="shared" si="8"/>
        <v>-</v>
      </c>
      <c r="E146" s="229"/>
      <c r="F146" s="229"/>
      <c r="G146" s="229"/>
      <c r="H146" s="229"/>
      <c r="I146" s="229"/>
      <c r="J146" s="229"/>
      <c r="K146" s="74"/>
      <c r="L146" s="229"/>
      <c r="M146" s="229"/>
      <c r="N146" s="240"/>
      <c r="O146" s="240"/>
      <c r="P146" s="240"/>
      <c r="Q146" s="240"/>
      <c r="R146" s="240"/>
      <c r="S146" s="240"/>
      <c r="T146" s="245" t="str">
        <f>IF(E146="","",VLOOKUP(E146,判定式!C$3:$J$12,8,TRUE))</f>
        <v/>
      </c>
      <c r="U146" s="245" t="str">
        <f>IF(F146="","",VLOOKUP(F146,判定式!D$3:$J$12,7,TRUE))</f>
        <v/>
      </c>
      <c r="V146" s="245" t="str">
        <f>IF(G146="","",VLOOKUP(G146,判定式!E$3:$J$12,6,TRUE))</f>
        <v/>
      </c>
      <c r="W146" s="245" t="str">
        <f>IF(H146="","",VLOOKUP(H146,判定式!F$3:$J$12,5,TRUE))</f>
        <v/>
      </c>
      <c r="X146" s="245" t="str">
        <f>IF(I146="","",VLOOKUP(I146,判定式!M$3:$N$12,2,TRUE))</f>
        <v/>
      </c>
      <c r="Y146" s="245" t="str">
        <f>IF(J146="","",VLOOKUP(J146,判定式!I$3:$J$12,2,TRUE))</f>
        <v/>
      </c>
      <c r="Z146" s="245" t="str">
        <f>IF(K146="","",VLOOKUP(K146,判定式!L$3:$N$12,3,TRUE))</f>
        <v/>
      </c>
      <c r="AA146" s="245" t="str">
        <f>IF(L146="","",VLOOKUP(L146,判定式!G$3:$J$12,4,TRUE))</f>
        <v/>
      </c>
      <c r="AB146" s="245" t="str">
        <f>IF(M146="","",VLOOKUP(M146,判定式!$H$3:J$12,3,TRUE))</f>
        <v/>
      </c>
      <c r="AC146" s="75" t="str">
        <f t="shared" si="9"/>
        <v/>
      </c>
      <c r="AD146" s="172" t="b">
        <f>IF(ISNUMBER(D146),"判定外",IF(C146=12,VLOOKUP(AC146,判定式!$C$15:I$19,7,TRUE),IF(C146=13,VLOOKUP(AC146,判定式!$D$15:I$19,6,TRUE),IF(C146=14,VLOOKUP(AC146,判定式!$E$15:I$19,5,TRUE),IF(C146=15,VLOOKUP(AC146,判定式!$F$15:I$19,4,TRUE),IF(C146=16,VLOOKUP(AC146,判定式!$G$15:I$19,3,TRUE),IF(C146=17,VLOOKUP(AC146,判定式!$H$15:I$19,2,TRUE))))))))</f>
        <v>0</v>
      </c>
    </row>
    <row r="147" spans="1:30" ht="14.25">
      <c r="A147" s="67">
        <v>127</v>
      </c>
      <c r="B147" s="133"/>
      <c r="C147" s="201"/>
      <c r="D147" s="208" t="str">
        <f t="shared" si="8"/>
        <v>-</v>
      </c>
      <c r="E147" s="225"/>
      <c r="F147" s="225"/>
      <c r="G147" s="225"/>
      <c r="H147" s="225"/>
      <c r="I147" s="225"/>
      <c r="J147" s="225"/>
      <c r="K147" s="68"/>
      <c r="L147" s="225"/>
      <c r="M147" s="225"/>
      <c r="N147" s="235"/>
      <c r="O147" s="235"/>
      <c r="P147" s="235"/>
      <c r="Q147" s="235"/>
      <c r="R147" s="235"/>
      <c r="S147" s="235"/>
      <c r="T147" s="241" t="str">
        <f>IF(E147="","",VLOOKUP(E147,判定式!C$3:$J$12,8,TRUE))</f>
        <v/>
      </c>
      <c r="U147" s="241" t="str">
        <f>IF(F147="","",VLOOKUP(F147,判定式!D$3:$J$12,7,TRUE))</f>
        <v/>
      </c>
      <c r="V147" s="241" t="str">
        <f>IF(G147="","",VLOOKUP(G147,判定式!E$3:$J$12,6,TRUE))</f>
        <v/>
      </c>
      <c r="W147" s="241" t="str">
        <f>IF(H147="","",VLOOKUP(H147,判定式!F$3:$J$12,5,TRUE))</f>
        <v/>
      </c>
      <c r="X147" s="241" t="str">
        <f>IF(I147="","",VLOOKUP(I147,判定式!M$3:$N$12,2,TRUE))</f>
        <v/>
      </c>
      <c r="Y147" s="241" t="str">
        <f>IF(J147="","",VLOOKUP(J147,判定式!I$3:$J$12,2,TRUE))</f>
        <v/>
      </c>
      <c r="Z147" s="241" t="str">
        <f>IF(K147="","",VLOOKUP(K147,判定式!L$3:$N$12,3,TRUE))</f>
        <v/>
      </c>
      <c r="AA147" s="241" t="str">
        <f>IF(L147="","",VLOOKUP(L147,判定式!G$3:$J$12,4,TRUE))</f>
        <v/>
      </c>
      <c r="AB147" s="241" t="str">
        <f>IF(M147="","",VLOOKUP(M147,判定式!$H$3:J$12,3,TRUE))</f>
        <v/>
      </c>
      <c r="AC147" s="69" t="str">
        <f t="shared" si="9"/>
        <v/>
      </c>
      <c r="AD147" s="170" t="b">
        <f>IF(ISNUMBER(D147),"判定外",IF(C147=12,VLOOKUP(AC147,判定式!$C$15:I$19,7,TRUE),IF(C147=13,VLOOKUP(AC147,判定式!$D$15:I$19,6,TRUE),IF(C147=14,VLOOKUP(AC147,判定式!$E$15:I$19,5,TRUE),IF(C147=15,VLOOKUP(AC147,判定式!$F$15:I$19,4,TRUE),IF(C147=16,VLOOKUP(AC147,判定式!$G$15:I$19,3,TRUE),IF(C147=17,VLOOKUP(AC147,判定式!$H$15:I$19,2,TRUE))))))))</f>
        <v>0</v>
      </c>
    </row>
    <row r="148" spans="1:30" ht="14.25">
      <c r="A148" s="67">
        <v>128</v>
      </c>
      <c r="B148" s="133"/>
      <c r="C148" s="201"/>
      <c r="D148" s="208" t="str">
        <f t="shared" si="8"/>
        <v>-</v>
      </c>
      <c r="E148" s="225"/>
      <c r="F148" s="225"/>
      <c r="G148" s="225"/>
      <c r="H148" s="225"/>
      <c r="I148" s="225"/>
      <c r="J148" s="225"/>
      <c r="K148" s="68"/>
      <c r="L148" s="225"/>
      <c r="M148" s="225"/>
      <c r="N148" s="235"/>
      <c r="O148" s="235"/>
      <c r="P148" s="235"/>
      <c r="Q148" s="235"/>
      <c r="R148" s="235"/>
      <c r="S148" s="235"/>
      <c r="T148" s="241" t="str">
        <f>IF(E148="","",VLOOKUP(E148,判定式!C$3:$J$12,8,TRUE))</f>
        <v/>
      </c>
      <c r="U148" s="241" t="str">
        <f>IF(F148="","",VLOOKUP(F148,判定式!D$3:$J$12,7,TRUE))</f>
        <v/>
      </c>
      <c r="V148" s="241" t="str">
        <f>IF(G148="","",VLOOKUP(G148,判定式!E$3:$J$12,6,TRUE))</f>
        <v/>
      </c>
      <c r="W148" s="241" t="str">
        <f>IF(H148="","",VLOOKUP(H148,判定式!F$3:$J$12,5,TRUE))</f>
        <v/>
      </c>
      <c r="X148" s="241" t="str">
        <f>IF(I148="","",VLOOKUP(I148,判定式!M$3:$N$12,2,TRUE))</f>
        <v/>
      </c>
      <c r="Y148" s="241" t="str">
        <f>IF(J148="","",VLOOKUP(J148,判定式!I$3:$J$12,2,TRUE))</f>
        <v/>
      </c>
      <c r="Z148" s="241" t="str">
        <f>IF(K148="","",VLOOKUP(K148,判定式!L$3:$N$12,3,TRUE))</f>
        <v/>
      </c>
      <c r="AA148" s="241" t="str">
        <f>IF(L148="","",VLOOKUP(L148,判定式!G$3:$J$12,4,TRUE))</f>
        <v/>
      </c>
      <c r="AB148" s="241" t="str">
        <f>IF(M148="","",VLOOKUP(M148,判定式!$H$3:J$12,3,TRUE))</f>
        <v/>
      </c>
      <c r="AC148" s="69" t="str">
        <f t="shared" si="9"/>
        <v/>
      </c>
      <c r="AD148" s="170" t="b">
        <f>IF(ISNUMBER(D148),"判定外",IF(C148=12,VLOOKUP(AC148,判定式!$C$15:I$19,7,TRUE),IF(C148=13,VLOOKUP(AC148,判定式!$D$15:I$19,6,TRUE),IF(C148=14,VLOOKUP(AC148,判定式!$E$15:I$19,5,TRUE),IF(C148=15,VLOOKUP(AC148,判定式!$F$15:I$19,4,TRUE),IF(C148=16,VLOOKUP(AC148,判定式!$G$15:I$19,3,TRUE),IF(C148=17,VLOOKUP(AC148,判定式!$H$15:I$19,2,TRUE))))))))</f>
        <v>0</v>
      </c>
    </row>
    <row r="149" spans="1:30" ht="14.25">
      <c r="A149" s="67">
        <v>129</v>
      </c>
      <c r="B149" s="133"/>
      <c r="C149" s="201"/>
      <c r="D149" s="208" t="str">
        <f t="shared" si="8"/>
        <v>-</v>
      </c>
      <c r="E149" s="225"/>
      <c r="F149" s="225"/>
      <c r="G149" s="225"/>
      <c r="H149" s="225"/>
      <c r="I149" s="225"/>
      <c r="J149" s="225"/>
      <c r="K149" s="68"/>
      <c r="L149" s="225"/>
      <c r="M149" s="225"/>
      <c r="N149" s="235"/>
      <c r="O149" s="235"/>
      <c r="P149" s="235"/>
      <c r="Q149" s="235"/>
      <c r="R149" s="235"/>
      <c r="S149" s="235"/>
      <c r="T149" s="241" t="str">
        <f>IF(E149="","",VLOOKUP(E149,判定式!C$3:$J$12,8,TRUE))</f>
        <v/>
      </c>
      <c r="U149" s="241" t="str">
        <f>IF(F149="","",VLOOKUP(F149,判定式!D$3:$J$12,7,TRUE))</f>
        <v/>
      </c>
      <c r="V149" s="241" t="str">
        <f>IF(G149="","",VLOOKUP(G149,判定式!E$3:$J$12,6,TRUE))</f>
        <v/>
      </c>
      <c r="W149" s="241" t="str">
        <f>IF(H149="","",VLOOKUP(H149,判定式!F$3:$J$12,5,TRUE))</f>
        <v/>
      </c>
      <c r="X149" s="241" t="str">
        <f>IF(I149="","",VLOOKUP(I149,判定式!M$3:$N$12,2,TRUE))</f>
        <v/>
      </c>
      <c r="Y149" s="241" t="str">
        <f>IF(J149="","",VLOOKUP(J149,判定式!I$3:$J$12,2,TRUE))</f>
        <v/>
      </c>
      <c r="Z149" s="241" t="str">
        <f>IF(K149="","",VLOOKUP(K149,判定式!L$3:$N$12,3,TRUE))</f>
        <v/>
      </c>
      <c r="AA149" s="241" t="str">
        <f>IF(L149="","",VLOOKUP(L149,判定式!G$3:$J$12,4,TRUE))</f>
        <v/>
      </c>
      <c r="AB149" s="241" t="str">
        <f>IF(M149="","",VLOOKUP(M149,判定式!$H$3:J$12,3,TRUE))</f>
        <v/>
      </c>
      <c r="AC149" s="69" t="str">
        <f t="shared" si="9"/>
        <v/>
      </c>
      <c r="AD149" s="170" t="b">
        <f>IF(ISNUMBER(D149),"判定外",IF(C149=12,VLOOKUP(AC149,判定式!$C$15:I$19,7,TRUE),IF(C149=13,VLOOKUP(AC149,判定式!$D$15:I$19,6,TRUE),IF(C149=14,VLOOKUP(AC149,判定式!$E$15:I$19,5,TRUE),IF(C149=15,VLOOKUP(AC149,判定式!$F$15:I$19,4,TRUE),IF(C149=16,VLOOKUP(AC149,判定式!$G$15:I$19,3,TRUE),IF(C149=17,VLOOKUP(AC149,判定式!$H$15:I$19,2,TRUE))))))))</f>
        <v>0</v>
      </c>
    </row>
    <row r="150" spans="1:30" ht="14.25">
      <c r="A150" s="76">
        <v>130</v>
      </c>
      <c r="B150" s="136"/>
      <c r="C150" s="204"/>
      <c r="D150" s="211" t="str">
        <f t="shared" ref="D150:D213" si="10">IF((COUNTBLANK(E150:H150)+COUNTBLANK(K150:M150)+IF(AND(I150="",J150=""),1,0))=0,"",IF((COUNTBLANK(E150:H150)+COUNTBLANK(K150:M150)+IF(AND(I150="",J150=""),1,0))=8,"-",(COUNTBLANK(E150:H150)+COUNTBLANK(K150:M150)+IF(AND(I150="",J150=""),1,0))))</f>
        <v>-</v>
      </c>
      <c r="E150" s="230"/>
      <c r="F150" s="230"/>
      <c r="G150" s="230"/>
      <c r="H150" s="230"/>
      <c r="I150" s="230"/>
      <c r="J150" s="230"/>
      <c r="K150" s="77"/>
      <c r="L150" s="230"/>
      <c r="M150" s="230"/>
      <c r="N150" s="239"/>
      <c r="O150" s="239"/>
      <c r="P150" s="239"/>
      <c r="Q150" s="239"/>
      <c r="R150" s="239"/>
      <c r="S150" s="239"/>
      <c r="T150" s="242" t="str">
        <f>IF(E150="","",VLOOKUP(E150,判定式!C$3:$J$12,8,TRUE))</f>
        <v/>
      </c>
      <c r="U150" s="242" t="str">
        <f>IF(F150="","",VLOOKUP(F150,判定式!D$3:$J$12,7,TRUE))</f>
        <v/>
      </c>
      <c r="V150" s="242" t="str">
        <f>IF(G150="","",VLOOKUP(G150,判定式!E$3:$J$12,6,TRUE))</f>
        <v/>
      </c>
      <c r="W150" s="242" t="str">
        <f>IF(H150="","",VLOOKUP(H150,判定式!F$3:$J$12,5,TRUE))</f>
        <v/>
      </c>
      <c r="X150" s="242" t="str">
        <f>IF(I150="","",VLOOKUP(I150,判定式!M$3:$N$12,2,TRUE))</f>
        <v/>
      </c>
      <c r="Y150" s="242" t="str">
        <f>IF(J150="","",VLOOKUP(J150,判定式!I$3:$J$12,2,TRUE))</f>
        <v/>
      </c>
      <c r="Z150" s="242" t="str">
        <f>IF(K150="","",VLOOKUP(K150,判定式!L$3:$N$12,3,TRUE))</f>
        <v/>
      </c>
      <c r="AA150" s="242" t="str">
        <f>IF(L150="","",VLOOKUP(L150,判定式!G$3:$J$12,4,TRUE))</f>
        <v/>
      </c>
      <c r="AB150" s="242" t="str">
        <f>IF(M150="","",VLOOKUP(M150,判定式!$H$3:J$12,3,TRUE))</f>
        <v/>
      </c>
      <c r="AC150" s="78" t="str">
        <f t="shared" ref="AC150:AC213" si="11">IF(COUNTBLANK(T150:AB150)=0,IF((SUM(T150:X150)+SUM(Z150:AB150))&gt;=(SUM(T150:W150)+SUM(Y150:AB150)),SUM(T150:X150)+SUM(Z150:AB150),SUM(T150:W150)+SUM(Y150:AB150)),IF(AND(X150="",Y150=""),"",IF(AND(COUNTBLANK(T150:W150)=0,COUNTBLANK(Z150:AB150)=0),IF((SUM(T150:X150)+SUM(Z150:AB150))&gt;=(SUM(T150:W150)+SUM(Y150:AB150)),SUM(T150:X150)+SUM(Z150:AB150),SUM(T150:W150)+SUM(Y150:AB150)),"")))</f>
        <v/>
      </c>
      <c r="AD150" s="173" t="b">
        <f>IF(ISNUMBER(D150),"判定外",IF(C150=12,VLOOKUP(AC150,判定式!$C$15:I$19,7,TRUE),IF(C150=13,VLOOKUP(AC150,判定式!$D$15:I$19,6,TRUE),IF(C150=14,VLOOKUP(AC150,判定式!$E$15:I$19,5,TRUE),IF(C150=15,VLOOKUP(AC150,判定式!$F$15:I$19,4,TRUE),IF(C150=16,VLOOKUP(AC150,判定式!$G$15:I$19,3,TRUE),IF(C150=17,VLOOKUP(AC150,判定式!$H$15:I$19,2,TRUE))))))))</f>
        <v>0</v>
      </c>
    </row>
    <row r="151" spans="1:30" ht="14.25">
      <c r="A151" s="73">
        <v>131</v>
      </c>
      <c r="B151" s="137"/>
      <c r="C151" s="205"/>
      <c r="D151" s="212" t="str">
        <f t="shared" si="10"/>
        <v>-</v>
      </c>
      <c r="E151" s="231"/>
      <c r="F151" s="231"/>
      <c r="G151" s="231"/>
      <c r="H151" s="231"/>
      <c r="I151" s="231"/>
      <c r="J151" s="231"/>
      <c r="K151" s="80"/>
      <c r="L151" s="231"/>
      <c r="M151" s="231"/>
      <c r="N151" s="240"/>
      <c r="O151" s="238"/>
      <c r="P151" s="238"/>
      <c r="Q151" s="238"/>
      <c r="R151" s="238"/>
      <c r="S151" s="238"/>
      <c r="T151" s="243" t="str">
        <f>IF(E151="","",VLOOKUP(E151,判定式!C$3:$J$12,8,TRUE))</f>
        <v/>
      </c>
      <c r="U151" s="243" t="str">
        <f>IF(F151="","",VLOOKUP(F151,判定式!D$3:$J$12,7,TRUE))</f>
        <v/>
      </c>
      <c r="V151" s="243" t="str">
        <f>IF(G151="","",VLOOKUP(G151,判定式!E$3:$J$12,6,TRUE))</f>
        <v/>
      </c>
      <c r="W151" s="243" t="str">
        <f>IF(H151="","",VLOOKUP(H151,判定式!F$3:$J$12,5,TRUE))</f>
        <v/>
      </c>
      <c r="X151" s="243" t="str">
        <f>IF(I151="","",VLOOKUP(I151,判定式!M$3:$N$12,2,TRUE))</f>
        <v/>
      </c>
      <c r="Y151" s="243" t="str">
        <f>IF(J151="","",VLOOKUP(J151,判定式!I$3:$J$12,2,TRUE))</f>
        <v/>
      </c>
      <c r="Z151" s="243" t="str">
        <f>IF(K151="","",VLOOKUP(K151,判定式!L$3:$N$12,3,TRUE))</f>
        <v/>
      </c>
      <c r="AA151" s="243" t="str">
        <f>IF(L151="","",VLOOKUP(L151,判定式!G$3:$J$12,4,TRUE))</f>
        <v/>
      </c>
      <c r="AB151" s="243" t="str">
        <f>IF(M151="","",VLOOKUP(M151,判定式!$H$3:J$12,3,TRUE))</f>
        <v/>
      </c>
      <c r="AC151" s="75" t="str">
        <f t="shared" si="11"/>
        <v/>
      </c>
      <c r="AD151" s="174" t="b">
        <f>IF(ISNUMBER(D151),"判定外",IF(C151=12,VLOOKUP(AC151,判定式!$C$15:I$19,7,TRUE),IF(C151=13,VLOOKUP(AC151,判定式!$D$15:I$19,6,TRUE),IF(C151=14,VLOOKUP(AC151,判定式!$E$15:I$19,5,TRUE),IF(C151=15,VLOOKUP(AC151,判定式!$F$15:I$19,4,TRUE),IF(C151=16,VLOOKUP(AC151,判定式!$G$15:I$19,3,TRUE),IF(C151=17,VLOOKUP(AC151,判定式!$H$15:I$19,2,TRUE))))))))</f>
        <v>0</v>
      </c>
    </row>
    <row r="152" spans="1:30" ht="14.25">
      <c r="A152" s="67">
        <v>132</v>
      </c>
      <c r="B152" s="133"/>
      <c r="C152" s="201"/>
      <c r="D152" s="208" t="str">
        <f t="shared" si="10"/>
        <v>-</v>
      </c>
      <c r="E152" s="225"/>
      <c r="F152" s="225"/>
      <c r="G152" s="225"/>
      <c r="H152" s="225"/>
      <c r="I152" s="225"/>
      <c r="J152" s="225"/>
      <c r="K152" s="68"/>
      <c r="L152" s="225"/>
      <c r="M152" s="225"/>
      <c r="N152" s="235"/>
      <c r="O152" s="235"/>
      <c r="P152" s="235"/>
      <c r="Q152" s="235"/>
      <c r="R152" s="235"/>
      <c r="S152" s="235"/>
      <c r="T152" s="241" t="str">
        <f>IF(E152="","",VLOOKUP(E152,判定式!C$3:$J$12,8,TRUE))</f>
        <v/>
      </c>
      <c r="U152" s="241" t="str">
        <f>IF(F152="","",VLOOKUP(F152,判定式!D$3:$J$12,7,TRUE))</f>
        <v/>
      </c>
      <c r="V152" s="241" t="str">
        <f>IF(G152="","",VLOOKUP(G152,判定式!E$3:$J$12,6,TRUE))</f>
        <v/>
      </c>
      <c r="W152" s="241" t="str">
        <f>IF(H152="","",VLOOKUP(H152,判定式!F$3:$J$12,5,TRUE))</f>
        <v/>
      </c>
      <c r="X152" s="241" t="str">
        <f>IF(I152="","",VLOOKUP(I152,判定式!M$3:$N$12,2,TRUE))</f>
        <v/>
      </c>
      <c r="Y152" s="241" t="str">
        <f>IF(J152="","",VLOOKUP(J152,判定式!I$3:$J$12,2,TRUE))</f>
        <v/>
      </c>
      <c r="Z152" s="241" t="str">
        <f>IF(K152="","",VLOOKUP(K152,判定式!L$3:$N$12,3,TRUE))</f>
        <v/>
      </c>
      <c r="AA152" s="241" t="str">
        <f>IF(L152="","",VLOOKUP(L152,判定式!G$3:$J$12,4,TRUE))</f>
        <v/>
      </c>
      <c r="AB152" s="241" t="str">
        <f>IF(M152="","",VLOOKUP(M152,判定式!$H$3:J$12,3,TRUE))</f>
        <v/>
      </c>
      <c r="AC152" s="69" t="str">
        <f t="shared" si="11"/>
        <v/>
      </c>
      <c r="AD152" s="170" t="b">
        <f>IF(ISNUMBER(D152),"判定外",IF(C152=12,VLOOKUP(AC152,判定式!$C$15:I$19,7,TRUE),IF(C152=13,VLOOKUP(AC152,判定式!$D$15:I$19,6,TRUE),IF(C152=14,VLOOKUP(AC152,判定式!$E$15:I$19,5,TRUE),IF(C152=15,VLOOKUP(AC152,判定式!$F$15:I$19,4,TRUE),IF(C152=16,VLOOKUP(AC152,判定式!$G$15:I$19,3,TRUE),IF(C152=17,VLOOKUP(AC152,判定式!$H$15:I$19,2,TRUE))))))))</f>
        <v>0</v>
      </c>
    </row>
    <row r="153" spans="1:30" ht="14.25">
      <c r="A153" s="67">
        <v>133</v>
      </c>
      <c r="B153" s="133"/>
      <c r="C153" s="201"/>
      <c r="D153" s="208" t="str">
        <f t="shared" si="10"/>
        <v>-</v>
      </c>
      <c r="E153" s="225"/>
      <c r="F153" s="225"/>
      <c r="G153" s="225"/>
      <c r="H153" s="225"/>
      <c r="I153" s="225"/>
      <c r="J153" s="225"/>
      <c r="K153" s="68"/>
      <c r="L153" s="225"/>
      <c r="M153" s="225"/>
      <c r="N153" s="235"/>
      <c r="O153" s="235"/>
      <c r="P153" s="235"/>
      <c r="Q153" s="235"/>
      <c r="R153" s="235"/>
      <c r="S153" s="235"/>
      <c r="T153" s="241" t="str">
        <f>IF(E153="","",VLOOKUP(E153,判定式!C$3:$J$12,8,TRUE))</f>
        <v/>
      </c>
      <c r="U153" s="241" t="str">
        <f>IF(F153="","",VLOOKUP(F153,判定式!D$3:$J$12,7,TRUE))</f>
        <v/>
      </c>
      <c r="V153" s="241" t="str">
        <f>IF(G153="","",VLOOKUP(G153,判定式!E$3:$J$12,6,TRUE))</f>
        <v/>
      </c>
      <c r="W153" s="241" t="str">
        <f>IF(H153="","",VLOOKUP(H153,判定式!F$3:$J$12,5,TRUE))</f>
        <v/>
      </c>
      <c r="X153" s="241" t="str">
        <f>IF(I153="","",VLOOKUP(I153,判定式!M$3:$N$12,2,TRUE))</f>
        <v/>
      </c>
      <c r="Y153" s="241" t="str">
        <f>IF(J153="","",VLOOKUP(J153,判定式!I$3:$J$12,2,TRUE))</f>
        <v/>
      </c>
      <c r="Z153" s="241" t="str">
        <f>IF(K153="","",VLOOKUP(K153,判定式!L$3:$N$12,3,TRUE))</f>
        <v/>
      </c>
      <c r="AA153" s="241" t="str">
        <f>IF(L153="","",VLOOKUP(L153,判定式!G$3:$J$12,4,TRUE))</f>
        <v/>
      </c>
      <c r="AB153" s="241" t="str">
        <f>IF(M153="","",VLOOKUP(M153,判定式!$H$3:J$12,3,TRUE))</f>
        <v/>
      </c>
      <c r="AC153" s="69" t="str">
        <f t="shared" si="11"/>
        <v/>
      </c>
      <c r="AD153" s="170" t="b">
        <f>IF(ISNUMBER(D153),"判定外",IF(C153=12,VLOOKUP(AC153,判定式!$C$15:I$19,7,TRUE),IF(C153=13,VLOOKUP(AC153,判定式!$D$15:I$19,6,TRUE),IF(C153=14,VLOOKUP(AC153,判定式!$E$15:I$19,5,TRUE),IF(C153=15,VLOOKUP(AC153,判定式!$F$15:I$19,4,TRUE),IF(C153=16,VLOOKUP(AC153,判定式!$G$15:I$19,3,TRUE),IF(C153=17,VLOOKUP(AC153,判定式!$H$15:I$19,2,TRUE))))))))</f>
        <v>0</v>
      </c>
    </row>
    <row r="154" spans="1:30" ht="14.25">
      <c r="A154" s="67">
        <v>134</v>
      </c>
      <c r="B154" s="133"/>
      <c r="C154" s="201"/>
      <c r="D154" s="208" t="str">
        <f t="shared" si="10"/>
        <v>-</v>
      </c>
      <c r="E154" s="225"/>
      <c r="F154" s="225"/>
      <c r="G154" s="225"/>
      <c r="H154" s="225"/>
      <c r="I154" s="225"/>
      <c r="J154" s="225"/>
      <c r="K154" s="68"/>
      <c r="L154" s="225"/>
      <c r="M154" s="225"/>
      <c r="N154" s="235"/>
      <c r="O154" s="235"/>
      <c r="P154" s="235"/>
      <c r="Q154" s="235"/>
      <c r="R154" s="235"/>
      <c r="S154" s="235"/>
      <c r="T154" s="241" t="str">
        <f>IF(E154="","",VLOOKUP(E154,判定式!C$3:$J$12,8,TRUE))</f>
        <v/>
      </c>
      <c r="U154" s="241" t="str">
        <f>IF(F154="","",VLOOKUP(F154,判定式!D$3:$J$12,7,TRUE))</f>
        <v/>
      </c>
      <c r="V154" s="241" t="str">
        <f>IF(G154="","",VLOOKUP(G154,判定式!E$3:$J$12,6,TRUE))</f>
        <v/>
      </c>
      <c r="W154" s="241" t="str">
        <f>IF(H154="","",VLOOKUP(H154,判定式!F$3:$J$12,5,TRUE))</f>
        <v/>
      </c>
      <c r="X154" s="241" t="str">
        <f>IF(I154="","",VLOOKUP(I154,判定式!M$3:$N$12,2,TRUE))</f>
        <v/>
      </c>
      <c r="Y154" s="241" t="str">
        <f>IF(J154="","",VLOOKUP(J154,判定式!I$3:$J$12,2,TRUE))</f>
        <v/>
      </c>
      <c r="Z154" s="241" t="str">
        <f>IF(K154="","",VLOOKUP(K154,判定式!L$3:$N$12,3,TRUE))</f>
        <v/>
      </c>
      <c r="AA154" s="241" t="str">
        <f>IF(L154="","",VLOOKUP(L154,判定式!G$3:$J$12,4,TRUE))</f>
        <v/>
      </c>
      <c r="AB154" s="241" t="str">
        <f>IF(M154="","",VLOOKUP(M154,判定式!$H$3:J$12,3,TRUE))</f>
        <v/>
      </c>
      <c r="AC154" s="69" t="str">
        <f t="shared" si="11"/>
        <v/>
      </c>
      <c r="AD154" s="170" t="b">
        <f>IF(ISNUMBER(D154),"判定外",IF(C154=12,VLOOKUP(AC154,判定式!$C$15:I$19,7,TRUE),IF(C154=13,VLOOKUP(AC154,判定式!$D$15:I$19,6,TRUE),IF(C154=14,VLOOKUP(AC154,判定式!$E$15:I$19,5,TRUE),IF(C154=15,VLOOKUP(AC154,判定式!$F$15:I$19,4,TRUE),IF(C154=16,VLOOKUP(AC154,判定式!$G$15:I$19,3,TRUE),IF(C154=17,VLOOKUP(AC154,判定式!$H$15:I$19,2,TRUE))))))))</f>
        <v>0</v>
      </c>
    </row>
    <row r="155" spans="1:30" ht="14.25">
      <c r="A155" s="76">
        <v>135</v>
      </c>
      <c r="B155" s="134"/>
      <c r="C155" s="202"/>
      <c r="D155" s="209" t="str">
        <f t="shared" si="10"/>
        <v>-</v>
      </c>
      <c r="E155" s="227"/>
      <c r="F155" s="227"/>
      <c r="G155" s="227"/>
      <c r="H155" s="227"/>
      <c r="I155" s="227"/>
      <c r="J155" s="227"/>
      <c r="K155" s="71"/>
      <c r="L155" s="227"/>
      <c r="M155" s="227"/>
      <c r="N155" s="239"/>
      <c r="O155" s="239"/>
      <c r="P155" s="239"/>
      <c r="Q155" s="239"/>
      <c r="R155" s="239"/>
      <c r="S155" s="239"/>
      <c r="T155" s="244" t="str">
        <f>IF(E155="","",VLOOKUP(E155,判定式!C$3:$J$12,8,TRUE))</f>
        <v/>
      </c>
      <c r="U155" s="244" t="str">
        <f>IF(F155="","",VLOOKUP(F155,判定式!D$3:$J$12,7,TRUE))</f>
        <v/>
      </c>
      <c r="V155" s="244" t="str">
        <f>IF(G155="","",VLOOKUP(G155,判定式!E$3:$J$12,6,TRUE))</f>
        <v/>
      </c>
      <c r="W155" s="244" t="str">
        <f>IF(H155="","",VLOOKUP(H155,判定式!F$3:$J$12,5,TRUE))</f>
        <v/>
      </c>
      <c r="X155" s="244" t="str">
        <f>IF(I155="","",VLOOKUP(I155,判定式!M$3:$N$12,2,TRUE))</f>
        <v/>
      </c>
      <c r="Y155" s="244" t="str">
        <f>IF(J155="","",VLOOKUP(J155,判定式!I$3:$J$12,2,TRUE))</f>
        <v/>
      </c>
      <c r="Z155" s="244" t="str">
        <f>IF(K155="","",VLOOKUP(K155,判定式!L$3:$N$12,3,TRUE))</f>
        <v/>
      </c>
      <c r="AA155" s="244" t="str">
        <f>IF(L155="","",VLOOKUP(L155,判定式!G$3:$J$12,4,TRUE))</f>
        <v/>
      </c>
      <c r="AB155" s="244" t="str">
        <f>IF(M155="","",VLOOKUP(M155,判定式!$H$3:J$12,3,TRUE))</f>
        <v/>
      </c>
      <c r="AC155" s="78" t="str">
        <f t="shared" si="11"/>
        <v/>
      </c>
      <c r="AD155" s="171" t="b">
        <f>IF(ISNUMBER(D155),"判定外",IF(C155=12,VLOOKUP(AC155,判定式!$C$15:I$19,7,TRUE),IF(C155=13,VLOOKUP(AC155,判定式!$D$15:I$19,6,TRUE),IF(C155=14,VLOOKUP(AC155,判定式!$E$15:I$19,5,TRUE),IF(C155=15,VLOOKUP(AC155,判定式!$F$15:I$19,4,TRUE),IF(C155=16,VLOOKUP(AC155,判定式!$G$15:I$19,3,TRUE),IF(C155=17,VLOOKUP(AC155,判定式!$H$15:I$19,2,TRUE))))))))</f>
        <v>0</v>
      </c>
    </row>
    <row r="156" spans="1:30" ht="14.25">
      <c r="A156" s="73">
        <v>136</v>
      </c>
      <c r="B156" s="135"/>
      <c r="C156" s="203"/>
      <c r="D156" s="210" t="str">
        <f t="shared" si="10"/>
        <v>-</v>
      </c>
      <c r="E156" s="229"/>
      <c r="F156" s="229"/>
      <c r="G156" s="229"/>
      <c r="H156" s="229"/>
      <c r="I156" s="229"/>
      <c r="J156" s="229"/>
      <c r="K156" s="74"/>
      <c r="L156" s="229"/>
      <c r="M156" s="229"/>
      <c r="N156" s="238"/>
      <c r="O156" s="238"/>
      <c r="P156" s="238"/>
      <c r="Q156" s="238"/>
      <c r="R156" s="238"/>
      <c r="S156" s="238"/>
      <c r="T156" s="245" t="str">
        <f>IF(E156="","",VLOOKUP(E156,判定式!C$3:$J$12,8,TRUE))</f>
        <v/>
      </c>
      <c r="U156" s="245" t="str">
        <f>IF(F156="","",VLOOKUP(F156,判定式!D$3:$J$12,7,TRUE))</f>
        <v/>
      </c>
      <c r="V156" s="245" t="str">
        <f>IF(G156="","",VLOOKUP(G156,判定式!E$3:$J$12,6,TRUE))</f>
        <v/>
      </c>
      <c r="W156" s="245" t="str">
        <f>IF(H156="","",VLOOKUP(H156,判定式!F$3:$J$12,5,TRUE))</f>
        <v/>
      </c>
      <c r="X156" s="245" t="str">
        <f>IF(I156="","",VLOOKUP(I156,判定式!M$3:$N$12,2,TRUE))</f>
        <v/>
      </c>
      <c r="Y156" s="245" t="str">
        <f>IF(J156="","",VLOOKUP(J156,判定式!I$3:$J$12,2,TRUE))</f>
        <v/>
      </c>
      <c r="Z156" s="245" t="str">
        <f>IF(K156="","",VLOOKUP(K156,判定式!L$3:$N$12,3,TRUE))</f>
        <v/>
      </c>
      <c r="AA156" s="245" t="str">
        <f>IF(L156="","",VLOOKUP(L156,判定式!G$3:$J$12,4,TRUE))</f>
        <v/>
      </c>
      <c r="AB156" s="245" t="str">
        <f>IF(M156="","",VLOOKUP(M156,判定式!$H$3:J$12,3,TRUE))</f>
        <v/>
      </c>
      <c r="AC156" s="75" t="str">
        <f t="shared" si="11"/>
        <v/>
      </c>
      <c r="AD156" s="172" t="b">
        <f>IF(ISNUMBER(D156),"判定外",IF(C156=12,VLOOKUP(AC156,判定式!$C$15:I$19,7,TRUE),IF(C156=13,VLOOKUP(AC156,判定式!$D$15:I$19,6,TRUE),IF(C156=14,VLOOKUP(AC156,判定式!$E$15:I$19,5,TRUE),IF(C156=15,VLOOKUP(AC156,判定式!$F$15:I$19,4,TRUE),IF(C156=16,VLOOKUP(AC156,判定式!$G$15:I$19,3,TRUE),IF(C156=17,VLOOKUP(AC156,判定式!$H$15:I$19,2,TRUE))))))))</f>
        <v>0</v>
      </c>
    </row>
    <row r="157" spans="1:30" ht="14.25">
      <c r="A157" s="67">
        <v>137</v>
      </c>
      <c r="B157" s="133"/>
      <c r="C157" s="201"/>
      <c r="D157" s="208" t="str">
        <f t="shared" si="10"/>
        <v>-</v>
      </c>
      <c r="E157" s="225"/>
      <c r="F157" s="225"/>
      <c r="G157" s="225"/>
      <c r="H157" s="225"/>
      <c r="I157" s="225"/>
      <c r="J157" s="225"/>
      <c r="K157" s="68"/>
      <c r="L157" s="225"/>
      <c r="M157" s="225"/>
      <c r="N157" s="235"/>
      <c r="O157" s="235"/>
      <c r="P157" s="235"/>
      <c r="Q157" s="235"/>
      <c r="R157" s="235"/>
      <c r="S157" s="235"/>
      <c r="T157" s="241" t="str">
        <f>IF(E157="","",VLOOKUP(E157,判定式!C$3:$J$12,8,TRUE))</f>
        <v/>
      </c>
      <c r="U157" s="241" t="str">
        <f>IF(F157="","",VLOOKUP(F157,判定式!D$3:$J$12,7,TRUE))</f>
        <v/>
      </c>
      <c r="V157" s="241" t="str">
        <f>IF(G157="","",VLOOKUP(G157,判定式!E$3:$J$12,6,TRUE))</f>
        <v/>
      </c>
      <c r="W157" s="241" t="str">
        <f>IF(H157="","",VLOOKUP(H157,判定式!F$3:$J$12,5,TRUE))</f>
        <v/>
      </c>
      <c r="X157" s="241" t="str">
        <f>IF(I157="","",VLOOKUP(I157,判定式!M$3:$N$12,2,TRUE))</f>
        <v/>
      </c>
      <c r="Y157" s="241" t="str">
        <f>IF(J157="","",VLOOKUP(J157,判定式!I$3:$J$12,2,TRUE))</f>
        <v/>
      </c>
      <c r="Z157" s="241" t="str">
        <f>IF(K157="","",VLOOKUP(K157,判定式!L$3:$N$12,3,TRUE))</f>
        <v/>
      </c>
      <c r="AA157" s="241" t="str">
        <f>IF(L157="","",VLOOKUP(L157,判定式!G$3:$J$12,4,TRUE))</f>
        <v/>
      </c>
      <c r="AB157" s="241" t="str">
        <f>IF(M157="","",VLOOKUP(M157,判定式!$H$3:J$12,3,TRUE))</f>
        <v/>
      </c>
      <c r="AC157" s="69" t="str">
        <f t="shared" si="11"/>
        <v/>
      </c>
      <c r="AD157" s="170" t="b">
        <f>IF(ISNUMBER(D157),"判定外",IF(C157=12,VLOOKUP(AC157,判定式!$C$15:I$19,7,TRUE),IF(C157=13,VLOOKUP(AC157,判定式!$D$15:I$19,6,TRUE),IF(C157=14,VLOOKUP(AC157,判定式!$E$15:I$19,5,TRUE),IF(C157=15,VLOOKUP(AC157,判定式!$F$15:I$19,4,TRUE),IF(C157=16,VLOOKUP(AC157,判定式!$G$15:I$19,3,TRUE),IF(C157=17,VLOOKUP(AC157,判定式!$H$15:I$19,2,TRUE))))))))</f>
        <v>0</v>
      </c>
    </row>
    <row r="158" spans="1:30" ht="14.25">
      <c r="A158" s="67">
        <v>138</v>
      </c>
      <c r="B158" s="133"/>
      <c r="C158" s="201"/>
      <c r="D158" s="208" t="str">
        <f t="shared" si="10"/>
        <v>-</v>
      </c>
      <c r="E158" s="225"/>
      <c r="F158" s="225"/>
      <c r="G158" s="225"/>
      <c r="H158" s="225"/>
      <c r="I158" s="225"/>
      <c r="J158" s="225"/>
      <c r="K158" s="68"/>
      <c r="L158" s="225"/>
      <c r="M158" s="225"/>
      <c r="N158" s="235"/>
      <c r="O158" s="235"/>
      <c r="P158" s="235"/>
      <c r="Q158" s="235"/>
      <c r="R158" s="235"/>
      <c r="S158" s="235"/>
      <c r="T158" s="241" t="str">
        <f>IF(E158="","",VLOOKUP(E158,判定式!C$3:$J$12,8,TRUE))</f>
        <v/>
      </c>
      <c r="U158" s="241" t="str">
        <f>IF(F158="","",VLOOKUP(F158,判定式!D$3:$J$12,7,TRUE))</f>
        <v/>
      </c>
      <c r="V158" s="241" t="str">
        <f>IF(G158="","",VLOOKUP(G158,判定式!E$3:$J$12,6,TRUE))</f>
        <v/>
      </c>
      <c r="W158" s="241" t="str">
        <f>IF(H158="","",VLOOKUP(H158,判定式!F$3:$J$12,5,TRUE))</f>
        <v/>
      </c>
      <c r="X158" s="241" t="str">
        <f>IF(I158="","",VLOOKUP(I158,判定式!M$3:$N$12,2,TRUE))</f>
        <v/>
      </c>
      <c r="Y158" s="241" t="str">
        <f>IF(J158="","",VLOOKUP(J158,判定式!I$3:$J$12,2,TRUE))</f>
        <v/>
      </c>
      <c r="Z158" s="241" t="str">
        <f>IF(K158="","",VLOOKUP(K158,判定式!L$3:$N$12,3,TRUE))</f>
        <v/>
      </c>
      <c r="AA158" s="241" t="str">
        <f>IF(L158="","",VLOOKUP(L158,判定式!G$3:$J$12,4,TRUE))</f>
        <v/>
      </c>
      <c r="AB158" s="241" t="str">
        <f>IF(M158="","",VLOOKUP(M158,判定式!$H$3:J$12,3,TRUE))</f>
        <v/>
      </c>
      <c r="AC158" s="69" t="str">
        <f t="shared" si="11"/>
        <v/>
      </c>
      <c r="AD158" s="170" t="b">
        <f>IF(ISNUMBER(D158),"判定外",IF(C158=12,VLOOKUP(AC158,判定式!$C$15:I$19,7,TRUE),IF(C158=13,VLOOKUP(AC158,判定式!$D$15:I$19,6,TRUE),IF(C158=14,VLOOKUP(AC158,判定式!$E$15:I$19,5,TRUE),IF(C158=15,VLOOKUP(AC158,判定式!$F$15:I$19,4,TRUE),IF(C158=16,VLOOKUP(AC158,判定式!$G$15:I$19,3,TRUE),IF(C158=17,VLOOKUP(AC158,判定式!$H$15:I$19,2,TRUE))))))))</f>
        <v>0</v>
      </c>
    </row>
    <row r="159" spans="1:30" ht="14.25">
      <c r="A159" s="67">
        <v>139</v>
      </c>
      <c r="B159" s="133"/>
      <c r="C159" s="201"/>
      <c r="D159" s="208" t="str">
        <f t="shared" si="10"/>
        <v>-</v>
      </c>
      <c r="E159" s="225"/>
      <c r="F159" s="225"/>
      <c r="G159" s="225"/>
      <c r="H159" s="225"/>
      <c r="I159" s="225"/>
      <c r="J159" s="225"/>
      <c r="K159" s="68"/>
      <c r="L159" s="225"/>
      <c r="M159" s="225"/>
      <c r="N159" s="235"/>
      <c r="O159" s="235"/>
      <c r="P159" s="235"/>
      <c r="Q159" s="235"/>
      <c r="R159" s="235"/>
      <c r="S159" s="235"/>
      <c r="T159" s="241" t="str">
        <f>IF(E159="","",VLOOKUP(E159,判定式!C$3:$J$12,8,TRUE))</f>
        <v/>
      </c>
      <c r="U159" s="241" t="str">
        <f>IF(F159="","",VLOOKUP(F159,判定式!D$3:$J$12,7,TRUE))</f>
        <v/>
      </c>
      <c r="V159" s="241" t="str">
        <f>IF(G159="","",VLOOKUP(G159,判定式!E$3:$J$12,6,TRUE))</f>
        <v/>
      </c>
      <c r="W159" s="241" t="str">
        <f>IF(H159="","",VLOOKUP(H159,判定式!F$3:$J$12,5,TRUE))</f>
        <v/>
      </c>
      <c r="X159" s="241" t="str">
        <f>IF(I159="","",VLOOKUP(I159,判定式!M$3:$N$12,2,TRUE))</f>
        <v/>
      </c>
      <c r="Y159" s="241" t="str">
        <f>IF(J159="","",VLOOKUP(J159,判定式!I$3:$J$12,2,TRUE))</f>
        <v/>
      </c>
      <c r="Z159" s="241" t="str">
        <f>IF(K159="","",VLOOKUP(K159,判定式!L$3:$N$12,3,TRUE))</f>
        <v/>
      </c>
      <c r="AA159" s="241" t="str">
        <f>IF(L159="","",VLOOKUP(L159,判定式!G$3:$J$12,4,TRUE))</f>
        <v/>
      </c>
      <c r="AB159" s="241" t="str">
        <f>IF(M159="","",VLOOKUP(M159,判定式!$H$3:J$12,3,TRUE))</f>
        <v/>
      </c>
      <c r="AC159" s="69" t="str">
        <f t="shared" si="11"/>
        <v/>
      </c>
      <c r="AD159" s="170" t="b">
        <f>IF(ISNUMBER(D159),"判定外",IF(C159=12,VLOOKUP(AC159,判定式!$C$15:I$19,7,TRUE),IF(C159=13,VLOOKUP(AC159,判定式!$D$15:I$19,6,TRUE),IF(C159=14,VLOOKUP(AC159,判定式!$E$15:I$19,5,TRUE),IF(C159=15,VLOOKUP(AC159,判定式!$F$15:I$19,4,TRUE),IF(C159=16,VLOOKUP(AC159,判定式!$G$15:I$19,3,TRUE),IF(C159=17,VLOOKUP(AC159,判定式!$H$15:I$19,2,TRUE))))))))</f>
        <v>0</v>
      </c>
    </row>
    <row r="160" spans="1:30" ht="14.25">
      <c r="A160" s="76">
        <v>140</v>
      </c>
      <c r="B160" s="136"/>
      <c r="C160" s="204"/>
      <c r="D160" s="211" t="str">
        <f t="shared" si="10"/>
        <v>-</v>
      </c>
      <c r="E160" s="230"/>
      <c r="F160" s="230"/>
      <c r="G160" s="230"/>
      <c r="H160" s="230"/>
      <c r="I160" s="230"/>
      <c r="J160" s="230"/>
      <c r="K160" s="77"/>
      <c r="L160" s="230"/>
      <c r="M160" s="230"/>
      <c r="N160" s="239"/>
      <c r="O160" s="239"/>
      <c r="P160" s="239"/>
      <c r="Q160" s="239"/>
      <c r="R160" s="239"/>
      <c r="S160" s="239"/>
      <c r="T160" s="242" t="str">
        <f>IF(E160="","",VLOOKUP(E160,判定式!C$3:$J$12,8,TRUE))</f>
        <v/>
      </c>
      <c r="U160" s="242" t="str">
        <f>IF(F160="","",VLOOKUP(F160,判定式!D$3:$J$12,7,TRUE))</f>
        <v/>
      </c>
      <c r="V160" s="242" t="str">
        <f>IF(G160="","",VLOOKUP(G160,判定式!E$3:$J$12,6,TRUE))</f>
        <v/>
      </c>
      <c r="W160" s="242" t="str">
        <f>IF(H160="","",VLOOKUP(H160,判定式!F$3:$J$12,5,TRUE))</f>
        <v/>
      </c>
      <c r="X160" s="242" t="str">
        <f>IF(I160="","",VLOOKUP(I160,判定式!M$3:$N$12,2,TRUE))</f>
        <v/>
      </c>
      <c r="Y160" s="242" t="str">
        <f>IF(J160="","",VLOOKUP(J160,判定式!I$3:$J$12,2,TRUE))</f>
        <v/>
      </c>
      <c r="Z160" s="242" t="str">
        <f>IF(K160="","",VLOOKUP(K160,判定式!L$3:$N$12,3,TRUE))</f>
        <v/>
      </c>
      <c r="AA160" s="242" t="str">
        <f>IF(L160="","",VLOOKUP(L160,判定式!G$3:$J$12,4,TRUE))</f>
        <v/>
      </c>
      <c r="AB160" s="242" t="str">
        <f>IF(M160="","",VLOOKUP(M160,判定式!$H$3:J$12,3,TRUE))</f>
        <v/>
      </c>
      <c r="AC160" s="78" t="str">
        <f t="shared" si="11"/>
        <v/>
      </c>
      <c r="AD160" s="173" t="b">
        <f>IF(ISNUMBER(D160),"判定外",IF(C160=12,VLOOKUP(AC160,判定式!$C$15:I$19,7,TRUE),IF(C160=13,VLOOKUP(AC160,判定式!$D$15:I$19,6,TRUE),IF(C160=14,VLOOKUP(AC160,判定式!$E$15:I$19,5,TRUE),IF(C160=15,VLOOKUP(AC160,判定式!$F$15:I$19,4,TRUE),IF(C160=16,VLOOKUP(AC160,判定式!$G$15:I$19,3,TRUE),IF(C160=17,VLOOKUP(AC160,判定式!$H$15:I$19,2,TRUE))))))))</f>
        <v>0</v>
      </c>
    </row>
    <row r="161" spans="1:30" ht="14.25">
      <c r="A161" s="73">
        <v>141</v>
      </c>
      <c r="B161" s="137"/>
      <c r="C161" s="205"/>
      <c r="D161" s="212" t="str">
        <f t="shared" si="10"/>
        <v>-</v>
      </c>
      <c r="E161" s="231"/>
      <c r="F161" s="231"/>
      <c r="G161" s="231"/>
      <c r="H161" s="231"/>
      <c r="I161" s="231"/>
      <c r="J161" s="231"/>
      <c r="K161" s="80"/>
      <c r="L161" s="231"/>
      <c r="M161" s="231"/>
      <c r="N161" s="238"/>
      <c r="O161" s="238"/>
      <c r="P161" s="238"/>
      <c r="Q161" s="238"/>
      <c r="R161" s="238"/>
      <c r="S161" s="238"/>
      <c r="T161" s="243" t="str">
        <f>IF(E161="","",VLOOKUP(E161,判定式!C$3:$J$12,8,TRUE))</f>
        <v/>
      </c>
      <c r="U161" s="243" t="str">
        <f>IF(F161="","",VLOOKUP(F161,判定式!D$3:$J$12,7,TRUE))</f>
        <v/>
      </c>
      <c r="V161" s="243" t="str">
        <f>IF(G161="","",VLOOKUP(G161,判定式!E$3:$J$12,6,TRUE))</f>
        <v/>
      </c>
      <c r="W161" s="243" t="str">
        <f>IF(H161="","",VLOOKUP(H161,判定式!F$3:$J$12,5,TRUE))</f>
        <v/>
      </c>
      <c r="X161" s="243" t="str">
        <f>IF(I161="","",VLOOKUP(I161,判定式!M$3:$N$12,2,TRUE))</f>
        <v/>
      </c>
      <c r="Y161" s="243" t="str">
        <f>IF(J161="","",VLOOKUP(J161,判定式!I$3:$J$12,2,TRUE))</f>
        <v/>
      </c>
      <c r="Z161" s="243" t="str">
        <f>IF(K161="","",VLOOKUP(K161,判定式!L$3:$N$12,3,TRUE))</f>
        <v/>
      </c>
      <c r="AA161" s="243" t="str">
        <f>IF(L161="","",VLOOKUP(L161,判定式!G$3:$J$12,4,TRUE))</f>
        <v/>
      </c>
      <c r="AB161" s="243" t="str">
        <f>IF(M161="","",VLOOKUP(M161,判定式!$H$3:J$12,3,TRUE))</f>
        <v/>
      </c>
      <c r="AC161" s="75" t="str">
        <f t="shared" si="11"/>
        <v/>
      </c>
      <c r="AD161" s="174" t="b">
        <f>IF(ISNUMBER(D161),"判定外",IF(C161=12,VLOOKUP(AC161,判定式!$C$15:I$19,7,TRUE),IF(C161=13,VLOOKUP(AC161,判定式!$D$15:I$19,6,TRUE),IF(C161=14,VLOOKUP(AC161,判定式!$E$15:I$19,5,TRUE),IF(C161=15,VLOOKUP(AC161,判定式!$F$15:I$19,4,TRUE),IF(C161=16,VLOOKUP(AC161,判定式!$G$15:I$19,3,TRUE),IF(C161=17,VLOOKUP(AC161,判定式!$H$15:I$19,2,TRUE))))))))</f>
        <v>0</v>
      </c>
    </row>
    <row r="162" spans="1:30" ht="14.25">
      <c r="A162" s="67">
        <v>142</v>
      </c>
      <c r="B162" s="133"/>
      <c r="C162" s="201"/>
      <c r="D162" s="208" t="str">
        <f t="shared" si="10"/>
        <v>-</v>
      </c>
      <c r="E162" s="225"/>
      <c r="F162" s="225"/>
      <c r="G162" s="225"/>
      <c r="H162" s="225"/>
      <c r="I162" s="225"/>
      <c r="J162" s="225"/>
      <c r="K162" s="68"/>
      <c r="L162" s="225"/>
      <c r="M162" s="225"/>
      <c r="N162" s="235"/>
      <c r="O162" s="235"/>
      <c r="P162" s="235"/>
      <c r="Q162" s="235"/>
      <c r="R162" s="235"/>
      <c r="S162" s="235"/>
      <c r="T162" s="241" t="str">
        <f>IF(E162="","",VLOOKUP(E162,判定式!C$3:$J$12,8,TRUE))</f>
        <v/>
      </c>
      <c r="U162" s="241" t="str">
        <f>IF(F162="","",VLOOKUP(F162,判定式!D$3:$J$12,7,TRUE))</f>
        <v/>
      </c>
      <c r="V162" s="241" t="str">
        <f>IF(G162="","",VLOOKUP(G162,判定式!E$3:$J$12,6,TRUE))</f>
        <v/>
      </c>
      <c r="W162" s="241" t="str">
        <f>IF(H162="","",VLOOKUP(H162,判定式!F$3:$J$12,5,TRUE))</f>
        <v/>
      </c>
      <c r="X162" s="241" t="str">
        <f>IF(I162="","",VLOOKUP(I162,判定式!M$3:$N$12,2,TRUE))</f>
        <v/>
      </c>
      <c r="Y162" s="241" t="str">
        <f>IF(J162="","",VLOOKUP(J162,判定式!I$3:$J$12,2,TRUE))</f>
        <v/>
      </c>
      <c r="Z162" s="241" t="str">
        <f>IF(K162="","",VLOOKUP(K162,判定式!L$3:$N$12,3,TRUE))</f>
        <v/>
      </c>
      <c r="AA162" s="241" t="str">
        <f>IF(L162="","",VLOOKUP(L162,判定式!G$3:$J$12,4,TRUE))</f>
        <v/>
      </c>
      <c r="AB162" s="241" t="str">
        <f>IF(M162="","",VLOOKUP(M162,判定式!$H$3:J$12,3,TRUE))</f>
        <v/>
      </c>
      <c r="AC162" s="69" t="str">
        <f t="shared" si="11"/>
        <v/>
      </c>
      <c r="AD162" s="170" t="b">
        <f>IF(ISNUMBER(D162),"判定外",IF(C162=12,VLOOKUP(AC162,判定式!$C$15:I$19,7,TRUE),IF(C162=13,VLOOKUP(AC162,判定式!$D$15:I$19,6,TRUE),IF(C162=14,VLOOKUP(AC162,判定式!$E$15:I$19,5,TRUE),IF(C162=15,VLOOKUP(AC162,判定式!$F$15:I$19,4,TRUE),IF(C162=16,VLOOKUP(AC162,判定式!$G$15:I$19,3,TRUE),IF(C162=17,VLOOKUP(AC162,判定式!$H$15:I$19,2,TRUE))))))))</f>
        <v>0</v>
      </c>
    </row>
    <row r="163" spans="1:30" ht="14.25">
      <c r="A163" s="67">
        <v>143</v>
      </c>
      <c r="B163" s="133"/>
      <c r="C163" s="201"/>
      <c r="D163" s="208" t="str">
        <f t="shared" si="10"/>
        <v>-</v>
      </c>
      <c r="E163" s="225"/>
      <c r="F163" s="225"/>
      <c r="G163" s="225"/>
      <c r="H163" s="225"/>
      <c r="I163" s="225"/>
      <c r="J163" s="225"/>
      <c r="K163" s="68"/>
      <c r="L163" s="225"/>
      <c r="M163" s="225"/>
      <c r="N163" s="235"/>
      <c r="O163" s="235"/>
      <c r="P163" s="235"/>
      <c r="Q163" s="235"/>
      <c r="R163" s="235"/>
      <c r="S163" s="235"/>
      <c r="T163" s="241" t="str">
        <f>IF(E163="","",VLOOKUP(E163,判定式!C$3:$J$12,8,TRUE))</f>
        <v/>
      </c>
      <c r="U163" s="241" t="str">
        <f>IF(F163="","",VLOOKUP(F163,判定式!D$3:$J$12,7,TRUE))</f>
        <v/>
      </c>
      <c r="V163" s="241" t="str">
        <f>IF(G163="","",VLOOKUP(G163,判定式!E$3:$J$12,6,TRUE))</f>
        <v/>
      </c>
      <c r="W163" s="241" t="str">
        <f>IF(H163="","",VLOOKUP(H163,判定式!F$3:$J$12,5,TRUE))</f>
        <v/>
      </c>
      <c r="X163" s="241" t="str">
        <f>IF(I163="","",VLOOKUP(I163,判定式!M$3:$N$12,2,TRUE))</f>
        <v/>
      </c>
      <c r="Y163" s="241" t="str">
        <f>IF(J163="","",VLOOKUP(J163,判定式!I$3:$J$12,2,TRUE))</f>
        <v/>
      </c>
      <c r="Z163" s="241" t="str">
        <f>IF(K163="","",VLOOKUP(K163,判定式!L$3:$N$12,3,TRUE))</f>
        <v/>
      </c>
      <c r="AA163" s="241" t="str">
        <f>IF(L163="","",VLOOKUP(L163,判定式!G$3:$J$12,4,TRUE))</f>
        <v/>
      </c>
      <c r="AB163" s="241" t="str">
        <f>IF(M163="","",VLOOKUP(M163,判定式!$H$3:J$12,3,TRUE))</f>
        <v/>
      </c>
      <c r="AC163" s="69" t="str">
        <f t="shared" si="11"/>
        <v/>
      </c>
      <c r="AD163" s="170" t="b">
        <f>IF(ISNUMBER(D163),"判定外",IF(C163=12,VLOOKUP(AC163,判定式!$C$15:I$19,7,TRUE),IF(C163=13,VLOOKUP(AC163,判定式!$D$15:I$19,6,TRUE),IF(C163=14,VLOOKUP(AC163,判定式!$E$15:I$19,5,TRUE),IF(C163=15,VLOOKUP(AC163,判定式!$F$15:I$19,4,TRUE),IF(C163=16,VLOOKUP(AC163,判定式!$G$15:I$19,3,TRUE),IF(C163=17,VLOOKUP(AC163,判定式!$H$15:I$19,2,TRUE))))))))</f>
        <v>0</v>
      </c>
    </row>
    <row r="164" spans="1:30" ht="14.25">
      <c r="A164" s="67">
        <v>144</v>
      </c>
      <c r="B164" s="133"/>
      <c r="C164" s="201"/>
      <c r="D164" s="208" t="str">
        <f t="shared" si="10"/>
        <v>-</v>
      </c>
      <c r="E164" s="225"/>
      <c r="F164" s="225"/>
      <c r="G164" s="225"/>
      <c r="H164" s="225"/>
      <c r="I164" s="225"/>
      <c r="J164" s="225"/>
      <c r="K164" s="68"/>
      <c r="L164" s="225"/>
      <c r="M164" s="225"/>
      <c r="N164" s="235"/>
      <c r="O164" s="235"/>
      <c r="P164" s="235"/>
      <c r="Q164" s="235"/>
      <c r="R164" s="235"/>
      <c r="S164" s="235"/>
      <c r="T164" s="241" t="str">
        <f>IF(E164="","",VLOOKUP(E164,判定式!C$3:$J$12,8,TRUE))</f>
        <v/>
      </c>
      <c r="U164" s="241" t="str">
        <f>IF(F164="","",VLOOKUP(F164,判定式!D$3:$J$12,7,TRUE))</f>
        <v/>
      </c>
      <c r="V164" s="241" t="str">
        <f>IF(G164="","",VLOOKUP(G164,判定式!E$3:$J$12,6,TRUE))</f>
        <v/>
      </c>
      <c r="W164" s="241" t="str">
        <f>IF(H164="","",VLOOKUP(H164,判定式!F$3:$J$12,5,TRUE))</f>
        <v/>
      </c>
      <c r="X164" s="241" t="str">
        <f>IF(I164="","",VLOOKUP(I164,判定式!M$3:$N$12,2,TRUE))</f>
        <v/>
      </c>
      <c r="Y164" s="241" t="str">
        <f>IF(J164="","",VLOOKUP(J164,判定式!I$3:$J$12,2,TRUE))</f>
        <v/>
      </c>
      <c r="Z164" s="241" t="str">
        <f>IF(K164="","",VLOOKUP(K164,判定式!L$3:$N$12,3,TRUE))</f>
        <v/>
      </c>
      <c r="AA164" s="241" t="str">
        <f>IF(L164="","",VLOOKUP(L164,判定式!G$3:$J$12,4,TRUE))</f>
        <v/>
      </c>
      <c r="AB164" s="241" t="str">
        <f>IF(M164="","",VLOOKUP(M164,判定式!$H$3:J$12,3,TRUE))</f>
        <v/>
      </c>
      <c r="AC164" s="69" t="str">
        <f t="shared" si="11"/>
        <v/>
      </c>
      <c r="AD164" s="170" t="b">
        <f>IF(ISNUMBER(D164),"判定外",IF(C164=12,VLOOKUP(AC164,判定式!$C$15:I$19,7,TRUE),IF(C164=13,VLOOKUP(AC164,判定式!$D$15:I$19,6,TRUE),IF(C164=14,VLOOKUP(AC164,判定式!$E$15:I$19,5,TRUE),IF(C164=15,VLOOKUP(AC164,判定式!$F$15:I$19,4,TRUE),IF(C164=16,VLOOKUP(AC164,判定式!$G$15:I$19,3,TRUE),IF(C164=17,VLOOKUP(AC164,判定式!$H$15:I$19,2,TRUE))))))))</f>
        <v>0</v>
      </c>
    </row>
    <row r="165" spans="1:30" ht="14.25">
      <c r="A165" s="76">
        <v>145</v>
      </c>
      <c r="B165" s="134"/>
      <c r="C165" s="202"/>
      <c r="D165" s="209" t="str">
        <f t="shared" si="10"/>
        <v>-</v>
      </c>
      <c r="E165" s="227"/>
      <c r="F165" s="227"/>
      <c r="G165" s="227"/>
      <c r="H165" s="227"/>
      <c r="I165" s="227"/>
      <c r="J165" s="227"/>
      <c r="K165" s="71"/>
      <c r="L165" s="227"/>
      <c r="M165" s="227"/>
      <c r="N165" s="239"/>
      <c r="O165" s="239"/>
      <c r="P165" s="239"/>
      <c r="Q165" s="239"/>
      <c r="R165" s="239"/>
      <c r="S165" s="239"/>
      <c r="T165" s="244" t="str">
        <f>IF(E165="","",VLOOKUP(E165,判定式!C$3:$J$12,8,TRUE))</f>
        <v/>
      </c>
      <c r="U165" s="244" t="str">
        <f>IF(F165="","",VLOOKUP(F165,判定式!D$3:$J$12,7,TRUE))</f>
        <v/>
      </c>
      <c r="V165" s="244" t="str">
        <f>IF(G165="","",VLOOKUP(G165,判定式!E$3:$J$12,6,TRUE))</f>
        <v/>
      </c>
      <c r="W165" s="244" t="str">
        <f>IF(H165="","",VLOOKUP(H165,判定式!F$3:$J$12,5,TRUE))</f>
        <v/>
      </c>
      <c r="X165" s="244" t="str">
        <f>IF(I165="","",VLOOKUP(I165,判定式!M$3:$N$12,2,TRUE))</f>
        <v/>
      </c>
      <c r="Y165" s="244" t="str">
        <f>IF(J165="","",VLOOKUP(J165,判定式!I$3:$J$12,2,TRUE))</f>
        <v/>
      </c>
      <c r="Z165" s="244" t="str">
        <f>IF(K165="","",VLOOKUP(K165,判定式!L$3:$N$12,3,TRUE))</f>
        <v/>
      </c>
      <c r="AA165" s="244" t="str">
        <f>IF(L165="","",VLOOKUP(L165,判定式!G$3:$J$12,4,TRUE))</f>
        <v/>
      </c>
      <c r="AB165" s="244" t="str">
        <f>IF(M165="","",VLOOKUP(M165,判定式!$H$3:J$12,3,TRUE))</f>
        <v/>
      </c>
      <c r="AC165" s="78" t="str">
        <f t="shared" si="11"/>
        <v/>
      </c>
      <c r="AD165" s="171" t="b">
        <f>IF(ISNUMBER(D165),"判定外",IF(C165=12,VLOOKUP(AC165,判定式!$C$15:I$19,7,TRUE),IF(C165=13,VLOOKUP(AC165,判定式!$D$15:I$19,6,TRUE),IF(C165=14,VLOOKUP(AC165,判定式!$E$15:I$19,5,TRUE),IF(C165=15,VLOOKUP(AC165,判定式!$F$15:I$19,4,TRUE),IF(C165=16,VLOOKUP(AC165,判定式!$G$15:I$19,3,TRUE),IF(C165=17,VLOOKUP(AC165,判定式!$H$15:I$19,2,TRUE))))))))</f>
        <v>0</v>
      </c>
    </row>
    <row r="166" spans="1:30" ht="14.25">
      <c r="A166" s="73">
        <v>146</v>
      </c>
      <c r="B166" s="135"/>
      <c r="C166" s="203"/>
      <c r="D166" s="210" t="str">
        <f t="shared" si="10"/>
        <v>-</v>
      </c>
      <c r="E166" s="229"/>
      <c r="F166" s="229"/>
      <c r="G166" s="229"/>
      <c r="H166" s="229"/>
      <c r="I166" s="229"/>
      <c r="J166" s="229"/>
      <c r="K166" s="74"/>
      <c r="L166" s="229"/>
      <c r="M166" s="229"/>
      <c r="N166" s="238"/>
      <c r="O166" s="238"/>
      <c r="P166" s="238"/>
      <c r="Q166" s="238"/>
      <c r="R166" s="238"/>
      <c r="S166" s="238"/>
      <c r="T166" s="245" t="str">
        <f>IF(E166="","",VLOOKUP(E166,判定式!C$3:$J$12,8,TRUE))</f>
        <v/>
      </c>
      <c r="U166" s="245" t="str">
        <f>IF(F166="","",VLOOKUP(F166,判定式!D$3:$J$12,7,TRUE))</f>
        <v/>
      </c>
      <c r="V166" s="245" t="str">
        <f>IF(G166="","",VLOOKUP(G166,判定式!E$3:$J$12,6,TRUE))</f>
        <v/>
      </c>
      <c r="W166" s="245" t="str">
        <f>IF(H166="","",VLOOKUP(H166,判定式!F$3:$J$12,5,TRUE))</f>
        <v/>
      </c>
      <c r="X166" s="245" t="str">
        <f>IF(I166="","",VLOOKUP(I166,判定式!M$3:$N$12,2,TRUE))</f>
        <v/>
      </c>
      <c r="Y166" s="245" t="str">
        <f>IF(J166="","",VLOOKUP(J166,判定式!I$3:$J$12,2,TRUE))</f>
        <v/>
      </c>
      <c r="Z166" s="245" t="str">
        <f>IF(K166="","",VLOOKUP(K166,判定式!L$3:$N$12,3,TRUE))</f>
        <v/>
      </c>
      <c r="AA166" s="245" t="str">
        <f>IF(L166="","",VLOOKUP(L166,判定式!G$3:$J$12,4,TRUE))</f>
        <v/>
      </c>
      <c r="AB166" s="245" t="str">
        <f>IF(M166="","",VLOOKUP(M166,判定式!$H$3:J$12,3,TRUE))</f>
        <v/>
      </c>
      <c r="AC166" s="75" t="str">
        <f t="shared" si="11"/>
        <v/>
      </c>
      <c r="AD166" s="172" t="b">
        <f>IF(ISNUMBER(D166),"判定外",IF(C166=12,VLOOKUP(AC166,判定式!$C$15:I$19,7,TRUE),IF(C166=13,VLOOKUP(AC166,判定式!$D$15:I$19,6,TRUE),IF(C166=14,VLOOKUP(AC166,判定式!$E$15:I$19,5,TRUE),IF(C166=15,VLOOKUP(AC166,判定式!$F$15:I$19,4,TRUE),IF(C166=16,VLOOKUP(AC166,判定式!$G$15:I$19,3,TRUE),IF(C166=17,VLOOKUP(AC166,判定式!$H$15:I$19,2,TRUE))))))))</f>
        <v>0</v>
      </c>
    </row>
    <row r="167" spans="1:30" ht="14.25">
      <c r="A167" s="67">
        <v>147</v>
      </c>
      <c r="B167" s="133"/>
      <c r="C167" s="201"/>
      <c r="D167" s="208" t="str">
        <f t="shared" si="10"/>
        <v>-</v>
      </c>
      <c r="E167" s="225"/>
      <c r="F167" s="225"/>
      <c r="G167" s="225"/>
      <c r="H167" s="225"/>
      <c r="I167" s="225"/>
      <c r="J167" s="225"/>
      <c r="K167" s="68"/>
      <c r="L167" s="225"/>
      <c r="M167" s="225"/>
      <c r="N167" s="235"/>
      <c r="O167" s="235"/>
      <c r="P167" s="235"/>
      <c r="Q167" s="235"/>
      <c r="R167" s="235"/>
      <c r="S167" s="235"/>
      <c r="T167" s="241" t="str">
        <f>IF(E167="","",VLOOKUP(E167,判定式!C$3:$J$12,8,TRUE))</f>
        <v/>
      </c>
      <c r="U167" s="241" t="str">
        <f>IF(F167="","",VLOOKUP(F167,判定式!D$3:$J$12,7,TRUE))</f>
        <v/>
      </c>
      <c r="V167" s="241" t="str">
        <f>IF(G167="","",VLOOKUP(G167,判定式!E$3:$J$12,6,TRUE))</f>
        <v/>
      </c>
      <c r="W167" s="241" t="str">
        <f>IF(H167="","",VLOOKUP(H167,判定式!F$3:$J$12,5,TRUE))</f>
        <v/>
      </c>
      <c r="X167" s="241" t="str">
        <f>IF(I167="","",VLOOKUP(I167,判定式!M$3:$N$12,2,TRUE))</f>
        <v/>
      </c>
      <c r="Y167" s="241" t="str">
        <f>IF(J167="","",VLOOKUP(J167,判定式!I$3:$J$12,2,TRUE))</f>
        <v/>
      </c>
      <c r="Z167" s="241" t="str">
        <f>IF(K167="","",VLOOKUP(K167,判定式!L$3:$N$12,3,TRUE))</f>
        <v/>
      </c>
      <c r="AA167" s="241" t="str">
        <f>IF(L167="","",VLOOKUP(L167,判定式!G$3:$J$12,4,TRUE))</f>
        <v/>
      </c>
      <c r="AB167" s="241" t="str">
        <f>IF(M167="","",VLOOKUP(M167,判定式!$H$3:J$12,3,TRUE))</f>
        <v/>
      </c>
      <c r="AC167" s="69" t="str">
        <f t="shared" si="11"/>
        <v/>
      </c>
      <c r="AD167" s="170" t="b">
        <f>IF(ISNUMBER(D167),"判定外",IF(C167=12,VLOOKUP(AC167,判定式!$C$15:I$19,7,TRUE),IF(C167=13,VLOOKUP(AC167,判定式!$D$15:I$19,6,TRUE),IF(C167=14,VLOOKUP(AC167,判定式!$E$15:I$19,5,TRUE),IF(C167=15,VLOOKUP(AC167,判定式!$F$15:I$19,4,TRUE),IF(C167=16,VLOOKUP(AC167,判定式!$G$15:I$19,3,TRUE),IF(C167=17,VLOOKUP(AC167,判定式!$H$15:I$19,2,TRUE))))))))</f>
        <v>0</v>
      </c>
    </row>
    <row r="168" spans="1:30" ht="14.25">
      <c r="A168" s="67">
        <v>148</v>
      </c>
      <c r="B168" s="133"/>
      <c r="C168" s="201"/>
      <c r="D168" s="208" t="str">
        <f t="shared" si="10"/>
        <v>-</v>
      </c>
      <c r="E168" s="225"/>
      <c r="F168" s="225"/>
      <c r="G168" s="225"/>
      <c r="H168" s="225"/>
      <c r="I168" s="225"/>
      <c r="J168" s="225"/>
      <c r="K168" s="68"/>
      <c r="L168" s="225"/>
      <c r="M168" s="225"/>
      <c r="N168" s="235"/>
      <c r="O168" s="235"/>
      <c r="P168" s="235"/>
      <c r="Q168" s="235"/>
      <c r="R168" s="235"/>
      <c r="S168" s="235"/>
      <c r="T168" s="241" t="str">
        <f>IF(E168="","",VLOOKUP(E168,判定式!C$3:$J$12,8,TRUE))</f>
        <v/>
      </c>
      <c r="U168" s="241" t="str">
        <f>IF(F168="","",VLOOKUP(F168,判定式!D$3:$J$12,7,TRUE))</f>
        <v/>
      </c>
      <c r="V168" s="241" t="str">
        <f>IF(G168="","",VLOOKUP(G168,判定式!E$3:$J$12,6,TRUE))</f>
        <v/>
      </c>
      <c r="W168" s="241" t="str">
        <f>IF(H168="","",VLOOKUP(H168,判定式!F$3:$J$12,5,TRUE))</f>
        <v/>
      </c>
      <c r="X168" s="241" t="str">
        <f>IF(I168="","",VLOOKUP(I168,判定式!M$3:$N$12,2,TRUE))</f>
        <v/>
      </c>
      <c r="Y168" s="241" t="str">
        <f>IF(J168="","",VLOOKUP(J168,判定式!I$3:$J$12,2,TRUE))</f>
        <v/>
      </c>
      <c r="Z168" s="241" t="str">
        <f>IF(K168="","",VLOOKUP(K168,判定式!L$3:$N$12,3,TRUE))</f>
        <v/>
      </c>
      <c r="AA168" s="241" t="str">
        <f>IF(L168="","",VLOOKUP(L168,判定式!G$3:$J$12,4,TRUE))</f>
        <v/>
      </c>
      <c r="AB168" s="241" t="str">
        <f>IF(M168="","",VLOOKUP(M168,判定式!$H$3:J$12,3,TRUE))</f>
        <v/>
      </c>
      <c r="AC168" s="69" t="str">
        <f t="shared" si="11"/>
        <v/>
      </c>
      <c r="AD168" s="170" t="b">
        <f>IF(ISNUMBER(D168),"判定外",IF(C168=12,VLOOKUP(AC168,判定式!$C$15:I$19,7,TRUE),IF(C168=13,VLOOKUP(AC168,判定式!$D$15:I$19,6,TRUE),IF(C168=14,VLOOKUP(AC168,判定式!$E$15:I$19,5,TRUE),IF(C168=15,VLOOKUP(AC168,判定式!$F$15:I$19,4,TRUE),IF(C168=16,VLOOKUP(AC168,判定式!$G$15:I$19,3,TRUE),IF(C168=17,VLOOKUP(AC168,判定式!$H$15:I$19,2,TRUE))))))))</f>
        <v>0</v>
      </c>
    </row>
    <row r="169" spans="1:30" ht="14.25">
      <c r="A169" s="67">
        <v>149</v>
      </c>
      <c r="B169" s="133"/>
      <c r="C169" s="201"/>
      <c r="D169" s="208" t="str">
        <f t="shared" si="10"/>
        <v>-</v>
      </c>
      <c r="E169" s="225"/>
      <c r="F169" s="225"/>
      <c r="G169" s="225"/>
      <c r="H169" s="225"/>
      <c r="I169" s="225"/>
      <c r="J169" s="225"/>
      <c r="K169" s="68"/>
      <c r="L169" s="225"/>
      <c r="M169" s="225"/>
      <c r="N169" s="235"/>
      <c r="O169" s="235"/>
      <c r="P169" s="235"/>
      <c r="Q169" s="235"/>
      <c r="R169" s="235"/>
      <c r="S169" s="235"/>
      <c r="T169" s="241" t="str">
        <f>IF(E169="","",VLOOKUP(E169,判定式!C$3:$J$12,8,TRUE))</f>
        <v/>
      </c>
      <c r="U169" s="241" t="str">
        <f>IF(F169="","",VLOOKUP(F169,判定式!D$3:$J$12,7,TRUE))</f>
        <v/>
      </c>
      <c r="V169" s="241" t="str">
        <f>IF(G169="","",VLOOKUP(G169,判定式!E$3:$J$12,6,TRUE))</f>
        <v/>
      </c>
      <c r="W169" s="241" t="str">
        <f>IF(H169="","",VLOOKUP(H169,判定式!F$3:$J$12,5,TRUE))</f>
        <v/>
      </c>
      <c r="X169" s="241" t="str">
        <f>IF(I169="","",VLOOKUP(I169,判定式!M$3:$N$12,2,TRUE))</f>
        <v/>
      </c>
      <c r="Y169" s="241" t="str">
        <f>IF(J169="","",VLOOKUP(J169,判定式!I$3:$J$12,2,TRUE))</f>
        <v/>
      </c>
      <c r="Z169" s="241" t="str">
        <f>IF(K169="","",VLOOKUP(K169,判定式!L$3:$N$12,3,TRUE))</f>
        <v/>
      </c>
      <c r="AA169" s="241" t="str">
        <f>IF(L169="","",VLOOKUP(L169,判定式!G$3:$J$12,4,TRUE))</f>
        <v/>
      </c>
      <c r="AB169" s="241" t="str">
        <f>IF(M169="","",VLOOKUP(M169,判定式!$H$3:J$12,3,TRUE))</f>
        <v/>
      </c>
      <c r="AC169" s="69" t="str">
        <f t="shared" si="11"/>
        <v/>
      </c>
      <c r="AD169" s="170" t="b">
        <f>IF(ISNUMBER(D169),"判定外",IF(C169=12,VLOOKUP(AC169,判定式!$C$15:I$19,7,TRUE),IF(C169=13,VLOOKUP(AC169,判定式!$D$15:I$19,6,TRUE),IF(C169=14,VLOOKUP(AC169,判定式!$E$15:I$19,5,TRUE),IF(C169=15,VLOOKUP(AC169,判定式!$F$15:I$19,4,TRUE),IF(C169=16,VLOOKUP(AC169,判定式!$G$15:I$19,3,TRUE),IF(C169=17,VLOOKUP(AC169,判定式!$H$15:I$19,2,TRUE))))))))</f>
        <v>0</v>
      </c>
    </row>
    <row r="170" spans="1:30" ht="14.25">
      <c r="A170" s="76">
        <v>150</v>
      </c>
      <c r="B170" s="136"/>
      <c r="C170" s="204"/>
      <c r="D170" s="211" t="str">
        <f t="shared" si="10"/>
        <v>-</v>
      </c>
      <c r="E170" s="230"/>
      <c r="F170" s="230"/>
      <c r="G170" s="230"/>
      <c r="H170" s="230"/>
      <c r="I170" s="230"/>
      <c r="J170" s="230"/>
      <c r="K170" s="77"/>
      <c r="L170" s="230"/>
      <c r="M170" s="230"/>
      <c r="N170" s="239"/>
      <c r="O170" s="239"/>
      <c r="P170" s="239"/>
      <c r="Q170" s="239"/>
      <c r="R170" s="239"/>
      <c r="S170" s="239"/>
      <c r="T170" s="242" t="str">
        <f>IF(E170="","",VLOOKUP(E170,判定式!C$3:$J$12,8,TRUE))</f>
        <v/>
      </c>
      <c r="U170" s="242" t="str">
        <f>IF(F170="","",VLOOKUP(F170,判定式!D$3:$J$12,7,TRUE))</f>
        <v/>
      </c>
      <c r="V170" s="242" t="str">
        <f>IF(G170="","",VLOOKUP(G170,判定式!E$3:$J$12,6,TRUE))</f>
        <v/>
      </c>
      <c r="W170" s="242" t="str">
        <f>IF(H170="","",VLOOKUP(H170,判定式!F$3:$J$12,5,TRUE))</f>
        <v/>
      </c>
      <c r="X170" s="242" t="str">
        <f>IF(I170="","",VLOOKUP(I170,判定式!M$3:$N$12,2,TRUE))</f>
        <v/>
      </c>
      <c r="Y170" s="242" t="str">
        <f>IF(J170="","",VLOOKUP(J170,判定式!I$3:$J$12,2,TRUE))</f>
        <v/>
      </c>
      <c r="Z170" s="242" t="str">
        <f>IF(K170="","",VLOOKUP(K170,判定式!L$3:$N$12,3,TRUE))</f>
        <v/>
      </c>
      <c r="AA170" s="242" t="str">
        <f>IF(L170="","",VLOOKUP(L170,判定式!G$3:$J$12,4,TRUE))</f>
        <v/>
      </c>
      <c r="AB170" s="242" t="str">
        <f>IF(M170="","",VLOOKUP(M170,判定式!$H$3:J$12,3,TRUE))</f>
        <v/>
      </c>
      <c r="AC170" s="78" t="str">
        <f t="shared" si="11"/>
        <v/>
      </c>
      <c r="AD170" s="173" t="b">
        <f>IF(ISNUMBER(D170),"判定外",IF(C170=12,VLOOKUP(AC170,判定式!$C$15:I$19,7,TRUE),IF(C170=13,VLOOKUP(AC170,判定式!$D$15:I$19,6,TRUE),IF(C170=14,VLOOKUP(AC170,判定式!$E$15:I$19,5,TRUE),IF(C170=15,VLOOKUP(AC170,判定式!$F$15:I$19,4,TRUE),IF(C170=16,VLOOKUP(AC170,判定式!$G$15:I$19,3,TRUE),IF(C170=17,VLOOKUP(AC170,判定式!$H$15:I$19,2,TRUE))))))))</f>
        <v>0</v>
      </c>
    </row>
    <row r="171" spans="1:30" ht="14.25">
      <c r="A171" s="73">
        <v>151</v>
      </c>
      <c r="B171" s="137"/>
      <c r="C171" s="205"/>
      <c r="D171" s="212" t="str">
        <f t="shared" si="10"/>
        <v>-</v>
      </c>
      <c r="E171" s="231"/>
      <c r="F171" s="231"/>
      <c r="G171" s="231"/>
      <c r="H171" s="231"/>
      <c r="I171" s="231"/>
      <c r="J171" s="231"/>
      <c r="K171" s="80"/>
      <c r="L171" s="231"/>
      <c r="M171" s="231"/>
      <c r="N171" s="238"/>
      <c r="O171" s="238"/>
      <c r="P171" s="238"/>
      <c r="Q171" s="238"/>
      <c r="R171" s="238"/>
      <c r="S171" s="238"/>
      <c r="T171" s="243" t="str">
        <f>IF(E171="","",VLOOKUP(E171,判定式!C$3:$J$12,8,TRUE))</f>
        <v/>
      </c>
      <c r="U171" s="243" t="str">
        <f>IF(F171="","",VLOOKUP(F171,判定式!D$3:$J$12,7,TRUE))</f>
        <v/>
      </c>
      <c r="V171" s="243" t="str">
        <f>IF(G171="","",VLOOKUP(G171,判定式!E$3:$J$12,6,TRUE))</f>
        <v/>
      </c>
      <c r="W171" s="243" t="str">
        <f>IF(H171="","",VLOOKUP(H171,判定式!F$3:$J$12,5,TRUE))</f>
        <v/>
      </c>
      <c r="X171" s="243" t="str">
        <f>IF(I171="","",VLOOKUP(I171,判定式!M$3:$N$12,2,TRUE))</f>
        <v/>
      </c>
      <c r="Y171" s="243" t="str">
        <f>IF(J171="","",VLOOKUP(J171,判定式!I$3:$J$12,2,TRUE))</f>
        <v/>
      </c>
      <c r="Z171" s="243" t="str">
        <f>IF(K171="","",VLOOKUP(K171,判定式!L$3:$N$12,3,TRUE))</f>
        <v/>
      </c>
      <c r="AA171" s="243" t="str">
        <f>IF(L171="","",VLOOKUP(L171,判定式!G$3:$J$12,4,TRUE))</f>
        <v/>
      </c>
      <c r="AB171" s="243" t="str">
        <f>IF(M171="","",VLOOKUP(M171,判定式!$H$3:J$12,3,TRUE))</f>
        <v/>
      </c>
      <c r="AC171" s="75" t="str">
        <f t="shared" si="11"/>
        <v/>
      </c>
      <c r="AD171" s="174" t="b">
        <f>IF(ISNUMBER(D171),"判定外",IF(C171=12,VLOOKUP(AC171,判定式!$C$15:I$19,7,TRUE),IF(C171=13,VLOOKUP(AC171,判定式!$D$15:I$19,6,TRUE),IF(C171=14,VLOOKUP(AC171,判定式!$E$15:I$19,5,TRUE),IF(C171=15,VLOOKUP(AC171,判定式!$F$15:I$19,4,TRUE),IF(C171=16,VLOOKUP(AC171,判定式!$G$15:I$19,3,TRUE),IF(C171=17,VLOOKUP(AC171,判定式!$H$15:I$19,2,TRUE))))))))</f>
        <v>0</v>
      </c>
    </row>
    <row r="172" spans="1:30" ht="14.25">
      <c r="A172" s="67">
        <v>152</v>
      </c>
      <c r="B172" s="133"/>
      <c r="C172" s="201"/>
      <c r="D172" s="208" t="str">
        <f t="shared" si="10"/>
        <v>-</v>
      </c>
      <c r="E172" s="225"/>
      <c r="F172" s="225"/>
      <c r="G172" s="225"/>
      <c r="H172" s="225"/>
      <c r="I172" s="225"/>
      <c r="J172" s="225"/>
      <c r="K172" s="68"/>
      <c r="L172" s="225"/>
      <c r="M172" s="225"/>
      <c r="N172" s="235"/>
      <c r="O172" s="235"/>
      <c r="P172" s="235"/>
      <c r="Q172" s="235"/>
      <c r="R172" s="235"/>
      <c r="S172" s="235"/>
      <c r="T172" s="241" t="str">
        <f>IF(E172="","",VLOOKUP(E172,判定式!C$3:$J$12,8,TRUE))</f>
        <v/>
      </c>
      <c r="U172" s="241" t="str">
        <f>IF(F172="","",VLOOKUP(F172,判定式!D$3:$J$12,7,TRUE))</f>
        <v/>
      </c>
      <c r="V172" s="241" t="str">
        <f>IF(G172="","",VLOOKUP(G172,判定式!E$3:$J$12,6,TRUE))</f>
        <v/>
      </c>
      <c r="W172" s="241" t="str">
        <f>IF(H172="","",VLOOKUP(H172,判定式!F$3:$J$12,5,TRUE))</f>
        <v/>
      </c>
      <c r="X172" s="241" t="str">
        <f>IF(I172="","",VLOOKUP(I172,判定式!M$3:$N$12,2,TRUE))</f>
        <v/>
      </c>
      <c r="Y172" s="241" t="str">
        <f>IF(J172="","",VLOOKUP(J172,判定式!I$3:$J$12,2,TRUE))</f>
        <v/>
      </c>
      <c r="Z172" s="241" t="str">
        <f>IF(K172="","",VLOOKUP(K172,判定式!L$3:$N$12,3,TRUE))</f>
        <v/>
      </c>
      <c r="AA172" s="241" t="str">
        <f>IF(L172="","",VLOOKUP(L172,判定式!G$3:$J$12,4,TRUE))</f>
        <v/>
      </c>
      <c r="AB172" s="241" t="str">
        <f>IF(M172="","",VLOOKUP(M172,判定式!$H$3:J$12,3,TRUE))</f>
        <v/>
      </c>
      <c r="AC172" s="69" t="str">
        <f t="shared" si="11"/>
        <v/>
      </c>
      <c r="AD172" s="170" t="b">
        <f>IF(ISNUMBER(D172),"判定外",IF(C172=12,VLOOKUP(AC172,判定式!$C$15:I$19,7,TRUE),IF(C172=13,VLOOKUP(AC172,判定式!$D$15:I$19,6,TRUE),IF(C172=14,VLOOKUP(AC172,判定式!$E$15:I$19,5,TRUE),IF(C172=15,VLOOKUP(AC172,判定式!$F$15:I$19,4,TRUE),IF(C172=16,VLOOKUP(AC172,判定式!$G$15:I$19,3,TRUE),IF(C172=17,VLOOKUP(AC172,判定式!$H$15:I$19,2,TRUE))))))))</f>
        <v>0</v>
      </c>
    </row>
    <row r="173" spans="1:30" ht="14.25">
      <c r="A173" s="67">
        <v>153</v>
      </c>
      <c r="B173" s="133"/>
      <c r="C173" s="201"/>
      <c r="D173" s="208" t="str">
        <f t="shared" si="10"/>
        <v>-</v>
      </c>
      <c r="E173" s="225"/>
      <c r="F173" s="225"/>
      <c r="G173" s="225"/>
      <c r="H173" s="225"/>
      <c r="I173" s="225"/>
      <c r="J173" s="225"/>
      <c r="K173" s="68"/>
      <c r="L173" s="225"/>
      <c r="M173" s="225"/>
      <c r="N173" s="235"/>
      <c r="O173" s="235"/>
      <c r="P173" s="235"/>
      <c r="Q173" s="235"/>
      <c r="R173" s="235"/>
      <c r="S173" s="235"/>
      <c r="T173" s="241" t="str">
        <f>IF(E173="","",VLOOKUP(E173,判定式!C$3:$J$12,8,TRUE))</f>
        <v/>
      </c>
      <c r="U173" s="241" t="str">
        <f>IF(F173="","",VLOOKUP(F173,判定式!D$3:$J$12,7,TRUE))</f>
        <v/>
      </c>
      <c r="V173" s="241" t="str">
        <f>IF(G173="","",VLOOKUP(G173,判定式!E$3:$J$12,6,TRUE))</f>
        <v/>
      </c>
      <c r="W173" s="241" t="str">
        <f>IF(H173="","",VLOOKUP(H173,判定式!F$3:$J$12,5,TRUE))</f>
        <v/>
      </c>
      <c r="X173" s="241" t="str">
        <f>IF(I173="","",VLOOKUP(I173,判定式!M$3:$N$12,2,TRUE))</f>
        <v/>
      </c>
      <c r="Y173" s="241" t="str">
        <f>IF(J173="","",VLOOKUP(J173,判定式!I$3:$J$12,2,TRUE))</f>
        <v/>
      </c>
      <c r="Z173" s="241" t="str">
        <f>IF(K173="","",VLOOKUP(K173,判定式!L$3:$N$12,3,TRUE))</f>
        <v/>
      </c>
      <c r="AA173" s="241" t="str">
        <f>IF(L173="","",VLOOKUP(L173,判定式!G$3:$J$12,4,TRUE))</f>
        <v/>
      </c>
      <c r="AB173" s="241" t="str">
        <f>IF(M173="","",VLOOKUP(M173,判定式!$H$3:J$12,3,TRUE))</f>
        <v/>
      </c>
      <c r="AC173" s="69" t="str">
        <f t="shared" si="11"/>
        <v/>
      </c>
      <c r="AD173" s="170" t="b">
        <f>IF(ISNUMBER(D173),"判定外",IF(C173=12,VLOOKUP(AC173,判定式!$C$15:I$19,7,TRUE),IF(C173=13,VLOOKUP(AC173,判定式!$D$15:I$19,6,TRUE),IF(C173=14,VLOOKUP(AC173,判定式!$E$15:I$19,5,TRUE),IF(C173=15,VLOOKUP(AC173,判定式!$F$15:I$19,4,TRUE),IF(C173=16,VLOOKUP(AC173,判定式!$G$15:I$19,3,TRUE),IF(C173=17,VLOOKUP(AC173,判定式!$H$15:I$19,2,TRUE))))))))</f>
        <v>0</v>
      </c>
    </row>
    <row r="174" spans="1:30" ht="14.25">
      <c r="A174" s="67">
        <v>154</v>
      </c>
      <c r="B174" s="133"/>
      <c r="C174" s="201"/>
      <c r="D174" s="208" t="str">
        <f t="shared" si="10"/>
        <v>-</v>
      </c>
      <c r="E174" s="225"/>
      <c r="F174" s="225"/>
      <c r="G174" s="225"/>
      <c r="H174" s="225"/>
      <c r="I174" s="225"/>
      <c r="J174" s="225"/>
      <c r="K174" s="68"/>
      <c r="L174" s="225"/>
      <c r="M174" s="225"/>
      <c r="N174" s="235"/>
      <c r="O174" s="235"/>
      <c r="P174" s="235"/>
      <c r="Q174" s="235"/>
      <c r="R174" s="235"/>
      <c r="S174" s="235"/>
      <c r="T174" s="241" t="str">
        <f>IF(E174="","",VLOOKUP(E174,判定式!C$3:$J$12,8,TRUE))</f>
        <v/>
      </c>
      <c r="U174" s="241" t="str">
        <f>IF(F174="","",VLOOKUP(F174,判定式!D$3:$J$12,7,TRUE))</f>
        <v/>
      </c>
      <c r="V174" s="241" t="str">
        <f>IF(G174="","",VLOOKUP(G174,判定式!E$3:$J$12,6,TRUE))</f>
        <v/>
      </c>
      <c r="W174" s="241" t="str">
        <f>IF(H174="","",VLOOKUP(H174,判定式!F$3:$J$12,5,TRUE))</f>
        <v/>
      </c>
      <c r="X174" s="241" t="str">
        <f>IF(I174="","",VLOOKUP(I174,判定式!M$3:$N$12,2,TRUE))</f>
        <v/>
      </c>
      <c r="Y174" s="241" t="str">
        <f>IF(J174="","",VLOOKUP(J174,判定式!I$3:$J$12,2,TRUE))</f>
        <v/>
      </c>
      <c r="Z174" s="241" t="str">
        <f>IF(K174="","",VLOOKUP(K174,判定式!L$3:$N$12,3,TRUE))</f>
        <v/>
      </c>
      <c r="AA174" s="241" t="str">
        <f>IF(L174="","",VLOOKUP(L174,判定式!G$3:$J$12,4,TRUE))</f>
        <v/>
      </c>
      <c r="AB174" s="241" t="str">
        <f>IF(M174="","",VLOOKUP(M174,判定式!$H$3:J$12,3,TRUE))</f>
        <v/>
      </c>
      <c r="AC174" s="69" t="str">
        <f t="shared" si="11"/>
        <v/>
      </c>
      <c r="AD174" s="170" t="b">
        <f>IF(ISNUMBER(D174),"判定外",IF(C174=12,VLOOKUP(AC174,判定式!$C$15:I$19,7,TRUE),IF(C174=13,VLOOKUP(AC174,判定式!$D$15:I$19,6,TRUE),IF(C174=14,VLOOKUP(AC174,判定式!$E$15:I$19,5,TRUE),IF(C174=15,VLOOKUP(AC174,判定式!$F$15:I$19,4,TRUE),IF(C174=16,VLOOKUP(AC174,判定式!$G$15:I$19,3,TRUE),IF(C174=17,VLOOKUP(AC174,判定式!$H$15:I$19,2,TRUE))))))))</f>
        <v>0</v>
      </c>
    </row>
    <row r="175" spans="1:30" ht="14.25">
      <c r="A175" s="76">
        <v>155</v>
      </c>
      <c r="B175" s="134"/>
      <c r="C175" s="202"/>
      <c r="D175" s="209" t="str">
        <f t="shared" si="10"/>
        <v>-</v>
      </c>
      <c r="E175" s="227"/>
      <c r="F175" s="227"/>
      <c r="G175" s="227"/>
      <c r="H175" s="227"/>
      <c r="I175" s="227"/>
      <c r="J175" s="227"/>
      <c r="K175" s="71"/>
      <c r="L175" s="227"/>
      <c r="M175" s="227"/>
      <c r="N175" s="239"/>
      <c r="O175" s="239"/>
      <c r="P175" s="239"/>
      <c r="Q175" s="239"/>
      <c r="R175" s="239"/>
      <c r="S175" s="239"/>
      <c r="T175" s="244" t="str">
        <f>IF(E175="","",VLOOKUP(E175,判定式!C$3:$J$12,8,TRUE))</f>
        <v/>
      </c>
      <c r="U175" s="244" t="str">
        <f>IF(F175="","",VLOOKUP(F175,判定式!D$3:$J$12,7,TRUE))</f>
        <v/>
      </c>
      <c r="V175" s="244" t="str">
        <f>IF(G175="","",VLOOKUP(G175,判定式!E$3:$J$12,6,TRUE))</f>
        <v/>
      </c>
      <c r="W175" s="244" t="str">
        <f>IF(H175="","",VLOOKUP(H175,判定式!F$3:$J$12,5,TRUE))</f>
        <v/>
      </c>
      <c r="X175" s="244" t="str">
        <f>IF(I175="","",VLOOKUP(I175,判定式!M$3:$N$12,2,TRUE))</f>
        <v/>
      </c>
      <c r="Y175" s="244" t="str">
        <f>IF(J175="","",VLOOKUP(J175,判定式!I$3:$J$12,2,TRUE))</f>
        <v/>
      </c>
      <c r="Z175" s="244" t="str">
        <f>IF(K175="","",VLOOKUP(K175,判定式!L$3:$N$12,3,TRUE))</f>
        <v/>
      </c>
      <c r="AA175" s="244" t="str">
        <f>IF(L175="","",VLOOKUP(L175,判定式!G$3:$J$12,4,TRUE))</f>
        <v/>
      </c>
      <c r="AB175" s="244" t="str">
        <f>IF(M175="","",VLOOKUP(M175,判定式!$H$3:J$12,3,TRUE))</f>
        <v/>
      </c>
      <c r="AC175" s="78" t="str">
        <f t="shared" si="11"/>
        <v/>
      </c>
      <c r="AD175" s="171" t="b">
        <f>IF(ISNUMBER(D175),"判定外",IF(C175=12,VLOOKUP(AC175,判定式!$C$15:I$19,7,TRUE),IF(C175=13,VLOOKUP(AC175,判定式!$D$15:I$19,6,TRUE),IF(C175=14,VLOOKUP(AC175,判定式!$E$15:I$19,5,TRUE),IF(C175=15,VLOOKUP(AC175,判定式!$F$15:I$19,4,TRUE),IF(C175=16,VLOOKUP(AC175,判定式!$G$15:I$19,3,TRUE),IF(C175=17,VLOOKUP(AC175,判定式!$H$15:I$19,2,TRUE))))))))</f>
        <v>0</v>
      </c>
    </row>
    <row r="176" spans="1:30" ht="14.25">
      <c r="A176" s="73">
        <v>156</v>
      </c>
      <c r="B176" s="135"/>
      <c r="C176" s="203"/>
      <c r="D176" s="210" t="str">
        <f t="shared" si="10"/>
        <v>-</v>
      </c>
      <c r="E176" s="229"/>
      <c r="F176" s="229"/>
      <c r="G176" s="229"/>
      <c r="H176" s="229"/>
      <c r="I176" s="229"/>
      <c r="J176" s="229"/>
      <c r="K176" s="74"/>
      <c r="L176" s="229"/>
      <c r="M176" s="229"/>
      <c r="N176" s="238"/>
      <c r="O176" s="238"/>
      <c r="P176" s="238"/>
      <c r="Q176" s="238"/>
      <c r="R176" s="238"/>
      <c r="S176" s="238"/>
      <c r="T176" s="245" t="str">
        <f>IF(E176="","",VLOOKUP(E176,判定式!C$3:$J$12,8,TRUE))</f>
        <v/>
      </c>
      <c r="U176" s="245" t="str">
        <f>IF(F176="","",VLOOKUP(F176,判定式!D$3:$J$12,7,TRUE))</f>
        <v/>
      </c>
      <c r="V176" s="245" t="str">
        <f>IF(G176="","",VLOOKUP(G176,判定式!E$3:$J$12,6,TRUE))</f>
        <v/>
      </c>
      <c r="W176" s="245" t="str">
        <f>IF(H176="","",VLOOKUP(H176,判定式!F$3:$J$12,5,TRUE))</f>
        <v/>
      </c>
      <c r="X176" s="245" t="str">
        <f>IF(I176="","",VLOOKUP(I176,判定式!M$3:$N$12,2,TRUE))</f>
        <v/>
      </c>
      <c r="Y176" s="245" t="str">
        <f>IF(J176="","",VLOOKUP(J176,判定式!I$3:$J$12,2,TRUE))</f>
        <v/>
      </c>
      <c r="Z176" s="245" t="str">
        <f>IF(K176="","",VLOOKUP(K176,判定式!L$3:$N$12,3,TRUE))</f>
        <v/>
      </c>
      <c r="AA176" s="245" t="str">
        <f>IF(L176="","",VLOOKUP(L176,判定式!G$3:$J$12,4,TRUE))</f>
        <v/>
      </c>
      <c r="AB176" s="245" t="str">
        <f>IF(M176="","",VLOOKUP(M176,判定式!$H$3:J$12,3,TRUE))</f>
        <v/>
      </c>
      <c r="AC176" s="75" t="str">
        <f t="shared" si="11"/>
        <v/>
      </c>
      <c r="AD176" s="172" t="b">
        <f>IF(ISNUMBER(D176),"判定外",IF(C176=12,VLOOKUP(AC176,判定式!$C$15:I$19,7,TRUE),IF(C176=13,VLOOKUP(AC176,判定式!$D$15:I$19,6,TRUE),IF(C176=14,VLOOKUP(AC176,判定式!$E$15:I$19,5,TRUE),IF(C176=15,VLOOKUP(AC176,判定式!$F$15:I$19,4,TRUE),IF(C176=16,VLOOKUP(AC176,判定式!$G$15:I$19,3,TRUE),IF(C176=17,VLOOKUP(AC176,判定式!$H$15:I$19,2,TRUE))))))))</f>
        <v>0</v>
      </c>
    </row>
    <row r="177" spans="1:30" ht="14.25">
      <c r="A177" s="67">
        <v>157</v>
      </c>
      <c r="B177" s="133"/>
      <c r="C177" s="201"/>
      <c r="D177" s="208" t="str">
        <f t="shared" si="10"/>
        <v>-</v>
      </c>
      <c r="E177" s="225"/>
      <c r="F177" s="225"/>
      <c r="G177" s="225"/>
      <c r="H177" s="225"/>
      <c r="I177" s="225"/>
      <c r="J177" s="225"/>
      <c r="K177" s="68"/>
      <c r="L177" s="225"/>
      <c r="M177" s="225"/>
      <c r="N177" s="235"/>
      <c r="O177" s="235"/>
      <c r="P177" s="235"/>
      <c r="Q177" s="235"/>
      <c r="R177" s="235"/>
      <c r="S177" s="235"/>
      <c r="T177" s="241" t="str">
        <f>IF(E177="","",VLOOKUP(E177,判定式!C$3:$J$12,8,TRUE))</f>
        <v/>
      </c>
      <c r="U177" s="241" t="str">
        <f>IF(F177="","",VLOOKUP(F177,判定式!D$3:$J$12,7,TRUE))</f>
        <v/>
      </c>
      <c r="V177" s="241" t="str">
        <f>IF(G177="","",VLOOKUP(G177,判定式!E$3:$J$12,6,TRUE))</f>
        <v/>
      </c>
      <c r="W177" s="241" t="str">
        <f>IF(H177="","",VLOOKUP(H177,判定式!F$3:$J$12,5,TRUE))</f>
        <v/>
      </c>
      <c r="X177" s="241" t="str">
        <f>IF(I177="","",VLOOKUP(I177,判定式!M$3:$N$12,2,TRUE))</f>
        <v/>
      </c>
      <c r="Y177" s="241" t="str">
        <f>IF(J177="","",VLOOKUP(J177,判定式!I$3:$J$12,2,TRUE))</f>
        <v/>
      </c>
      <c r="Z177" s="241" t="str">
        <f>IF(K177="","",VLOOKUP(K177,判定式!L$3:$N$12,3,TRUE))</f>
        <v/>
      </c>
      <c r="AA177" s="241" t="str">
        <f>IF(L177="","",VLOOKUP(L177,判定式!G$3:$J$12,4,TRUE))</f>
        <v/>
      </c>
      <c r="AB177" s="241" t="str">
        <f>IF(M177="","",VLOOKUP(M177,判定式!$H$3:J$12,3,TRUE))</f>
        <v/>
      </c>
      <c r="AC177" s="69" t="str">
        <f t="shared" si="11"/>
        <v/>
      </c>
      <c r="AD177" s="170" t="b">
        <f>IF(ISNUMBER(D177),"判定外",IF(C177=12,VLOOKUP(AC177,判定式!$C$15:I$19,7,TRUE),IF(C177=13,VLOOKUP(AC177,判定式!$D$15:I$19,6,TRUE),IF(C177=14,VLOOKUP(AC177,判定式!$E$15:I$19,5,TRUE),IF(C177=15,VLOOKUP(AC177,判定式!$F$15:I$19,4,TRUE),IF(C177=16,VLOOKUP(AC177,判定式!$G$15:I$19,3,TRUE),IF(C177=17,VLOOKUP(AC177,判定式!$H$15:I$19,2,TRUE))))))))</f>
        <v>0</v>
      </c>
    </row>
    <row r="178" spans="1:30" ht="14.25">
      <c r="A178" s="67">
        <v>158</v>
      </c>
      <c r="B178" s="133"/>
      <c r="C178" s="201"/>
      <c r="D178" s="208" t="str">
        <f t="shared" si="10"/>
        <v>-</v>
      </c>
      <c r="E178" s="225"/>
      <c r="F178" s="225"/>
      <c r="G178" s="225"/>
      <c r="H178" s="225"/>
      <c r="I178" s="225"/>
      <c r="J178" s="225"/>
      <c r="K178" s="68"/>
      <c r="L178" s="225"/>
      <c r="M178" s="225"/>
      <c r="N178" s="235"/>
      <c r="O178" s="235"/>
      <c r="P178" s="235"/>
      <c r="Q178" s="235"/>
      <c r="R178" s="235"/>
      <c r="S178" s="235"/>
      <c r="T178" s="241" t="str">
        <f>IF(E178="","",VLOOKUP(E178,判定式!C$3:$J$12,8,TRUE))</f>
        <v/>
      </c>
      <c r="U178" s="241" t="str">
        <f>IF(F178="","",VLOOKUP(F178,判定式!D$3:$J$12,7,TRUE))</f>
        <v/>
      </c>
      <c r="V178" s="241" t="str">
        <f>IF(G178="","",VLOOKUP(G178,判定式!E$3:$J$12,6,TRUE))</f>
        <v/>
      </c>
      <c r="W178" s="241" t="str">
        <f>IF(H178="","",VLOOKUP(H178,判定式!F$3:$J$12,5,TRUE))</f>
        <v/>
      </c>
      <c r="X178" s="241" t="str">
        <f>IF(I178="","",VLOOKUP(I178,判定式!M$3:$N$12,2,TRUE))</f>
        <v/>
      </c>
      <c r="Y178" s="241" t="str">
        <f>IF(J178="","",VLOOKUP(J178,判定式!I$3:$J$12,2,TRUE))</f>
        <v/>
      </c>
      <c r="Z178" s="241" t="str">
        <f>IF(K178="","",VLOOKUP(K178,判定式!L$3:$N$12,3,TRUE))</f>
        <v/>
      </c>
      <c r="AA178" s="241" t="str">
        <f>IF(L178="","",VLOOKUP(L178,判定式!G$3:$J$12,4,TRUE))</f>
        <v/>
      </c>
      <c r="AB178" s="241" t="str">
        <f>IF(M178="","",VLOOKUP(M178,判定式!$H$3:J$12,3,TRUE))</f>
        <v/>
      </c>
      <c r="AC178" s="69" t="str">
        <f t="shared" si="11"/>
        <v/>
      </c>
      <c r="AD178" s="170" t="b">
        <f>IF(ISNUMBER(D178),"判定外",IF(C178=12,VLOOKUP(AC178,判定式!$C$15:I$19,7,TRUE),IF(C178=13,VLOOKUP(AC178,判定式!$D$15:I$19,6,TRUE),IF(C178=14,VLOOKUP(AC178,判定式!$E$15:I$19,5,TRUE),IF(C178=15,VLOOKUP(AC178,判定式!$F$15:I$19,4,TRUE),IF(C178=16,VLOOKUP(AC178,判定式!$G$15:I$19,3,TRUE),IF(C178=17,VLOOKUP(AC178,判定式!$H$15:I$19,2,TRUE))))))))</f>
        <v>0</v>
      </c>
    </row>
    <row r="179" spans="1:30" ht="14.25">
      <c r="A179" s="67">
        <v>159</v>
      </c>
      <c r="B179" s="133"/>
      <c r="C179" s="201"/>
      <c r="D179" s="208" t="str">
        <f t="shared" si="10"/>
        <v>-</v>
      </c>
      <c r="E179" s="225"/>
      <c r="F179" s="225"/>
      <c r="G179" s="225"/>
      <c r="H179" s="225"/>
      <c r="I179" s="225"/>
      <c r="J179" s="225"/>
      <c r="K179" s="68"/>
      <c r="L179" s="225"/>
      <c r="M179" s="225"/>
      <c r="N179" s="235"/>
      <c r="O179" s="235"/>
      <c r="P179" s="235"/>
      <c r="Q179" s="235"/>
      <c r="R179" s="235"/>
      <c r="S179" s="235"/>
      <c r="T179" s="241" t="str">
        <f>IF(E179="","",VLOOKUP(E179,判定式!C$3:$J$12,8,TRUE))</f>
        <v/>
      </c>
      <c r="U179" s="241" t="str">
        <f>IF(F179="","",VLOOKUP(F179,判定式!D$3:$J$12,7,TRUE))</f>
        <v/>
      </c>
      <c r="V179" s="241" t="str">
        <f>IF(G179="","",VLOOKUP(G179,判定式!E$3:$J$12,6,TRUE))</f>
        <v/>
      </c>
      <c r="W179" s="241" t="str">
        <f>IF(H179="","",VLOOKUP(H179,判定式!F$3:$J$12,5,TRUE))</f>
        <v/>
      </c>
      <c r="X179" s="241" t="str">
        <f>IF(I179="","",VLOOKUP(I179,判定式!M$3:$N$12,2,TRUE))</f>
        <v/>
      </c>
      <c r="Y179" s="241" t="str">
        <f>IF(J179="","",VLOOKUP(J179,判定式!I$3:$J$12,2,TRUE))</f>
        <v/>
      </c>
      <c r="Z179" s="241" t="str">
        <f>IF(K179="","",VLOOKUP(K179,判定式!L$3:$N$12,3,TRUE))</f>
        <v/>
      </c>
      <c r="AA179" s="241" t="str">
        <f>IF(L179="","",VLOOKUP(L179,判定式!G$3:$J$12,4,TRUE))</f>
        <v/>
      </c>
      <c r="AB179" s="241" t="str">
        <f>IF(M179="","",VLOOKUP(M179,判定式!$H$3:J$12,3,TRUE))</f>
        <v/>
      </c>
      <c r="AC179" s="69" t="str">
        <f t="shared" si="11"/>
        <v/>
      </c>
      <c r="AD179" s="170" t="b">
        <f>IF(ISNUMBER(D179),"判定外",IF(C179=12,VLOOKUP(AC179,判定式!$C$15:I$19,7,TRUE),IF(C179=13,VLOOKUP(AC179,判定式!$D$15:I$19,6,TRUE),IF(C179=14,VLOOKUP(AC179,判定式!$E$15:I$19,5,TRUE),IF(C179=15,VLOOKUP(AC179,判定式!$F$15:I$19,4,TRUE),IF(C179=16,VLOOKUP(AC179,判定式!$G$15:I$19,3,TRUE),IF(C179=17,VLOOKUP(AC179,判定式!$H$15:I$19,2,TRUE))))))))</f>
        <v>0</v>
      </c>
    </row>
    <row r="180" spans="1:30" ht="14.25">
      <c r="A180" s="76">
        <v>160</v>
      </c>
      <c r="B180" s="136"/>
      <c r="C180" s="204"/>
      <c r="D180" s="211" t="str">
        <f t="shared" si="10"/>
        <v>-</v>
      </c>
      <c r="E180" s="230"/>
      <c r="F180" s="230"/>
      <c r="G180" s="230"/>
      <c r="H180" s="230"/>
      <c r="I180" s="230"/>
      <c r="J180" s="230"/>
      <c r="K180" s="77"/>
      <c r="L180" s="230"/>
      <c r="M180" s="230"/>
      <c r="N180" s="239"/>
      <c r="O180" s="239"/>
      <c r="P180" s="239"/>
      <c r="Q180" s="239"/>
      <c r="R180" s="239"/>
      <c r="S180" s="239"/>
      <c r="T180" s="242" t="str">
        <f>IF(E180="","",VLOOKUP(E180,判定式!C$3:$J$12,8,TRUE))</f>
        <v/>
      </c>
      <c r="U180" s="242" t="str">
        <f>IF(F180="","",VLOOKUP(F180,判定式!D$3:$J$12,7,TRUE))</f>
        <v/>
      </c>
      <c r="V180" s="242" t="str">
        <f>IF(G180="","",VLOOKUP(G180,判定式!E$3:$J$12,6,TRUE))</f>
        <v/>
      </c>
      <c r="W180" s="242" t="str">
        <f>IF(H180="","",VLOOKUP(H180,判定式!F$3:$J$12,5,TRUE))</f>
        <v/>
      </c>
      <c r="X180" s="242" t="str">
        <f>IF(I180="","",VLOOKUP(I180,判定式!M$3:$N$12,2,TRUE))</f>
        <v/>
      </c>
      <c r="Y180" s="242" t="str">
        <f>IF(J180="","",VLOOKUP(J180,判定式!I$3:$J$12,2,TRUE))</f>
        <v/>
      </c>
      <c r="Z180" s="242" t="str">
        <f>IF(K180="","",VLOOKUP(K180,判定式!L$3:$N$12,3,TRUE))</f>
        <v/>
      </c>
      <c r="AA180" s="242" t="str">
        <f>IF(L180="","",VLOOKUP(L180,判定式!G$3:$J$12,4,TRUE))</f>
        <v/>
      </c>
      <c r="AB180" s="242" t="str">
        <f>IF(M180="","",VLOOKUP(M180,判定式!$H$3:J$12,3,TRUE))</f>
        <v/>
      </c>
      <c r="AC180" s="78" t="str">
        <f t="shared" si="11"/>
        <v/>
      </c>
      <c r="AD180" s="173" t="b">
        <f>IF(ISNUMBER(D180),"判定外",IF(C180=12,VLOOKUP(AC180,判定式!$C$15:I$19,7,TRUE),IF(C180=13,VLOOKUP(AC180,判定式!$D$15:I$19,6,TRUE),IF(C180=14,VLOOKUP(AC180,判定式!$E$15:I$19,5,TRUE),IF(C180=15,VLOOKUP(AC180,判定式!$F$15:I$19,4,TRUE),IF(C180=16,VLOOKUP(AC180,判定式!$G$15:I$19,3,TRUE),IF(C180=17,VLOOKUP(AC180,判定式!$H$15:I$19,2,TRUE))))))))</f>
        <v>0</v>
      </c>
    </row>
    <row r="181" spans="1:30" ht="14.25">
      <c r="A181" s="73">
        <v>161</v>
      </c>
      <c r="B181" s="137"/>
      <c r="C181" s="205"/>
      <c r="D181" s="212" t="str">
        <f t="shared" si="10"/>
        <v>-</v>
      </c>
      <c r="E181" s="231"/>
      <c r="F181" s="231"/>
      <c r="G181" s="231"/>
      <c r="H181" s="231"/>
      <c r="I181" s="231"/>
      <c r="J181" s="231"/>
      <c r="K181" s="80"/>
      <c r="L181" s="231"/>
      <c r="M181" s="231"/>
      <c r="N181" s="238"/>
      <c r="O181" s="238"/>
      <c r="P181" s="238"/>
      <c r="Q181" s="238"/>
      <c r="R181" s="238"/>
      <c r="S181" s="238"/>
      <c r="T181" s="243" t="str">
        <f>IF(E181="","",VLOOKUP(E181,判定式!C$3:$J$12,8,TRUE))</f>
        <v/>
      </c>
      <c r="U181" s="243" t="str">
        <f>IF(F181="","",VLOOKUP(F181,判定式!D$3:$J$12,7,TRUE))</f>
        <v/>
      </c>
      <c r="V181" s="243" t="str">
        <f>IF(G181="","",VLOOKUP(G181,判定式!E$3:$J$12,6,TRUE))</f>
        <v/>
      </c>
      <c r="W181" s="243" t="str">
        <f>IF(H181="","",VLOOKUP(H181,判定式!F$3:$J$12,5,TRUE))</f>
        <v/>
      </c>
      <c r="X181" s="243" t="str">
        <f>IF(I181="","",VLOOKUP(I181,判定式!M$3:$N$12,2,TRUE))</f>
        <v/>
      </c>
      <c r="Y181" s="243" t="str">
        <f>IF(J181="","",VLOOKUP(J181,判定式!I$3:$J$12,2,TRUE))</f>
        <v/>
      </c>
      <c r="Z181" s="243" t="str">
        <f>IF(K181="","",VLOOKUP(K181,判定式!L$3:$N$12,3,TRUE))</f>
        <v/>
      </c>
      <c r="AA181" s="243" t="str">
        <f>IF(L181="","",VLOOKUP(L181,判定式!G$3:$J$12,4,TRUE))</f>
        <v/>
      </c>
      <c r="AB181" s="243" t="str">
        <f>IF(M181="","",VLOOKUP(M181,判定式!$H$3:J$12,3,TRUE))</f>
        <v/>
      </c>
      <c r="AC181" s="75" t="str">
        <f t="shared" si="11"/>
        <v/>
      </c>
      <c r="AD181" s="174" t="b">
        <f>IF(ISNUMBER(D181),"判定外",IF(C181=12,VLOOKUP(AC181,判定式!$C$15:I$19,7,TRUE),IF(C181=13,VLOOKUP(AC181,判定式!$D$15:I$19,6,TRUE),IF(C181=14,VLOOKUP(AC181,判定式!$E$15:I$19,5,TRUE),IF(C181=15,VLOOKUP(AC181,判定式!$F$15:I$19,4,TRUE),IF(C181=16,VLOOKUP(AC181,判定式!$G$15:I$19,3,TRUE),IF(C181=17,VLOOKUP(AC181,判定式!$H$15:I$19,2,TRUE))))))))</f>
        <v>0</v>
      </c>
    </row>
    <row r="182" spans="1:30" ht="14.25">
      <c r="A182" s="67">
        <v>162</v>
      </c>
      <c r="B182" s="133"/>
      <c r="C182" s="201"/>
      <c r="D182" s="208" t="str">
        <f t="shared" si="10"/>
        <v>-</v>
      </c>
      <c r="E182" s="225"/>
      <c r="F182" s="225"/>
      <c r="G182" s="225"/>
      <c r="H182" s="225"/>
      <c r="I182" s="225"/>
      <c r="J182" s="225"/>
      <c r="K182" s="68"/>
      <c r="L182" s="225"/>
      <c r="M182" s="225"/>
      <c r="N182" s="235"/>
      <c r="O182" s="235"/>
      <c r="P182" s="235"/>
      <c r="Q182" s="235"/>
      <c r="R182" s="235"/>
      <c r="S182" s="235"/>
      <c r="T182" s="241" t="str">
        <f>IF(E182="","",VLOOKUP(E182,判定式!C$3:$J$12,8,TRUE))</f>
        <v/>
      </c>
      <c r="U182" s="241" t="str">
        <f>IF(F182="","",VLOOKUP(F182,判定式!D$3:$J$12,7,TRUE))</f>
        <v/>
      </c>
      <c r="V182" s="241" t="str">
        <f>IF(G182="","",VLOOKUP(G182,判定式!E$3:$J$12,6,TRUE))</f>
        <v/>
      </c>
      <c r="W182" s="241" t="str">
        <f>IF(H182="","",VLOOKUP(H182,判定式!F$3:$J$12,5,TRUE))</f>
        <v/>
      </c>
      <c r="X182" s="241" t="str">
        <f>IF(I182="","",VLOOKUP(I182,判定式!M$3:$N$12,2,TRUE))</f>
        <v/>
      </c>
      <c r="Y182" s="241" t="str">
        <f>IF(J182="","",VLOOKUP(J182,判定式!I$3:$J$12,2,TRUE))</f>
        <v/>
      </c>
      <c r="Z182" s="241" t="str">
        <f>IF(K182="","",VLOOKUP(K182,判定式!L$3:$N$12,3,TRUE))</f>
        <v/>
      </c>
      <c r="AA182" s="241" t="str">
        <f>IF(L182="","",VLOOKUP(L182,判定式!G$3:$J$12,4,TRUE))</f>
        <v/>
      </c>
      <c r="AB182" s="241" t="str">
        <f>IF(M182="","",VLOOKUP(M182,判定式!$H$3:J$12,3,TRUE))</f>
        <v/>
      </c>
      <c r="AC182" s="69" t="str">
        <f t="shared" si="11"/>
        <v/>
      </c>
      <c r="AD182" s="170" t="b">
        <f>IF(ISNUMBER(D182),"判定外",IF(C182=12,VLOOKUP(AC182,判定式!$C$15:I$19,7,TRUE),IF(C182=13,VLOOKUP(AC182,判定式!$D$15:I$19,6,TRUE),IF(C182=14,VLOOKUP(AC182,判定式!$E$15:I$19,5,TRUE),IF(C182=15,VLOOKUP(AC182,判定式!$F$15:I$19,4,TRUE),IF(C182=16,VLOOKUP(AC182,判定式!$G$15:I$19,3,TRUE),IF(C182=17,VLOOKUP(AC182,判定式!$H$15:I$19,2,TRUE))))))))</f>
        <v>0</v>
      </c>
    </row>
    <row r="183" spans="1:30" ht="14.25">
      <c r="A183" s="67">
        <v>163</v>
      </c>
      <c r="B183" s="133"/>
      <c r="C183" s="201"/>
      <c r="D183" s="208" t="str">
        <f t="shared" si="10"/>
        <v>-</v>
      </c>
      <c r="E183" s="225"/>
      <c r="F183" s="225"/>
      <c r="G183" s="225"/>
      <c r="H183" s="225"/>
      <c r="I183" s="225"/>
      <c r="J183" s="225"/>
      <c r="K183" s="68"/>
      <c r="L183" s="225"/>
      <c r="M183" s="225"/>
      <c r="N183" s="235"/>
      <c r="O183" s="235"/>
      <c r="P183" s="235"/>
      <c r="Q183" s="235"/>
      <c r="R183" s="235"/>
      <c r="S183" s="235"/>
      <c r="T183" s="241" t="str">
        <f>IF(E183="","",VLOOKUP(E183,判定式!C$3:$J$12,8,TRUE))</f>
        <v/>
      </c>
      <c r="U183" s="241" t="str">
        <f>IF(F183="","",VLOOKUP(F183,判定式!D$3:$J$12,7,TRUE))</f>
        <v/>
      </c>
      <c r="V183" s="241" t="str">
        <f>IF(G183="","",VLOOKUP(G183,判定式!E$3:$J$12,6,TRUE))</f>
        <v/>
      </c>
      <c r="W183" s="241" t="str">
        <f>IF(H183="","",VLOOKUP(H183,判定式!F$3:$J$12,5,TRUE))</f>
        <v/>
      </c>
      <c r="X183" s="241" t="str">
        <f>IF(I183="","",VLOOKUP(I183,判定式!M$3:$N$12,2,TRUE))</f>
        <v/>
      </c>
      <c r="Y183" s="241" t="str">
        <f>IF(J183="","",VLOOKUP(J183,判定式!I$3:$J$12,2,TRUE))</f>
        <v/>
      </c>
      <c r="Z183" s="241" t="str">
        <f>IF(K183="","",VLOOKUP(K183,判定式!L$3:$N$12,3,TRUE))</f>
        <v/>
      </c>
      <c r="AA183" s="241" t="str">
        <f>IF(L183="","",VLOOKUP(L183,判定式!G$3:$J$12,4,TRUE))</f>
        <v/>
      </c>
      <c r="AB183" s="241" t="str">
        <f>IF(M183="","",VLOOKUP(M183,判定式!$H$3:J$12,3,TRUE))</f>
        <v/>
      </c>
      <c r="AC183" s="69" t="str">
        <f t="shared" si="11"/>
        <v/>
      </c>
      <c r="AD183" s="170" t="b">
        <f>IF(ISNUMBER(D183),"判定外",IF(C183=12,VLOOKUP(AC183,判定式!$C$15:I$19,7,TRUE),IF(C183=13,VLOOKUP(AC183,判定式!$D$15:I$19,6,TRUE),IF(C183=14,VLOOKUP(AC183,判定式!$E$15:I$19,5,TRUE),IF(C183=15,VLOOKUP(AC183,判定式!$F$15:I$19,4,TRUE),IF(C183=16,VLOOKUP(AC183,判定式!$G$15:I$19,3,TRUE),IF(C183=17,VLOOKUP(AC183,判定式!$H$15:I$19,2,TRUE))))))))</f>
        <v>0</v>
      </c>
    </row>
    <row r="184" spans="1:30" ht="14.25">
      <c r="A184" s="67">
        <v>164</v>
      </c>
      <c r="B184" s="133"/>
      <c r="C184" s="201"/>
      <c r="D184" s="208" t="str">
        <f t="shared" si="10"/>
        <v>-</v>
      </c>
      <c r="E184" s="225"/>
      <c r="F184" s="225"/>
      <c r="G184" s="225"/>
      <c r="H184" s="225"/>
      <c r="I184" s="225"/>
      <c r="J184" s="225"/>
      <c r="K184" s="68"/>
      <c r="L184" s="225"/>
      <c r="M184" s="225"/>
      <c r="N184" s="235"/>
      <c r="O184" s="235"/>
      <c r="P184" s="235"/>
      <c r="Q184" s="235"/>
      <c r="R184" s="235"/>
      <c r="S184" s="235"/>
      <c r="T184" s="241" t="str">
        <f>IF(E184="","",VLOOKUP(E184,判定式!C$3:$J$12,8,TRUE))</f>
        <v/>
      </c>
      <c r="U184" s="241" t="str">
        <f>IF(F184="","",VLOOKUP(F184,判定式!D$3:$J$12,7,TRUE))</f>
        <v/>
      </c>
      <c r="V184" s="241" t="str">
        <f>IF(G184="","",VLOOKUP(G184,判定式!E$3:$J$12,6,TRUE))</f>
        <v/>
      </c>
      <c r="W184" s="241" t="str">
        <f>IF(H184="","",VLOOKUP(H184,判定式!F$3:$J$12,5,TRUE))</f>
        <v/>
      </c>
      <c r="X184" s="241" t="str">
        <f>IF(I184="","",VLOOKUP(I184,判定式!M$3:$N$12,2,TRUE))</f>
        <v/>
      </c>
      <c r="Y184" s="241" t="str">
        <f>IF(J184="","",VLOOKUP(J184,判定式!I$3:$J$12,2,TRUE))</f>
        <v/>
      </c>
      <c r="Z184" s="241" t="str">
        <f>IF(K184="","",VLOOKUP(K184,判定式!L$3:$N$12,3,TRUE))</f>
        <v/>
      </c>
      <c r="AA184" s="241" t="str">
        <f>IF(L184="","",VLOOKUP(L184,判定式!G$3:$J$12,4,TRUE))</f>
        <v/>
      </c>
      <c r="AB184" s="241" t="str">
        <f>IF(M184="","",VLOOKUP(M184,判定式!$H$3:J$12,3,TRUE))</f>
        <v/>
      </c>
      <c r="AC184" s="69" t="str">
        <f t="shared" si="11"/>
        <v/>
      </c>
      <c r="AD184" s="170" t="b">
        <f>IF(ISNUMBER(D184),"判定外",IF(C184=12,VLOOKUP(AC184,判定式!$C$15:I$19,7,TRUE),IF(C184=13,VLOOKUP(AC184,判定式!$D$15:I$19,6,TRUE),IF(C184=14,VLOOKUP(AC184,判定式!$E$15:I$19,5,TRUE),IF(C184=15,VLOOKUP(AC184,判定式!$F$15:I$19,4,TRUE),IF(C184=16,VLOOKUP(AC184,判定式!$G$15:I$19,3,TRUE),IF(C184=17,VLOOKUP(AC184,判定式!$H$15:I$19,2,TRUE))))))))</f>
        <v>0</v>
      </c>
    </row>
    <row r="185" spans="1:30" ht="14.25">
      <c r="A185" s="76">
        <v>165</v>
      </c>
      <c r="B185" s="134"/>
      <c r="C185" s="202"/>
      <c r="D185" s="211" t="str">
        <f t="shared" si="10"/>
        <v>-</v>
      </c>
      <c r="E185" s="227"/>
      <c r="F185" s="227"/>
      <c r="G185" s="227"/>
      <c r="H185" s="227"/>
      <c r="I185" s="227"/>
      <c r="J185" s="227"/>
      <c r="K185" s="71"/>
      <c r="L185" s="227"/>
      <c r="M185" s="227"/>
      <c r="N185" s="239"/>
      <c r="O185" s="239"/>
      <c r="P185" s="239"/>
      <c r="Q185" s="239"/>
      <c r="R185" s="239"/>
      <c r="S185" s="239"/>
      <c r="T185" s="244" t="str">
        <f>IF(E185="","",VLOOKUP(E185,判定式!C$3:$J$12,8,TRUE))</f>
        <v/>
      </c>
      <c r="U185" s="244" t="str">
        <f>IF(F185="","",VLOOKUP(F185,判定式!D$3:$J$12,7,TRUE))</f>
        <v/>
      </c>
      <c r="V185" s="244" t="str">
        <f>IF(G185="","",VLOOKUP(G185,判定式!E$3:$J$12,6,TRUE))</f>
        <v/>
      </c>
      <c r="W185" s="244" t="str">
        <f>IF(H185="","",VLOOKUP(H185,判定式!F$3:$J$12,5,TRUE))</f>
        <v/>
      </c>
      <c r="X185" s="244" t="str">
        <f>IF(I185="","",VLOOKUP(I185,判定式!M$3:$N$12,2,TRUE))</f>
        <v/>
      </c>
      <c r="Y185" s="244" t="str">
        <f>IF(J185="","",VLOOKUP(J185,判定式!I$3:$J$12,2,TRUE))</f>
        <v/>
      </c>
      <c r="Z185" s="244" t="str">
        <f>IF(K185="","",VLOOKUP(K185,判定式!L$3:$N$12,3,TRUE))</f>
        <v/>
      </c>
      <c r="AA185" s="244" t="str">
        <f>IF(L185="","",VLOOKUP(L185,判定式!G$3:$J$12,4,TRUE))</f>
        <v/>
      </c>
      <c r="AB185" s="244" t="str">
        <f>IF(M185="","",VLOOKUP(M185,判定式!$H$3:J$12,3,TRUE))</f>
        <v/>
      </c>
      <c r="AC185" s="78" t="str">
        <f t="shared" si="11"/>
        <v/>
      </c>
      <c r="AD185" s="171" t="b">
        <f>IF(ISNUMBER(D185),"判定外",IF(C185=12,VLOOKUP(AC185,判定式!$C$15:I$19,7,TRUE),IF(C185=13,VLOOKUP(AC185,判定式!$D$15:I$19,6,TRUE),IF(C185=14,VLOOKUP(AC185,判定式!$E$15:I$19,5,TRUE),IF(C185=15,VLOOKUP(AC185,判定式!$F$15:I$19,4,TRUE),IF(C185=16,VLOOKUP(AC185,判定式!$G$15:I$19,3,TRUE),IF(C185=17,VLOOKUP(AC185,判定式!$H$15:I$19,2,TRUE))))))))</f>
        <v>0</v>
      </c>
    </row>
    <row r="186" spans="1:30" ht="14.25">
      <c r="A186" s="73">
        <v>166</v>
      </c>
      <c r="B186" s="135"/>
      <c r="C186" s="203"/>
      <c r="D186" s="212" t="str">
        <f t="shared" si="10"/>
        <v>-</v>
      </c>
      <c r="E186" s="229"/>
      <c r="F186" s="229"/>
      <c r="G186" s="229"/>
      <c r="H186" s="229"/>
      <c r="I186" s="229"/>
      <c r="J186" s="229"/>
      <c r="K186" s="74"/>
      <c r="L186" s="229"/>
      <c r="M186" s="229"/>
      <c r="N186" s="238"/>
      <c r="O186" s="238"/>
      <c r="P186" s="238"/>
      <c r="Q186" s="238"/>
      <c r="R186" s="238"/>
      <c r="S186" s="238"/>
      <c r="T186" s="245" t="str">
        <f>IF(E186="","",VLOOKUP(E186,判定式!C$3:$J$12,8,TRUE))</f>
        <v/>
      </c>
      <c r="U186" s="245" t="str">
        <f>IF(F186="","",VLOOKUP(F186,判定式!D$3:$J$12,7,TRUE))</f>
        <v/>
      </c>
      <c r="V186" s="245" t="str">
        <f>IF(G186="","",VLOOKUP(G186,判定式!E$3:$J$12,6,TRUE))</f>
        <v/>
      </c>
      <c r="W186" s="245" t="str">
        <f>IF(H186="","",VLOOKUP(H186,判定式!F$3:$J$12,5,TRUE))</f>
        <v/>
      </c>
      <c r="X186" s="245" t="str">
        <f>IF(I186="","",VLOOKUP(I186,判定式!M$3:$N$12,2,TRUE))</f>
        <v/>
      </c>
      <c r="Y186" s="245" t="str">
        <f>IF(J186="","",VLOOKUP(J186,判定式!I$3:$J$12,2,TRUE))</f>
        <v/>
      </c>
      <c r="Z186" s="245" t="str">
        <f>IF(K186="","",VLOOKUP(K186,判定式!L$3:$N$12,3,TRUE))</f>
        <v/>
      </c>
      <c r="AA186" s="245" t="str">
        <f>IF(L186="","",VLOOKUP(L186,判定式!G$3:$J$12,4,TRUE))</f>
        <v/>
      </c>
      <c r="AB186" s="245" t="str">
        <f>IF(M186="","",VLOOKUP(M186,判定式!$H$3:J$12,3,TRUE))</f>
        <v/>
      </c>
      <c r="AC186" s="75" t="str">
        <f t="shared" si="11"/>
        <v/>
      </c>
      <c r="AD186" s="172" t="b">
        <f>IF(ISNUMBER(D186),"判定外",IF(C186=12,VLOOKUP(AC186,判定式!$C$15:I$19,7,TRUE),IF(C186=13,VLOOKUP(AC186,判定式!$D$15:I$19,6,TRUE),IF(C186=14,VLOOKUP(AC186,判定式!$E$15:I$19,5,TRUE),IF(C186=15,VLOOKUP(AC186,判定式!$F$15:I$19,4,TRUE),IF(C186=16,VLOOKUP(AC186,判定式!$G$15:I$19,3,TRUE),IF(C186=17,VLOOKUP(AC186,判定式!$H$15:I$19,2,TRUE))))))))</f>
        <v>0</v>
      </c>
    </row>
    <row r="187" spans="1:30" ht="14.25">
      <c r="A187" s="67">
        <v>167</v>
      </c>
      <c r="B187" s="133"/>
      <c r="C187" s="201"/>
      <c r="D187" s="208" t="str">
        <f t="shared" si="10"/>
        <v>-</v>
      </c>
      <c r="E187" s="225"/>
      <c r="F187" s="225"/>
      <c r="G187" s="225"/>
      <c r="H187" s="225"/>
      <c r="I187" s="225"/>
      <c r="J187" s="225"/>
      <c r="K187" s="68"/>
      <c r="L187" s="225"/>
      <c r="M187" s="225"/>
      <c r="N187" s="235"/>
      <c r="O187" s="235"/>
      <c r="P187" s="235"/>
      <c r="Q187" s="235"/>
      <c r="R187" s="235"/>
      <c r="S187" s="235"/>
      <c r="T187" s="241" t="str">
        <f>IF(E187="","",VLOOKUP(E187,判定式!C$3:$J$12,8,TRUE))</f>
        <v/>
      </c>
      <c r="U187" s="241" t="str">
        <f>IF(F187="","",VLOOKUP(F187,判定式!D$3:$J$12,7,TRUE))</f>
        <v/>
      </c>
      <c r="V187" s="241" t="str">
        <f>IF(G187="","",VLOOKUP(G187,判定式!E$3:$J$12,6,TRUE))</f>
        <v/>
      </c>
      <c r="W187" s="241" t="str">
        <f>IF(H187="","",VLOOKUP(H187,判定式!F$3:$J$12,5,TRUE))</f>
        <v/>
      </c>
      <c r="X187" s="241" t="str">
        <f>IF(I187="","",VLOOKUP(I187,判定式!M$3:$N$12,2,TRUE))</f>
        <v/>
      </c>
      <c r="Y187" s="241" t="str">
        <f>IF(J187="","",VLOOKUP(J187,判定式!I$3:$J$12,2,TRUE))</f>
        <v/>
      </c>
      <c r="Z187" s="241" t="str">
        <f>IF(K187="","",VLOOKUP(K187,判定式!L$3:$N$12,3,TRUE))</f>
        <v/>
      </c>
      <c r="AA187" s="241" t="str">
        <f>IF(L187="","",VLOOKUP(L187,判定式!G$3:$J$12,4,TRUE))</f>
        <v/>
      </c>
      <c r="AB187" s="241" t="str">
        <f>IF(M187="","",VLOOKUP(M187,判定式!$H$3:J$12,3,TRUE))</f>
        <v/>
      </c>
      <c r="AC187" s="69" t="str">
        <f t="shared" si="11"/>
        <v/>
      </c>
      <c r="AD187" s="170" t="b">
        <f>IF(ISNUMBER(D187),"判定外",IF(C187=12,VLOOKUP(AC187,判定式!$C$15:I$19,7,TRUE),IF(C187=13,VLOOKUP(AC187,判定式!$D$15:I$19,6,TRUE),IF(C187=14,VLOOKUP(AC187,判定式!$E$15:I$19,5,TRUE),IF(C187=15,VLOOKUP(AC187,判定式!$F$15:I$19,4,TRUE),IF(C187=16,VLOOKUP(AC187,判定式!$G$15:I$19,3,TRUE),IF(C187=17,VLOOKUP(AC187,判定式!$H$15:I$19,2,TRUE))))))))</f>
        <v>0</v>
      </c>
    </row>
    <row r="188" spans="1:30" ht="14.25">
      <c r="A188" s="67">
        <v>168</v>
      </c>
      <c r="B188" s="133"/>
      <c r="C188" s="201"/>
      <c r="D188" s="208" t="str">
        <f t="shared" si="10"/>
        <v>-</v>
      </c>
      <c r="E188" s="225"/>
      <c r="F188" s="225"/>
      <c r="G188" s="225"/>
      <c r="H188" s="225"/>
      <c r="I188" s="225"/>
      <c r="J188" s="225"/>
      <c r="K188" s="68"/>
      <c r="L188" s="225"/>
      <c r="M188" s="225"/>
      <c r="N188" s="235"/>
      <c r="O188" s="235"/>
      <c r="P188" s="235"/>
      <c r="Q188" s="235"/>
      <c r="R188" s="235"/>
      <c r="S188" s="235"/>
      <c r="T188" s="241" t="str">
        <f>IF(E188="","",VLOOKUP(E188,判定式!C$3:$J$12,8,TRUE))</f>
        <v/>
      </c>
      <c r="U188" s="241" t="str">
        <f>IF(F188="","",VLOOKUP(F188,判定式!D$3:$J$12,7,TRUE))</f>
        <v/>
      </c>
      <c r="V188" s="241" t="str">
        <f>IF(G188="","",VLOOKUP(G188,判定式!E$3:$J$12,6,TRUE))</f>
        <v/>
      </c>
      <c r="W188" s="241" t="str">
        <f>IF(H188="","",VLOOKUP(H188,判定式!F$3:$J$12,5,TRUE))</f>
        <v/>
      </c>
      <c r="X188" s="241" t="str">
        <f>IF(I188="","",VLOOKUP(I188,判定式!M$3:$N$12,2,TRUE))</f>
        <v/>
      </c>
      <c r="Y188" s="241" t="str">
        <f>IF(J188="","",VLOOKUP(J188,判定式!I$3:$J$12,2,TRUE))</f>
        <v/>
      </c>
      <c r="Z188" s="241" t="str">
        <f>IF(K188="","",VLOOKUP(K188,判定式!L$3:$N$12,3,TRUE))</f>
        <v/>
      </c>
      <c r="AA188" s="241" t="str">
        <f>IF(L188="","",VLOOKUP(L188,判定式!G$3:$J$12,4,TRUE))</f>
        <v/>
      </c>
      <c r="AB188" s="241" t="str">
        <f>IF(M188="","",VLOOKUP(M188,判定式!$H$3:J$12,3,TRUE))</f>
        <v/>
      </c>
      <c r="AC188" s="69" t="str">
        <f t="shared" si="11"/>
        <v/>
      </c>
      <c r="AD188" s="170" t="b">
        <f>IF(ISNUMBER(D188),"判定外",IF(C188=12,VLOOKUP(AC188,判定式!$C$15:I$19,7,TRUE),IF(C188=13,VLOOKUP(AC188,判定式!$D$15:I$19,6,TRUE),IF(C188=14,VLOOKUP(AC188,判定式!$E$15:I$19,5,TRUE),IF(C188=15,VLOOKUP(AC188,判定式!$F$15:I$19,4,TRUE),IF(C188=16,VLOOKUP(AC188,判定式!$G$15:I$19,3,TRUE),IF(C188=17,VLOOKUP(AC188,判定式!$H$15:I$19,2,TRUE))))))))</f>
        <v>0</v>
      </c>
    </row>
    <row r="189" spans="1:30" ht="14.25">
      <c r="A189" s="67">
        <v>169</v>
      </c>
      <c r="B189" s="133"/>
      <c r="C189" s="201"/>
      <c r="D189" s="208" t="str">
        <f t="shared" si="10"/>
        <v>-</v>
      </c>
      <c r="E189" s="225"/>
      <c r="F189" s="225"/>
      <c r="G189" s="225"/>
      <c r="H189" s="225"/>
      <c r="I189" s="225"/>
      <c r="J189" s="225"/>
      <c r="K189" s="68"/>
      <c r="L189" s="225"/>
      <c r="M189" s="225"/>
      <c r="N189" s="235"/>
      <c r="O189" s="235"/>
      <c r="P189" s="235"/>
      <c r="Q189" s="235"/>
      <c r="R189" s="235"/>
      <c r="S189" s="235"/>
      <c r="T189" s="241" t="str">
        <f>IF(E189="","",VLOOKUP(E189,判定式!C$3:$J$12,8,TRUE))</f>
        <v/>
      </c>
      <c r="U189" s="241" t="str">
        <f>IF(F189="","",VLOOKUP(F189,判定式!D$3:$J$12,7,TRUE))</f>
        <v/>
      </c>
      <c r="V189" s="241" t="str">
        <f>IF(G189="","",VLOOKUP(G189,判定式!E$3:$J$12,6,TRUE))</f>
        <v/>
      </c>
      <c r="W189" s="241" t="str">
        <f>IF(H189="","",VLOOKUP(H189,判定式!F$3:$J$12,5,TRUE))</f>
        <v/>
      </c>
      <c r="X189" s="241" t="str">
        <f>IF(I189="","",VLOOKUP(I189,判定式!M$3:$N$12,2,TRUE))</f>
        <v/>
      </c>
      <c r="Y189" s="241" t="str">
        <f>IF(J189="","",VLOOKUP(J189,判定式!I$3:$J$12,2,TRUE))</f>
        <v/>
      </c>
      <c r="Z189" s="241" t="str">
        <f>IF(K189="","",VLOOKUP(K189,判定式!L$3:$N$12,3,TRUE))</f>
        <v/>
      </c>
      <c r="AA189" s="241" t="str">
        <f>IF(L189="","",VLOOKUP(L189,判定式!G$3:$J$12,4,TRUE))</f>
        <v/>
      </c>
      <c r="AB189" s="241" t="str">
        <f>IF(M189="","",VLOOKUP(M189,判定式!$H$3:J$12,3,TRUE))</f>
        <v/>
      </c>
      <c r="AC189" s="69" t="str">
        <f t="shared" si="11"/>
        <v/>
      </c>
      <c r="AD189" s="170" t="b">
        <f>IF(ISNUMBER(D189),"判定外",IF(C189=12,VLOOKUP(AC189,判定式!$C$15:I$19,7,TRUE),IF(C189=13,VLOOKUP(AC189,判定式!$D$15:I$19,6,TRUE),IF(C189=14,VLOOKUP(AC189,判定式!$E$15:I$19,5,TRUE),IF(C189=15,VLOOKUP(AC189,判定式!$F$15:I$19,4,TRUE),IF(C189=16,VLOOKUP(AC189,判定式!$G$15:I$19,3,TRUE),IF(C189=17,VLOOKUP(AC189,判定式!$H$15:I$19,2,TRUE))))))))</f>
        <v>0</v>
      </c>
    </row>
    <row r="190" spans="1:30" ht="14.25">
      <c r="A190" s="76">
        <v>170</v>
      </c>
      <c r="B190" s="136"/>
      <c r="C190" s="204"/>
      <c r="D190" s="211" t="str">
        <f t="shared" si="10"/>
        <v>-</v>
      </c>
      <c r="E190" s="230"/>
      <c r="F190" s="230"/>
      <c r="G190" s="230"/>
      <c r="H190" s="230"/>
      <c r="I190" s="230"/>
      <c r="J190" s="230"/>
      <c r="K190" s="77"/>
      <c r="L190" s="230"/>
      <c r="M190" s="230"/>
      <c r="N190" s="239"/>
      <c r="O190" s="239"/>
      <c r="P190" s="239"/>
      <c r="Q190" s="239"/>
      <c r="R190" s="239"/>
      <c r="S190" s="239"/>
      <c r="T190" s="242" t="str">
        <f>IF(E190="","",VLOOKUP(E190,判定式!C$3:$J$12,8,TRUE))</f>
        <v/>
      </c>
      <c r="U190" s="242" t="str">
        <f>IF(F190="","",VLOOKUP(F190,判定式!D$3:$J$12,7,TRUE))</f>
        <v/>
      </c>
      <c r="V190" s="242" t="str">
        <f>IF(G190="","",VLOOKUP(G190,判定式!E$3:$J$12,6,TRUE))</f>
        <v/>
      </c>
      <c r="W190" s="242" t="str">
        <f>IF(H190="","",VLOOKUP(H190,判定式!F$3:$J$12,5,TRUE))</f>
        <v/>
      </c>
      <c r="X190" s="242" t="str">
        <f>IF(I190="","",VLOOKUP(I190,判定式!M$3:$N$12,2,TRUE))</f>
        <v/>
      </c>
      <c r="Y190" s="242" t="str">
        <f>IF(J190="","",VLOOKUP(J190,判定式!I$3:$J$12,2,TRUE))</f>
        <v/>
      </c>
      <c r="Z190" s="242" t="str">
        <f>IF(K190="","",VLOOKUP(K190,判定式!L$3:$N$12,3,TRUE))</f>
        <v/>
      </c>
      <c r="AA190" s="242" t="str">
        <f>IF(L190="","",VLOOKUP(L190,判定式!G$3:$J$12,4,TRUE))</f>
        <v/>
      </c>
      <c r="AB190" s="242" t="str">
        <f>IF(M190="","",VLOOKUP(M190,判定式!$H$3:J$12,3,TRUE))</f>
        <v/>
      </c>
      <c r="AC190" s="78" t="str">
        <f t="shared" si="11"/>
        <v/>
      </c>
      <c r="AD190" s="173" t="b">
        <f>IF(ISNUMBER(D190),"判定外",IF(C190=12,VLOOKUP(AC190,判定式!$C$15:I$19,7,TRUE),IF(C190=13,VLOOKUP(AC190,判定式!$D$15:I$19,6,TRUE),IF(C190=14,VLOOKUP(AC190,判定式!$E$15:I$19,5,TRUE),IF(C190=15,VLOOKUP(AC190,判定式!$F$15:I$19,4,TRUE),IF(C190=16,VLOOKUP(AC190,判定式!$G$15:I$19,3,TRUE),IF(C190=17,VLOOKUP(AC190,判定式!$H$15:I$19,2,TRUE))))))))</f>
        <v>0</v>
      </c>
    </row>
    <row r="191" spans="1:30" ht="14.25">
      <c r="A191" s="73">
        <v>171</v>
      </c>
      <c r="B191" s="137"/>
      <c r="C191" s="205"/>
      <c r="D191" s="212" t="str">
        <f t="shared" si="10"/>
        <v>-</v>
      </c>
      <c r="E191" s="231"/>
      <c r="F191" s="231"/>
      <c r="G191" s="231"/>
      <c r="H191" s="231"/>
      <c r="I191" s="231"/>
      <c r="J191" s="231"/>
      <c r="K191" s="80"/>
      <c r="L191" s="231"/>
      <c r="M191" s="231"/>
      <c r="N191" s="238"/>
      <c r="O191" s="238"/>
      <c r="P191" s="238"/>
      <c r="Q191" s="238"/>
      <c r="R191" s="238"/>
      <c r="S191" s="238"/>
      <c r="T191" s="243" t="str">
        <f>IF(E191="","",VLOOKUP(E191,判定式!C$3:$J$12,8,TRUE))</f>
        <v/>
      </c>
      <c r="U191" s="243" t="str">
        <f>IF(F191="","",VLOOKUP(F191,判定式!D$3:$J$12,7,TRUE))</f>
        <v/>
      </c>
      <c r="V191" s="243" t="str">
        <f>IF(G191="","",VLOOKUP(G191,判定式!E$3:$J$12,6,TRUE))</f>
        <v/>
      </c>
      <c r="W191" s="243" t="str">
        <f>IF(H191="","",VLOOKUP(H191,判定式!F$3:$J$12,5,TRUE))</f>
        <v/>
      </c>
      <c r="X191" s="243" t="str">
        <f>IF(I191="","",VLOOKUP(I191,判定式!M$3:$N$12,2,TRUE))</f>
        <v/>
      </c>
      <c r="Y191" s="243" t="str">
        <f>IF(J191="","",VLOOKUP(J191,判定式!I$3:$J$12,2,TRUE))</f>
        <v/>
      </c>
      <c r="Z191" s="243" t="str">
        <f>IF(K191="","",VLOOKUP(K191,判定式!L$3:$N$12,3,TRUE))</f>
        <v/>
      </c>
      <c r="AA191" s="243" t="str">
        <f>IF(L191="","",VLOOKUP(L191,判定式!G$3:$J$12,4,TRUE))</f>
        <v/>
      </c>
      <c r="AB191" s="243" t="str">
        <f>IF(M191="","",VLOOKUP(M191,判定式!$H$3:J$12,3,TRUE))</f>
        <v/>
      </c>
      <c r="AC191" s="75" t="str">
        <f t="shared" si="11"/>
        <v/>
      </c>
      <c r="AD191" s="174" t="b">
        <f>IF(ISNUMBER(D191),"判定外",IF(C191=12,VLOOKUP(AC191,判定式!$C$15:I$19,7,TRUE),IF(C191=13,VLOOKUP(AC191,判定式!$D$15:I$19,6,TRUE),IF(C191=14,VLOOKUP(AC191,判定式!$E$15:I$19,5,TRUE),IF(C191=15,VLOOKUP(AC191,判定式!$F$15:I$19,4,TRUE),IF(C191=16,VLOOKUP(AC191,判定式!$G$15:I$19,3,TRUE),IF(C191=17,VLOOKUP(AC191,判定式!$H$15:I$19,2,TRUE))))))))</f>
        <v>0</v>
      </c>
    </row>
    <row r="192" spans="1:30" ht="14.25">
      <c r="A192" s="67">
        <v>172</v>
      </c>
      <c r="B192" s="133"/>
      <c r="C192" s="201"/>
      <c r="D192" s="208" t="str">
        <f t="shared" si="10"/>
        <v>-</v>
      </c>
      <c r="E192" s="225"/>
      <c r="F192" s="225"/>
      <c r="G192" s="225"/>
      <c r="H192" s="225"/>
      <c r="I192" s="225"/>
      <c r="J192" s="225"/>
      <c r="K192" s="68"/>
      <c r="L192" s="225"/>
      <c r="M192" s="225"/>
      <c r="N192" s="235"/>
      <c r="O192" s="235"/>
      <c r="P192" s="235"/>
      <c r="Q192" s="235"/>
      <c r="R192" s="235"/>
      <c r="S192" s="235"/>
      <c r="T192" s="241" t="str">
        <f>IF(E192="","",VLOOKUP(E192,判定式!C$3:$J$12,8,TRUE))</f>
        <v/>
      </c>
      <c r="U192" s="241" t="str">
        <f>IF(F192="","",VLOOKUP(F192,判定式!D$3:$J$12,7,TRUE))</f>
        <v/>
      </c>
      <c r="V192" s="241" t="str">
        <f>IF(G192="","",VLOOKUP(G192,判定式!E$3:$J$12,6,TRUE))</f>
        <v/>
      </c>
      <c r="W192" s="241" t="str">
        <f>IF(H192="","",VLOOKUP(H192,判定式!F$3:$J$12,5,TRUE))</f>
        <v/>
      </c>
      <c r="X192" s="241" t="str">
        <f>IF(I192="","",VLOOKUP(I192,判定式!M$3:$N$12,2,TRUE))</f>
        <v/>
      </c>
      <c r="Y192" s="241" t="str">
        <f>IF(J192="","",VLOOKUP(J192,判定式!I$3:$J$12,2,TRUE))</f>
        <v/>
      </c>
      <c r="Z192" s="241" t="str">
        <f>IF(K192="","",VLOOKUP(K192,判定式!L$3:$N$12,3,TRUE))</f>
        <v/>
      </c>
      <c r="AA192" s="241" t="str">
        <f>IF(L192="","",VLOOKUP(L192,判定式!G$3:$J$12,4,TRUE))</f>
        <v/>
      </c>
      <c r="AB192" s="241" t="str">
        <f>IF(M192="","",VLOOKUP(M192,判定式!$H$3:J$12,3,TRUE))</f>
        <v/>
      </c>
      <c r="AC192" s="69" t="str">
        <f t="shared" si="11"/>
        <v/>
      </c>
      <c r="AD192" s="170" t="b">
        <f>IF(ISNUMBER(D192),"判定外",IF(C192=12,VLOOKUP(AC192,判定式!$C$15:I$19,7,TRUE),IF(C192=13,VLOOKUP(AC192,判定式!$D$15:I$19,6,TRUE),IF(C192=14,VLOOKUP(AC192,判定式!$E$15:I$19,5,TRUE),IF(C192=15,VLOOKUP(AC192,判定式!$F$15:I$19,4,TRUE),IF(C192=16,VLOOKUP(AC192,判定式!$G$15:I$19,3,TRUE),IF(C192=17,VLOOKUP(AC192,判定式!$H$15:I$19,2,TRUE))))))))</f>
        <v>0</v>
      </c>
    </row>
    <row r="193" spans="1:30" ht="14.25">
      <c r="A193" s="67">
        <v>173</v>
      </c>
      <c r="B193" s="133"/>
      <c r="C193" s="201"/>
      <c r="D193" s="208" t="str">
        <f t="shared" si="10"/>
        <v>-</v>
      </c>
      <c r="E193" s="225"/>
      <c r="F193" s="225"/>
      <c r="G193" s="225"/>
      <c r="H193" s="225"/>
      <c r="I193" s="225"/>
      <c r="J193" s="225"/>
      <c r="K193" s="68"/>
      <c r="L193" s="225"/>
      <c r="M193" s="225"/>
      <c r="N193" s="235"/>
      <c r="O193" s="235"/>
      <c r="P193" s="235"/>
      <c r="Q193" s="235"/>
      <c r="R193" s="235"/>
      <c r="S193" s="235"/>
      <c r="T193" s="241" t="str">
        <f>IF(E193="","",VLOOKUP(E193,判定式!C$3:$J$12,8,TRUE))</f>
        <v/>
      </c>
      <c r="U193" s="241" t="str">
        <f>IF(F193="","",VLOOKUP(F193,判定式!D$3:$J$12,7,TRUE))</f>
        <v/>
      </c>
      <c r="V193" s="241" t="str">
        <f>IF(G193="","",VLOOKUP(G193,判定式!E$3:$J$12,6,TRUE))</f>
        <v/>
      </c>
      <c r="W193" s="241" t="str">
        <f>IF(H193="","",VLOOKUP(H193,判定式!F$3:$J$12,5,TRUE))</f>
        <v/>
      </c>
      <c r="X193" s="241" t="str">
        <f>IF(I193="","",VLOOKUP(I193,判定式!M$3:$N$12,2,TRUE))</f>
        <v/>
      </c>
      <c r="Y193" s="241" t="str">
        <f>IF(J193="","",VLOOKUP(J193,判定式!I$3:$J$12,2,TRUE))</f>
        <v/>
      </c>
      <c r="Z193" s="241" t="str">
        <f>IF(K193="","",VLOOKUP(K193,判定式!L$3:$N$12,3,TRUE))</f>
        <v/>
      </c>
      <c r="AA193" s="241" t="str">
        <f>IF(L193="","",VLOOKUP(L193,判定式!G$3:$J$12,4,TRUE))</f>
        <v/>
      </c>
      <c r="AB193" s="241" t="str">
        <f>IF(M193="","",VLOOKUP(M193,判定式!$H$3:J$12,3,TRUE))</f>
        <v/>
      </c>
      <c r="AC193" s="69" t="str">
        <f t="shared" si="11"/>
        <v/>
      </c>
      <c r="AD193" s="170" t="b">
        <f>IF(ISNUMBER(D193),"判定外",IF(C193=12,VLOOKUP(AC193,判定式!$C$15:I$19,7,TRUE),IF(C193=13,VLOOKUP(AC193,判定式!$D$15:I$19,6,TRUE),IF(C193=14,VLOOKUP(AC193,判定式!$E$15:I$19,5,TRUE),IF(C193=15,VLOOKUP(AC193,判定式!$F$15:I$19,4,TRUE),IF(C193=16,VLOOKUP(AC193,判定式!$G$15:I$19,3,TRUE),IF(C193=17,VLOOKUP(AC193,判定式!$H$15:I$19,2,TRUE))))))))</f>
        <v>0</v>
      </c>
    </row>
    <row r="194" spans="1:30" ht="14.25">
      <c r="A194" s="67">
        <v>174</v>
      </c>
      <c r="B194" s="133"/>
      <c r="C194" s="201"/>
      <c r="D194" s="208" t="str">
        <f t="shared" si="10"/>
        <v>-</v>
      </c>
      <c r="E194" s="225"/>
      <c r="F194" s="225"/>
      <c r="G194" s="225"/>
      <c r="H194" s="225"/>
      <c r="I194" s="225"/>
      <c r="J194" s="225"/>
      <c r="K194" s="68"/>
      <c r="L194" s="225"/>
      <c r="M194" s="225"/>
      <c r="N194" s="235"/>
      <c r="O194" s="235"/>
      <c r="P194" s="235"/>
      <c r="Q194" s="235"/>
      <c r="R194" s="235"/>
      <c r="S194" s="235"/>
      <c r="T194" s="241" t="str">
        <f>IF(E194="","",VLOOKUP(E194,判定式!C$3:$J$12,8,TRUE))</f>
        <v/>
      </c>
      <c r="U194" s="241" t="str">
        <f>IF(F194="","",VLOOKUP(F194,判定式!D$3:$J$12,7,TRUE))</f>
        <v/>
      </c>
      <c r="V194" s="241" t="str">
        <f>IF(G194="","",VLOOKUP(G194,判定式!E$3:$J$12,6,TRUE))</f>
        <v/>
      </c>
      <c r="W194" s="241" t="str">
        <f>IF(H194="","",VLOOKUP(H194,判定式!F$3:$J$12,5,TRUE))</f>
        <v/>
      </c>
      <c r="X194" s="241" t="str">
        <f>IF(I194="","",VLOOKUP(I194,判定式!M$3:$N$12,2,TRUE))</f>
        <v/>
      </c>
      <c r="Y194" s="241" t="str">
        <f>IF(J194="","",VLOOKUP(J194,判定式!I$3:$J$12,2,TRUE))</f>
        <v/>
      </c>
      <c r="Z194" s="241" t="str">
        <f>IF(K194="","",VLOOKUP(K194,判定式!L$3:$N$12,3,TRUE))</f>
        <v/>
      </c>
      <c r="AA194" s="241" t="str">
        <f>IF(L194="","",VLOOKUP(L194,判定式!G$3:$J$12,4,TRUE))</f>
        <v/>
      </c>
      <c r="AB194" s="241" t="str">
        <f>IF(M194="","",VLOOKUP(M194,判定式!$H$3:J$12,3,TRUE))</f>
        <v/>
      </c>
      <c r="AC194" s="69" t="str">
        <f t="shared" si="11"/>
        <v/>
      </c>
      <c r="AD194" s="170" t="b">
        <f>IF(ISNUMBER(D194),"判定外",IF(C194=12,VLOOKUP(AC194,判定式!$C$15:I$19,7,TRUE),IF(C194=13,VLOOKUP(AC194,判定式!$D$15:I$19,6,TRUE),IF(C194=14,VLOOKUP(AC194,判定式!$E$15:I$19,5,TRUE),IF(C194=15,VLOOKUP(AC194,判定式!$F$15:I$19,4,TRUE),IF(C194=16,VLOOKUP(AC194,判定式!$G$15:I$19,3,TRUE),IF(C194=17,VLOOKUP(AC194,判定式!$H$15:I$19,2,TRUE))))))))</f>
        <v>0</v>
      </c>
    </row>
    <row r="195" spans="1:30" ht="14.25">
      <c r="A195" s="76">
        <v>175</v>
      </c>
      <c r="B195" s="134"/>
      <c r="C195" s="202"/>
      <c r="D195" s="211" t="str">
        <f t="shared" si="10"/>
        <v>-</v>
      </c>
      <c r="E195" s="227"/>
      <c r="F195" s="227"/>
      <c r="G195" s="227"/>
      <c r="H195" s="227"/>
      <c r="I195" s="227"/>
      <c r="J195" s="227"/>
      <c r="K195" s="71"/>
      <c r="L195" s="227"/>
      <c r="M195" s="227"/>
      <c r="N195" s="239"/>
      <c r="O195" s="239"/>
      <c r="P195" s="239"/>
      <c r="Q195" s="239"/>
      <c r="R195" s="239"/>
      <c r="S195" s="239"/>
      <c r="T195" s="244" t="str">
        <f>IF(E195="","",VLOOKUP(E195,判定式!C$3:$J$12,8,TRUE))</f>
        <v/>
      </c>
      <c r="U195" s="244" t="str">
        <f>IF(F195="","",VLOOKUP(F195,判定式!D$3:$J$12,7,TRUE))</f>
        <v/>
      </c>
      <c r="V195" s="244" t="str">
        <f>IF(G195="","",VLOOKUP(G195,判定式!E$3:$J$12,6,TRUE))</f>
        <v/>
      </c>
      <c r="W195" s="244" t="str">
        <f>IF(H195="","",VLOOKUP(H195,判定式!F$3:$J$12,5,TRUE))</f>
        <v/>
      </c>
      <c r="X195" s="244" t="str">
        <f>IF(I195="","",VLOOKUP(I195,判定式!M$3:$N$12,2,TRUE))</f>
        <v/>
      </c>
      <c r="Y195" s="244" t="str">
        <f>IF(J195="","",VLOOKUP(J195,判定式!I$3:$J$12,2,TRUE))</f>
        <v/>
      </c>
      <c r="Z195" s="244" t="str">
        <f>IF(K195="","",VLOOKUP(K195,判定式!L$3:$N$12,3,TRUE))</f>
        <v/>
      </c>
      <c r="AA195" s="244" t="str">
        <f>IF(L195="","",VLOOKUP(L195,判定式!G$3:$J$12,4,TRUE))</f>
        <v/>
      </c>
      <c r="AB195" s="244" t="str">
        <f>IF(M195="","",VLOOKUP(M195,判定式!$H$3:J$12,3,TRUE))</f>
        <v/>
      </c>
      <c r="AC195" s="78" t="str">
        <f t="shared" si="11"/>
        <v/>
      </c>
      <c r="AD195" s="171" t="b">
        <f>IF(ISNUMBER(D195),"判定外",IF(C195=12,VLOOKUP(AC195,判定式!$C$15:I$19,7,TRUE),IF(C195=13,VLOOKUP(AC195,判定式!$D$15:I$19,6,TRUE),IF(C195=14,VLOOKUP(AC195,判定式!$E$15:I$19,5,TRUE),IF(C195=15,VLOOKUP(AC195,判定式!$F$15:I$19,4,TRUE),IF(C195=16,VLOOKUP(AC195,判定式!$G$15:I$19,3,TRUE),IF(C195=17,VLOOKUP(AC195,判定式!$H$15:I$19,2,TRUE))))))))</f>
        <v>0</v>
      </c>
    </row>
    <row r="196" spans="1:30" ht="14.25">
      <c r="A196" s="73">
        <v>176</v>
      </c>
      <c r="B196" s="135"/>
      <c r="C196" s="203"/>
      <c r="D196" s="212" t="str">
        <f t="shared" si="10"/>
        <v>-</v>
      </c>
      <c r="E196" s="229"/>
      <c r="F196" s="229"/>
      <c r="G196" s="229"/>
      <c r="H196" s="229"/>
      <c r="I196" s="229"/>
      <c r="J196" s="229"/>
      <c r="K196" s="74"/>
      <c r="L196" s="229"/>
      <c r="M196" s="229"/>
      <c r="N196" s="238"/>
      <c r="O196" s="238"/>
      <c r="P196" s="238"/>
      <c r="Q196" s="238"/>
      <c r="R196" s="238"/>
      <c r="S196" s="238"/>
      <c r="T196" s="245" t="str">
        <f>IF(E196="","",VLOOKUP(E196,判定式!C$3:$J$12,8,TRUE))</f>
        <v/>
      </c>
      <c r="U196" s="245" t="str">
        <f>IF(F196="","",VLOOKUP(F196,判定式!D$3:$J$12,7,TRUE))</f>
        <v/>
      </c>
      <c r="V196" s="245" t="str">
        <f>IF(G196="","",VLOOKUP(G196,判定式!E$3:$J$12,6,TRUE))</f>
        <v/>
      </c>
      <c r="W196" s="245" t="str">
        <f>IF(H196="","",VLOOKUP(H196,判定式!F$3:$J$12,5,TRUE))</f>
        <v/>
      </c>
      <c r="X196" s="245" t="str">
        <f>IF(I196="","",VLOOKUP(I196,判定式!M$3:$N$12,2,TRUE))</f>
        <v/>
      </c>
      <c r="Y196" s="245" t="str">
        <f>IF(J196="","",VLOOKUP(J196,判定式!I$3:$J$12,2,TRUE))</f>
        <v/>
      </c>
      <c r="Z196" s="245" t="str">
        <f>IF(K196="","",VLOOKUP(K196,判定式!L$3:$N$12,3,TRUE))</f>
        <v/>
      </c>
      <c r="AA196" s="245" t="str">
        <f>IF(L196="","",VLOOKUP(L196,判定式!G$3:$J$12,4,TRUE))</f>
        <v/>
      </c>
      <c r="AB196" s="245" t="str">
        <f>IF(M196="","",VLOOKUP(M196,判定式!$H$3:J$12,3,TRUE))</f>
        <v/>
      </c>
      <c r="AC196" s="75" t="str">
        <f t="shared" si="11"/>
        <v/>
      </c>
      <c r="AD196" s="172" t="b">
        <f>IF(ISNUMBER(D196),"判定外",IF(C196=12,VLOOKUP(AC196,判定式!$C$15:I$19,7,TRUE),IF(C196=13,VLOOKUP(AC196,判定式!$D$15:I$19,6,TRUE),IF(C196=14,VLOOKUP(AC196,判定式!$E$15:I$19,5,TRUE),IF(C196=15,VLOOKUP(AC196,判定式!$F$15:I$19,4,TRUE),IF(C196=16,VLOOKUP(AC196,判定式!$G$15:I$19,3,TRUE),IF(C196=17,VLOOKUP(AC196,判定式!$H$15:I$19,2,TRUE))))))))</f>
        <v>0</v>
      </c>
    </row>
    <row r="197" spans="1:30" ht="14.25">
      <c r="A197" s="67">
        <v>177</v>
      </c>
      <c r="B197" s="133"/>
      <c r="C197" s="201"/>
      <c r="D197" s="208" t="str">
        <f t="shared" si="10"/>
        <v>-</v>
      </c>
      <c r="E197" s="225"/>
      <c r="F197" s="225"/>
      <c r="G197" s="225"/>
      <c r="H197" s="225"/>
      <c r="I197" s="225"/>
      <c r="J197" s="225"/>
      <c r="K197" s="68"/>
      <c r="L197" s="225"/>
      <c r="M197" s="225"/>
      <c r="N197" s="235"/>
      <c r="O197" s="235"/>
      <c r="P197" s="235"/>
      <c r="Q197" s="235"/>
      <c r="R197" s="235"/>
      <c r="S197" s="235"/>
      <c r="T197" s="241" t="str">
        <f>IF(E197="","",VLOOKUP(E197,判定式!C$3:$J$12,8,TRUE))</f>
        <v/>
      </c>
      <c r="U197" s="241" t="str">
        <f>IF(F197="","",VLOOKUP(F197,判定式!D$3:$J$12,7,TRUE))</f>
        <v/>
      </c>
      <c r="V197" s="241" t="str">
        <f>IF(G197="","",VLOOKUP(G197,判定式!E$3:$J$12,6,TRUE))</f>
        <v/>
      </c>
      <c r="W197" s="241" t="str">
        <f>IF(H197="","",VLOOKUP(H197,判定式!F$3:$J$12,5,TRUE))</f>
        <v/>
      </c>
      <c r="X197" s="241" t="str">
        <f>IF(I197="","",VLOOKUP(I197,判定式!M$3:$N$12,2,TRUE))</f>
        <v/>
      </c>
      <c r="Y197" s="241" t="str">
        <f>IF(J197="","",VLOOKUP(J197,判定式!I$3:$J$12,2,TRUE))</f>
        <v/>
      </c>
      <c r="Z197" s="241" t="str">
        <f>IF(K197="","",VLOOKUP(K197,判定式!L$3:$N$12,3,TRUE))</f>
        <v/>
      </c>
      <c r="AA197" s="241" t="str">
        <f>IF(L197="","",VLOOKUP(L197,判定式!G$3:$J$12,4,TRUE))</f>
        <v/>
      </c>
      <c r="AB197" s="241" t="str">
        <f>IF(M197="","",VLOOKUP(M197,判定式!$H$3:J$12,3,TRUE))</f>
        <v/>
      </c>
      <c r="AC197" s="69" t="str">
        <f t="shared" si="11"/>
        <v/>
      </c>
      <c r="AD197" s="170" t="b">
        <f>IF(ISNUMBER(D197),"判定外",IF(C197=12,VLOOKUP(AC197,判定式!$C$15:I$19,7,TRUE),IF(C197=13,VLOOKUP(AC197,判定式!$D$15:I$19,6,TRUE),IF(C197=14,VLOOKUP(AC197,判定式!$E$15:I$19,5,TRUE),IF(C197=15,VLOOKUP(AC197,判定式!$F$15:I$19,4,TRUE),IF(C197=16,VLOOKUP(AC197,判定式!$G$15:I$19,3,TRUE),IF(C197=17,VLOOKUP(AC197,判定式!$H$15:I$19,2,TRUE))))))))</f>
        <v>0</v>
      </c>
    </row>
    <row r="198" spans="1:30" ht="14.25">
      <c r="A198" s="67">
        <v>178</v>
      </c>
      <c r="B198" s="133"/>
      <c r="C198" s="201"/>
      <c r="D198" s="208" t="str">
        <f t="shared" si="10"/>
        <v>-</v>
      </c>
      <c r="E198" s="225"/>
      <c r="F198" s="225"/>
      <c r="G198" s="225"/>
      <c r="H198" s="225"/>
      <c r="I198" s="225"/>
      <c r="J198" s="225"/>
      <c r="K198" s="68"/>
      <c r="L198" s="225"/>
      <c r="M198" s="225"/>
      <c r="N198" s="235"/>
      <c r="O198" s="235"/>
      <c r="P198" s="235"/>
      <c r="Q198" s="235"/>
      <c r="R198" s="235"/>
      <c r="S198" s="235"/>
      <c r="T198" s="241" t="str">
        <f>IF(E198="","",VLOOKUP(E198,判定式!C$3:$J$12,8,TRUE))</f>
        <v/>
      </c>
      <c r="U198" s="241" t="str">
        <f>IF(F198="","",VLOOKUP(F198,判定式!D$3:$J$12,7,TRUE))</f>
        <v/>
      </c>
      <c r="V198" s="241" t="str">
        <f>IF(G198="","",VLOOKUP(G198,判定式!E$3:$J$12,6,TRUE))</f>
        <v/>
      </c>
      <c r="W198" s="241" t="str">
        <f>IF(H198="","",VLOOKUP(H198,判定式!F$3:$J$12,5,TRUE))</f>
        <v/>
      </c>
      <c r="X198" s="241" t="str">
        <f>IF(I198="","",VLOOKUP(I198,判定式!M$3:$N$12,2,TRUE))</f>
        <v/>
      </c>
      <c r="Y198" s="241" t="str">
        <f>IF(J198="","",VLOOKUP(J198,判定式!I$3:$J$12,2,TRUE))</f>
        <v/>
      </c>
      <c r="Z198" s="241" t="str">
        <f>IF(K198="","",VLOOKUP(K198,判定式!L$3:$N$12,3,TRUE))</f>
        <v/>
      </c>
      <c r="AA198" s="241" t="str">
        <f>IF(L198="","",VLOOKUP(L198,判定式!G$3:$J$12,4,TRUE))</f>
        <v/>
      </c>
      <c r="AB198" s="241" t="str">
        <f>IF(M198="","",VLOOKUP(M198,判定式!$H$3:J$12,3,TRUE))</f>
        <v/>
      </c>
      <c r="AC198" s="69" t="str">
        <f t="shared" si="11"/>
        <v/>
      </c>
      <c r="AD198" s="170" t="b">
        <f>IF(ISNUMBER(D198),"判定外",IF(C198=12,VLOOKUP(AC198,判定式!$C$15:I$19,7,TRUE),IF(C198=13,VLOOKUP(AC198,判定式!$D$15:I$19,6,TRUE),IF(C198=14,VLOOKUP(AC198,判定式!$E$15:I$19,5,TRUE),IF(C198=15,VLOOKUP(AC198,判定式!$F$15:I$19,4,TRUE),IF(C198=16,VLOOKUP(AC198,判定式!$G$15:I$19,3,TRUE),IF(C198=17,VLOOKUP(AC198,判定式!$H$15:I$19,2,TRUE))))))))</f>
        <v>0</v>
      </c>
    </row>
    <row r="199" spans="1:30" ht="14.25">
      <c r="A199" s="67">
        <v>179</v>
      </c>
      <c r="B199" s="133"/>
      <c r="C199" s="201"/>
      <c r="D199" s="208" t="str">
        <f t="shared" si="10"/>
        <v>-</v>
      </c>
      <c r="E199" s="225"/>
      <c r="F199" s="225"/>
      <c r="G199" s="225"/>
      <c r="H199" s="225"/>
      <c r="I199" s="225"/>
      <c r="J199" s="225"/>
      <c r="K199" s="68"/>
      <c r="L199" s="225"/>
      <c r="M199" s="225"/>
      <c r="N199" s="235"/>
      <c r="O199" s="235"/>
      <c r="P199" s="235"/>
      <c r="Q199" s="235"/>
      <c r="R199" s="235"/>
      <c r="S199" s="235"/>
      <c r="T199" s="241" t="str">
        <f>IF(E199="","",VLOOKUP(E199,判定式!C$3:$J$12,8,TRUE))</f>
        <v/>
      </c>
      <c r="U199" s="241" t="str">
        <f>IF(F199="","",VLOOKUP(F199,判定式!D$3:$J$12,7,TRUE))</f>
        <v/>
      </c>
      <c r="V199" s="241" t="str">
        <f>IF(G199="","",VLOOKUP(G199,判定式!E$3:$J$12,6,TRUE))</f>
        <v/>
      </c>
      <c r="W199" s="241" t="str">
        <f>IF(H199="","",VLOOKUP(H199,判定式!F$3:$J$12,5,TRUE))</f>
        <v/>
      </c>
      <c r="X199" s="241" t="str">
        <f>IF(I199="","",VLOOKUP(I199,判定式!M$3:$N$12,2,TRUE))</f>
        <v/>
      </c>
      <c r="Y199" s="241" t="str">
        <f>IF(J199="","",VLOOKUP(J199,判定式!I$3:$J$12,2,TRUE))</f>
        <v/>
      </c>
      <c r="Z199" s="241" t="str">
        <f>IF(K199="","",VLOOKUP(K199,判定式!L$3:$N$12,3,TRUE))</f>
        <v/>
      </c>
      <c r="AA199" s="241" t="str">
        <f>IF(L199="","",VLOOKUP(L199,判定式!G$3:$J$12,4,TRUE))</f>
        <v/>
      </c>
      <c r="AB199" s="241" t="str">
        <f>IF(M199="","",VLOOKUP(M199,判定式!$H$3:J$12,3,TRUE))</f>
        <v/>
      </c>
      <c r="AC199" s="69" t="str">
        <f t="shared" si="11"/>
        <v/>
      </c>
      <c r="AD199" s="170" t="b">
        <f>IF(ISNUMBER(D199),"判定外",IF(C199=12,VLOOKUP(AC199,判定式!$C$15:I$19,7,TRUE),IF(C199=13,VLOOKUP(AC199,判定式!$D$15:I$19,6,TRUE),IF(C199=14,VLOOKUP(AC199,判定式!$E$15:I$19,5,TRUE),IF(C199=15,VLOOKUP(AC199,判定式!$F$15:I$19,4,TRUE),IF(C199=16,VLOOKUP(AC199,判定式!$G$15:I$19,3,TRUE),IF(C199=17,VLOOKUP(AC199,判定式!$H$15:I$19,2,TRUE))))))))</f>
        <v>0</v>
      </c>
    </row>
    <row r="200" spans="1:30" ht="14.25">
      <c r="A200" s="76">
        <v>180</v>
      </c>
      <c r="B200" s="136"/>
      <c r="C200" s="204"/>
      <c r="D200" s="211" t="str">
        <f t="shared" si="10"/>
        <v>-</v>
      </c>
      <c r="E200" s="230"/>
      <c r="F200" s="230"/>
      <c r="G200" s="230"/>
      <c r="H200" s="230"/>
      <c r="I200" s="230"/>
      <c r="J200" s="230"/>
      <c r="K200" s="77"/>
      <c r="L200" s="230"/>
      <c r="M200" s="230"/>
      <c r="N200" s="239"/>
      <c r="O200" s="239"/>
      <c r="P200" s="239"/>
      <c r="Q200" s="239"/>
      <c r="R200" s="239"/>
      <c r="S200" s="239"/>
      <c r="T200" s="242" t="str">
        <f>IF(E200="","",VLOOKUP(E200,判定式!C$3:$J$12,8,TRUE))</f>
        <v/>
      </c>
      <c r="U200" s="242" t="str">
        <f>IF(F200="","",VLOOKUP(F200,判定式!D$3:$J$12,7,TRUE))</f>
        <v/>
      </c>
      <c r="V200" s="242" t="str">
        <f>IF(G200="","",VLOOKUP(G200,判定式!E$3:$J$12,6,TRUE))</f>
        <v/>
      </c>
      <c r="W200" s="242" t="str">
        <f>IF(H200="","",VLOOKUP(H200,判定式!F$3:$J$12,5,TRUE))</f>
        <v/>
      </c>
      <c r="X200" s="242" t="str">
        <f>IF(I200="","",VLOOKUP(I200,判定式!M$3:$N$12,2,TRUE))</f>
        <v/>
      </c>
      <c r="Y200" s="242" t="str">
        <f>IF(J200="","",VLOOKUP(J200,判定式!I$3:$J$12,2,TRUE))</f>
        <v/>
      </c>
      <c r="Z200" s="242" t="str">
        <f>IF(K200="","",VLOOKUP(K200,判定式!L$3:$N$12,3,TRUE))</f>
        <v/>
      </c>
      <c r="AA200" s="242" t="str">
        <f>IF(L200="","",VLOOKUP(L200,判定式!G$3:$J$12,4,TRUE))</f>
        <v/>
      </c>
      <c r="AB200" s="242" t="str">
        <f>IF(M200="","",VLOOKUP(M200,判定式!$H$3:J$12,3,TRUE))</f>
        <v/>
      </c>
      <c r="AC200" s="78" t="str">
        <f t="shared" si="11"/>
        <v/>
      </c>
      <c r="AD200" s="173" t="b">
        <f>IF(ISNUMBER(D200),"判定外",IF(C200=12,VLOOKUP(AC200,判定式!$C$15:I$19,7,TRUE),IF(C200=13,VLOOKUP(AC200,判定式!$D$15:I$19,6,TRUE),IF(C200=14,VLOOKUP(AC200,判定式!$E$15:I$19,5,TRUE),IF(C200=15,VLOOKUP(AC200,判定式!$F$15:I$19,4,TRUE),IF(C200=16,VLOOKUP(AC200,判定式!$G$15:I$19,3,TRUE),IF(C200=17,VLOOKUP(AC200,判定式!$H$15:I$19,2,TRUE))))))))</f>
        <v>0</v>
      </c>
    </row>
    <row r="201" spans="1:30" ht="14.25">
      <c r="A201" s="73">
        <v>181</v>
      </c>
      <c r="B201" s="137"/>
      <c r="C201" s="205"/>
      <c r="D201" s="212" t="str">
        <f t="shared" si="10"/>
        <v>-</v>
      </c>
      <c r="E201" s="231"/>
      <c r="F201" s="231"/>
      <c r="G201" s="231"/>
      <c r="H201" s="231"/>
      <c r="I201" s="231"/>
      <c r="J201" s="231"/>
      <c r="K201" s="80"/>
      <c r="L201" s="231"/>
      <c r="M201" s="231"/>
      <c r="N201" s="238"/>
      <c r="O201" s="238"/>
      <c r="P201" s="238"/>
      <c r="Q201" s="238"/>
      <c r="R201" s="238"/>
      <c r="S201" s="238"/>
      <c r="T201" s="243" t="str">
        <f>IF(E201="","",VLOOKUP(E201,判定式!C$3:$J$12,8,TRUE))</f>
        <v/>
      </c>
      <c r="U201" s="243" t="str">
        <f>IF(F201="","",VLOOKUP(F201,判定式!D$3:$J$12,7,TRUE))</f>
        <v/>
      </c>
      <c r="V201" s="243" t="str">
        <f>IF(G201="","",VLOOKUP(G201,判定式!E$3:$J$12,6,TRUE))</f>
        <v/>
      </c>
      <c r="W201" s="243" t="str">
        <f>IF(H201="","",VLOOKUP(H201,判定式!F$3:$J$12,5,TRUE))</f>
        <v/>
      </c>
      <c r="X201" s="243" t="str">
        <f>IF(I201="","",VLOOKUP(I201,判定式!M$3:$N$12,2,TRUE))</f>
        <v/>
      </c>
      <c r="Y201" s="243" t="str">
        <f>IF(J201="","",VLOOKUP(J201,判定式!I$3:$J$12,2,TRUE))</f>
        <v/>
      </c>
      <c r="Z201" s="243" t="str">
        <f>IF(K201="","",VLOOKUP(K201,判定式!L$3:$N$12,3,TRUE))</f>
        <v/>
      </c>
      <c r="AA201" s="243" t="str">
        <f>IF(L201="","",VLOOKUP(L201,判定式!G$3:$J$12,4,TRUE))</f>
        <v/>
      </c>
      <c r="AB201" s="243" t="str">
        <f>IF(M201="","",VLOOKUP(M201,判定式!$H$3:J$12,3,TRUE))</f>
        <v/>
      </c>
      <c r="AC201" s="75" t="str">
        <f t="shared" si="11"/>
        <v/>
      </c>
      <c r="AD201" s="174" t="b">
        <f>IF(ISNUMBER(D201),"判定外",IF(C201=12,VLOOKUP(AC201,判定式!$C$15:I$19,7,TRUE),IF(C201=13,VLOOKUP(AC201,判定式!$D$15:I$19,6,TRUE),IF(C201=14,VLOOKUP(AC201,判定式!$E$15:I$19,5,TRUE),IF(C201=15,VLOOKUP(AC201,判定式!$F$15:I$19,4,TRUE),IF(C201=16,VLOOKUP(AC201,判定式!$G$15:I$19,3,TRUE),IF(C201=17,VLOOKUP(AC201,判定式!$H$15:I$19,2,TRUE))))))))</f>
        <v>0</v>
      </c>
    </row>
    <row r="202" spans="1:30" ht="14.25">
      <c r="A202" s="67">
        <v>182</v>
      </c>
      <c r="B202" s="133"/>
      <c r="C202" s="201"/>
      <c r="D202" s="208" t="str">
        <f t="shared" si="10"/>
        <v>-</v>
      </c>
      <c r="E202" s="225"/>
      <c r="F202" s="225"/>
      <c r="G202" s="225"/>
      <c r="H202" s="225"/>
      <c r="I202" s="225"/>
      <c r="J202" s="225"/>
      <c r="K202" s="68"/>
      <c r="L202" s="225"/>
      <c r="M202" s="225"/>
      <c r="N202" s="235"/>
      <c r="O202" s="235"/>
      <c r="P202" s="235"/>
      <c r="Q202" s="235"/>
      <c r="R202" s="235"/>
      <c r="S202" s="235"/>
      <c r="T202" s="241" t="str">
        <f>IF(E202="","",VLOOKUP(E202,判定式!C$3:$J$12,8,TRUE))</f>
        <v/>
      </c>
      <c r="U202" s="241" t="str">
        <f>IF(F202="","",VLOOKUP(F202,判定式!D$3:$J$12,7,TRUE))</f>
        <v/>
      </c>
      <c r="V202" s="241" t="str">
        <f>IF(G202="","",VLOOKUP(G202,判定式!E$3:$J$12,6,TRUE))</f>
        <v/>
      </c>
      <c r="W202" s="241" t="str">
        <f>IF(H202="","",VLOOKUP(H202,判定式!F$3:$J$12,5,TRUE))</f>
        <v/>
      </c>
      <c r="X202" s="241" t="str">
        <f>IF(I202="","",VLOOKUP(I202,判定式!M$3:$N$12,2,TRUE))</f>
        <v/>
      </c>
      <c r="Y202" s="241" t="str">
        <f>IF(J202="","",VLOOKUP(J202,判定式!I$3:$J$12,2,TRUE))</f>
        <v/>
      </c>
      <c r="Z202" s="241" t="str">
        <f>IF(K202="","",VLOOKUP(K202,判定式!L$3:$N$12,3,TRUE))</f>
        <v/>
      </c>
      <c r="AA202" s="241" t="str">
        <f>IF(L202="","",VLOOKUP(L202,判定式!G$3:$J$12,4,TRUE))</f>
        <v/>
      </c>
      <c r="AB202" s="241" t="str">
        <f>IF(M202="","",VLOOKUP(M202,判定式!$H$3:J$12,3,TRUE))</f>
        <v/>
      </c>
      <c r="AC202" s="69" t="str">
        <f t="shared" si="11"/>
        <v/>
      </c>
      <c r="AD202" s="170" t="b">
        <f>IF(ISNUMBER(D202),"判定外",IF(C202=12,VLOOKUP(AC202,判定式!$C$15:I$19,7,TRUE),IF(C202=13,VLOOKUP(AC202,判定式!$D$15:I$19,6,TRUE),IF(C202=14,VLOOKUP(AC202,判定式!$E$15:I$19,5,TRUE),IF(C202=15,VLOOKUP(AC202,判定式!$F$15:I$19,4,TRUE),IF(C202=16,VLOOKUP(AC202,判定式!$G$15:I$19,3,TRUE),IF(C202=17,VLOOKUP(AC202,判定式!$H$15:I$19,2,TRUE))))))))</f>
        <v>0</v>
      </c>
    </row>
    <row r="203" spans="1:30" ht="14.25">
      <c r="A203" s="67">
        <v>183</v>
      </c>
      <c r="B203" s="133"/>
      <c r="C203" s="201"/>
      <c r="D203" s="208" t="str">
        <f t="shared" si="10"/>
        <v>-</v>
      </c>
      <c r="E203" s="225"/>
      <c r="F203" s="225"/>
      <c r="G203" s="225"/>
      <c r="H203" s="225"/>
      <c r="I203" s="225"/>
      <c r="J203" s="225"/>
      <c r="K203" s="68"/>
      <c r="L203" s="225"/>
      <c r="M203" s="225"/>
      <c r="N203" s="235"/>
      <c r="O203" s="235"/>
      <c r="P203" s="235"/>
      <c r="Q203" s="235"/>
      <c r="R203" s="235"/>
      <c r="S203" s="235"/>
      <c r="T203" s="241" t="str">
        <f>IF(E203="","",VLOOKUP(E203,判定式!C$3:$J$12,8,TRUE))</f>
        <v/>
      </c>
      <c r="U203" s="241" t="str">
        <f>IF(F203="","",VLOOKUP(F203,判定式!D$3:$J$12,7,TRUE))</f>
        <v/>
      </c>
      <c r="V203" s="241" t="str">
        <f>IF(G203="","",VLOOKUP(G203,判定式!E$3:$J$12,6,TRUE))</f>
        <v/>
      </c>
      <c r="W203" s="241" t="str">
        <f>IF(H203="","",VLOOKUP(H203,判定式!F$3:$J$12,5,TRUE))</f>
        <v/>
      </c>
      <c r="X203" s="241" t="str">
        <f>IF(I203="","",VLOOKUP(I203,判定式!M$3:$N$12,2,TRUE))</f>
        <v/>
      </c>
      <c r="Y203" s="241" t="str">
        <f>IF(J203="","",VLOOKUP(J203,判定式!I$3:$J$12,2,TRUE))</f>
        <v/>
      </c>
      <c r="Z203" s="241" t="str">
        <f>IF(K203="","",VLOOKUP(K203,判定式!L$3:$N$12,3,TRUE))</f>
        <v/>
      </c>
      <c r="AA203" s="241" t="str">
        <f>IF(L203="","",VLOOKUP(L203,判定式!G$3:$J$12,4,TRUE))</f>
        <v/>
      </c>
      <c r="AB203" s="241" t="str">
        <f>IF(M203="","",VLOOKUP(M203,判定式!$H$3:J$12,3,TRUE))</f>
        <v/>
      </c>
      <c r="AC203" s="69" t="str">
        <f t="shared" si="11"/>
        <v/>
      </c>
      <c r="AD203" s="170" t="b">
        <f>IF(ISNUMBER(D203),"判定外",IF(C203=12,VLOOKUP(AC203,判定式!$C$15:I$19,7,TRUE),IF(C203=13,VLOOKUP(AC203,判定式!$D$15:I$19,6,TRUE),IF(C203=14,VLOOKUP(AC203,判定式!$E$15:I$19,5,TRUE),IF(C203=15,VLOOKUP(AC203,判定式!$F$15:I$19,4,TRUE),IF(C203=16,VLOOKUP(AC203,判定式!$G$15:I$19,3,TRUE),IF(C203=17,VLOOKUP(AC203,判定式!$H$15:I$19,2,TRUE))))))))</f>
        <v>0</v>
      </c>
    </row>
    <row r="204" spans="1:30" ht="14.25">
      <c r="A204" s="67">
        <v>184</v>
      </c>
      <c r="B204" s="133"/>
      <c r="C204" s="201"/>
      <c r="D204" s="208" t="str">
        <f t="shared" si="10"/>
        <v>-</v>
      </c>
      <c r="E204" s="225"/>
      <c r="F204" s="225"/>
      <c r="G204" s="225"/>
      <c r="H204" s="225"/>
      <c r="I204" s="225"/>
      <c r="J204" s="225"/>
      <c r="K204" s="68"/>
      <c r="L204" s="225"/>
      <c r="M204" s="225"/>
      <c r="N204" s="235"/>
      <c r="O204" s="235"/>
      <c r="P204" s="235"/>
      <c r="Q204" s="235"/>
      <c r="R204" s="235"/>
      <c r="S204" s="235"/>
      <c r="T204" s="241" t="str">
        <f>IF(E204="","",VLOOKUP(E204,判定式!C$3:$J$12,8,TRUE))</f>
        <v/>
      </c>
      <c r="U204" s="241" t="str">
        <f>IF(F204="","",VLOOKUP(F204,判定式!D$3:$J$12,7,TRUE))</f>
        <v/>
      </c>
      <c r="V204" s="241" t="str">
        <f>IF(G204="","",VLOOKUP(G204,判定式!E$3:$J$12,6,TRUE))</f>
        <v/>
      </c>
      <c r="W204" s="241" t="str">
        <f>IF(H204="","",VLOOKUP(H204,判定式!F$3:$J$12,5,TRUE))</f>
        <v/>
      </c>
      <c r="X204" s="241" t="str">
        <f>IF(I204="","",VLOOKUP(I204,判定式!M$3:$N$12,2,TRUE))</f>
        <v/>
      </c>
      <c r="Y204" s="241" t="str">
        <f>IF(J204="","",VLOOKUP(J204,判定式!I$3:$J$12,2,TRUE))</f>
        <v/>
      </c>
      <c r="Z204" s="241" t="str">
        <f>IF(K204="","",VLOOKUP(K204,判定式!L$3:$N$12,3,TRUE))</f>
        <v/>
      </c>
      <c r="AA204" s="241" t="str">
        <f>IF(L204="","",VLOOKUP(L204,判定式!G$3:$J$12,4,TRUE))</f>
        <v/>
      </c>
      <c r="AB204" s="241" t="str">
        <f>IF(M204="","",VLOOKUP(M204,判定式!$H$3:J$12,3,TRUE))</f>
        <v/>
      </c>
      <c r="AC204" s="69" t="str">
        <f t="shared" si="11"/>
        <v/>
      </c>
      <c r="AD204" s="170" t="b">
        <f>IF(ISNUMBER(D204),"判定外",IF(C204=12,VLOOKUP(AC204,判定式!$C$15:I$19,7,TRUE),IF(C204=13,VLOOKUP(AC204,判定式!$D$15:I$19,6,TRUE),IF(C204=14,VLOOKUP(AC204,判定式!$E$15:I$19,5,TRUE),IF(C204=15,VLOOKUP(AC204,判定式!$F$15:I$19,4,TRUE),IF(C204=16,VLOOKUP(AC204,判定式!$G$15:I$19,3,TRUE),IF(C204=17,VLOOKUP(AC204,判定式!$H$15:I$19,2,TRUE))))))))</f>
        <v>0</v>
      </c>
    </row>
    <row r="205" spans="1:30" ht="14.25">
      <c r="A205" s="76">
        <v>185</v>
      </c>
      <c r="B205" s="134"/>
      <c r="C205" s="202"/>
      <c r="D205" s="211" t="str">
        <f t="shared" si="10"/>
        <v>-</v>
      </c>
      <c r="E205" s="227"/>
      <c r="F205" s="227"/>
      <c r="G205" s="227"/>
      <c r="H205" s="227"/>
      <c r="I205" s="227"/>
      <c r="J205" s="227"/>
      <c r="K205" s="71"/>
      <c r="L205" s="227"/>
      <c r="M205" s="227"/>
      <c r="N205" s="239"/>
      <c r="O205" s="239"/>
      <c r="P205" s="239"/>
      <c r="Q205" s="239"/>
      <c r="R205" s="239"/>
      <c r="S205" s="239"/>
      <c r="T205" s="244" t="str">
        <f>IF(E205="","",VLOOKUP(E205,判定式!C$3:$J$12,8,TRUE))</f>
        <v/>
      </c>
      <c r="U205" s="244" t="str">
        <f>IF(F205="","",VLOOKUP(F205,判定式!D$3:$J$12,7,TRUE))</f>
        <v/>
      </c>
      <c r="V205" s="244" t="str">
        <f>IF(G205="","",VLOOKUP(G205,判定式!E$3:$J$12,6,TRUE))</f>
        <v/>
      </c>
      <c r="W205" s="244" t="str">
        <f>IF(H205="","",VLOOKUP(H205,判定式!F$3:$J$12,5,TRUE))</f>
        <v/>
      </c>
      <c r="X205" s="244" t="str">
        <f>IF(I205="","",VLOOKUP(I205,判定式!M$3:$N$12,2,TRUE))</f>
        <v/>
      </c>
      <c r="Y205" s="244" t="str">
        <f>IF(J205="","",VLOOKUP(J205,判定式!I$3:$J$12,2,TRUE))</f>
        <v/>
      </c>
      <c r="Z205" s="244" t="str">
        <f>IF(K205="","",VLOOKUP(K205,判定式!L$3:$N$12,3,TRUE))</f>
        <v/>
      </c>
      <c r="AA205" s="244" t="str">
        <f>IF(L205="","",VLOOKUP(L205,判定式!G$3:$J$12,4,TRUE))</f>
        <v/>
      </c>
      <c r="AB205" s="244" t="str">
        <f>IF(M205="","",VLOOKUP(M205,判定式!$H$3:J$12,3,TRUE))</f>
        <v/>
      </c>
      <c r="AC205" s="78" t="str">
        <f t="shared" si="11"/>
        <v/>
      </c>
      <c r="AD205" s="171" t="b">
        <f>IF(ISNUMBER(D205),"判定外",IF(C205=12,VLOOKUP(AC205,判定式!$C$15:I$19,7,TRUE),IF(C205=13,VLOOKUP(AC205,判定式!$D$15:I$19,6,TRUE),IF(C205=14,VLOOKUP(AC205,判定式!$E$15:I$19,5,TRUE),IF(C205=15,VLOOKUP(AC205,判定式!$F$15:I$19,4,TRUE),IF(C205=16,VLOOKUP(AC205,判定式!$G$15:I$19,3,TRUE),IF(C205=17,VLOOKUP(AC205,判定式!$H$15:I$19,2,TRUE))))))))</f>
        <v>0</v>
      </c>
    </row>
    <row r="206" spans="1:30" ht="14.25">
      <c r="A206" s="73">
        <v>186</v>
      </c>
      <c r="B206" s="135"/>
      <c r="C206" s="203"/>
      <c r="D206" s="212" t="str">
        <f t="shared" si="10"/>
        <v>-</v>
      </c>
      <c r="E206" s="229"/>
      <c r="F206" s="229"/>
      <c r="G206" s="229"/>
      <c r="H206" s="229"/>
      <c r="I206" s="229"/>
      <c r="J206" s="229"/>
      <c r="K206" s="74"/>
      <c r="L206" s="229"/>
      <c r="M206" s="229"/>
      <c r="N206" s="238"/>
      <c r="O206" s="238"/>
      <c r="P206" s="238"/>
      <c r="Q206" s="238"/>
      <c r="R206" s="238"/>
      <c r="S206" s="238"/>
      <c r="T206" s="245" t="str">
        <f>IF(E206="","",VLOOKUP(E206,判定式!C$3:$J$12,8,TRUE))</f>
        <v/>
      </c>
      <c r="U206" s="245" t="str">
        <f>IF(F206="","",VLOOKUP(F206,判定式!D$3:$J$12,7,TRUE))</f>
        <v/>
      </c>
      <c r="V206" s="245" t="str">
        <f>IF(G206="","",VLOOKUP(G206,判定式!E$3:$J$12,6,TRUE))</f>
        <v/>
      </c>
      <c r="W206" s="245" t="str">
        <f>IF(H206="","",VLOOKUP(H206,判定式!F$3:$J$12,5,TRUE))</f>
        <v/>
      </c>
      <c r="X206" s="245" t="str">
        <f>IF(I206="","",VLOOKUP(I206,判定式!M$3:$N$12,2,TRUE))</f>
        <v/>
      </c>
      <c r="Y206" s="245" t="str">
        <f>IF(J206="","",VLOOKUP(J206,判定式!I$3:$J$12,2,TRUE))</f>
        <v/>
      </c>
      <c r="Z206" s="245" t="str">
        <f>IF(K206="","",VLOOKUP(K206,判定式!L$3:$N$12,3,TRUE))</f>
        <v/>
      </c>
      <c r="AA206" s="245" t="str">
        <f>IF(L206="","",VLOOKUP(L206,判定式!G$3:$J$12,4,TRUE))</f>
        <v/>
      </c>
      <c r="AB206" s="245" t="str">
        <f>IF(M206="","",VLOOKUP(M206,判定式!$H$3:J$12,3,TRUE))</f>
        <v/>
      </c>
      <c r="AC206" s="75" t="str">
        <f t="shared" si="11"/>
        <v/>
      </c>
      <c r="AD206" s="172" t="b">
        <f>IF(ISNUMBER(D206),"判定外",IF(C206=12,VLOOKUP(AC206,判定式!$C$15:I$19,7,TRUE),IF(C206=13,VLOOKUP(AC206,判定式!$D$15:I$19,6,TRUE),IF(C206=14,VLOOKUP(AC206,判定式!$E$15:I$19,5,TRUE),IF(C206=15,VLOOKUP(AC206,判定式!$F$15:I$19,4,TRUE),IF(C206=16,VLOOKUP(AC206,判定式!$G$15:I$19,3,TRUE),IF(C206=17,VLOOKUP(AC206,判定式!$H$15:I$19,2,TRUE))))))))</f>
        <v>0</v>
      </c>
    </row>
    <row r="207" spans="1:30" ht="14.25">
      <c r="A207" s="67">
        <v>187</v>
      </c>
      <c r="B207" s="133"/>
      <c r="C207" s="201"/>
      <c r="D207" s="208" t="str">
        <f t="shared" si="10"/>
        <v>-</v>
      </c>
      <c r="E207" s="225"/>
      <c r="F207" s="225"/>
      <c r="G207" s="225"/>
      <c r="H207" s="225"/>
      <c r="I207" s="225"/>
      <c r="J207" s="225"/>
      <c r="K207" s="68"/>
      <c r="L207" s="225"/>
      <c r="M207" s="225"/>
      <c r="N207" s="235"/>
      <c r="O207" s="235"/>
      <c r="P207" s="235"/>
      <c r="Q207" s="235"/>
      <c r="R207" s="235"/>
      <c r="S207" s="235"/>
      <c r="T207" s="241" t="str">
        <f>IF(E207="","",VLOOKUP(E207,判定式!C$3:$J$12,8,TRUE))</f>
        <v/>
      </c>
      <c r="U207" s="241" t="str">
        <f>IF(F207="","",VLOOKUP(F207,判定式!D$3:$J$12,7,TRUE))</f>
        <v/>
      </c>
      <c r="V207" s="241" t="str">
        <f>IF(G207="","",VLOOKUP(G207,判定式!E$3:$J$12,6,TRUE))</f>
        <v/>
      </c>
      <c r="W207" s="241" t="str">
        <f>IF(H207="","",VLOOKUP(H207,判定式!F$3:$J$12,5,TRUE))</f>
        <v/>
      </c>
      <c r="X207" s="241" t="str">
        <f>IF(I207="","",VLOOKUP(I207,判定式!M$3:$N$12,2,TRUE))</f>
        <v/>
      </c>
      <c r="Y207" s="241" t="str">
        <f>IF(J207="","",VLOOKUP(J207,判定式!I$3:$J$12,2,TRUE))</f>
        <v/>
      </c>
      <c r="Z207" s="241" t="str">
        <f>IF(K207="","",VLOOKUP(K207,判定式!L$3:$N$12,3,TRUE))</f>
        <v/>
      </c>
      <c r="AA207" s="241" t="str">
        <f>IF(L207="","",VLOOKUP(L207,判定式!G$3:$J$12,4,TRUE))</f>
        <v/>
      </c>
      <c r="AB207" s="241" t="str">
        <f>IF(M207="","",VLOOKUP(M207,判定式!$H$3:J$12,3,TRUE))</f>
        <v/>
      </c>
      <c r="AC207" s="69" t="str">
        <f t="shared" si="11"/>
        <v/>
      </c>
      <c r="AD207" s="170" t="b">
        <f>IF(ISNUMBER(D207),"判定外",IF(C207=12,VLOOKUP(AC207,判定式!$C$15:I$19,7,TRUE),IF(C207=13,VLOOKUP(AC207,判定式!$D$15:I$19,6,TRUE),IF(C207=14,VLOOKUP(AC207,判定式!$E$15:I$19,5,TRUE),IF(C207=15,VLOOKUP(AC207,判定式!$F$15:I$19,4,TRUE),IF(C207=16,VLOOKUP(AC207,判定式!$G$15:I$19,3,TRUE),IF(C207=17,VLOOKUP(AC207,判定式!$H$15:I$19,2,TRUE))))))))</f>
        <v>0</v>
      </c>
    </row>
    <row r="208" spans="1:30" ht="14.25">
      <c r="A208" s="67">
        <v>188</v>
      </c>
      <c r="B208" s="133"/>
      <c r="C208" s="201"/>
      <c r="D208" s="208" t="str">
        <f t="shared" si="10"/>
        <v>-</v>
      </c>
      <c r="E208" s="225"/>
      <c r="F208" s="225"/>
      <c r="G208" s="225"/>
      <c r="H208" s="225"/>
      <c r="I208" s="225"/>
      <c r="J208" s="225"/>
      <c r="K208" s="68"/>
      <c r="L208" s="225"/>
      <c r="M208" s="225"/>
      <c r="N208" s="235"/>
      <c r="O208" s="235"/>
      <c r="P208" s="235"/>
      <c r="Q208" s="235"/>
      <c r="R208" s="235"/>
      <c r="S208" s="235"/>
      <c r="T208" s="241" t="str">
        <f>IF(E208="","",VLOOKUP(E208,判定式!C$3:$J$12,8,TRUE))</f>
        <v/>
      </c>
      <c r="U208" s="241" t="str">
        <f>IF(F208="","",VLOOKUP(F208,判定式!D$3:$J$12,7,TRUE))</f>
        <v/>
      </c>
      <c r="V208" s="241" t="str">
        <f>IF(G208="","",VLOOKUP(G208,判定式!E$3:$J$12,6,TRUE))</f>
        <v/>
      </c>
      <c r="W208" s="241" t="str">
        <f>IF(H208="","",VLOOKUP(H208,判定式!F$3:$J$12,5,TRUE))</f>
        <v/>
      </c>
      <c r="X208" s="241" t="str">
        <f>IF(I208="","",VLOOKUP(I208,判定式!M$3:$N$12,2,TRUE))</f>
        <v/>
      </c>
      <c r="Y208" s="241" t="str">
        <f>IF(J208="","",VLOOKUP(J208,判定式!I$3:$J$12,2,TRUE))</f>
        <v/>
      </c>
      <c r="Z208" s="241" t="str">
        <f>IF(K208="","",VLOOKUP(K208,判定式!L$3:$N$12,3,TRUE))</f>
        <v/>
      </c>
      <c r="AA208" s="241" t="str">
        <f>IF(L208="","",VLOOKUP(L208,判定式!G$3:$J$12,4,TRUE))</f>
        <v/>
      </c>
      <c r="AB208" s="241" t="str">
        <f>IF(M208="","",VLOOKUP(M208,判定式!$H$3:J$12,3,TRUE))</f>
        <v/>
      </c>
      <c r="AC208" s="69" t="str">
        <f t="shared" si="11"/>
        <v/>
      </c>
      <c r="AD208" s="170" t="b">
        <f>IF(ISNUMBER(D208),"判定外",IF(C208=12,VLOOKUP(AC208,判定式!$C$15:I$19,7,TRUE),IF(C208=13,VLOOKUP(AC208,判定式!$D$15:I$19,6,TRUE),IF(C208=14,VLOOKUP(AC208,判定式!$E$15:I$19,5,TRUE),IF(C208=15,VLOOKUP(AC208,判定式!$F$15:I$19,4,TRUE),IF(C208=16,VLOOKUP(AC208,判定式!$G$15:I$19,3,TRUE),IF(C208=17,VLOOKUP(AC208,判定式!$H$15:I$19,2,TRUE))))))))</f>
        <v>0</v>
      </c>
    </row>
    <row r="209" spans="1:30" ht="14.25">
      <c r="A209" s="67">
        <v>189</v>
      </c>
      <c r="B209" s="133"/>
      <c r="C209" s="201"/>
      <c r="D209" s="208" t="str">
        <f t="shared" si="10"/>
        <v>-</v>
      </c>
      <c r="E209" s="225"/>
      <c r="F209" s="225"/>
      <c r="G209" s="225"/>
      <c r="H209" s="225"/>
      <c r="I209" s="225"/>
      <c r="J209" s="225"/>
      <c r="K209" s="68"/>
      <c r="L209" s="225"/>
      <c r="M209" s="225"/>
      <c r="N209" s="235"/>
      <c r="O209" s="235"/>
      <c r="P209" s="235"/>
      <c r="Q209" s="235"/>
      <c r="R209" s="235"/>
      <c r="S209" s="235"/>
      <c r="T209" s="241" t="str">
        <f>IF(E209="","",VLOOKUP(E209,判定式!C$3:$J$12,8,TRUE))</f>
        <v/>
      </c>
      <c r="U209" s="241" t="str">
        <f>IF(F209="","",VLOOKUP(F209,判定式!D$3:$J$12,7,TRUE))</f>
        <v/>
      </c>
      <c r="V209" s="241" t="str">
        <f>IF(G209="","",VLOOKUP(G209,判定式!E$3:$J$12,6,TRUE))</f>
        <v/>
      </c>
      <c r="W209" s="241" t="str">
        <f>IF(H209="","",VLOOKUP(H209,判定式!F$3:$J$12,5,TRUE))</f>
        <v/>
      </c>
      <c r="X209" s="241" t="str">
        <f>IF(I209="","",VLOOKUP(I209,判定式!M$3:$N$12,2,TRUE))</f>
        <v/>
      </c>
      <c r="Y209" s="241" t="str">
        <f>IF(J209="","",VLOOKUP(J209,判定式!I$3:$J$12,2,TRUE))</f>
        <v/>
      </c>
      <c r="Z209" s="241" t="str">
        <f>IF(K209="","",VLOOKUP(K209,判定式!L$3:$N$12,3,TRUE))</f>
        <v/>
      </c>
      <c r="AA209" s="241" t="str">
        <f>IF(L209="","",VLOOKUP(L209,判定式!G$3:$J$12,4,TRUE))</f>
        <v/>
      </c>
      <c r="AB209" s="241" t="str">
        <f>IF(M209="","",VLOOKUP(M209,判定式!$H$3:J$12,3,TRUE))</f>
        <v/>
      </c>
      <c r="AC209" s="69" t="str">
        <f t="shared" si="11"/>
        <v/>
      </c>
      <c r="AD209" s="170" t="b">
        <f>IF(ISNUMBER(D209),"判定外",IF(C209=12,VLOOKUP(AC209,判定式!$C$15:I$19,7,TRUE),IF(C209=13,VLOOKUP(AC209,判定式!$D$15:I$19,6,TRUE),IF(C209=14,VLOOKUP(AC209,判定式!$E$15:I$19,5,TRUE),IF(C209=15,VLOOKUP(AC209,判定式!$F$15:I$19,4,TRUE),IF(C209=16,VLOOKUP(AC209,判定式!$G$15:I$19,3,TRUE),IF(C209=17,VLOOKUP(AC209,判定式!$H$15:I$19,2,TRUE))))))))</f>
        <v>0</v>
      </c>
    </row>
    <row r="210" spans="1:30" ht="14.25">
      <c r="A210" s="76">
        <v>190</v>
      </c>
      <c r="B210" s="136"/>
      <c r="C210" s="204"/>
      <c r="D210" s="211" t="str">
        <f t="shared" si="10"/>
        <v>-</v>
      </c>
      <c r="E210" s="230"/>
      <c r="F210" s="230"/>
      <c r="G210" s="230"/>
      <c r="H210" s="230"/>
      <c r="I210" s="230"/>
      <c r="J210" s="230"/>
      <c r="K210" s="77"/>
      <c r="L210" s="230"/>
      <c r="M210" s="230"/>
      <c r="N210" s="239"/>
      <c r="O210" s="239"/>
      <c r="P210" s="239"/>
      <c r="Q210" s="239"/>
      <c r="R210" s="239"/>
      <c r="S210" s="239"/>
      <c r="T210" s="242" t="str">
        <f>IF(E210="","",VLOOKUP(E210,判定式!C$3:$J$12,8,TRUE))</f>
        <v/>
      </c>
      <c r="U210" s="242" t="str">
        <f>IF(F210="","",VLOOKUP(F210,判定式!D$3:$J$12,7,TRUE))</f>
        <v/>
      </c>
      <c r="V210" s="242" t="str">
        <f>IF(G210="","",VLOOKUP(G210,判定式!E$3:$J$12,6,TRUE))</f>
        <v/>
      </c>
      <c r="W210" s="242" t="str">
        <f>IF(H210="","",VLOOKUP(H210,判定式!F$3:$J$12,5,TRUE))</f>
        <v/>
      </c>
      <c r="X210" s="242" t="str">
        <f>IF(I210="","",VLOOKUP(I210,判定式!M$3:$N$12,2,TRUE))</f>
        <v/>
      </c>
      <c r="Y210" s="242" t="str">
        <f>IF(J210="","",VLOOKUP(J210,判定式!I$3:$J$12,2,TRUE))</f>
        <v/>
      </c>
      <c r="Z210" s="242" t="str">
        <f>IF(K210="","",VLOOKUP(K210,判定式!L$3:$N$12,3,TRUE))</f>
        <v/>
      </c>
      <c r="AA210" s="242" t="str">
        <f>IF(L210="","",VLOOKUP(L210,判定式!G$3:$J$12,4,TRUE))</f>
        <v/>
      </c>
      <c r="AB210" s="242" t="str">
        <f>IF(M210="","",VLOOKUP(M210,判定式!$H$3:J$12,3,TRUE))</f>
        <v/>
      </c>
      <c r="AC210" s="78" t="str">
        <f t="shared" si="11"/>
        <v/>
      </c>
      <c r="AD210" s="173" t="b">
        <f>IF(ISNUMBER(D210),"判定外",IF(C210=12,VLOOKUP(AC210,判定式!$C$15:I$19,7,TRUE),IF(C210=13,VLOOKUP(AC210,判定式!$D$15:I$19,6,TRUE),IF(C210=14,VLOOKUP(AC210,判定式!$E$15:I$19,5,TRUE),IF(C210=15,VLOOKUP(AC210,判定式!$F$15:I$19,4,TRUE),IF(C210=16,VLOOKUP(AC210,判定式!$G$15:I$19,3,TRUE),IF(C210=17,VLOOKUP(AC210,判定式!$H$15:I$19,2,TRUE))))))))</f>
        <v>0</v>
      </c>
    </row>
    <row r="211" spans="1:30" ht="14.25">
      <c r="A211" s="73">
        <v>191</v>
      </c>
      <c r="B211" s="137"/>
      <c r="C211" s="205"/>
      <c r="D211" s="212" t="str">
        <f t="shared" si="10"/>
        <v>-</v>
      </c>
      <c r="E211" s="231"/>
      <c r="F211" s="231"/>
      <c r="G211" s="231"/>
      <c r="H211" s="231"/>
      <c r="I211" s="231"/>
      <c r="J211" s="231"/>
      <c r="K211" s="80"/>
      <c r="L211" s="231"/>
      <c r="M211" s="231"/>
      <c r="N211" s="238"/>
      <c r="O211" s="238"/>
      <c r="P211" s="238"/>
      <c r="Q211" s="238"/>
      <c r="R211" s="238"/>
      <c r="S211" s="238"/>
      <c r="T211" s="243" t="str">
        <f>IF(E211="","",VLOOKUP(E211,判定式!C$3:$J$12,8,TRUE))</f>
        <v/>
      </c>
      <c r="U211" s="243" t="str">
        <f>IF(F211="","",VLOOKUP(F211,判定式!D$3:$J$12,7,TRUE))</f>
        <v/>
      </c>
      <c r="V211" s="243" t="str">
        <f>IF(G211="","",VLOOKUP(G211,判定式!E$3:$J$12,6,TRUE))</f>
        <v/>
      </c>
      <c r="W211" s="243" t="str">
        <f>IF(H211="","",VLOOKUP(H211,判定式!F$3:$J$12,5,TRUE))</f>
        <v/>
      </c>
      <c r="X211" s="243" t="str">
        <f>IF(I211="","",VLOOKUP(I211,判定式!M$3:$N$12,2,TRUE))</f>
        <v/>
      </c>
      <c r="Y211" s="243" t="str">
        <f>IF(J211="","",VLOOKUP(J211,判定式!I$3:$J$12,2,TRUE))</f>
        <v/>
      </c>
      <c r="Z211" s="243" t="str">
        <f>IF(K211="","",VLOOKUP(K211,判定式!L$3:$N$12,3,TRUE))</f>
        <v/>
      </c>
      <c r="AA211" s="243" t="str">
        <f>IF(L211="","",VLOOKUP(L211,判定式!G$3:$J$12,4,TRUE))</f>
        <v/>
      </c>
      <c r="AB211" s="243" t="str">
        <f>IF(M211="","",VLOOKUP(M211,判定式!$H$3:J$12,3,TRUE))</f>
        <v/>
      </c>
      <c r="AC211" s="75" t="str">
        <f t="shared" si="11"/>
        <v/>
      </c>
      <c r="AD211" s="174" t="b">
        <f>IF(ISNUMBER(D211),"判定外",IF(C211=12,VLOOKUP(AC211,判定式!$C$15:I$19,7,TRUE),IF(C211=13,VLOOKUP(AC211,判定式!$D$15:I$19,6,TRUE),IF(C211=14,VLOOKUP(AC211,判定式!$E$15:I$19,5,TRUE),IF(C211=15,VLOOKUP(AC211,判定式!$F$15:I$19,4,TRUE),IF(C211=16,VLOOKUP(AC211,判定式!$G$15:I$19,3,TRUE),IF(C211=17,VLOOKUP(AC211,判定式!$H$15:I$19,2,TRUE))))))))</f>
        <v>0</v>
      </c>
    </row>
    <row r="212" spans="1:30" ht="14.25">
      <c r="A212" s="67">
        <v>192</v>
      </c>
      <c r="B212" s="133"/>
      <c r="C212" s="201"/>
      <c r="D212" s="208" t="str">
        <f t="shared" si="10"/>
        <v>-</v>
      </c>
      <c r="E212" s="225"/>
      <c r="F212" s="225"/>
      <c r="G212" s="225"/>
      <c r="H212" s="225"/>
      <c r="I212" s="225"/>
      <c r="J212" s="225"/>
      <c r="K212" s="68"/>
      <c r="L212" s="225"/>
      <c r="M212" s="225"/>
      <c r="N212" s="235"/>
      <c r="O212" s="235"/>
      <c r="P212" s="235"/>
      <c r="Q212" s="235"/>
      <c r="R212" s="235"/>
      <c r="S212" s="235"/>
      <c r="T212" s="241" t="str">
        <f>IF(E212="","",VLOOKUP(E212,判定式!C$3:$J$12,8,TRUE))</f>
        <v/>
      </c>
      <c r="U212" s="241" t="str">
        <f>IF(F212="","",VLOOKUP(F212,判定式!D$3:$J$12,7,TRUE))</f>
        <v/>
      </c>
      <c r="V212" s="241" t="str">
        <f>IF(G212="","",VLOOKUP(G212,判定式!E$3:$J$12,6,TRUE))</f>
        <v/>
      </c>
      <c r="W212" s="241" t="str">
        <f>IF(H212="","",VLOOKUP(H212,判定式!F$3:$J$12,5,TRUE))</f>
        <v/>
      </c>
      <c r="X212" s="241" t="str">
        <f>IF(I212="","",VLOOKUP(I212,判定式!M$3:$N$12,2,TRUE))</f>
        <v/>
      </c>
      <c r="Y212" s="241" t="str">
        <f>IF(J212="","",VLOOKUP(J212,判定式!I$3:$J$12,2,TRUE))</f>
        <v/>
      </c>
      <c r="Z212" s="241" t="str">
        <f>IF(K212="","",VLOOKUP(K212,判定式!L$3:$N$12,3,TRUE))</f>
        <v/>
      </c>
      <c r="AA212" s="241" t="str">
        <f>IF(L212="","",VLOOKUP(L212,判定式!G$3:$J$12,4,TRUE))</f>
        <v/>
      </c>
      <c r="AB212" s="241" t="str">
        <f>IF(M212="","",VLOOKUP(M212,判定式!$H$3:J$12,3,TRUE))</f>
        <v/>
      </c>
      <c r="AC212" s="69" t="str">
        <f t="shared" si="11"/>
        <v/>
      </c>
      <c r="AD212" s="170" t="b">
        <f>IF(ISNUMBER(D212),"判定外",IF(C212=12,VLOOKUP(AC212,判定式!$C$15:I$19,7,TRUE),IF(C212=13,VLOOKUP(AC212,判定式!$D$15:I$19,6,TRUE),IF(C212=14,VLOOKUP(AC212,判定式!$E$15:I$19,5,TRUE),IF(C212=15,VLOOKUP(AC212,判定式!$F$15:I$19,4,TRUE),IF(C212=16,VLOOKUP(AC212,判定式!$G$15:I$19,3,TRUE),IF(C212=17,VLOOKUP(AC212,判定式!$H$15:I$19,2,TRUE))))))))</f>
        <v>0</v>
      </c>
    </row>
    <row r="213" spans="1:30" ht="14.25">
      <c r="A213" s="67">
        <v>193</v>
      </c>
      <c r="B213" s="133"/>
      <c r="C213" s="201"/>
      <c r="D213" s="208" t="str">
        <f t="shared" si="10"/>
        <v>-</v>
      </c>
      <c r="E213" s="225"/>
      <c r="F213" s="225"/>
      <c r="G213" s="225"/>
      <c r="H213" s="225"/>
      <c r="I213" s="225"/>
      <c r="J213" s="225"/>
      <c r="K213" s="68"/>
      <c r="L213" s="225"/>
      <c r="M213" s="225"/>
      <c r="N213" s="235"/>
      <c r="O213" s="235"/>
      <c r="P213" s="235"/>
      <c r="Q213" s="235"/>
      <c r="R213" s="235"/>
      <c r="S213" s="235"/>
      <c r="T213" s="241" t="str">
        <f>IF(E213="","",VLOOKUP(E213,判定式!C$3:$J$12,8,TRUE))</f>
        <v/>
      </c>
      <c r="U213" s="241" t="str">
        <f>IF(F213="","",VLOOKUP(F213,判定式!D$3:$J$12,7,TRUE))</f>
        <v/>
      </c>
      <c r="V213" s="241" t="str">
        <f>IF(G213="","",VLOOKUP(G213,判定式!E$3:$J$12,6,TRUE))</f>
        <v/>
      </c>
      <c r="W213" s="241" t="str">
        <f>IF(H213="","",VLOOKUP(H213,判定式!F$3:$J$12,5,TRUE))</f>
        <v/>
      </c>
      <c r="X213" s="241" t="str">
        <f>IF(I213="","",VLOOKUP(I213,判定式!M$3:$N$12,2,TRUE))</f>
        <v/>
      </c>
      <c r="Y213" s="241" t="str">
        <f>IF(J213="","",VLOOKUP(J213,判定式!I$3:$J$12,2,TRUE))</f>
        <v/>
      </c>
      <c r="Z213" s="241" t="str">
        <f>IF(K213="","",VLOOKUP(K213,判定式!L$3:$N$12,3,TRUE))</f>
        <v/>
      </c>
      <c r="AA213" s="241" t="str">
        <f>IF(L213="","",VLOOKUP(L213,判定式!G$3:$J$12,4,TRUE))</f>
        <v/>
      </c>
      <c r="AB213" s="241" t="str">
        <f>IF(M213="","",VLOOKUP(M213,判定式!$H$3:J$12,3,TRUE))</f>
        <v/>
      </c>
      <c r="AC213" s="69" t="str">
        <f t="shared" si="11"/>
        <v/>
      </c>
      <c r="AD213" s="170" t="b">
        <f>IF(ISNUMBER(D213),"判定外",IF(C213=12,VLOOKUP(AC213,判定式!$C$15:I$19,7,TRUE),IF(C213=13,VLOOKUP(AC213,判定式!$D$15:I$19,6,TRUE),IF(C213=14,VLOOKUP(AC213,判定式!$E$15:I$19,5,TRUE),IF(C213=15,VLOOKUP(AC213,判定式!$F$15:I$19,4,TRUE),IF(C213=16,VLOOKUP(AC213,判定式!$G$15:I$19,3,TRUE),IF(C213=17,VLOOKUP(AC213,判定式!$H$15:I$19,2,TRUE))))))))</f>
        <v>0</v>
      </c>
    </row>
    <row r="214" spans="1:30" ht="14.25">
      <c r="A214" s="67">
        <v>194</v>
      </c>
      <c r="B214" s="133"/>
      <c r="C214" s="201"/>
      <c r="D214" s="208" t="str">
        <f t="shared" ref="D214:D277" si="12">IF((COUNTBLANK(E214:H214)+COUNTBLANK(K214:M214)+IF(AND(I214="",J214=""),1,0))=0,"",IF((COUNTBLANK(E214:H214)+COUNTBLANK(K214:M214)+IF(AND(I214="",J214=""),1,0))=8,"-",(COUNTBLANK(E214:H214)+COUNTBLANK(K214:M214)+IF(AND(I214="",J214=""),1,0))))</f>
        <v>-</v>
      </c>
      <c r="E214" s="225"/>
      <c r="F214" s="225"/>
      <c r="G214" s="225"/>
      <c r="H214" s="225"/>
      <c r="I214" s="225"/>
      <c r="J214" s="225"/>
      <c r="K214" s="68"/>
      <c r="L214" s="225"/>
      <c r="M214" s="225"/>
      <c r="N214" s="235"/>
      <c r="O214" s="235"/>
      <c r="P214" s="235"/>
      <c r="Q214" s="235"/>
      <c r="R214" s="235"/>
      <c r="S214" s="235"/>
      <c r="T214" s="241" t="str">
        <f>IF(E214="","",VLOOKUP(E214,判定式!C$3:$J$12,8,TRUE))</f>
        <v/>
      </c>
      <c r="U214" s="241" t="str">
        <f>IF(F214="","",VLOOKUP(F214,判定式!D$3:$J$12,7,TRUE))</f>
        <v/>
      </c>
      <c r="V214" s="241" t="str">
        <f>IF(G214="","",VLOOKUP(G214,判定式!E$3:$J$12,6,TRUE))</f>
        <v/>
      </c>
      <c r="W214" s="241" t="str">
        <f>IF(H214="","",VLOOKUP(H214,判定式!F$3:$J$12,5,TRUE))</f>
        <v/>
      </c>
      <c r="X214" s="241" t="str">
        <f>IF(I214="","",VLOOKUP(I214,判定式!M$3:$N$12,2,TRUE))</f>
        <v/>
      </c>
      <c r="Y214" s="241" t="str">
        <f>IF(J214="","",VLOOKUP(J214,判定式!I$3:$J$12,2,TRUE))</f>
        <v/>
      </c>
      <c r="Z214" s="241" t="str">
        <f>IF(K214="","",VLOOKUP(K214,判定式!L$3:$N$12,3,TRUE))</f>
        <v/>
      </c>
      <c r="AA214" s="241" t="str">
        <f>IF(L214="","",VLOOKUP(L214,判定式!G$3:$J$12,4,TRUE))</f>
        <v/>
      </c>
      <c r="AB214" s="241" t="str">
        <f>IF(M214="","",VLOOKUP(M214,判定式!$H$3:J$12,3,TRUE))</f>
        <v/>
      </c>
      <c r="AC214" s="69" t="str">
        <f t="shared" ref="AC214:AC277" si="13">IF(COUNTBLANK(T214:AB214)=0,IF((SUM(T214:X214)+SUM(Z214:AB214))&gt;=(SUM(T214:W214)+SUM(Y214:AB214)),SUM(T214:X214)+SUM(Z214:AB214),SUM(T214:W214)+SUM(Y214:AB214)),IF(AND(X214="",Y214=""),"",IF(AND(COUNTBLANK(T214:W214)=0,COUNTBLANK(Z214:AB214)=0),IF((SUM(T214:X214)+SUM(Z214:AB214))&gt;=(SUM(T214:W214)+SUM(Y214:AB214)),SUM(T214:X214)+SUM(Z214:AB214),SUM(T214:W214)+SUM(Y214:AB214)),"")))</f>
        <v/>
      </c>
      <c r="AD214" s="170" t="b">
        <f>IF(ISNUMBER(D214),"判定外",IF(C214=12,VLOOKUP(AC214,判定式!$C$15:I$19,7,TRUE),IF(C214=13,VLOOKUP(AC214,判定式!$D$15:I$19,6,TRUE),IF(C214=14,VLOOKUP(AC214,判定式!$E$15:I$19,5,TRUE),IF(C214=15,VLOOKUP(AC214,判定式!$F$15:I$19,4,TRUE),IF(C214=16,VLOOKUP(AC214,判定式!$G$15:I$19,3,TRUE),IF(C214=17,VLOOKUP(AC214,判定式!$H$15:I$19,2,TRUE))))))))</f>
        <v>0</v>
      </c>
    </row>
    <row r="215" spans="1:30" ht="14.25">
      <c r="A215" s="76">
        <v>195</v>
      </c>
      <c r="B215" s="134"/>
      <c r="C215" s="202"/>
      <c r="D215" s="211" t="str">
        <f t="shared" si="12"/>
        <v>-</v>
      </c>
      <c r="E215" s="227"/>
      <c r="F215" s="227"/>
      <c r="G215" s="227"/>
      <c r="H215" s="227"/>
      <c r="I215" s="227"/>
      <c r="J215" s="227"/>
      <c r="K215" s="71"/>
      <c r="L215" s="227"/>
      <c r="M215" s="227"/>
      <c r="N215" s="239"/>
      <c r="O215" s="239"/>
      <c r="P215" s="239"/>
      <c r="Q215" s="239"/>
      <c r="R215" s="239"/>
      <c r="S215" s="239"/>
      <c r="T215" s="244" t="str">
        <f>IF(E215="","",VLOOKUP(E215,判定式!C$3:$J$12,8,TRUE))</f>
        <v/>
      </c>
      <c r="U215" s="244" t="str">
        <f>IF(F215="","",VLOOKUP(F215,判定式!D$3:$J$12,7,TRUE))</f>
        <v/>
      </c>
      <c r="V215" s="244" t="str">
        <f>IF(G215="","",VLOOKUP(G215,判定式!E$3:$J$12,6,TRUE))</f>
        <v/>
      </c>
      <c r="W215" s="244" t="str">
        <f>IF(H215="","",VLOOKUP(H215,判定式!F$3:$J$12,5,TRUE))</f>
        <v/>
      </c>
      <c r="X215" s="244" t="str">
        <f>IF(I215="","",VLOOKUP(I215,判定式!M$3:$N$12,2,TRUE))</f>
        <v/>
      </c>
      <c r="Y215" s="244" t="str">
        <f>IF(J215="","",VLOOKUP(J215,判定式!I$3:$J$12,2,TRUE))</f>
        <v/>
      </c>
      <c r="Z215" s="244" t="str">
        <f>IF(K215="","",VLOOKUP(K215,判定式!L$3:$N$12,3,TRUE))</f>
        <v/>
      </c>
      <c r="AA215" s="244" t="str">
        <f>IF(L215="","",VLOOKUP(L215,判定式!G$3:$J$12,4,TRUE))</f>
        <v/>
      </c>
      <c r="AB215" s="244" t="str">
        <f>IF(M215="","",VLOOKUP(M215,判定式!$H$3:J$12,3,TRUE))</f>
        <v/>
      </c>
      <c r="AC215" s="78" t="str">
        <f t="shared" si="13"/>
        <v/>
      </c>
      <c r="AD215" s="171" t="b">
        <f>IF(ISNUMBER(D215),"判定外",IF(C215=12,VLOOKUP(AC215,判定式!$C$15:I$19,7,TRUE),IF(C215=13,VLOOKUP(AC215,判定式!$D$15:I$19,6,TRUE),IF(C215=14,VLOOKUP(AC215,判定式!$E$15:I$19,5,TRUE),IF(C215=15,VLOOKUP(AC215,判定式!$F$15:I$19,4,TRUE),IF(C215=16,VLOOKUP(AC215,判定式!$G$15:I$19,3,TRUE),IF(C215=17,VLOOKUP(AC215,判定式!$H$15:I$19,2,TRUE))))))))</f>
        <v>0</v>
      </c>
    </row>
    <row r="216" spans="1:30" ht="14.25">
      <c r="A216" s="73">
        <v>196</v>
      </c>
      <c r="B216" s="135"/>
      <c r="C216" s="203"/>
      <c r="D216" s="212" t="str">
        <f t="shared" si="12"/>
        <v>-</v>
      </c>
      <c r="E216" s="229"/>
      <c r="F216" s="229"/>
      <c r="G216" s="229"/>
      <c r="H216" s="229"/>
      <c r="I216" s="229"/>
      <c r="J216" s="229"/>
      <c r="K216" s="74"/>
      <c r="L216" s="229"/>
      <c r="M216" s="229"/>
      <c r="N216" s="238"/>
      <c r="O216" s="238"/>
      <c r="P216" s="238"/>
      <c r="Q216" s="238"/>
      <c r="R216" s="238"/>
      <c r="S216" s="238"/>
      <c r="T216" s="245" t="str">
        <f>IF(E216="","",VLOOKUP(E216,判定式!C$3:$J$12,8,TRUE))</f>
        <v/>
      </c>
      <c r="U216" s="245" t="str">
        <f>IF(F216="","",VLOOKUP(F216,判定式!D$3:$J$12,7,TRUE))</f>
        <v/>
      </c>
      <c r="V216" s="245" t="str">
        <f>IF(G216="","",VLOOKUP(G216,判定式!E$3:$J$12,6,TRUE))</f>
        <v/>
      </c>
      <c r="W216" s="245" t="str">
        <f>IF(H216="","",VLOOKUP(H216,判定式!F$3:$J$12,5,TRUE))</f>
        <v/>
      </c>
      <c r="X216" s="245" t="str">
        <f>IF(I216="","",VLOOKUP(I216,判定式!M$3:$N$12,2,TRUE))</f>
        <v/>
      </c>
      <c r="Y216" s="245" t="str">
        <f>IF(J216="","",VLOOKUP(J216,判定式!I$3:$J$12,2,TRUE))</f>
        <v/>
      </c>
      <c r="Z216" s="245" t="str">
        <f>IF(K216="","",VLOOKUP(K216,判定式!L$3:$N$12,3,TRUE))</f>
        <v/>
      </c>
      <c r="AA216" s="245" t="str">
        <f>IF(L216="","",VLOOKUP(L216,判定式!G$3:$J$12,4,TRUE))</f>
        <v/>
      </c>
      <c r="AB216" s="245" t="str">
        <f>IF(M216="","",VLOOKUP(M216,判定式!$H$3:J$12,3,TRUE))</f>
        <v/>
      </c>
      <c r="AC216" s="75" t="str">
        <f t="shared" si="13"/>
        <v/>
      </c>
      <c r="AD216" s="172" t="b">
        <f>IF(ISNUMBER(D216),"判定外",IF(C216=12,VLOOKUP(AC216,判定式!$C$15:I$19,7,TRUE),IF(C216=13,VLOOKUP(AC216,判定式!$D$15:I$19,6,TRUE),IF(C216=14,VLOOKUP(AC216,判定式!$E$15:I$19,5,TRUE),IF(C216=15,VLOOKUP(AC216,判定式!$F$15:I$19,4,TRUE),IF(C216=16,VLOOKUP(AC216,判定式!$G$15:I$19,3,TRUE),IF(C216=17,VLOOKUP(AC216,判定式!$H$15:I$19,2,TRUE))))))))</f>
        <v>0</v>
      </c>
    </row>
    <row r="217" spans="1:30" ht="14.25">
      <c r="A217" s="67">
        <v>197</v>
      </c>
      <c r="B217" s="133"/>
      <c r="C217" s="201"/>
      <c r="D217" s="208" t="str">
        <f t="shared" si="12"/>
        <v>-</v>
      </c>
      <c r="E217" s="225"/>
      <c r="F217" s="225"/>
      <c r="G217" s="225"/>
      <c r="H217" s="225"/>
      <c r="I217" s="225"/>
      <c r="J217" s="225"/>
      <c r="K217" s="68"/>
      <c r="L217" s="225"/>
      <c r="M217" s="225"/>
      <c r="N217" s="235"/>
      <c r="O217" s="235"/>
      <c r="P217" s="235"/>
      <c r="Q217" s="235"/>
      <c r="R217" s="235"/>
      <c r="S217" s="235"/>
      <c r="T217" s="241" t="str">
        <f>IF(E217="","",VLOOKUP(E217,判定式!C$3:$J$12,8,TRUE))</f>
        <v/>
      </c>
      <c r="U217" s="241" t="str">
        <f>IF(F217="","",VLOOKUP(F217,判定式!D$3:$J$12,7,TRUE))</f>
        <v/>
      </c>
      <c r="V217" s="241" t="str">
        <f>IF(G217="","",VLOOKUP(G217,判定式!E$3:$J$12,6,TRUE))</f>
        <v/>
      </c>
      <c r="W217" s="241" t="str">
        <f>IF(H217="","",VLOOKUP(H217,判定式!F$3:$J$12,5,TRUE))</f>
        <v/>
      </c>
      <c r="X217" s="241" t="str">
        <f>IF(I217="","",VLOOKUP(I217,判定式!M$3:$N$12,2,TRUE))</f>
        <v/>
      </c>
      <c r="Y217" s="241" t="str">
        <f>IF(J217="","",VLOOKUP(J217,判定式!I$3:$J$12,2,TRUE))</f>
        <v/>
      </c>
      <c r="Z217" s="241" t="str">
        <f>IF(K217="","",VLOOKUP(K217,判定式!L$3:$N$12,3,TRUE))</f>
        <v/>
      </c>
      <c r="AA217" s="241" t="str">
        <f>IF(L217="","",VLOOKUP(L217,判定式!G$3:$J$12,4,TRUE))</f>
        <v/>
      </c>
      <c r="AB217" s="241" t="str">
        <f>IF(M217="","",VLOOKUP(M217,判定式!$H$3:J$12,3,TRUE))</f>
        <v/>
      </c>
      <c r="AC217" s="69" t="str">
        <f t="shared" si="13"/>
        <v/>
      </c>
      <c r="AD217" s="170" t="b">
        <f>IF(ISNUMBER(D217),"判定外",IF(C217=12,VLOOKUP(AC217,判定式!$C$15:I$19,7,TRUE),IF(C217=13,VLOOKUP(AC217,判定式!$D$15:I$19,6,TRUE),IF(C217=14,VLOOKUP(AC217,判定式!$E$15:I$19,5,TRUE),IF(C217=15,VLOOKUP(AC217,判定式!$F$15:I$19,4,TRUE),IF(C217=16,VLOOKUP(AC217,判定式!$G$15:I$19,3,TRUE),IF(C217=17,VLOOKUP(AC217,判定式!$H$15:I$19,2,TRUE))))))))</f>
        <v>0</v>
      </c>
    </row>
    <row r="218" spans="1:30" ht="14.25">
      <c r="A218" s="67">
        <v>198</v>
      </c>
      <c r="B218" s="133"/>
      <c r="C218" s="201"/>
      <c r="D218" s="208" t="str">
        <f t="shared" si="12"/>
        <v>-</v>
      </c>
      <c r="E218" s="225"/>
      <c r="F218" s="225"/>
      <c r="G218" s="225"/>
      <c r="H218" s="225"/>
      <c r="I218" s="225"/>
      <c r="J218" s="225"/>
      <c r="K218" s="68"/>
      <c r="L218" s="225"/>
      <c r="M218" s="225"/>
      <c r="N218" s="235"/>
      <c r="O218" s="235"/>
      <c r="P218" s="235"/>
      <c r="Q218" s="235"/>
      <c r="R218" s="235"/>
      <c r="S218" s="235"/>
      <c r="T218" s="241" t="str">
        <f>IF(E218="","",VLOOKUP(E218,判定式!C$3:$J$12,8,TRUE))</f>
        <v/>
      </c>
      <c r="U218" s="241" t="str">
        <f>IF(F218="","",VLOOKUP(F218,判定式!D$3:$J$12,7,TRUE))</f>
        <v/>
      </c>
      <c r="V218" s="241" t="str">
        <f>IF(G218="","",VLOOKUP(G218,判定式!E$3:$J$12,6,TRUE))</f>
        <v/>
      </c>
      <c r="W218" s="241" t="str">
        <f>IF(H218="","",VLOOKUP(H218,判定式!F$3:$J$12,5,TRUE))</f>
        <v/>
      </c>
      <c r="X218" s="241" t="str">
        <f>IF(I218="","",VLOOKUP(I218,判定式!M$3:$N$12,2,TRUE))</f>
        <v/>
      </c>
      <c r="Y218" s="241" t="str">
        <f>IF(J218="","",VLOOKUP(J218,判定式!I$3:$J$12,2,TRUE))</f>
        <v/>
      </c>
      <c r="Z218" s="241" t="str">
        <f>IF(K218="","",VLOOKUP(K218,判定式!L$3:$N$12,3,TRUE))</f>
        <v/>
      </c>
      <c r="AA218" s="241" t="str">
        <f>IF(L218="","",VLOOKUP(L218,判定式!G$3:$J$12,4,TRUE))</f>
        <v/>
      </c>
      <c r="AB218" s="241" t="str">
        <f>IF(M218="","",VLOOKUP(M218,判定式!$H$3:J$12,3,TRUE))</f>
        <v/>
      </c>
      <c r="AC218" s="69" t="str">
        <f t="shared" si="13"/>
        <v/>
      </c>
      <c r="AD218" s="170" t="b">
        <f>IF(ISNUMBER(D218),"判定外",IF(C218=12,VLOOKUP(AC218,判定式!$C$15:I$19,7,TRUE),IF(C218=13,VLOOKUP(AC218,判定式!$D$15:I$19,6,TRUE),IF(C218=14,VLOOKUP(AC218,判定式!$E$15:I$19,5,TRUE),IF(C218=15,VLOOKUP(AC218,判定式!$F$15:I$19,4,TRUE),IF(C218=16,VLOOKUP(AC218,判定式!$G$15:I$19,3,TRUE),IF(C218=17,VLOOKUP(AC218,判定式!$H$15:I$19,2,TRUE))))))))</f>
        <v>0</v>
      </c>
    </row>
    <row r="219" spans="1:30" ht="14.25">
      <c r="A219" s="67">
        <v>199</v>
      </c>
      <c r="B219" s="133"/>
      <c r="C219" s="201"/>
      <c r="D219" s="208" t="str">
        <f t="shared" si="12"/>
        <v>-</v>
      </c>
      <c r="E219" s="225"/>
      <c r="F219" s="225"/>
      <c r="G219" s="225"/>
      <c r="H219" s="225"/>
      <c r="I219" s="225"/>
      <c r="J219" s="225"/>
      <c r="K219" s="68"/>
      <c r="L219" s="225"/>
      <c r="M219" s="225"/>
      <c r="N219" s="235"/>
      <c r="O219" s="235"/>
      <c r="P219" s="235"/>
      <c r="Q219" s="235"/>
      <c r="R219" s="235"/>
      <c r="S219" s="235"/>
      <c r="T219" s="241" t="str">
        <f>IF(E219="","",VLOOKUP(E219,判定式!C$3:$J$12,8,TRUE))</f>
        <v/>
      </c>
      <c r="U219" s="241" t="str">
        <f>IF(F219="","",VLOOKUP(F219,判定式!D$3:$J$12,7,TRUE))</f>
        <v/>
      </c>
      <c r="V219" s="241" t="str">
        <f>IF(G219="","",VLOOKUP(G219,判定式!E$3:$J$12,6,TRUE))</f>
        <v/>
      </c>
      <c r="W219" s="241" t="str">
        <f>IF(H219="","",VLOOKUP(H219,判定式!F$3:$J$12,5,TRUE))</f>
        <v/>
      </c>
      <c r="X219" s="241" t="str">
        <f>IF(I219="","",VLOOKUP(I219,判定式!M$3:$N$12,2,TRUE))</f>
        <v/>
      </c>
      <c r="Y219" s="241" t="str">
        <f>IF(J219="","",VLOOKUP(J219,判定式!I$3:$J$12,2,TRUE))</f>
        <v/>
      </c>
      <c r="Z219" s="241" t="str">
        <f>IF(K219="","",VLOOKUP(K219,判定式!L$3:$N$12,3,TRUE))</f>
        <v/>
      </c>
      <c r="AA219" s="241" t="str">
        <f>IF(L219="","",VLOOKUP(L219,判定式!G$3:$J$12,4,TRUE))</f>
        <v/>
      </c>
      <c r="AB219" s="241" t="str">
        <f>IF(M219="","",VLOOKUP(M219,判定式!$H$3:J$12,3,TRUE))</f>
        <v/>
      </c>
      <c r="AC219" s="69" t="str">
        <f t="shared" si="13"/>
        <v/>
      </c>
      <c r="AD219" s="170" t="b">
        <f>IF(ISNUMBER(D219),"判定外",IF(C219=12,VLOOKUP(AC219,判定式!$C$15:I$19,7,TRUE),IF(C219=13,VLOOKUP(AC219,判定式!$D$15:I$19,6,TRUE),IF(C219=14,VLOOKUP(AC219,判定式!$E$15:I$19,5,TRUE),IF(C219=15,VLOOKUP(AC219,判定式!$F$15:I$19,4,TRUE),IF(C219=16,VLOOKUP(AC219,判定式!$G$15:I$19,3,TRUE),IF(C219=17,VLOOKUP(AC219,判定式!$H$15:I$19,2,TRUE))))))))</f>
        <v>0</v>
      </c>
    </row>
    <row r="220" spans="1:30" ht="14.25">
      <c r="A220" s="76">
        <v>200</v>
      </c>
      <c r="B220" s="136"/>
      <c r="C220" s="204"/>
      <c r="D220" s="211" t="str">
        <f t="shared" si="12"/>
        <v>-</v>
      </c>
      <c r="E220" s="230"/>
      <c r="F220" s="230"/>
      <c r="G220" s="230"/>
      <c r="H220" s="230"/>
      <c r="I220" s="230"/>
      <c r="J220" s="230"/>
      <c r="K220" s="77"/>
      <c r="L220" s="230"/>
      <c r="M220" s="230"/>
      <c r="N220" s="239"/>
      <c r="O220" s="239"/>
      <c r="P220" s="239"/>
      <c r="Q220" s="239"/>
      <c r="R220" s="239"/>
      <c r="S220" s="239"/>
      <c r="T220" s="242" t="str">
        <f>IF(E220="","",VLOOKUP(E220,判定式!C$3:$J$12,8,TRUE))</f>
        <v/>
      </c>
      <c r="U220" s="242" t="str">
        <f>IF(F220="","",VLOOKUP(F220,判定式!D$3:$J$12,7,TRUE))</f>
        <v/>
      </c>
      <c r="V220" s="242" t="str">
        <f>IF(G220="","",VLOOKUP(G220,判定式!E$3:$J$12,6,TRUE))</f>
        <v/>
      </c>
      <c r="W220" s="242" t="str">
        <f>IF(H220="","",VLOOKUP(H220,判定式!F$3:$J$12,5,TRUE))</f>
        <v/>
      </c>
      <c r="X220" s="242" t="str">
        <f>IF(I220="","",VLOOKUP(I220,判定式!M$3:$N$12,2,TRUE))</f>
        <v/>
      </c>
      <c r="Y220" s="242" t="str">
        <f>IF(J220="","",VLOOKUP(J220,判定式!I$3:$J$12,2,TRUE))</f>
        <v/>
      </c>
      <c r="Z220" s="242" t="str">
        <f>IF(K220="","",VLOOKUP(K220,判定式!L$3:$N$12,3,TRUE))</f>
        <v/>
      </c>
      <c r="AA220" s="242" t="str">
        <f>IF(L220="","",VLOOKUP(L220,判定式!G$3:$J$12,4,TRUE))</f>
        <v/>
      </c>
      <c r="AB220" s="242" t="str">
        <f>IF(M220="","",VLOOKUP(M220,判定式!$H$3:J$12,3,TRUE))</f>
        <v/>
      </c>
      <c r="AC220" s="78" t="str">
        <f t="shared" si="13"/>
        <v/>
      </c>
      <c r="AD220" s="173" t="b">
        <f>IF(ISNUMBER(D220),"判定外",IF(C220=12,VLOOKUP(AC220,判定式!$C$15:I$19,7,TRUE),IF(C220=13,VLOOKUP(AC220,判定式!$D$15:I$19,6,TRUE),IF(C220=14,VLOOKUP(AC220,判定式!$E$15:I$19,5,TRUE),IF(C220=15,VLOOKUP(AC220,判定式!$F$15:I$19,4,TRUE),IF(C220=16,VLOOKUP(AC220,判定式!$G$15:I$19,3,TRUE),IF(C220=17,VLOOKUP(AC220,判定式!$H$15:I$19,2,TRUE))))))))</f>
        <v>0</v>
      </c>
    </row>
    <row r="221" spans="1:30" ht="14.25">
      <c r="A221" s="73">
        <v>201</v>
      </c>
      <c r="B221" s="137"/>
      <c r="C221" s="205"/>
      <c r="D221" s="212" t="str">
        <f t="shared" si="12"/>
        <v>-</v>
      </c>
      <c r="E221" s="231"/>
      <c r="F221" s="231"/>
      <c r="G221" s="231"/>
      <c r="H221" s="231"/>
      <c r="I221" s="231"/>
      <c r="J221" s="231"/>
      <c r="K221" s="80"/>
      <c r="L221" s="231"/>
      <c r="M221" s="231"/>
      <c r="N221" s="238"/>
      <c r="O221" s="238"/>
      <c r="P221" s="238"/>
      <c r="Q221" s="238"/>
      <c r="R221" s="238"/>
      <c r="S221" s="238"/>
      <c r="T221" s="243" t="str">
        <f>IF(E221="","",VLOOKUP(E221,判定式!C$3:$J$12,8,TRUE))</f>
        <v/>
      </c>
      <c r="U221" s="243" t="str">
        <f>IF(F221="","",VLOOKUP(F221,判定式!D$3:$J$12,7,TRUE))</f>
        <v/>
      </c>
      <c r="V221" s="243" t="str">
        <f>IF(G221="","",VLOOKUP(G221,判定式!E$3:$J$12,6,TRUE))</f>
        <v/>
      </c>
      <c r="W221" s="243" t="str">
        <f>IF(H221="","",VLOOKUP(H221,判定式!F$3:$J$12,5,TRUE))</f>
        <v/>
      </c>
      <c r="X221" s="243" t="str">
        <f>IF(I221="","",VLOOKUP(I221,判定式!M$3:$N$12,2,TRUE))</f>
        <v/>
      </c>
      <c r="Y221" s="243" t="str">
        <f>IF(J221="","",VLOOKUP(J221,判定式!I$3:$J$12,2,TRUE))</f>
        <v/>
      </c>
      <c r="Z221" s="243" t="str">
        <f>IF(K221="","",VLOOKUP(K221,判定式!L$3:$N$12,3,TRUE))</f>
        <v/>
      </c>
      <c r="AA221" s="243" t="str">
        <f>IF(L221="","",VLOOKUP(L221,判定式!G$3:$J$12,4,TRUE))</f>
        <v/>
      </c>
      <c r="AB221" s="243" t="str">
        <f>IF(M221="","",VLOOKUP(M221,判定式!$H$3:J$12,3,TRUE))</f>
        <v/>
      </c>
      <c r="AC221" s="75" t="str">
        <f t="shared" si="13"/>
        <v/>
      </c>
      <c r="AD221" s="174" t="b">
        <f>IF(ISNUMBER(D221),"判定外",IF(C221=12,VLOOKUP(AC221,判定式!$C$15:I$19,7,TRUE),IF(C221=13,VLOOKUP(AC221,判定式!$D$15:I$19,6,TRUE),IF(C221=14,VLOOKUP(AC221,判定式!$E$15:I$19,5,TRUE),IF(C221=15,VLOOKUP(AC221,判定式!$F$15:I$19,4,TRUE),IF(C221=16,VLOOKUP(AC221,判定式!$G$15:I$19,3,TRUE),IF(C221=17,VLOOKUP(AC221,判定式!$H$15:I$19,2,TRUE))))))))</f>
        <v>0</v>
      </c>
    </row>
    <row r="222" spans="1:30" ht="14.25">
      <c r="A222" s="67">
        <v>202</v>
      </c>
      <c r="B222" s="133"/>
      <c r="C222" s="201"/>
      <c r="D222" s="208" t="str">
        <f t="shared" si="12"/>
        <v>-</v>
      </c>
      <c r="E222" s="225"/>
      <c r="F222" s="225"/>
      <c r="G222" s="225"/>
      <c r="H222" s="225"/>
      <c r="I222" s="225"/>
      <c r="J222" s="225"/>
      <c r="K222" s="68"/>
      <c r="L222" s="225"/>
      <c r="M222" s="225"/>
      <c r="N222" s="235"/>
      <c r="O222" s="235"/>
      <c r="P222" s="235"/>
      <c r="Q222" s="235"/>
      <c r="R222" s="235"/>
      <c r="S222" s="235"/>
      <c r="T222" s="241" t="str">
        <f>IF(E222="","",VLOOKUP(E222,判定式!C$3:$J$12,8,TRUE))</f>
        <v/>
      </c>
      <c r="U222" s="241" t="str">
        <f>IF(F222="","",VLOOKUP(F222,判定式!D$3:$J$12,7,TRUE))</f>
        <v/>
      </c>
      <c r="V222" s="241" t="str">
        <f>IF(G222="","",VLOOKUP(G222,判定式!E$3:$J$12,6,TRUE))</f>
        <v/>
      </c>
      <c r="W222" s="241" t="str">
        <f>IF(H222="","",VLOOKUP(H222,判定式!F$3:$J$12,5,TRUE))</f>
        <v/>
      </c>
      <c r="X222" s="241" t="str">
        <f>IF(I222="","",VLOOKUP(I222,判定式!M$3:$N$12,2,TRUE))</f>
        <v/>
      </c>
      <c r="Y222" s="241" t="str">
        <f>IF(J222="","",VLOOKUP(J222,判定式!I$3:$J$12,2,TRUE))</f>
        <v/>
      </c>
      <c r="Z222" s="241" t="str">
        <f>IF(K222="","",VLOOKUP(K222,判定式!L$3:$N$12,3,TRUE))</f>
        <v/>
      </c>
      <c r="AA222" s="241" t="str">
        <f>IF(L222="","",VLOOKUP(L222,判定式!G$3:$J$12,4,TRUE))</f>
        <v/>
      </c>
      <c r="AB222" s="241" t="str">
        <f>IF(M222="","",VLOOKUP(M222,判定式!$H$3:J$12,3,TRUE))</f>
        <v/>
      </c>
      <c r="AC222" s="69" t="str">
        <f t="shared" si="13"/>
        <v/>
      </c>
      <c r="AD222" s="170" t="b">
        <f>IF(ISNUMBER(D222),"判定外",IF(C222=12,VLOOKUP(AC222,判定式!$C$15:I$19,7,TRUE),IF(C222=13,VLOOKUP(AC222,判定式!$D$15:I$19,6,TRUE),IF(C222=14,VLOOKUP(AC222,判定式!$E$15:I$19,5,TRUE),IF(C222=15,VLOOKUP(AC222,判定式!$F$15:I$19,4,TRUE),IF(C222=16,VLOOKUP(AC222,判定式!$G$15:I$19,3,TRUE),IF(C222=17,VLOOKUP(AC222,判定式!$H$15:I$19,2,TRUE))))))))</f>
        <v>0</v>
      </c>
    </row>
    <row r="223" spans="1:30" ht="14.25">
      <c r="A223" s="67">
        <v>203</v>
      </c>
      <c r="B223" s="133"/>
      <c r="C223" s="201"/>
      <c r="D223" s="208" t="str">
        <f t="shared" si="12"/>
        <v>-</v>
      </c>
      <c r="E223" s="225"/>
      <c r="F223" s="225"/>
      <c r="G223" s="225"/>
      <c r="H223" s="225"/>
      <c r="I223" s="225"/>
      <c r="J223" s="225"/>
      <c r="K223" s="68"/>
      <c r="L223" s="225"/>
      <c r="M223" s="225"/>
      <c r="N223" s="235"/>
      <c r="O223" s="235"/>
      <c r="P223" s="235"/>
      <c r="Q223" s="235"/>
      <c r="R223" s="235"/>
      <c r="S223" s="235"/>
      <c r="T223" s="241" t="str">
        <f>IF(E223="","",VLOOKUP(E223,判定式!C$3:$J$12,8,TRUE))</f>
        <v/>
      </c>
      <c r="U223" s="241" t="str">
        <f>IF(F223="","",VLOOKUP(F223,判定式!D$3:$J$12,7,TRUE))</f>
        <v/>
      </c>
      <c r="V223" s="241" t="str">
        <f>IF(G223="","",VLOOKUP(G223,判定式!E$3:$J$12,6,TRUE))</f>
        <v/>
      </c>
      <c r="W223" s="241" t="str">
        <f>IF(H223="","",VLOOKUP(H223,判定式!F$3:$J$12,5,TRUE))</f>
        <v/>
      </c>
      <c r="X223" s="241" t="str">
        <f>IF(I223="","",VLOOKUP(I223,判定式!M$3:$N$12,2,TRUE))</f>
        <v/>
      </c>
      <c r="Y223" s="241" t="str">
        <f>IF(J223="","",VLOOKUP(J223,判定式!I$3:$J$12,2,TRUE))</f>
        <v/>
      </c>
      <c r="Z223" s="241" t="str">
        <f>IF(K223="","",VLOOKUP(K223,判定式!L$3:$N$12,3,TRUE))</f>
        <v/>
      </c>
      <c r="AA223" s="241" t="str">
        <f>IF(L223="","",VLOOKUP(L223,判定式!G$3:$J$12,4,TRUE))</f>
        <v/>
      </c>
      <c r="AB223" s="241" t="str">
        <f>IF(M223="","",VLOOKUP(M223,判定式!$H$3:J$12,3,TRUE))</f>
        <v/>
      </c>
      <c r="AC223" s="69" t="str">
        <f t="shared" si="13"/>
        <v/>
      </c>
      <c r="AD223" s="170" t="b">
        <f>IF(ISNUMBER(D223),"判定外",IF(C223=12,VLOOKUP(AC223,判定式!$C$15:I$19,7,TRUE),IF(C223=13,VLOOKUP(AC223,判定式!$D$15:I$19,6,TRUE),IF(C223=14,VLOOKUP(AC223,判定式!$E$15:I$19,5,TRUE),IF(C223=15,VLOOKUP(AC223,判定式!$F$15:I$19,4,TRUE),IF(C223=16,VLOOKUP(AC223,判定式!$G$15:I$19,3,TRUE),IF(C223=17,VLOOKUP(AC223,判定式!$H$15:I$19,2,TRUE))))))))</f>
        <v>0</v>
      </c>
    </row>
    <row r="224" spans="1:30" ht="14.25">
      <c r="A224" s="67">
        <v>204</v>
      </c>
      <c r="B224" s="133"/>
      <c r="C224" s="201"/>
      <c r="D224" s="208" t="str">
        <f t="shared" si="12"/>
        <v>-</v>
      </c>
      <c r="E224" s="225"/>
      <c r="F224" s="225"/>
      <c r="G224" s="225"/>
      <c r="H224" s="225"/>
      <c r="I224" s="225"/>
      <c r="J224" s="225"/>
      <c r="K224" s="68"/>
      <c r="L224" s="225"/>
      <c r="M224" s="225"/>
      <c r="N224" s="235"/>
      <c r="O224" s="235"/>
      <c r="P224" s="235"/>
      <c r="Q224" s="235"/>
      <c r="R224" s="235"/>
      <c r="S224" s="235"/>
      <c r="T224" s="241" t="str">
        <f>IF(E224="","",VLOOKUP(E224,判定式!C$3:$J$12,8,TRUE))</f>
        <v/>
      </c>
      <c r="U224" s="241" t="str">
        <f>IF(F224="","",VLOOKUP(F224,判定式!D$3:$J$12,7,TRUE))</f>
        <v/>
      </c>
      <c r="V224" s="241" t="str">
        <f>IF(G224="","",VLOOKUP(G224,判定式!E$3:$J$12,6,TRUE))</f>
        <v/>
      </c>
      <c r="W224" s="241" t="str">
        <f>IF(H224="","",VLOOKUP(H224,判定式!F$3:$J$12,5,TRUE))</f>
        <v/>
      </c>
      <c r="X224" s="241" t="str">
        <f>IF(I224="","",VLOOKUP(I224,判定式!M$3:$N$12,2,TRUE))</f>
        <v/>
      </c>
      <c r="Y224" s="241" t="str">
        <f>IF(J224="","",VLOOKUP(J224,判定式!I$3:$J$12,2,TRUE))</f>
        <v/>
      </c>
      <c r="Z224" s="241" t="str">
        <f>IF(K224="","",VLOOKUP(K224,判定式!L$3:$N$12,3,TRUE))</f>
        <v/>
      </c>
      <c r="AA224" s="241" t="str">
        <f>IF(L224="","",VLOOKUP(L224,判定式!G$3:$J$12,4,TRUE))</f>
        <v/>
      </c>
      <c r="AB224" s="241" t="str">
        <f>IF(M224="","",VLOOKUP(M224,判定式!$H$3:J$12,3,TRUE))</f>
        <v/>
      </c>
      <c r="AC224" s="69" t="str">
        <f t="shared" si="13"/>
        <v/>
      </c>
      <c r="AD224" s="170" t="b">
        <f>IF(ISNUMBER(D224),"判定外",IF(C224=12,VLOOKUP(AC224,判定式!$C$15:I$19,7,TRUE),IF(C224=13,VLOOKUP(AC224,判定式!$D$15:I$19,6,TRUE),IF(C224=14,VLOOKUP(AC224,判定式!$E$15:I$19,5,TRUE),IF(C224=15,VLOOKUP(AC224,判定式!$F$15:I$19,4,TRUE),IF(C224=16,VLOOKUP(AC224,判定式!$G$15:I$19,3,TRUE),IF(C224=17,VLOOKUP(AC224,判定式!$H$15:I$19,2,TRUE))))))))</f>
        <v>0</v>
      </c>
    </row>
    <row r="225" spans="1:30" ht="14.25">
      <c r="A225" s="76">
        <v>205</v>
      </c>
      <c r="B225" s="134"/>
      <c r="C225" s="202"/>
      <c r="D225" s="211" t="str">
        <f t="shared" si="12"/>
        <v>-</v>
      </c>
      <c r="E225" s="227"/>
      <c r="F225" s="227"/>
      <c r="G225" s="227"/>
      <c r="H225" s="227"/>
      <c r="I225" s="227"/>
      <c r="J225" s="227"/>
      <c r="K225" s="71"/>
      <c r="L225" s="227"/>
      <c r="M225" s="227"/>
      <c r="N225" s="239"/>
      <c r="O225" s="239"/>
      <c r="P225" s="239"/>
      <c r="Q225" s="239"/>
      <c r="R225" s="239"/>
      <c r="S225" s="239"/>
      <c r="T225" s="244" t="str">
        <f>IF(E225="","",VLOOKUP(E225,判定式!C$3:$J$12,8,TRUE))</f>
        <v/>
      </c>
      <c r="U225" s="244" t="str">
        <f>IF(F225="","",VLOOKUP(F225,判定式!D$3:$J$12,7,TRUE))</f>
        <v/>
      </c>
      <c r="V225" s="244" t="str">
        <f>IF(G225="","",VLOOKUP(G225,判定式!E$3:$J$12,6,TRUE))</f>
        <v/>
      </c>
      <c r="W225" s="244" t="str">
        <f>IF(H225="","",VLOOKUP(H225,判定式!F$3:$J$12,5,TRUE))</f>
        <v/>
      </c>
      <c r="X225" s="244" t="str">
        <f>IF(I225="","",VLOOKUP(I225,判定式!M$3:$N$12,2,TRUE))</f>
        <v/>
      </c>
      <c r="Y225" s="244" t="str">
        <f>IF(J225="","",VLOOKUP(J225,判定式!I$3:$J$12,2,TRUE))</f>
        <v/>
      </c>
      <c r="Z225" s="244" t="str">
        <f>IF(K225="","",VLOOKUP(K225,判定式!L$3:$N$12,3,TRUE))</f>
        <v/>
      </c>
      <c r="AA225" s="244" t="str">
        <f>IF(L225="","",VLOOKUP(L225,判定式!G$3:$J$12,4,TRUE))</f>
        <v/>
      </c>
      <c r="AB225" s="244" t="str">
        <f>IF(M225="","",VLOOKUP(M225,判定式!$H$3:J$12,3,TRUE))</f>
        <v/>
      </c>
      <c r="AC225" s="78" t="str">
        <f t="shared" si="13"/>
        <v/>
      </c>
      <c r="AD225" s="171" t="b">
        <f>IF(ISNUMBER(D225),"判定外",IF(C225=12,VLOOKUP(AC225,判定式!$C$15:I$19,7,TRUE),IF(C225=13,VLOOKUP(AC225,判定式!$D$15:I$19,6,TRUE),IF(C225=14,VLOOKUP(AC225,判定式!$E$15:I$19,5,TRUE),IF(C225=15,VLOOKUP(AC225,判定式!$F$15:I$19,4,TRUE),IF(C225=16,VLOOKUP(AC225,判定式!$G$15:I$19,3,TRUE),IF(C225=17,VLOOKUP(AC225,判定式!$H$15:I$19,2,TRUE))))))))</f>
        <v>0</v>
      </c>
    </row>
    <row r="226" spans="1:30" ht="14.25">
      <c r="A226" s="73">
        <v>206</v>
      </c>
      <c r="B226" s="135"/>
      <c r="C226" s="203"/>
      <c r="D226" s="212" t="str">
        <f t="shared" si="12"/>
        <v>-</v>
      </c>
      <c r="E226" s="229"/>
      <c r="F226" s="229"/>
      <c r="G226" s="229"/>
      <c r="H226" s="229"/>
      <c r="I226" s="229"/>
      <c r="J226" s="229"/>
      <c r="K226" s="74"/>
      <c r="L226" s="229"/>
      <c r="M226" s="229"/>
      <c r="N226" s="238"/>
      <c r="O226" s="238"/>
      <c r="P226" s="238"/>
      <c r="Q226" s="238"/>
      <c r="R226" s="238"/>
      <c r="S226" s="238"/>
      <c r="T226" s="245" t="str">
        <f>IF(E226="","",VLOOKUP(E226,判定式!C$3:$J$12,8,TRUE))</f>
        <v/>
      </c>
      <c r="U226" s="245" t="str">
        <f>IF(F226="","",VLOOKUP(F226,判定式!D$3:$J$12,7,TRUE))</f>
        <v/>
      </c>
      <c r="V226" s="245" t="str">
        <f>IF(G226="","",VLOOKUP(G226,判定式!E$3:$J$12,6,TRUE))</f>
        <v/>
      </c>
      <c r="W226" s="245" t="str">
        <f>IF(H226="","",VLOOKUP(H226,判定式!F$3:$J$12,5,TRUE))</f>
        <v/>
      </c>
      <c r="X226" s="245" t="str">
        <f>IF(I226="","",VLOOKUP(I226,判定式!M$3:$N$12,2,TRUE))</f>
        <v/>
      </c>
      <c r="Y226" s="245" t="str">
        <f>IF(J226="","",VLOOKUP(J226,判定式!I$3:$J$12,2,TRUE))</f>
        <v/>
      </c>
      <c r="Z226" s="245" t="str">
        <f>IF(K226="","",VLOOKUP(K226,判定式!L$3:$N$12,3,TRUE))</f>
        <v/>
      </c>
      <c r="AA226" s="245" t="str">
        <f>IF(L226="","",VLOOKUP(L226,判定式!G$3:$J$12,4,TRUE))</f>
        <v/>
      </c>
      <c r="AB226" s="245" t="str">
        <f>IF(M226="","",VLOOKUP(M226,判定式!$H$3:J$12,3,TRUE))</f>
        <v/>
      </c>
      <c r="AC226" s="75" t="str">
        <f t="shared" si="13"/>
        <v/>
      </c>
      <c r="AD226" s="172" t="b">
        <f>IF(ISNUMBER(D226),"判定外",IF(C226=12,VLOOKUP(AC226,判定式!$C$15:I$19,7,TRUE),IF(C226=13,VLOOKUP(AC226,判定式!$D$15:I$19,6,TRUE),IF(C226=14,VLOOKUP(AC226,判定式!$E$15:I$19,5,TRUE),IF(C226=15,VLOOKUP(AC226,判定式!$F$15:I$19,4,TRUE),IF(C226=16,VLOOKUP(AC226,判定式!$G$15:I$19,3,TRUE),IF(C226=17,VLOOKUP(AC226,判定式!$H$15:I$19,2,TRUE))))))))</f>
        <v>0</v>
      </c>
    </row>
    <row r="227" spans="1:30" ht="14.25">
      <c r="A227" s="67">
        <v>207</v>
      </c>
      <c r="B227" s="133"/>
      <c r="C227" s="201"/>
      <c r="D227" s="208" t="str">
        <f t="shared" si="12"/>
        <v>-</v>
      </c>
      <c r="E227" s="225"/>
      <c r="F227" s="225"/>
      <c r="G227" s="225"/>
      <c r="H227" s="225"/>
      <c r="I227" s="225"/>
      <c r="J227" s="225"/>
      <c r="K227" s="68"/>
      <c r="L227" s="225"/>
      <c r="M227" s="225"/>
      <c r="N227" s="235"/>
      <c r="O227" s="235"/>
      <c r="P227" s="235"/>
      <c r="Q227" s="235"/>
      <c r="R227" s="235"/>
      <c r="S227" s="235"/>
      <c r="T227" s="241" t="str">
        <f>IF(E227="","",VLOOKUP(E227,判定式!C$3:$J$12,8,TRUE))</f>
        <v/>
      </c>
      <c r="U227" s="241" t="str">
        <f>IF(F227="","",VLOOKUP(F227,判定式!D$3:$J$12,7,TRUE))</f>
        <v/>
      </c>
      <c r="V227" s="241" t="str">
        <f>IF(G227="","",VLOOKUP(G227,判定式!E$3:$J$12,6,TRUE))</f>
        <v/>
      </c>
      <c r="W227" s="241" t="str">
        <f>IF(H227="","",VLOOKUP(H227,判定式!F$3:$J$12,5,TRUE))</f>
        <v/>
      </c>
      <c r="X227" s="241" t="str">
        <f>IF(I227="","",VLOOKUP(I227,判定式!M$3:$N$12,2,TRUE))</f>
        <v/>
      </c>
      <c r="Y227" s="241" t="str">
        <f>IF(J227="","",VLOOKUP(J227,判定式!I$3:$J$12,2,TRUE))</f>
        <v/>
      </c>
      <c r="Z227" s="241" t="str">
        <f>IF(K227="","",VLOOKUP(K227,判定式!L$3:$N$12,3,TRUE))</f>
        <v/>
      </c>
      <c r="AA227" s="241" t="str">
        <f>IF(L227="","",VLOOKUP(L227,判定式!G$3:$J$12,4,TRUE))</f>
        <v/>
      </c>
      <c r="AB227" s="241" t="str">
        <f>IF(M227="","",VLOOKUP(M227,判定式!$H$3:J$12,3,TRUE))</f>
        <v/>
      </c>
      <c r="AC227" s="69" t="str">
        <f t="shared" si="13"/>
        <v/>
      </c>
      <c r="AD227" s="170" t="b">
        <f>IF(ISNUMBER(D227),"判定外",IF(C227=12,VLOOKUP(AC227,判定式!$C$15:I$19,7,TRUE),IF(C227=13,VLOOKUP(AC227,判定式!$D$15:I$19,6,TRUE),IF(C227=14,VLOOKUP(AC227,判定式!$E$15:I$19,5,TRUE),IF(C227=15,VLOOKUP(AC227,判定式!$F$15:I$19,4,TRUE),IF(C227=16,VLOOKUP(AC227,判定式!$G$15:I$19,3,TRUE),IF(C227=17,VLOOKUP(AC227,判定式!$H$15:I$19,2,TRUE))))))))</f>
        <v>0</v>
      </c>
    </row>
    <row r="228" spans="1:30" ht="14.25">
      <c r="A228" s="67">
        <v>208</v>
      </c>
      <c r="B228" s="133"/>
      <c r="C228" s="201"/>
      <c r="D228" s="208" t="str">
        <f t="shared" si="12"/>
        <v>-</v>
      </c>
      <c r="E228" s="225"/>
      <c r="F228" s="225"/>
      <c r="G228" s="225"/>
      <c r="H228" s="225"/>
      <c r="I228" s="225"/>
      <c r="J228" s="225"/>
      <c r="K228" s="68"/>
      <c r="L228" s="225"/>
      <c r="M228" s="225"/>
      <c r="N228" s="235"/>
      <c r="O228" s="235"/>
      <c r="P228" s="235"/>
      <c r="Q228" s="235"/>
      <c r="R228" s="235"/>
      <c r="S228" s="235"/>
      <c r="T228" s="241" t="str">
        <f>IF(E228="","",VLOOKUP(E228,判定式!C$3:$J$12,8,TRUE))</f>
        <v/>
      </c>
      <c r="U228" s="241" t="str">
        <f>IF(F228="","",VLOOKUP(F228,判定式!D$3:$J$12,7,TRUE))</f>
        <v/>
      </c>
      <c r="V228" s="241" t="str">
        <f>IF(G228="","",VLOOKUP(G228,判定式!E$3:$J$12,6,TRUE))</f>
        <v/>
      </c>
      <c r="W228" s="241" t="str">
        <f>IF(H228="","",VLOOKUP(H228,判定式!F$3:$J$12,5,TRUE))</f>
        <v/>
      </c>
      <c r="X228" s="241" t="str">
        <f>IF(I228="","",VLOOKUP(I228,判定式!M$3:$N$12,2,TRUE))</f>
        <v/>
      </c>
      <c r="Y228" s="241" t="str">
        <f>IF(J228="","",VLOOKUP(J228,判定式!I$3:$J$12,2,TRUE))</f>
        <v/>
      </c>
      <c r="Z228" s="241" t="str">
        <f>IF(K228="","",VLOOKUP(K228,判定式!L$3:$N$12,3,TRUE))</f>
        <v/>
      </c>
      <c r="AA228" s="241" t="str">
        <f>IF(L228="","",VLOOKUP(L228,判定式!G$3:$J$12,4,TRUE))</f>
        <v/>
      </c>
      <c r="AB228" s="241" t="str">
        <f>IF(M228="","",VLOOKUP(M228,判定式!$H$3:J$12,3,TRUE))</f>
        <v/>
      </c>
      <c r="AC228" s="69" t="str">
        <f t="shared" si="13"/>
        <v/>
      </c>
      <c r="AD228" s="170" t="b">
        <f>IF(ISNUMBER(D228),"判定外",IF(C228=12,VLOOKUP(AC228,判定式!$C$15:I$19,7,TRUE),IF(C228=13,VLOOKUP(AC228,判定式!$D$15:I$19,6,TRUE),IF(C228=14,VLOOKUP(AC228,判定式!$E$15:I$19,5,TRUE),IF(C228=15,VLOOKUP(AC228,判定式!$F$15:I$19,4,TRUE),IF(C228=16,VLOOKUP(AC228,判定式!$G$15:I$19,3,TRUE),IF(C228=17,VLOOKUP(AC228,判定式!$H$15:I$19,2,TRUE))))))))</f>
        <v>0</v>
      </c>
    </row>
    <row r="229" spans="1:30" ht="14.25">
      <c r="A229" s="67">
        <v>209</v>
      </c>
      <c r="B229" s="133"/>
      <c r="C229" s="201"/>
      <c r="D229" s="208" t="str">
        <f t="shared" si="12"/>
        <v>-</v>
      </c>
      <c r="E229" s="225"/>
      <c r="F229" s="225"/>
      <c r="G229" s="225"/>
      <c r="H229" s="225"/>
      <c r="I229" s="225"/>
      <c r="J229" s="225"/>
      <c r="K229" s="68"/>
      <c r="L229" s="225"/>
      <c r="M229" s="225"/>
      <c r="N229" s="235"/>
      <c r="O229" s="235"/>
      <c r="P229" s="235"/>
      <c r="Q229" s="235"/>
      <c r="R229" s="235"/>
      <c r="S229" s="235"/>
      <c r="T229" s="241" t="str">
        <f>IF(E229="","",VLOOKUP(E229,判定式!C$3:$J$12,8,TRUE))</f>
        <v/>
      </c>
      <c r="U229" s="241" t="str">
        <f>IF(F229="","",VLOOKUP(F229,判定式!D$3:$J$12,7,TRUE))</f>
        <v/>
      </c>
      <c r="V229" s="241" t="str">
        <f>IF(G229="","",VLOOKUP(G229,判定式!E$3:$J$12,6,TRUE))</f>
        <v/>
      </c>
      <c r="W229" s="241" t="str">
        <f>IF(H229="","",VLOOKUP(H229,判定式!F$3:$J$12,5,TRUE))</f>
        <v/>
      </c>
      <c r="X229" s="241" t="str">
        <f>IF(I229="","",VLOOKUP(I229,判定式!M$3:$N$12,2,TRUE))</f>
        <v/>
      </c>
      <c r="Y229" s="241" t="str">
        <f>IF(J229="","",VLOOKUP(J229,判定式!I$3:$J$12,2,TRUE))</f>
        <v/>
      </c>
      <c r="Z229" s="241" t="str">
        <f>IF(K229="","",VLOOKUP(K229,判定式!L$3:$N$12,3,TRUE))</f>
        <v/>
      </c>
      <c r="AA229" s="241" t="str">
        <f>IF(L229="","",VLOOKUP(L229,判定式!G$3:$J$12,4,TRUE))</f>
        <v/>
      </c>
      <c r="AB229" s="241" t="str">
        <f>IF(M229="","",VLOOKUP(M229,判定式!$H$3:J$12,3,TRUE))</f>
        <v/>
      </c>
      <c r="AC229" s="69" t="str">
        <f t="shared" si="13"/>
        <v/>
      </c>
      <c r="AD229" s="170" t="b">
        <f>IF(ISNUMBER(D229),"判定外",IF(C229=12,VLOOKUP(AC229,判定式!$C$15:I$19,7,TRUE),IF(C229=13,VLOOKUP(AC229,判定式!$D$15:I$19,6,TRUE),IF(C229=14,VLOOKUP(AC229,判定式!$E$15:I$19,5,TRUE),IF(C229=15,VLOOKUP(AC229,判定式!$F$15:I$19,4,TRUE),IF(C229=16,VLOOKUP(AC229,判定式!$G$15:I$19,3,TRUE),IF(C229=17,VLOOKUP(AC229,判定式!$H$15:I$19,2,TRUE))))))))</f>
        <v>0</v>
      </c>
    </row>
    <row r="230" spans="1:30" ht="14.25">
      <c r="A230" s="76">
        <v>210</v>
      </c>
      <c r="B230" s="136"/>
      <c r="C230" s="204"/>
      <c r="D230" s="211" t="str">
        <f t="shared" si="12"/>
        <v>-</v>
      </c>
      <c r="E230" s="230"/>
      <c r="F230" s="230"/>
      <c r="G230" s="230"/>
      <c r="H230" s="230"/>
      <c r="I230" s="230"/>
      <c r="J230" s="230"/>
      <c r="K230" s="77"/>
      <c r="L230" s="230"/>
      <c r="M230" s="230"/>
      <c r="N230" s="239"/>
      <c r="O230" s="239"/>
      <c r="P230" s="239"/>
      <c r="Q230" s="239"/>
      <c r="R230" s="239"/>
      <c r="S230" s="239"/>
      <c r="T230" s="242" t="str">
        <f>IF(E230="","",VLOOKUP(E230,判定式!C$3:$J$12,8,TRUE))</f>
        <v/>
      </c>
      <c r="U230" s="242" t="str">
        <f>IF(F230="","",VLOOKUP(F230,判定式!D$3:$J$12,7,TRUE))</f>
        <v/>
      </c>
      <c r="V230" s="242" t="str">
        <f>IF(G230="","",VLOOKUP(G230,判定式!E$3:$J$12,6,TRUE))</f>
        <v/>
      </c>
      <c r="W230" s="242" t="str">
        <f>IF(H230="","",VLOOKUP(H230,判定式!F$3:$J$12,5,TRUE))</f>
        <v/>
      </c>
      <c r="X230" s="242" t="str">
        <f>IF(I230="","",VLOOKUP(I230,判定式!M$3:$N$12,2,TRUE))</f>
        <v/>
      </c>
      <c r="Y230" s="242" t="str">
        <f>IF(J230="","",VLOOKUP(J230,判定式!I$3:$J$12,2,TRUE))</f>
        <v/>
      </c>
      <c r="Z230" s="242" t="str">
        <f>IF(K230="","",VLOOKUP(K230,判定式!L$3:$N$12,3,TRUE))</f>
        <v/>
      </c>
      <c r="AA230" s="242" t="str">
        <f>IF(L230="","",VLOOKUP(L230,判定式!G$3:$J$12,4,TRUE))</f>
        <v/>
      </c>
      <c r="AB230" s="242" t="str">
        <f>IF(M230="","",VLOOKUP(M230,判定式!$H$3:J$12,3,TRUE))</f>
        <v/>
      </c>
      <c r="AC230" s="78" t="str">
        <f t="shared" si="13"/>
        <v/>
      </c>
      <c r="AD230" s="173" t="b">
        <f>IF(ISNUMBER(D230),"判定外",IF(C230=12,VLOOKUP(AC230,判定式!$C$15:I$19,7,TRUE),IF(C230=13,VLOOKUP(AC230,判定式!$D$15:I$19,6,TRUE),IF(C230=14,VLOOKUP(AC230,判定式!$E$15:I$19,5,TRUE),IF(C230=15,VLOOKUP(AC230,判定式!$F$15:I$19,4,TRUE),IF(C230=16,VLOOKUP(AC230,判定式!$G$15:I$19,3,TRUE),IF(C230=17,VLOOKUP(AC230,判定式!$H$15:I$19,2,TRUE))))))))</f>
        <v>0</v>
      </c>
    </row>
    <row r="231" spans="1:30" ht="14.25">
      <c r="A231" s="73">
        <v>211</v>
      </c>
      <c r="B231" s="137"/>
      <c r="C231" s="205"/>
      <c r="D231" s="212" t="str">
        <f t="shared" si="12"/>
        <v>-</v>
      </c>
      <c r="E231" s="231"/>
      <c r="F231" s="231"/>
      <c r="G231" s="231"/>
      <c r="H231" s="231"/>
      <c r="I231" s="231"/>
      <c r="J231" s="231"/>
      <c r="K231" s="80"/>
      <c r="L231" s="231"/>
      <c r="M231" s="231"/>
      <c r="N231" s="238"/>
      <c r="O231" s="238"/>
      <c r="P231" s="238"/>
      <c r="Q231" s="238"/>
      <c r="R231" s="238"/>
      <c r="S231" s="238"/>
      <c r="T231" s="243" t="str">
        <f>IF(E231="","",VLOOKUP(E231,判定式!C$3:$J$12,8,TRUE))</f>
        <v/>
      </c>
      <c r="U231" s="243" t="str">
        <f>IF(F231="","",VLOOKUP(F231,判定式!D$3:$J$12,7,TRUE))</f>
        <v/>
      </c>
      <c r="V231" s="243" t="str">
        <f>IF(G231="","",VLOOKUP(G231,判定式!E$3:$J$12,6,TRUE))</f>
        <v/>
      </c>
      <c r="W231" s="243" t="str">
        <f>IF(H231="","",VLOOKUP(H231,判定式!F$3:$J$12,5,TRUE))</f>
        <v/>
      </c>
      <c r="X231" s="243" t="str">
        <f>IF(I231="","",VLOOKUP(I231,判定式!M$3:$N$12,2,TRUE))</f>
        <v/>
      </c>
      <c r="Y231" s="243" t="str">
        <f>IF(J231="","",VLOOKUP(J231,判定式!I$3:$J$12,2,TRUE))</f>
        <v/>
      </c>
      <c r="Z231" s="243" t="str">
        <f>IF(K231="","",VLOOKUP(K231,判定式!L$3:$N$12,3,TRUE))</f>
        <v/>
      </c>
      <c r="AA231" s="243" t="str">
        <f>IF(L231="","",VLOOKUP(L231,判定式!G$3:$J$12,4,TRUE))</f>
        <v/>
      </c>
      <c r="AB231" s="243" t="str">
        <f>IF(M231="","",VLOOKUP(M231,判定式!$H$3:J$12,3,TRUE))</f>
        <v/>
      </c>
      <c r="AC231" s="75" t="str">
        <f t="shared" si="13"/>
        <v/>
      </c>
      <c r="AD231" s="174" t="b">
        <f>IF(ISNUMBER(D231),"判定外",IF(C231=12,VLOOKUP(AC231,判定式!$C$15:I$19,7,TRUE),IF(C231=13,VLOOKUP(AC231,判定式!$D$15:I$19,6,TRUE),IF(C231=14,VLOOKUP(AC231,判定式!$E$15:I$19,5,TRUE),IF(C231=15,VLOOKUP(AC231,判定式!$F$15:I$19,4,TRUE),IF(C231=16,VLOOKUP(AC231,判定式!$G$15:I$19,3,TRUE),IF(C231=17,VLOOKUP(AC231,判定式!$H$15:I$19,2,TRUE))))))))</f>
        <v>0</v>
      </c>
    </row>
    <row r="232" spans="1:30" ht="14.25">
      <c r="A232" s="67">
        <v>212</v>
      </c>
      <c r="B232" s="133"/>
      <c r="C232" s="201"/>
      <c r="D232" s="208" t="str">
        <f t="shared" si="12"/>
        <v>-</v>
      </c>
      <c r="E232" s="225"/>
      <c r="F232" s="225"/>
      <c r="G232" s="225"/>
      <c r="H232" s="225"/>
      <c r="I232" s="225"/>
      <c r="J232" s="225"/>
      <c r="K232" s="68"/>
      <c r="L232" s="225"/>
      <c r="M232" s="225"/>
      <c r="N232" s="235"/>
      <c r="O232" s="235"/>
      <c r="P232" s="235"/>
      <c r="Q232" s="235"/>
      <c r="R232" s="235"/>
      <c r="S232" s="235"/>
      <c r="T232" s="241" t="str">
        <f>IF(E232="","",VLOOKUP(E232,判定式!C$3:$J$12,8,TRUE))</f>
        <v/>
      </c>
      <c r="U232" s="241" t="str">
        <f>IF(F232="","",VLOOKUP(F232,判定式!D$3:$J$12,7,TRUE))</f>
        <v/>
      </c>
      <c r="V232" s="241" t="str">
        <f>IF(G232="","",VLOOKUP(G232,判定式!E$3:$J$12,6,TRUE))</f>
        <v/>
      </c>
      <c r="W232" s="241" t="str">
        <f>IF(H232="","",VLOOKUP(H232,判定式!F$3:$J$12,5,TRUE))</f>
        <v/>
      </c>
      <c r="X232" s="241" t="str">
        <f>IF(I232="","",VLOOKUP(I232,判定式!M$3:$N$12,2,TRUE))</f>
        <v/>
      </c>
      <c r="Y232" s="241" t="str">
        <f>IF(J232="","",VLOOKUP(J232,判定式!I$3:$J$12,2,TRUE))</f>
        <v/>
      </c>
      <c r="Z232" s="241" t="str">
        <f>IF(K232="","",VLOOKUP(K232,判定式!L$3:$N$12,3,TRUE))</f>
        <v/>
      </c>
      <c r="AA232" s="241" t="str">
        <f>IF(L232="","",VLOOKUP(L232,判定式!G$3:$J$12,4,TRUE))</f>
        <v/>
      </c>
      <c r="AB232" s="241" t="str">
        <f>IF(M232="","",VLOOKUP(M232,判定式!$H$3:J$12,3,TRUE))</f>
        <v/>
      </c>
      <c r="AC232" s="69" t="str">
        <f t="shared" si="13"/>
        <v/>
      </c>
      <c r="AD232" s="170" t="b">
        <f>IF(ISNUMBER(D232),"判定外",IF(C232=12,VLOOKUP(AC232,判定式!$C$15:I$19,7,TRUE),IF(C232=13,VLOOKUP(AC232,判定式!$D$15:I$19,6,TRUE),IF(C232=14,VLOOKUP(AC232,判定式!$E$15:I$19,5,TRUE),IF(C232=15,VLOOKUP(AC232,判定式!$F$15:I$19,4,TRUE),IF(C232=16,VLOOKUP(AC232,判定式!$G$15:I$19,3,TRUE),IF(C232=17,VLOOKUP(AC232,判定式!$H$15:I$19,2,TRUE))))))))</f>
        <v>0</v>
      </c>
    </row>
    <row r="233" spans="1:30" ht="14.25">
      <c r="A233" s="67">
        <v>213</v>
      </c>
      <c r="B233" s="133"/>
      <c r="C233" s="201"/>
      <c r="D233" s="208" t="str">
        <f t="shared" si="12"/>
        <v>-</v>
      </c>
      <c r="E233" s="225"/>
      <c r="F233" s="225"/>
      <c r="G233" s="225"/>
      <c r="H233" s="225"/>
      <c r="I233" s="225"/>
      <c r="J233" s="225"/>
      <c r="K233" s="68"/>
      <c r="L233" s="225"/>
      <c r="M233" s="225"/>
      <c r="N233" s="235"/>
      <c r="O233" s="235"/>
      <c r="P233" s="235"/>
      <c r="Q233" s="235"/>
      <c r="R233" s="235"/>
      <c r="S233" s="235"/>
      <c r="T233" s="241" t="str">
        <f>IF(E233="","",VLOOKUP(E233,判定式!C$3:$J$12,8,TRUE))</f>
        <v/>
      </c>
      <c r="U233" s="241" t="str">
        <f>IF(F233="","",VLOOKUP(F233,判定式!D$3:$J$12,7,TRUE))</f>
        <v/>
      </c>
      <c r="V233" s="241" t="str">
        <f>IF(G233="","",VLOOKUP(G233,判定式!E$3:$J$12,6,TRUE))</f>
        <v/>
      </c>
      <c r="W233" s="241" t="str">
        <f>IF(H233="","",VLOOKUP(H233,判定式!F$3:$J$12,5,TRUE))</f>
        <v/>
      </c>
      <c r="X233" s="241" t="str">
        <f>IF(I233="","",VLOOKUP(I233,判定式!M$3:$N$12,2,TRUE))</f>
        <v/>
      </c>
      <c r="Y233" s="241" t="str">
        <f>IF(J233="","",VLOOKUP(J233,判定式!I$3:$J$12,2,TRUE))</f>
        <v/>
      </c>
      <c r="Z233" s="241" t="str">
        <f>IF(K233="","",VLOOKUP(K233,判定式!L$3:$N$12,3,TRUE))</f>
        <v/>
      </c>
      <c r="AA233" s="241" t="str">
        <f>IF(L233="","",VLOOKUP(L233,判定式!G$3:$J$12,4,TRUE))</f>
        <v/>
      </c>
      <c r="AB233" s="241" t="str">
        <f>IF(M233="","",VLOOKUP(M233,判定式!$H$3:J$12,3,TRUE))</f>
        <v/>
      </c>
      <c r="AC233" s="69" t="str">
        <f t="shared" si="13"/>
        <v/>
      </c>
      <c r="AD233" s="170" t="b">
        <f>IF(ISNUMBER(D233),"判定外",IF(C233=12,VLOOKUP(AC233,判定式!$C$15:I$19,7,TRUE),IF(C233=13,VLOOKUP(AC233,判定式!$D$15:I$19,6,TRUE),IF(C233=14,VLOOKUP(AC233,判定式!$E$15:I$19,5,TRUE),IF(C233=15,VLOOKUP(AC233,判定式!$F$15:I$19,4,TRUE),IF(C233=16,VLOOKUP(AC233,判定式!$G$15:I$19,3,TRUE),IF(C233=17,VLOOKUP(AC233,判定式!$H$15:I$19,2,TRUE))))))))</f>
        <v>0</v>
      </c>
    </row>
    <row r="234" spans="1:30" ht="14.25">
      <c r="A234" s="67">
        <v>214</v>
      </c>
      <c r="B234" s="133"/>
      <c r="C234" s="201"/>
      <c r="D234" s="208" t="str">
        <f t="shared" si="12"/>
        <v>-</v>
      </c>
      <c r="E234" s="225"/>
      <c r="F234" s="225"/>
      <c r="G234" s="225"/>
      <c r="H234" s="225"/>
      <c r="I234" s="225"/>
      <c r="J234" s="225"/>
      <c r="K234" s="68"/>
      <c r="L234" s="225"/>
      <c r="M234" s="225"/>
      <c r="N234" s="235"/>
      <c r="O234" s="235"/>
      <c r="P234" s="235"/>
      <c r="Q234" s="235"/>
      <c r="R234" s="235"/>
      <c r="S234" s="235"/>
      <c r="T234" s="241" t="str">
        <f>IF(E234="","",VLOOKUP(E234,判定式!C$3:$J$12,8,TRUE))</f>
        <v/>
      </c>
      <c r="U234" s="241" t="str">
        <f>IF(F234="","",VLOOKUP(F234,判定式!D$3:$J$12,7,TRUE))</f>
        <v/>
      </c>
      <c r="V234" s="241" t="str">
        <f>IF(G234="","",VLOOKUP(G234,判定式!E$3:$J$12,6,TRUE))</f>
        <v/>
      </c>
      <c r="W234" s="241" t="str">
        <f>IF(H234="","",VLOOKUP(H234,判定式!F$3:$J$12,5,TRUE))</f>
        <v/>
      </c>
      <c r="X234" s="241" t="str">
        <f>IF(I234="","",VLOOKUP(I234,判定式!M$3:$N$12,2,TRUE))</f>
        <v/>
      </c>
      <c r="Y234" s="241" t="str">
        <f>IF(J234="","",VLOOKUP(J234,判定式!I$3:$J$12,2,TRUE))</f>
        <v/>
      </c>
      <c r="Z234" s="241" t="str">
        <f>IF(K234="","",VLOOKUP(K234,判定式!L$3:$N$12,3,TRUE))</f>
        <v/>
      </c>
      <c r="AA234" s="241" t="str">
        <f>IF(L234="","",VLOOKUP(L234,判定式!G$3:$J$12,4,TRUE))</f>
        <v/>
      </c>
      <c r="AB234" s="241" t="str">
        <f>IF(M234="","",VLOOKUP(M234,判定式!$H$3:J$12,3,TRUE))</f>
        <v/>
      </c>
      <c r="AC234" s="69" t="str">
        <f t="shared" si="13"/>
        <v/>
      </c>
      <c r="AD234" s="170" t="b">
        <f>IF(ISNUMBER(D234),"判定外",IF(C234=12,VLOOKUP(AC234,判定式!$C$15:I$19,7,TRUE),IF(C234=13,VLOOKUP(AC234,判定式!$D$15:I$19,6,TRUE),IF(C234=14,VLOOKUP(AC234,判定式!$E$15:I$19,5,TRUE),IF(C234=15,VLOOKUP(AC234,判定式!$F$15:I$19,4,TRUE),IF(C234=16,VLOOKUP(AC234,判定式!$G$15:I$19,3,TRUE),IF(C234=17,VLOOKUP(AC234,判定式!$H$15:I$19,2,TRUE))))))))</f>
        <v>0</v>
      </c>
    </row>
    <row r="235" spans="1:30" ht="14.25">
      <c r="A235" s="76">
        <v>215</v>
      </c>
      <c r="B235" s="134"/>
      <c r="C235" s="202"/>
      <c r="D235" s="211" t="str">
        <f t="shared" si="12"/>
        <v>-</v>
      </c>
      <c r="E235" s="227"/>
      <c r="F235" s="227"/>
      <c r="G235" s="227"/>
      <c r="H235" s="227"/>
      <c r="I235" s="227"/>
      <c r="J235" s="227"/>
      <c r="K235" s="71"/>
      <c r="L235" s="227"/>
      <c r="M235" s="227"/>
      <c r="N235" s="239"/>
      <c r="O235" s="239"/>
      <c r="P235" s="239"/>
      <c r="Q235" s="239"/>
      <c r="R235" s="239"/>
      <c r="S235" s="239"/>
      <c r="T235" s="244" t="str">
        <f>IF(E235="","",VLOOKUP(E235,判定式!C$3:$J$12,8,TRUE))</f>
        <v/>
      </c>
      <c r="U235" s="244" t="str">
        <f>IF(F235="","",VLOOKUP(F235,判定式!D$3:$J$12,7,TRUE))</f>
        <v/>
      </c>
      <c r="V235" s="244" t="str">
        <f>IF(G235="","",VLOOKUP(G235,判定式!E$3:$J$12,6,TRUE))</f>
        <v/>
      </c>
      <c r="W235" s="244" t="str">
        <f>IF(H235="","",VLOOKUP(H235,判定式!F$3:$J$12,5,TRUE))</f>
        <v/>
      </c>
      <c r="X235" s="244" t="str">
        <f>IF(I235="","",VLOOKUP(I235,判定式!M$3:$N$12,2,TRUE))</f>
        <v/>
      </c>
      <c r="Y235" s="244" t="str">
        <f>IF(J235="","",VLOOKUP(J235,判定式!I$3:$J$12,2,TRUE))</f>
        <v/>
      </c>
      <c r="Z235" s="244" t="str">
        <f>IF(K235="","",VLOOKUP(K235,判定式!L$3:$N$12,3,TRUE))</f>
        <v/>
      </c>
      <c r="AA235" s="244" t="str">
        <f>IF(L235="","",VLOOKUP(L235,判定式!G$3:$J$12,4,TRUE))</f>
        <v/>
      </c>
      <c r="AB235" s="244" t="str">
        <f>IF(M235="","",VLOOKUP(M235,判定式!$H$3:J$12,3,TRUE))</f>
        <v/>
      </c>
      <c r="AC235" s="78" t="str">
        <f t="shared" si="13"/>
        <v/>
      </c>
      <c r="AD235" s="171" t="b">
        <f>IF(ISNUMBER(D235),"判定外",IF(C235=12,VLOOKUP(AC235,判定式!$C$15:I$19,7,TRUE),IF(C235=13,VLOOKUP(AC235,判定式!$D$15:I$19,6,TRUE),IF(C235=14,VLOOKUP(AC235,判定式!$E$15:I$19,5,TRUE),IF(C235=15,VLOOKUP(AC235,判定式!$F$15:I$19,4,TRUE),IF(C235=16,VLOOKUP(AC235,判定式!$G$15:I$19,3,TRUE),IF(C235=17,VLOOKUP(AC235,判定式!$H$15:I$19,2,TRUE))))))))</f>
        <v>0</v>
      </c>
    </row>
    <row r="236" spans="1:30" ht="14.25">
      <c r="A236" s="73">
        <v>216</v>
      </c>
      <c r="B236" s="135"/>
      <c r="C236" s="203"/>
      <c r="D236" s="212" t="str">
        <f t="shared" si="12"/>
        <v>-</v>
      </c>
      <c r="E236" s="229"/>
      <c r="F236" s="229"/>
      <c r="G236" s="229"/>
      <c r="H236" s="229"/>
      <c r="I236" s="229"/>
      <c r="J236" s="229"/>
      <c r="K236" s="74"/>
      <c r="L236" s="229"/>
      <c r="M236" s="229"/>
      <c r="N236" s="238"/>
      <c r="O236" s="238"/>
      <c r="P236" s="238"/>
      <c r="Q236" s="238"/>
      <c r="R236" s="238"/>
      <c r="S236" s="238"/>
      <c r="T236" s="245" t="str">
        <f>IF(E236="","",VLOOKUP(E236,判定式!C$3:$J$12,8,TRUE))</f>
        <v/>
      </c>
      <c r="U236" s="245" t="str">
        <f>IF(F236="","",VLOOKUP(F236,判定式!D$3:$J$12,7,TRUE))</f>
        <v/>
      </c>
      <c r="V236" s="245" t="str">
        <f>IF(G236="","",VLOOKUP(G236,判定式!E$3:$J$12,6,TRUE))</f>
        <v/>
      </c>
      <c r="W236" s="245" t="str">
        <f>IF(H236="","",VLOOKUP(H236,判定式!F$3:$J$12,5,TRUE))</f>
        <v/>
      </c>
      <c r="X236" s="245" t="str">
        <f>IF(I236="","",VLOOKUP(I236,判定式!M$3:$N$12,2,TRUE))</f>
        <v/>
      </c>
      <c r="Y236" s="245" t="str">
        <f>IF(J236="","",VLOOKUP(J236,判定式!I$3:$J$12,2,TRUE))</f>
        <v/>
      </c>
      <c r="Z236" s="245" t="str">
        <f>IF(K236="","",VLOOKUP(K236,判定式!L$3:$N$12,3,TRUE))</f>
        <v/>
      </c>
      <c r="AA236" s="245" t="str">
        <f>IF(L236="","",VLOOKUP(L236,判定式!G$3:$J$12,4,TRUE))</f>
        <v/>
      </c>
      <c r="AB236" s="245" t="str">
        <f>IF(M236="","",VLOOKUP(M236,判定式!$H$3:J$12,3,TRUE))</f>
        <v/>
      </c>
      <c r="AC236" s="75" t="str">
        <f t="shared" si="13"/>
        <v/>
      </c>
      <c r="AD236" s="172" t="b">
        <f>IF(ISNUMBER(D236),"判定外",IF(C236=12,VLOOKUP(AC236,判定式!$C$15:I$19,7,TRUE),IF(C236=13,VLOOKUP(AC236,判定式!$D$15:I$19,6,TRUE),IF(C236=14,VLOOKUP(AC236,判定式!$E$15:I$19,5,TRUE),IF(C236=15,VLOOKUP(AC236,判定式!$F$15:I$19,4,TRUE),IF(C236=16,VLOOKUP(AC236,判定式!$G$15:I$19,3,TRUE),IF(C236=17,VLOOKUP(AC236,判定式!$H$15:I$19,2,TRUE))))))))</f>
        <v>0</v>
      </c>
    </row>
    <row r="237" spans="1:30" ht="14.25">
      <c r="A237" s="67">
        <v>217</v>
      </c>
      <c r="B237" s="133"/>
      <c r="C237" s="201"/>
      <c r="D237" s="208" t="str">
        <f t="shared" si="12"/>
        <v>-</v>
      </c>
      <c r="E237" s="225"/>
      <c r="F237" s="225"/>
      <c r="G237" s="225"/>
      <c r="H237" s="225"/>
      <c r="I237" s="225"/>
      <c r="J237" s="225"/>
      <c r="K237" s="68"/>
      <c r="L237" s="225"/>
      <c r="M237" s="225"/>
      <c r="N237" s="235"/>
      <c r="O237" s="235"/>
      <c r="P237" s="235"/>
      <c r="Q237" s="235"/>
      <c r="R237" s="235"/>
      <c r="S237" s="235"/>
      <c r="T237" s="241" t="str">
        <f>IF(E237="","",VLOOKUP(E237,判定式!C$3:$J$12,8,TRUE))</f>
        <v/>
      </c>
      <c r="U237" s="241" t="str">
        <f>IF(F237="","",VLOOKUP(F237,判定式!D$3:$J$12,7,TRUE))</f>
        <v/>
      </c>
      <c r="V237" s="241" t="str">
        <f>IF(G237="","",VLOOKUP(G237,判定式!E$3:$J$12,6,TRUE))</f>
        <v/>
      </c>
      <c r="W237" s="241" t="str">
        <f>IF(H237="","",VLOOKUP(H237,判定式!F$3:$J$12,5,TRUE))</f>
        <v/>
      </c>
      <c r="X237" s="241" t="str">
        <f>IF(I237="","",VLOOKUP(I237,判定式!M$3:$N$12,2,TRUE))</f>
        <v/>
      </c>
      <c r="Y237" s="241" t="str">
        <f>IF(J237="","",VLOOKUP(J237,判定式!I$3:$J$12,2,TRUE))</f>
        <v/>
      </c>
      <c r="Z237" s="241" t="str">
        <f>IF(K237="","",VLOOKUP(K237,判定式!L$3:$N$12,3,TRUE))</f>
        <v/>
      </c>
      <c r="AA237" s="241" t="str">
        <f>IF(L237="","",VLOOKUP(L237,判定式!G$3:$J$12,4,TRUE))</f>
        <v/>
      </c>
      <c r="AB237" s="241" t="str">
        <f>IF(M237="","",VLOOKUP(M237,判定式!$H$3:J$12,3,TRUE))</f>
        <v/>
      </c>
      <c r="AC237" s="69" t="str">
        <f t="shared" si="13"/>
        <v/>
      </c>
      <c r="AD237" s="170" t="b">
        <f>IF(ISNUMBER(D237),"判定外",IF(C237=12,VLOOKUP(AC237,判定式!$C$15:I$19,7,TRUE),IF(C237=13,VLOOKUP(AC237,判定式!$D$15:I$19,6,TRUE),IF(C237=14,VLOOKUP(AC237,判定式!$E$15:I$19,5,TRUE),IF(C237=15,VLOOKUP(AC237,判定式!$F$15:I$19,4,TRUE),IF(C237=16,VLOOKUP(AC237,判定式!$G$15:I$19,3,TRUE),IF(C237=17,VLOOKUP(AC237,判定式!$H$15:I$19,2,TRUE))))))))</f>
        <v>0</v>
      </c>
    </row>
    <row r="238" spans="1:30" ht="14.25">
      <c r="A238" s="67">
        <v>218</v>
      </c>
      <c r="B238" s="133"/>
      <c r="C238" s="201"/>
      <c r="D238" s="208" t="str">
        <f t="shared" si="12"/>
        <v>-</v>
      </c>
      <c r="E238" s="225"/>
      <c r="F238" s="225"/>
      <c r="G238" s="225"/>
      <c r="H238" s="225"/>
      <c r="I238" s="225"/>
      <c r="J238" s="225"/>
      <c r="K238" s="68"/>
      <c r="L238" s="225"/>
      <c r="M238" s="225"/>
      <c r="N238" s="235"/>
      <c r="O238" s="235"/>
      <c r="P238" s="235"/>
      <c r="Q238" s="235"/>
      <c r="R238" s="235"/>
      <c r="S238" s="235"/>
      <c r="T238" s="241" t="str">
        <f>IF(E238="","",VLOOKUP(E238,判定式!C$3:$J$12,8,TRUE))</f>
        <v/>
      </c>
      <c r="U238" s="241" t="str">
        <f>IF(F238="","",VLOOKUP(F238,判定式!D$3:$J$12,7,TRUE))</f>
        <v/>
      </c>
      <c r="V238" s="241" t="str">
        <f>IF(G238="","",VLOOKUP(G238,判定式!E$3:$J$12,6,TRUE))</f>
        <v/>
      </c>
      <c r="W238" s="241" t="str">
        <f>IF(H238="","",VLOOKUP(H238,判定式!F$3:$J$12,5,TRUE))</f>
        <v/>
      </c>
      <c r="X238" s="241" t="str">
        <f>IF(I238="","",VLOOKUP(I238,判定式!M$3:$N$12,2,TRUE))</f>
        <v/>
      </c>
      <c r="Y238" s="241" t="str">
        <f>IF(J238="","",VLOOKUP(J238,判定式!I$3:$J$12,2,TRUE))</f>
        <v/>
      </c>
      <c r="Z238" s="241" t="str">
        <f>IF(K238="","",VLOOKUP(K238,判定式!L$3:$N$12,3,TRUE))</f>
        <v/>
      </c>
      <c r="AA238" s="241" t="str">
        <f>IF(L238="","",VLOOKUP(L238,判定式!G$3:$J$12,4,TRUE))</f>
        <v/>
      </c>
      <c r="AB238" s="241" t="str">
        <f>IF(M238="","",VLOOKUP(M238,判定式!$H$3:J$12,3,TRUE))</f>
        <v/>
      </c>
      <c r="AC238" s="69" t="str">
        <f t="shared" si="13"/>
        <v/>
      </c>
      <c r="AD238" s="170" t="b">
        <f>IF(ISNUMBER(D238),"判定外",IF(C238=12,VLOOKUP(AC238,判定式!$C$15:I$19,7,TRUE),IF(C238=13,VLOOKUP(AC238,判定式!$D$15:I$19,6,TRUE),IF(C238=14,VLOOKUP(AC238,判定式!$E$15:I$19,5,TRUE),IF(C238=15,VLOOKUP(AC238,判定式!$F$15:I$19,4,TRUE),IF(C238=16,VLOOKUP(AC238,判定式!$G$15:I$19,3,TRUE),IF(C238=17,VLOOKUP(AC238,判定式!$H$15:I$19,2,TRUE))))))))</f>
        <v>0</v>
      </c>
    </row>
    <row r="239" spans="1:30" ht="14.25">
      <c r="A239" s="67">
        <v>219</v>
      </c>
      <c r="B239" s="133"/>
      <c r="C239" s="201"/>
      <c r="D239" s="208" t="str">
        <f t="shared" si="12"/>
        <v>-</v>
      </c>
      <c r="E239" s="225"/>
      <c r="F239" s="225"/>
      <c r="G239" s="225"/>
      <c r="H239" s="225"/>
      <c r="I239" s="225"/>
      <c r="J239" s="225"/>
      <c r="K239" s="68"/>
      <c r="L239" s="225"/>
      <c r="M239" s="225"/>
      <c r="N239" s="235"/>
      <c r="O239" s="235"/>
      <c r="P239" s="235"/>
      <c r="Q239" s="235"/>
      <c r="R239" s="235"/>
      <c r="S239" s="235"/>
      <c r="T239" s="241" t="str">
        <f>IF(E239="","",VLOOKUP(E239,判定式!C$3:$J$12,8,TRUE))</f>
        <v/>
      </c>
      <c r="U239" s="241" t="str">
        <f>IF(F239="","",VLOOKUP(F239,判定式!D$3:$J$12,7,TRUE))</f>
        <v/>
      </c>
      <c r="V239" s="241" t="str">
        <f>IF(G239="","",VLOOKUP(G239,判定式!E$3:$J$12,6,TRUE))</f>
        <v/>
      </c>
      <c r="W239" s="241" t="str">
        <f>IF(H239="","",VLOOKUP(H239,判定式!F$3:$J$12,5,TRUE))</f>
        <v/>
      </c>
      <c r="X239" s="241" t="str">
        <f>IF(I239="","",VLOOKUP(I239,判定式!M$3:$N$12,2,TRUE))</f>
        <v/>
      </c>
      <c r="Y239" s="241" t="str">
        <f>IF(J239="","",VLOOKUP(J239,判定式!I$3:$J$12,2,TRUE))</f>
        <v/>
      </c>
      <c r="Z239" s="241" t="str">
        <f>IF(K239="","",VLOOKUP(K239,判定式!L$3:$N$12,3,TRUE))</f>
        <v/>
      </c>
      <c r="AA239" s="241" t="str">
        <f>IF(L239="","",VLOOKUP(L239,判定式!G$3:$J$12,4,TRUE))</f>
        <v/>
      </c>
      <c r="AB239" s="241" t="str">
        <f>IF(M239="","",VLOOKUP(M239,判定式!$H$3:J$12,3,TRUE))</f>
        <v/>
      </c>
      <c r="AC239" s="69" t="str">
        <f t="shared" si="13"/>
        <v/>
      </c>
      <c r="AD239" s="170" t="b">
        <f>IF(ISNUMBER(D239),"判定外",IF(C239=12,VLOOKUP(AC239,判定式!$C$15:I$19,7,TRUE),IF(C239=13,VLOOKUP(AC239,判定式!$D$15:I$19,6,TRUE),IF(C239=14,VLOOKUP(AC239,判定式!$E$15:I$19,5,TRUE),IF(C239=15,VLOOKUP(AC239,判定式!$F$15:I$19,4,TRUE),IF(C239=16,VLOOKUP(AC239,判定式!$G$15:I$19,3,TRUE),IF(C239=17,VLOOKUP(AC239,判定式!$H$15:I$19,2,TRUE))))))))</f>
        <v>0</v>
      </c>
    </row>
    <row r="240" spans="1:30" ht="14.25">
      <c r="A240" s="76">
        <v>220</v>
      </c>
      <c r="B240" s="136"/>
      <c r="C240" s="204"/>
      <c r="D240" s="211" t="str">
        <f t="shared" si="12"/>
        <v>-</v>
      </c>
      <c r="E240" s="230"/>
      <c r="F240" s="230"/>
      <c r="G240" s="230"/>
      <c r="H240" s="230"/>
      <c r="I240" s="230"/>
      <c r="J240" s="230"/>
      <c r="K240" s="77"/>
      <c r="L240" s="230"/>
      <c r="M240" s="230"/>
      <c r="N240" s="239"/>
      <c r="O240" s="239"/>
      <c r="P240" s="239"/>
      <c r="Q240" s="239"/>
      <c r="R240" s="239"/>
      <c r="S240" s="239"/>
      <c r="T240" s="242" t="str">
        <f>IF(E240="","",VLOOKUP(E240,判定式!C$3:$J$12,8,TRUE))</f>
        <v/>
      </c>
      <c r="U240" s="242" t="str">
        <f>IF(F240="","",VLOOKUP(F240,判定式!D$3:$J$12,7,TRUE))</f>
        <v/>
      </c>
      <c r="V240" s="242" t="str">
        <f>IF(G240="","",VLOOKUP(G240,判定式!E$3:$J$12,6,TRUE))</f>
        <v/>
      </c>
      <c r="W240" s="242" t="str">
        <f>IF(H240="","",VLOOKUP(H240,判定式!F$3:$J$12,5,TRUE))</f>
        <v/>
      </c>
      <c r="X240" s="242" t="str">
        <f>IF(I240="","",VLOOKUP(I240,判定式!M$3:$N$12,2,TRUE))</f>
        <v/>
      </c>
      <c r="Y240" s="242" t="str">
        <f>IF(J240="","",VLOOKUP(J240,判定式!I$3:$J$12,2,TRUE))</f>
        <v/>
      </c>
      <c r="Z240" s="242" t="str">
        <f>IF(K240="","",VLOOKUP(K240,判定式!L$3:$N$12,3,TRUE))</f>
        <v/>
      </c>
      <c r="AA240" s="242" t="str">
        <f>IF(L240="","",VLOOKUP(L240,判定式!G$3:$J$12,4,TRUE))</f>
        <v/>
      </c>
      <c r="AB240" s="242" t="str">
        <f>IF(M240="","",VLOOKUP(M240,判定式!$H$3:J$12,3,TRUE))</f>
        <v/>
      </c>
      <c r="AC240" s="78" t="str">
        <f t="shared" si="13"/>
        <v/>
      </c>
      <c r="AD240" s="173" t="b">
        <f>IF(ISNUMBER(D240),"判定外",IF(C240=12,VLOOKUP(AC240,判定式!$C$15:I$19,7,TRUE),IF(C240=13,VLOOKUP(AC240,判定式!$D$15:I$19,6,TRUE),IF(C240=14,VLOOKUP(AC240,判定式!$E$15:I$19,5,TRUE),IF(C240=15,VLOOKUP(AC240,判定式!$F$15:I$19,4,TRUE),IF(C240=16,VLOOKUP(AC240,判定式!$G$15:I$19,3,TRUE),IF(C240=17,VLOOKUP(AC240,判定式!$H$15:I$19,2,TRUE))))))))</f>
        <v>0</v>
      </c>
    </row>
    <row r="241" spans="1:30" ht="14.25">
      <c r="A241" s="73">
        <v>221</v>
      </c>
      <c r="B241" s="137"/>
      <c r="C241" s="205"/>
      <c r="D241" s="212" t="str">
        <f t="shared" si="12"/>
        <v>-</v>
      </c>
      <c r="E241" s="231"/>
      <c r="F241" s="231"/>
      <c r="G241" s="231"/>
      <c r="H241" s="231"/>
      <c r="I241" s="231"/>
      <c r="J241" s="231"/>
      <c r="K241" s="80"/>
      <c r="L241" s="231"/>
      <c r="M241" s="231"/>
      <c r="N241" s="238"/>
      <c r="O241" s="238"/>
      <c r="P241" s="238"/>
      <c r="Q241" s="238"/>
      <c r="R241" s="238"/>
      <c r="S241" s="238"/>
      <c r="T241" s="243" t="str">
        <f>IF(E241="","",VLOOKUP(E241,判定式!C$3:$J$12,8,TRUE))</f>
        <v/>
      </c>
      <c r="U241" s="243" t="str">
        <f>IF(F241="","",VLOOKUP(F241,判定式!D$3:$J$12,7,TRUE))</f>
        <v/>
      </c>
      <c r="V241" s="243" t="str">
        <f>IF(G241="","",VLOOKUP(G241,判定式!E$3:$J$12,6,TRUE))</f>
        <v/>
      </c>
      <c r="W241" s="243" t="str">
        <f>IF(H241="","",VLOOKUP(H241,判定式!F$3:$J$12,5,TRUE))</f>
        <v/>
      </c>
      <c r="X241" s="243" t="str">
        <f>IF(I241="","",VLOOKUP(I241,判定式!M$3:$N$12,2,TRUE))</f>
        <v/>
      </c>
      <c r="Y241" s="243" t="str">
        <f>IF(J241="","",VLOOKUP(J241,判定式!I$3:$J$12,2,TRUE))</f>
        <v/>
      </c>
      <c r="Z241" s="243" t="str">
        <f>IF(K241="","",VLOOKUP(K241,判定式!L$3:$N$12,3,TRUE))</f>
        <v/>
      </c>
      <c r="AA241" s="243" t="str">
        <f>IF(L241="","",VLOOKUP(L241,判定式!G$3:$J$12,4,TRUE))</f>
        <v/>
      </c>
      <c r="AB241" s="243" t="str">
        <f>IF(M241="","",VLOOKUP(M241,判定式!$H$3:J$12,3,TRUE))</f>
        <v/>
      </c>
      <c r="AC241" s="75" t="str">
        <f t="shared" si="13"/>
        <v/>
      </c>
      <c r="AD241" s="174" t="b">
        <f>IF(ISNUMBER(D241),"判定外",IF(C241=12,VLOOKUP(AC241,判定式!$C$15:I$19,7,TRUE),IF(C241=13,VLOOKUP(AC241,判定式!$D$15:I$19,6,TRUE),IF(C241=14,VLOOKUP(AC241,判定式!$E$15:I$19,5,TRUE),IF(C241=15,VLOOKUP(AC241,判定式!$F$15:I$19,4,TRUE),IF(C241=16,VLOOKUP(AC241,判定式!$G$15:I$19,3,TRUE),IF(C241=17,VLOOKUP(AC241,判定式!$H$15:I$19,2,TRUE))))))))</f>
        <v>0</v>
      </c>
    </row>
    <row r="242" spans="1:30" ht="14.25">
      <c r="A242" s="67">
        <v>222</v>
      </c>
      <c r="B242" s="133"/>
      <c r="C242" s="201"/>
      <c r="D242" s="208" t="str">
        <f t="shared" si="12"/>
        <v>-</v>
      </c>
      <c r="E242" s="225"/>
      <c r="F242" s="225"/>
      <c r="G242" s="225"/>
      <c r="H242" s="225"/>
      <c r="I242" s="225"/>
      <c r="J242" s="225"/>
      <c r="K242" s="68"/>
      <c r="L242" s="225"/>
      <c r="M242" s="225"/>
      <c r="N242" s="235"/>
      <c r="O242" s="235"/>
      <c r="P242" s="235"/>
      <c r="Q242" s="235"/>
      <c r="R242" s="235"/>
      <c r="S242" s="235"/>
      <c r="T242" s="241" t="str">
        <f>IF(E242="","",VLOOKUP(E242,判定式!C$3:$J$12,8,TRUE))</f>
        <v/>
      </c>
      <c r="U242" s="241" t="str">
        <f>IF(F242="","",VLOOKUP(F242,判定式!D$3:$J$12,7,TRUE))</f>
        <v/>
      </c>
      <c r="V242" s="241" t="str">
        <f>IF(G242="","",VLOOKUP(G242,判定式!E$3:$J$12,6,TRUE))</f>
        <v/>
      </c>
      <c r="W242" s="241" t="str">
        <f>IF(H242="","",VLOOKUP(H242,判定式!F$3:$J$12,5,TRUE))</f>
        <v/>
      </c>
      <c r="X242" s="241" t="str">
        <f>IF(I242="","",VLOOKUP(I242,判定式!M$3:$N$12,2,TRUE))</f>
        <v/>
      </c>
      <c r="Y242" s="241" t="str">
        <f>IF(J242="","",VLOOKUP(J242,判定式!I$3:$J$12,2,TRUE))</f>
        <v/>
      </c>
      <c r="Z242" s="241" t="str">
        <f>IF(K242="","",VLOOKUP(K242,判定式!L$3:$N$12,3,TRUE))</f>
        <v/>
      </c>
      <c r="AA242" s="241" t="str">
        <f>IF(L242="","",VLOOKUP(L242,判定式!G$3:$J$12,4,TRUE))</f>
        <v/>
      </c>
      <c r="AB242" s="241" t="str">
        <f>IF(M242="","",VLOOKUP(M242,判定式!$H$3:J$12,3,TRUE))</f>
        <v/>
      </c>
      <c r="AC242" s="69" t="str">
        <f t="shared" si="13"/>
        <v/>
      </c>
      <c r="AD242" s="170" t="b">
        <f>IF(ISNUMBER(D242),"判定外",IF(C242=12,VLOOKUP(AC242,判定式!$C$15:I$19,7,TRUE),IF(C242=13,VLOOKUP(AC242,判定式!$D$15:I$19,6,TRUE),IF(C242=14,VLOOKUP(AC242,判定式!$E$15:I$19,5,TRUE),IF(C242=15,VLOOKUP(AC242,判定式!$F$15:I$19,4,TRUE),IF(C242=16,VLOOKUP(AC242,判定式!$G$15:I$19,3,TRUE),IF(C242=17,VLOOKUP(AC242,判定式!$H$15:I$19,2,TRUE))))))))</f>
        <v>0</v>
      </c>
    </row>
    <row r="243" spans="1:30" ht="14.25">
      <c r="A243" s="67">
        <v>223</v>
      </c>
      <c r="B243" s="133"/>
      <c r="C243" s="201"/>
      <c r="D243" s="208" t="str">
        <f t="shared" si="12"/>
        <v>-</v>
      </c>
      <c r="E243" s="225"/>
      <c r="F243" s="225"/>
      <c r="G243" s="225"/>
      <c r="H243" s="225"/>
      <c r="I243" s="225"/>
      <c r="J243" s="225"/>
      <c r="K243" s="68"/>
      <c r="L243" s="225"/>
      <c r="M243" s="225"/>
      <c r="N243" s="235"/>
      <c r="O243" s="235"/>
      <c r="P243" s="235"/>
      <c r="Q243" s="235"/>
      <c r="R243" s="235"/>
      <c r="S243" s="235"/>
      <c r="T243" s="241" t="str">
        <f>IF(E243="","",VLOOKUP(E243,判定式!C$3:$J$12,8,TRUE))</f>
        <v/>
      </c>
      <c r="U243" s="241" t="str">
        <f>IF(F243="","",VLOOKUP(F243,判定式!D$3:$J$12,7,TRUE))</f>
        <v/>
      </c>
      <c r="V243" s="241" t="str">
        <f>IF(G243="","",VLOOKUP(G243,判定式!E$3:$J$12,6,TRUE))</f>
        <v/>
      </c>
      <c r="W243" s="241" t="str">
        <f>IF(H243="","",VLOOKUP(H243,判定式!F$3:$J$12,5,TRUE))</f>
        <v/>
      </c>
      <c r="X243" s="241" t="str">
        <f>IF(I243="","",VLOOKUP(I243,判定式!M$3:$N$12,2,TRUE))</f>
        <v/>
      </c>
      <c r="Y243" s="241" t="str">
        <f>IF(J243="","",VLOOKUP(J243,判定式!I$3:$J$12,2,TRUE))</f>
        <v/>
      </c>
      <c r="Z243" s="241" t="str">
        <f>IF(K243="","",VLOOKUP(K243,判定式!L$3:$N$12,3,TRUE))</f>
        <v/>
      </c>
      <c r="AA243" s="241" t="str">
        <f>IF(L243="","",VLOOKUP(L243,判定式!G$3:$J$12,4,TRUE))</f>
        <v/>
      </c>
      <c r="AB243" s="241" t="str">
        <f>IF(M243="","",VLOOKUP(M243,判定式!$H$3:J$12,3,TRUE))</f>
        <v/>
      </c>
      <c r="AC243" s="69" t="str">
        <f t="shared" si="13"/>
        <v/>
      </c>
      <c r="AD243" s="170" t="b">
        <f>IF(ISNUMBER(D243),"判定外",IF(C243=12,VLOOKUP(AC243,判定式!$C$15:I$19,7,TRUE),IF(C243=13,VLOOKUP(AC243,判定式!$D$15:I$19,6,TRUE),IF(C243=14,VLOOKUP(AC243,判定式!$E$15:I$19,5,TRUE),IF(C243=15,VLOOKUP(AC243,判定式!$F$15:I$19,4,TRUE),IF(C243=16,VLOOKUP(AC243,判定式!$G$15:I$19,3,TRUE),IF(C243=17,VLOOKUP(AC243,判定式!$H$15:I$19,2,TRUE))))))))</f>
        <v>0</v>
      </c>
    </row>
    <row r="244" spans="1:30" ht="14.25">
      <c r="A244" s="67">
        <v>224</v>
      </c>
      <c r="B244" s="134"/>
      <c r="C244" s="202"/>
      <c r="D244" s="208" t="str">
        <f t="shared" si="12"/>
        <v>-</v>
      </c>
      <c r="E244" s="227"/>
      <c r="F244" s="227"/>
      <c r="G244" s="227"/>
      <c r="H244" s="227"/>
      <c r="I244" s="227"/>
      <c r="J244" s="227"/>
      <c r="K244" s="71"/>
      <c r="L244" s="227"/>
      <c r="M244" s="227"/>
      <c r="N244" s="235"/>
      <c r="O244" s="235"/>
      <c r="P244" s="235"/>
      <c r="Q244" s="235"/>
      <c r="R244" s="235"/>
      <c r="S244" s="235"/>
      <c r="T244" s="244" t="str">
        <f>IF(E244="","",VLOOKUP(E244,判定式!C$3:$J$12,8,TRUE))</f>
        <v/>
      </c>
      <c r="U244" s="244" t="str">
        <f>IF(F244="","",VLOOKUP(F244,判定式!D$3:$J$12,7,TRUE))</f>
        <v/>
      </c>
      <c r="V244" s="244" t="str">
        <f>IF(G244="","",VLOOKUP(G244,判定式!E$3:$J$12,6,TRUE))</f>
        <v/>
      </c>
      <c r="W244" s="244" t="str">
        <f>IF(H244="","",VLOOKUP(H244,判定式!F$3:$J$12,5,TRUE))</f>
        <v/>
      </c>
      <c r="X244" s="244" t="str">
        <f>IF(I244="","",VLOOKUP(I244,判定式!M$3:$N$12,2,TRUE))</f>
        <v/>
      </c>
      <c r="Y244" s="244" t="str">
        <f>IF(J244="","",VLOOKUP(J244,判定式!I$3:$J$12,2,TRUE))</f>
        <v/>
      </c>
      <c r="Z244" s="244" t="str">
        <f>IF(K244="","",VLOOKUP(K244,判定式!L$3:$N$12,3,TRUE))</f>
        <v/>
      </c>
      <c r="AA244" s="244" t="str">
        <f>IF(L244="","",VLOOKUP(L244,判定式!G$3:$J$12,4,TRUE))</f>
        <v/>
      </c>
      <c r="AB244" s="244" t="str">
        <f>IF(M244="","",VLOOKUP(M244,判定式!$H$3:J$12,3,TRUE))</f>
        <v/>
      </c>
      <c r="AC244" s="69" t="str">
        <f t="shared" si="13"/>
        <v/>
      </c>
      <c r="AD244" s="171" t="b">
        <f>IF(ISNUMBER(D244),"判定外",IF(C244=12,VLOOKUP(AC244,判定式!$C$15:I$19,7,TRUE),IF(C244=13,VLOOKUP(AC244,判定式!$D$15:I$19,6,TRUE),IF(C244=14,VLOOKUP(AC244,判定式!$E$15:I$19,5,TRUE),IF(C244=15,VLOOKUP(AC244,判定式!$F$15:I$19,4,TRUE),IF(C244=16,VLOOKUP(AC244,判定式!$G$15:I$19,3,TRUE),IF(C244=17,VLOOKUP(AC244,判定式!$H$15:I$19,2,TRUE))))))))</f>
        <v>0</v>
      </c>
    </row>
    <row r="245" spans="1:30" ht="14.25">
      <c r="A245" s="76">
        <v>225</v>
      </c>
      <c r="B245" s="136"/>
      <c r="C245" s="204"/>
      <c r="D245" s="211" t="str">
        <f t="shared" si="12"/>
        <v>-</v>
      </c>
      <c r="E245" s="230"/>
      <c r="F245" s="230"/>
      <c r="G245" s="230"/>
      <c r="H245" s="230"/>
      <c r="I245" s="230"/>
      <c r="J245" s="230"/>
      <c r="K245" s="77"/>
      <c r="L245" s="230"/>
      <c r="M245" s="230"/>
      <c r="N245" s="239"/>
      <c r="O245" s="239"/>
      <c r="P245" s="239"/>
      <c r="Q245" s="239"/>
      <c r="R245" s="239"/>
      <c r="S245" s="239"/>
      <c r="T245" s="242" t="str">
        <f>IF(E245="","",VLOOKUP(E245,判定式!C$3:$J$12,8,TRUE))</f>
        <v/>
      </c>
      <c r="U245" s="242" t="str">
        <f>IF(F245="","",VLOOKUP(F245,判定式!D$3:$J$12,7,TRUE))</f>
        <v/>
      </c>
      <c r="V245" s="242" t="str">
        <f>IF(G245="","",VLOOKUP(G245,判定式!E$3:$J$12,6,TRUE))</f>
        <v/>
      </c>
      <c r="W245" s="242" t="str">
        <f>IF(H245="","",VLOOKUP(H245,判定式!F$3:$J$12,5,TRUE))</f>
        <v/>
      </c>
      <c r="X245" s="242" t="str">
        <f>IF(I245="","",VLOOKUP(I245,判定式!M$3:$N$12,2,TRUE))</f>
        <v/>
      </c>
      <c r="Y245" s="242" t="str">
        <f>IF(J245="","",VLOOKUP(J245,判定式!I$3:$J$12,2,TRUE))</f>
        <v/>
      </c>
      <c r="Z245" s="242" t="str">
        <f>IF(K245="","",VLOOKUP(K245,判定式!L$3:$N$12,3,TRUE))</f>
        <v/>
      </c>
      <c r="AA245" s="242" t="str">
        <f>IF(L245="","",VLOOKUP(L245,判定式!G$3:$J$12,4,TRUE))</f>
        <v/>
      </c>
      <c r="AB245" s="242" t="str">
        <f>IF(M245="","",VLOOKUP(M245,判定式!$H$3:J$12,3,TRUE))</f>
        <v/>
      </c>
      <c r="AC245" s="78" t="str">
        <f t="shared" si="13"/>
        <v/>
      </c>
      <c r="AD245" s="173" t="b">
        <f>IF(ISNUMBER(D245),"判定外",IF(C245=12,VLOOKUP(AC245,判定式!$C$15:I$19,7,TRUE),IF(C245=13,VLOOKUP(AC245,判定式!$D$15:I$19,6,TRUE),IF(C245=14,VLOOKUP(AC245,判定式!$E$15:I$19,5,TRUE),IF(C245=15,VLOOKUP(AC245,判定式!$F$15:I$19,4,TRUE),IF(C245=16,VLOOKUP(AC245,判定式!$G$15:I$19,3,TRUE),IF(C245=17,VLOOKUP(AC245,判定式!$H$15:I$19,2,TRUE))))))))</f>
        <v>0</v>
      </c>
    </row>
    <row r="246" spans="1:30" ht="14.25">
      <c r="A246" s="73">
        <v>226</v>
      </c>
      <c r="B246" s="135"/>
      <c r="C246" s="203"/>
      <c r="D246" s="210" t="str">
        <f t="shared" si="12"/>
        <v>-</v>
      </c>
      <c r="E246" s="228"/>
      <c r="F246" s="229"/>
      <c r="G246" s="229"/>
      <c r="H246" s="229"/>
      <c r="I246" s="229"/>
      <c r="J246" s="229"/>
      <c r="K246" s="74"/>
      <c r="L246" s="229"/>
      <c r="M246" s="229"/>
      <c r="N246" s="238"/>
      <c r="O246" s="238"/>
      <c r="P246" s="238"/>
      <c r="Q246" s="238"/>
      <c r="R246" s="238"/>
      <c r="S246" s="238"/>
      <c r="T246" s="245" t="str">
        <f>IF(E246="","",VLOOKUP(E246,判定式!C$3:$J$12,8,TRUE))</f>
        <v/>
      </c>
      <c r="U246" s="245" t="str">
        <f>IF(F246="","",VLOOKUP(F246,判定式!D$3:$J$12,7,TRUE))</f>
        <v/>
      </c>
      <c r="V246" s="245" t="str">
        <f>IF(G246="","",VLOOKUP(G246,判定式!E$3:$J$12,6,TRUE))</f>
        <v/>
      </c>
      <c r="W246" s="245" t="str">
        <f>IF(H246="","",VLOOKUP(H246,判定式!F$3:$J$12,5,TRUE))</f>
        <v/>
      </c>
      <c r="X246" s="245" t="str">
        <f>IF(I246="","",VLOOKUP(I246,判定式!M$3:$N$12,2,TRUE))</f>
        <v/>
      </c>
      <c r="Y246" s="245" t="str">
        <f>IF(J246="","",VLOOKUP(J246,判定式!I$3:$J$12,2,TRUE))</f>
        <v/>
      </c>
      <c r="Z246" s="245" t="str">
        <f>IF(K246="","",VLOOKUP(K246,判定式!L$3:$N$12,3,TRUE))</f>
        <v/>
      </c>
      <c r="AA246" s="245" t="str">
        <f>IF(L246="","",VLOOKUP(L246,判定式!G$3:$J$12,4,TRUE))</f>
        <v/>
      </c>
      <c r="AB246" s="245" t="str">
        <f>IF(M246="","",VLOOKUP(M246,判定式!$H$3:J$12,3,TRUE))</f>
        <v/>
      </c>
      <c r="AC246" s="75" t="str">
        <f t="shared" si="13"/>
        <v/>
      </c>
      <c r="AD246" s="172" t="b">
        <f>IF(ISNUMBER(D246),"判定外",IF(C246=12,VLOOKUP(AC246,判定式!$C$15:I$19,7,TRUE),IF(C246=13,VLOOKUP(AC246,判定式!$D$15:I$19,6,TRUE),IF(C246=14,VLOOKUP(AC246,判定式!$E$15:I$19,5,TRUE),IF(C246=15,VLOOKUP(AC246,判定式!$F$15:I$19,4,TRUE),IF(C246=16,VLOOKUP(AC246,判定式!$G$15:I$19,3,TRUE),IF(C246=17,VLOOKUP(AC246,判定式!$H$15:I$19,2,TRUE))))))))</f>
        <v>0</v>
      </c>
    </row>
    <row r="247" spans="1:30" ht="14.25">
      <c r="A247" s="67">
        <v>227</v>
      </c>
      <c r="B247" s="133"/>
      <c r="C247" s="201"/>
      <c r="D247" s="208" t="str">
        <f t="shared" si="12"/>
        <v>-</v>
      </c>
      <c r="E247" s="224"/>
      <c r="F247" s="225"/>
      <c r="G247" s="225"/>
      <c r="H247" s="225"/>
      <c r="I247" s="225"/>
      <c r="J247" s="225"/>
      <c r="K247" s="68"/>
      <c r="L247" s="225"/>
      <c r="M247" s="225"/>
      <c r="N247" s="235"/>
      <c r="O247" s="235"/>
      <c r="P247" s="235"/>
      <c r="Q247" s="235"/>
      <c r="R247" s="235"/>
      <c r="S247" s="235"/>
      <c r="T247" s="241" t="str">
        <f>IF(E247="","",VLOOKUP(E247,判定式!C$3:$J$12,8,TRUE))</f>
        <v/>
      </c>
      <c r="U247" s="241" t="str">
        <f>IF(F247="","",VLOOKUP(F247,判定式!D$3:$J$12,7,TRUE))</f>
        <v/>
      </c>
      <c r="V247" s="241" t="str">
        <f>IF(G247="","",VLOOKUP(G247,判定式!E$3:$J$12,6,TRUE))</f>
        <v/>
      </c>
      <c r="W247" s="241" t="str">
        <f>IF(H247="","",VLOOKUP(H247,判定式!F$3:$J$12,5,TRUE))</f>
        <v/>
      </c>
      <c r="X247" s="241" t="str">
        <f>IF(I247="","",VLOOKUP(I247,判定式!M$3:$N$12,2,TRUE))</f>
        <v/>
      </c>
      <c r="Y247" s="241" t="str">
        <f>IF(J247="","",VLOOKUP(J247,判定式!I$3:$J$12,2,TRUE))</f>
        <v/>
      </c>
      <c r="Z247" s="241" t="str">
        <f>IF(K247="","",VLOOKUP(K247,判定式!L$3:$N$12,3,TRUE))</f>
        <v/>
      </c>
      <c r="AA247" s="241" t="str">
        <f>IF(L247="","",VLOOKUP(L247,判定式!G$3:$J$12,4,TRUE))</f>
        <v/>
      </c>
      <c r="AB247" s="241" t="str">
        <f>IF(M247="","",VLOOKUP(M247,判定式!$H$3:J$12,3,TRUE))</f>
        <v/>
      </c>
      <c r="AC247" s="69" t="str">
        <f t="shared" si="13"/>
        <v/>
      </c>
      <c r="AD247" s="170" t="b">
        <f>IF(ISNUMBER(D247),"判定外",IF(C247=12,VLOOKUP(AC247,判定式!$C$15:I$19,7,TRUE),IF(C247=13,VLOOKUP(AC247,判定式!$D$15:I$19,6,TRUE),IF(C247=14,VLOOKUP(AC247,判定式!$E$15:I$19,5,TRUE),IF(C247=15,VLOOKUP(AC247,判定式!$F$15:I$19,4,TRUE),IF(C247=16,VLOOKUP(AC247,判定式!$G$15:I$19,3,TRUE),IF(C247=17,VLOOKUP(AC247,判定式!$H$15:I$19,2,TRUE))))))))</f>
        <v>0</v>
      </c>
    </row>
    <row r="248" spans="1:30" ht="14.25">
      <c r="A248" s="67">
        <v>228</v>
      </c>
      <c r="B248" s="133"/>
      <c r="C248" s="201"/>
      <c r="D248" s="208" t="str">
        <f t="shared" si="12"/>
        <v>-</v>
      </c>
      <c r="E248" s="225"/>
      <c r="F248" s="225"/>
      <c r="G248" s="225"/>
      <c r="H248" s="225"/>
      <c r="I248" s="225"/>
      <c r="J248" s="225"/>
      <c r="K248" s="68"/>
      <c r="L248" s="225"/>
      <c r="M248" s="225"/>
      <c r="N248" s="235"/>
      <c r="O248" s="235"/>
      <c r="P248" s="235"/>
      <c r="Q248" s="235"/>
      <c r="R248" s="235"/>
      <c r="S248" s="235"/>
      <c r="T248" s="241" t="str">
        <f>IF(E248="","",VLOOKUP(E248,判定式!C$3:$J$12,8,TRUE))</f>
        <v/>
      </c>
      <c r="U248" s="241" t="str">
        <f>IF(F248="","",VLOOKUP(F248,判定式!D$3:$J$12,7,TRUE))</f>
        <v/>
      </c>
      <c r="V248" s="241" t="str">
        <f>IF(G248="","",VLOOKUP(G248,判定式!E$3:$J$12,6,TRUE))</f>
        <v/>
      </c>
      <c r="W248" s="241" t="str">
        <f>IF(H248="","",VLOOKUP(H248,判定式!F$3:$J$12,5,TRUE))</f>
        <v/>
      </c>
      <c r="X248" s="241" t="str">
        <f>IF(I248="","",VLOOKUP(I248,判定式!M$3:$N$12,2,TRUE))</f>
        <v/>
      </c>
      <c r="Y248" s="241" t="str">
        <f>IF(J248="","",VLOOKUP(J248,判定式!I$3:$J$12,2,TRUE))</f>
        <v/>
      </c>
      <c r="Z248" s="241" t="str">
        <f>IF(K248="","",VLOOKUP(K248,判定式!L$3:$N$12,3,TRUE))</f>
        <v/>
      </c>
      <c r="AA248" s="241" t="str">
        <f>IF(L248="","",VLOOKUP(L248,判定式!G$3:$J$12,4,TRUE))</f>
        <v/>
      </c>
      <c r="AB248" s="241" t="str">
        <f>IF(M248="","",VLOOKUP(M248,判定式!$H$3:J$12,3,TRUE))</f>
        <v/>
      </c>
      <c r="AC248" s="69" t="str">
        <f t="shared" si="13"/>
        <v/>
      </c>
      <c r="AD248" s="170" t="b">
        <f>IF(ISNUMBER(D248),"判定外",IF(C248=12,VLOOKUP(AC248,判定式!$C$15:I$19,7,TRUE),IF(C248=13,VLOOKUP(AC248,判定式!$D$15:I$19,6,TRUE),IF(C248=14,VLOOKUP(AC248,判定式!$E$15:I$19,5,TRUE),IF(C248=15,VLOOKUP(AC248,判定式!$F$15:I$19,4,TRUE),IF(C248=16,VLOOKUP(AC248,判定式!$G$15:I$19,3,TRUE),IF(C248=17,VLOOKUP(AC248,判定式!$H$15:I$19,2,TRUE))))))))</f>
        <v>0</v>
      </c>
    </row>
    <row r="249" spans="1:30" ht="14.25">
      <c r="A249" s="67">
        <v>229</v>
      </c>
      <c r="B249" s="133"/>
      <c r="C249" s="201"/>
      <c r="D249" s="208" t="str">
        <f t="shared" si="12"/>
        <v>-</v>
      </c>
      <c r="E249" s="225"/>
      <c r="F249" s="225"/>
      <c r="G249" s="225"/>
      <c r="H249" s="225"/>
      <c r="I249" s="225"/>
      <c r="J249" s="225"/>
      <c r="K249" s="68"/>
      <c r="L249" s="225"/>
      <c r="M249" s="225"/>
      <c r="N249" s="235"/>
      <c r="O249" s="235"/>
      <c r="P249" s="235"/>
      <c r="Q249" s="235"/>
      <c r="R249" s="235"/>
      <c r="S249" s="235"/>
      <c r="T249" s="241" t="str">
        <f>IF(E249="","",VLOOKUP(E249,判定式!C$3:$J$12,8,TRUE))</f>
        <v/>
      </c>
      <c r="U249" s="241" t="str">
        <f>IF(F249="","",VLOOKUP(F249,判定式!D$3:$J$12,7,TRUE))</f>
        <v/>
      </c>
      <c r="V249" s="241" t="str">
        <f>IF(G249="","",VLOOKUP(G249,判定式!E$3:$J$12,6,TRUE))</f>
        <v/>
      </c>
      <c r="W249" s="241" t="str">
        <f>IF(H249="","",VLOOKUP(H249,判定式!F$3:$J$12,5,TRUE))</f>
        <v/>
      </c>
      <c r="X249" s="241" t="str">
        <f>IF(I249="","",VLOOKUP(I249,判定式!M$3:$N$12,2,TRUE))</f>
        <v/>
      </c>
      <c r="Y249" s="241" t="str">
        <f>IF(J249="","",VLOOKUP(J249,判定式!I$3:$J$12,2,TRUE))</f>
        <v/>
      </c>
      <c r="Z249" s="241" t="str">
        <f>IF(K249="","",VLOOKUP(K249,判定式!L$3:$N$12,3,TRUE))</f>
        <v/>
      </c>
      <c r="AA249" s="241" t="str">
        <f>IF(L249="","",VLOOKUP(L249,判定式!G$3:$J$12,4,TRUE))</f>
        <v/>
      </c>
      <c r="AB249" s="241" t="str">
        <f>IF(M249="","",VLOOKUP(M249,判定式!$H$3:J$12,3,TRUE))</f>
        <v/>
      </c>
      <c r="AC249" s="69" t="str">
        <f t="shared" si="13"/>
        <v/>
      </c>
      <c r="AD249" s="170" t="b">
        <f>IF(ISNUMBER(D249),"判定外",IF(C249=12,VLOOKUP(AC249,判定式!$C$15:I$19,7,TRUE),IF(C249=13,VLOOKUP(AC249,判定式!$D$15:I$19,6,TRUE),IF(C249=14,VLOOKUP(AC249,判定式!$E$15:I$19,5,TRUE),IF(C249=15,VLOOKUP(AC249,判定式!$F$15:I$19,4,TRUE),IF(C249=16,VLOOKUP(AC249,判定式!$G$15:I$19,3,TRUE),IF(C249=17,VLOOKUP(AC249,判定式!$H$15:I$19,2,TRUE))))))))</f>
        <v>0</v>
      </c>
    </row>
    <row r="250" spans="1:30" ht="14.25">
      <c r="A250" s="76">
        <v>230</v>
      </c>
      <c r="B250" s="136"/>
      <c r="C250" s="204"/>
      <c r="D250" s="211" t="str">
        <f t="shared" si="12"/>
        <v>-</v>
      </c>
      <c r="E250" s="230"/>
      <c r="F250" s="230"/>
      <c r="G250" s="230"/>
      <c r="H250" s="230"/>
      <c r="I250" s="230"/>
      <c r="J250" s="230"/>
      <c r="K250" s="77"/>
      <c r="L250" s="230"/>
      <c r="M250" s="230"/>
      <c r="N250" s="239"/>
      <c r="O250" s="239"/>
      <c r="P250" s="239"/>
      <c r="Q250" s="239"/>
      <c r="R250" s="239"/>
      <c r="S250" s="239"/>
      <c r="T250" s="242" t="str">
        <f>IF(E250="","",VLOOKUP(E250,判定式!C$3:$J$12,8,TRUE))</f>
        <v/>
      </c>
      <c r="U250" s="242" t="str">
        <f>IF(F250="","",VLOOKUP(F250,判定式!D$3:$J$12,7,TRUE))</f>
        <v/>
      </c>
      <c r="V250" s="242" t="str">
        <f>IF(G250="","",VLOOKUP(G250,判定式!E$3:$J$12,6,TRUE))</f>
        <v/>
      </c>
      <c r="W250" s="242" t="str">
        <f>IF(H250="","",VLOOKUP(H250,判定式!F$3:$J$12,5,TRUE))</f>
        <v/>
      </c>
      <c r="X250" s="242" t="str">
        <f>IF(I250="","",VLOOKUP(I250,判定式!M$3:$N$12,2,TRUE))</f>
        <v/>
      </c>
      <c r="Y250" s="242" t="str">
        <f>IF(J250="","",VLOOKUP(J250,判定式!I$3:$J$12,2,TRUE))</f>
        <v/>
      </c>
      <c r="Z250" s="242" t="str">
        <f>IF(K250="","",VLOOKUP(K250,判定式!L$3:$N$12,3,TRUE))</f>
        <v/>
      </c>
      <c r="AA250" s="242" t="str">
        <f>IF(L250="","",VLOOKUP(L250,判定式!G$3:$J$12,4,TRUE))</f>
        <v/>
      </c>
      <c r="AB250" s="242" t="str">
        <f>IF(M250="","",VLOOKUP(M250,判定式!$H$3:J$12,3,TRUE))</f>
        <v/>
      </c>
      <c r="AC250" s="78" t="str">
        <f t="shared" si="13"/>
        <v/>
      </c>
      <c r="AD250" s="173" t="b">
        <f>IF(ISNUMBER(D250),"判定外",IF(C250=12,VLOOKUP(AC250,判定式!$C$15:I$19,7,TRUE),IF(C250=13,VLOOKUP(AC250,判定式!$D$15:I$19,6,TRUE),IF(C250=14,VLOOKUP(AC250,判定式!$E$15:I$19,5,TRUE),IF(C250=15,VLOOKUP(AC250,判定式!$F$15:I$19,4,TRUE),IF(C250=16,VLOOKUP(AC250,判定式!$G$15:I$19,3,TRUE),IF(C250=17,VLOOKUP(AC250,判定式!$H$15:I$19,2,TRUE))))))))</f>
        <v>0</v>
      </c>
    </row>
    <row r="251" spans="1:30" ht="14.25">
      <c r="A251" s="73">
        <v>231</v>
      </c>
      <c r="B251" s="137"/>
      <c r="C251" s="205"/>
      <c r="D251" s="212" t="str">
        <f t="shared" si="12"/>
        <v>-</v>
      </c>
      <c r="E251" s="231"/>
      <c r="F251" s="231"/>
      <c r="G251" s="231"/>
      <c r="H251" s="231"/>
      <c r="I251" s="231"/>
      <c r="J251" s="231"/>
      <c r="K251" s="80"/>
      <c r="L251" s="231"/>
      <c r="M251" s="231"/>
      <c r="N251" s="238"/>
      <c r="O251" s="238"/>
      <c r="P251" s="238"/>
      <c r="Q251" s="238"/>
      <c r="R251" s="238"/>
      <c r="S251" s="238"/>
      <c r="T251" s="243" t="str">
        <f>IF(E251="","",VLOOKUP(E251,判定式!C$3:$J$12,8,TRUE))</f>
        <v/>
      </c>
      <c r="U251" s="243" t="str">
        <f>IF(F251="","",VLOOKUP(F251,判定式!D$3:$J$12,7,TRUE))</f>
        <v/>
      </c>
      <c r="V251" s="243" t="str">
        <f>IF(G251="","",VLOOKUP(G251,判定式!E$3:$J$12,6,TRUE))</f>
        <v/>
      </c>
      <c r="W251" s="243" t="str">
        <f>IF(H251="","",VLOOKUP(H251,判定式!F$3:$J$12,5,TRUE))</f>
        <v/>
      </c>
      <c r="X251" s="243" t="str">
        <f>IF(I251="","",VLOOKUP(I251,判定式!M$3:$N$12,2,TRUE))</f>
        <v/>
      </c>
      <c r="Y251" s="243" t="str">
        <f>IF(J251="","",VLOOKUP(J251,判定式!I$3:$J$12,2,TRUE))</f>
        <v/>
      </c>
      <c r="Z251" s="243" t="str">
        <f>IF(K251="","",VLOOKUP(K251,判定式!L$3:$N$12,3,TRUE))</f>
        <v/>
      </c>
      <c r="AA251" s="243" t="str">
        <f>IF(L251="","",VLOOKUP(L251,判定式!G$3:$J$12,4,TRUE))</f>
        <v/>
      </c>
      <c r="AB251" s="243" t="str">
        <f>IF(M251="","",VLOOKUP(M251,判定式!$H$3:J$12,3,TRUE))</f>
        <v/>
      </c>
      <c r="AC251" s="75" t="str">
        <f t="shared" si="13"/>
        <v/>
      </c>
      <c r="AD251" s="174" t="b">
        <f>IF(ISNUMBER(D251),"判定外",IF(C251=12,VLOOKUP(AC251,判定式!$C$15:I$19,7,TRUE),IF(C251=13,VLOOKUP(AC251,判定式!$D$15:I$19,6,TRUE),IF(C251=14,VLOOKUP(AC251,判定式!$E$15:I$19,5,TRUE),IF(C251=15,VLOOKUP(AC251,判定式!$F$15:I$19,4,TRUE),IF(C251=16,VLOOKUP(AC251,判定式!$G$15:I$19,3,TRUE),IF(C251=17,VLOOKUP(AC251,判定式!$H$15:I$19,2,TRUE))))))))</f>
        <v>0</v>
      </c>
    </row>
    <row r="252" spans="1:30" ht="14.25">
      <c r="A252" s="67">
        <v>232</v>
      </c>
      <c r="B252" s="133"/>
      <c r="C252" s="201"/>
      <c r="D252" s="208" t="str">
        <f t="shared" si="12"/>
        <v>-</v>
      </c>
      <c r="E252" s="225"/>
      <c r="F252" s="225"/>
      <c r="G252" s="225"/>
      <c r="H252" s="225"/>
      <c r="I252" s="225"/>
      <c r="J252" s="225"/>
      <c r="K252" s="68"/>
      <c r="L252" s="225"/>
      <c r="M252" s="225"/>
      <c r="N252" s="235"/>
      <c r="O252" s="235"/>
      <c r="P252" s="235"/>
      <c r="Q252" s="235"/>
      <c r="R252" s="235"/>
      <c r="S252" s="235"/>
      <c r="T252" s="241" t="str">
        <f>IF(E252="","",VLOOKUP(E252,判定式!C$3:$J$12,8,TRUE))</f>
        <v/>
      </c>
      <c r="U252" s="241" t="str">
        <f>IF(F252="","",VLOOKUP(F252,判定式!D$3:$J$12,7,TRUE))</f>
        <v/>
      </c>
      <c r="V252" s="241" t="str">
        <f>IF(G252="","",VLOOKUP(G252,判定式!E$3:$J$12,6,TRUE))</f>
        <v/>
      </c>
      <c r="W252" s="241" t="str">
        <f>IF(H252="","",VLOOKUP(H252,判定式!F$3:$J$12,5,TRUE))</f>
        <v/>
      </c>
      <c r="X252" s="241" t="str">
        <f>IF(I252="","",VLOOKUP(I252,判定式!M$3:$N$12,2,TRUE))</f>
        <v/>
      </c>
      <c r="Y252" s="241" t="str">
        <f>IF(J252="","",VLOOKUP(J252,判定式!I$3:$J$12,2,TRUE))</f>
        <v/>
      </c>
      <c r="Z252" s="241" t="str">
        <f>IF(K252="","",VLOOKUP(K252,判定式!L$3:$N$12,3,TRUE))</f>
        <v/>
      </c>
      <c r="AA252" s="241" t="str">
        <f>IF(L252="","",VLOOKUP(L252,判定式!G$3:$J$12,4,TRUE))</f>
        <v/>
      </c>
      <c r="AB252" s="241" t="str">
        <f>IF(M252="","",VLOOKUP(M252,判定式!$H$3:J$12,3,TRUE))</f>
        <v/>
      </c>
      <c r="AC252" s="69" t="str">
        <f t="shared" si="13"/>
        <v/>
      </c>
      <c r="AD252" s="170" t="b">
        <f>IF(ISNUMBER(D252),"判定外",IF(C252=12,VLOOKUP(AC252,判定式!$C$15:I$19,7,TRUE),IF(C252=13,VLOOKUP(AC252,判定式!$D$15:I$19,6,TRUE),IF(C252=14,VLOOKUP(AC252,判定式!$E$15:I$19,5,TRUE),IF(C252=15,VLOOKUP(AC252,判定式!$F$15:I$19,4,TRUE),IF(C252=16,VLOOKUP(AC252,判定式!$G$15:I$19,3,TRUE),IF(C252=17,VLOOKUP(AC252,判定式!$H$15:I$19,2,TRUE))))))))</f>
        <v>0</v>
      </c>
    </row>
    <row r="253" spans="1:30" ht="14.25">
      <c r="A253" s="67">
        <v>233</v>
      </c>
      <c r="B253" s="133"/>
      <c r="C253" s="201"/>
      <c r="D253" s="208" t="str">
        <f t="shared" si="12"/>
        <v>-</v>
      </c>
      <c r="E253" s="225"/>
      <c r="F253" s="225"/>
      <c r="G253" s="225"/>
      <c r="H253" s="225"/>
      <c r="I253" s="225"/>
      <c r="J253" s="225"/>
      <c r="K253" s="68"/>
      <c r="L253" s="225"/>
      <c r="M253" s="225"/>
      <c r="N253" s="235"/>
      <c r="O253" s="235"/>
      <c r="P253" s="235"/>
      <c r="Q253" s="235"/>
      <c r="R253" s="235"/>
      <c r="S253" s="235"/>
      <c r="T253" s="241" t="str">
        <f>IF(E253="","",VLOOKUP(E253,判定式!C$3:$J$12,8,TRUE))</f>
        <v/>
      </c>
      <c r="U253" s="241" t="str">
        <f>IF(F253="","",VLOOKUP(F253,判定式!D$3:$J$12,7,TRUE))</f>
        <v/>
      </c>
      <c r="V253" s="241" t="str">
        <f>IF(G253="","",VLOOKUP(G253,判定式!E$3:$J$12,6,TRUE))</f>
        <v/>
      </c>
      <c r="W253" s="241" t="str">
        <f>IF(H253="","",VLOOKUP(H253,判定式!F$3:$J$12,5,TRUE))</f>
        <v/>
      </c>
      <c r="X253" s="241" t="str">
        <f>IF(I253="","",VLOOKUP(I253,判定式!M$3:$N$12,2,TRUE))</f>
        <v/>
      </c>
      <c r="Y253" s="241" t="str">
        <f>IF(J253="","",VLOOKUP(J253,判定式!I$3:$J$12,2,TRUE))</f>
        <v/>
      </c>
      <c r="Z253" s="241" t="str">
        <f>IF(K253="","",VLOOKUP(K253,判定式!L$3:$N$12,3,TRUE))</f>
        <v/>
      </c>
      <c r="AA253" s="241" t="str">
        <f>IF(L253="","",VLOOKUP(L253,判定式!G$3:$J$12,4,TRUE))</f>
        <v/>
      </c>
      <c r="AB253" s="241" t="str">
        <f>IF(M253="","",VLOOKUP(M253,判定式!$H$3:J$12,3,TRUE))</f>
        <v/>
      </c>
      <c r="AC253" s="69" t="str">
        <f t="shared" si="13"/>
        <v/>
      </c>
      <c r="AD253" s="170" t="b">
        <f>IF(ISNUMBER(D253),"判定外",IF(C253=12,VLOOKUP(AC253,判定式!$C$15:I$19,7,TRUE),IF(C253=13,VLOOKUP(AC253,判定式!$D$15:I$19,6,TRUE),IF(C253=14,VLOOKUP(AC253,判定式!$E$15:I$19,5,TRUE),IF(C253=15,VLOOKUP(AC253,判定式!$F$15:I$19,4,TRUE),IF(C253=16,VLOOKUP(AC253,判定式!$G$15:I$19,3,TRUE),IF(C253=17,VLOOKUP(AC253,判定式!$H$15:I$19,2,TRUE))))))))</f>
        <v>0</v>
      </c>
    </row>
    <row r="254" spans="1:30" ht="14.25">
      <c r="A254" s="67">
        <v>234</v>
      </c>
      <c r="B254" s="133"/>
      <c r="C254" s="201"/>
      <c r="D254" s="208" t="str">
        <f t="shared" si="12"/>
        <v>-</v>
      </c>
      <c r="E254" s="225"/>
      <c r="F254" s="225"/>
      <c r="G254" s="225"/>
      <c r="H254" s="225"/>
      <c r="I254" s="225"/>
      <c r="J254" s="225"/>
      <c r="K254" s="68"/>
      <c r="L254" s="225"/>
      <c r="M254" s="225"/>
      <c r="N254" s="235"/>
      <c r="O254" s="235"/>
      <c r="P254" s="235"/>
      <c r="Q254" s="235"/>
      <c r="R254" s="235"/>
      <c r="S254" s="235"/>
      <c r="T254" s="241" t="str">
        <f>IF(E254="","",VLOOKUP(E254,判定式!C$3:$J$12,8,TRUE))</f>
        <v/>
      </c>
      <c r="U254" s="241" t="str">
        <f>IF(F254="","",VLOOKUP(F254,判定式!D$3:$J$12,7,TRUE))</f>
        <v/>
      </c>
      <c r="V254" s="241" t="str">
        <f>IF(G254="","",VLOOKUP(G254,判定式!E$3:$J$12,6,TRUE))</f>
        <v/>
      </c>
      <c r="W254" s="241" t="str">
        <f>IF(H254="","",VLOOKUP(H254,判定式!F$3:$J$12,5,TRUE))</f>
        <v/>
      </c>
      <c r="X254" s="241" t="str">
        <f>IF(I254="","",VLOOKUP(I254,判定式!M$3:$N$12,2,TRUE))</f>
        <v/>
      </c>
      <c r="Y254" s="241" t="str">
        <f>IF(J254="","",VLOOKUP(J254,判定式!I$3:$J$12,2,TRUE))</f>
        <v/>
      </c>
      <c r="Z254" s="241" t="str">
        <f>IF(K254="","",VLOOKUP(K254,判定式!L$3:$N$12,3,TRUE))</f>
        <v/>
      </c>
      <c r="AA254" s="241" t="str">
        <f>IF(L254="","",VLOOKUP(L254,判定式!G$3:$J$12,4,TRUE))</f>
        <v/>
      </c>
      <c r="AB254" s="241" t="str">
        <f>IF(M254="","",VLOOKUP(M254,判定式!$H$3:J$12,3,TRUE))</f>
        <v/>
      </c>
      <c r="AC254" s="69" t="str">
        <f t="shared" si="13"/>
        <v/>
      </c>
      <c r="AD254" s="170" t="b">
        <f>IF(ISNUMBER(D254),"判定外",IF(C254=12,VLOOKUP(AC254,判定式!$C$15:I$19,7,TRUE),IF(C254=13,VLOOKUP(AC254,判定式!$D$15:I$19,6,TRUE),IF(C254=14,VLOOKUP(AC254,判定式!$E$15:I$19,5,TRUE),IF(C254=15,VLOOKUP(AC254,判定式!$F$15:I$19,4,TRUE),IF(C254=16,VLOOKUP(AC254,判定式!$G$15:I$19,3,TRUE),IF(C254=17,VLOOKUP(AC254,判定式!$H$15:I$19,2,TRUE))))))))</f>
        <v>0</v>
      </c>
    </row>
    <row r="255" spans="1:30" ht="14.25">
      <c r="A255" s="76">
        <v>235</v>
      </c>
      <c r="B255" s="134"/>
      <c r="C255" s="202"/>
      <c r="D255" s="209" t="str">
        <f t="shared" si="12"/>
        <v>-</v>
      </c>
      <c r="E255" s="227"/>
      <c r="F255" s="227"/>
      <c r="G255" s="227"/>
      <c r="H255" s="227"/>
      <c r="I255" s="227"/>
      <c r="J255" s="227"/>
      <c r="K255" s="71"/>
      <c r="L255" s="227"/>
      <c r="M255" s="227"/>
      <c r="N255" s="239"/>
      <c r="O255" s="239"/>
      <c r="P255" s="239"/>
      <c r="Q255" s="239"/>
      <c r="R255" s="239"/>
      <c r="S255" s="239"/>
      <c r="T255" s="244" t="str">
        <f>IF(E255="","",VLOOKUP(E255,判定式!C$3:$J$12,8,TRUE))</f>
        <v/>
      </c>
      <c r="U255" s="244" t="str">
        <f>IF(F255="","",VLOOKUP(F255,判定式!D$3:$J$12,7,TRUE))</f>
        <v/>
      </c>
      <c r="V255" s="244" t="str">
        <f>IF(G255="","",VLOOKUP(G255,判定式!E$3:$J$12,6,TRUE))</f>
        <v/>
      </c>
      <c r="W255" s="244" t="str">
        <f>IF(H255="","",VLOOKUP(H255,判定式!F$3:$J$12,5,TRUE))</f>
        <v/>
      </c>
      <c r="X255" s="244" t="str">
        <f>IF(I255="","",VLOOKUP(I255,判定式!M$3:$N$12,2,TRUE))</f>
        <v/>
      </c>
      <c r="Y255" s="244" t="str">
        <f>IF(J255="","",VLOOKUP(J255,判定式!I$3:$J$12,2,TRUE))</f>
        <v/>
      </c>
      <c r="Z255" s="244" t="str">
        <f>IF(K255="","",VLOOKUP(K255,判定式!L$3:$N$12,3,TRUE))</f>
        <v/>
      </c>
      <c r="AA255" s="244" t="str">
        <f>IF(L255="","",VLOOKUP(L255,判定式!G$3:$J$12,4,TRUE))</f>
        <v/>
      </c>
      <c r="AB255" s="244" t="str">
        <f>IF(M255="","",VLOOKUP(M255,判定式!$H$3:J$12,3,TRUE))</f>
        <v/>
      </c>
      <c r="AC255" s="78" t="str">
        <f t="shared" si="13"/>
        <v/>
      </c>
      <c r="AD255" s="171" t="b">
        <f>IF(ISNUMBER(D255),"判定外",IF(C255=12,VLOOKUP(AC255,判定式!$C$15:I$19,7,TRUE),IF(C255=13,VLOOKUP(AC255,判定式!$D$15:I$19,6,TRUE),IF(C255=14,VLOOKUP(AC255,判定式!$E$15:I$19,5,TRUE),IF(C255=15,VLOOKUP(AC255,判定式!$F$15:I$19,4,TRUE),IF(C255=16,VLOOKUP(AC255,判定式!$G$15:I$19,3,TRUE),IF(C255=17,VLOOKUP(AC255,判定式!$H$15:I$19,2,TRUE))))))))</f>
        <v>0</v>
      </c>
    </row>
    <row r="256" spans="1:30" ht="14.25">
      <c r="A256" s="73">
        <v>236</v>
      </c>
      <c r="B256" s="135"/>
      <c r="C256" s="203"/>
      <c r="D256" s="210" t="str">
        <f t="shared" si="12"/>
        <v>-</v>
      </c>
      <c r="E256" s="229"/>
      <c r="F256" s="229"/>
      <c r="G256" s="229"/>
      <c r="H256" s="229"/>
      <c r="I256" s="229"/>
      <c r="J256" s="229"/>
      <c r="K256" s="74"/>
      <c r="L256" s="229"/>
      <c r="M256" s="229"/>
      <c r="N256" s="240"/>
      <c r="O256" s="240"/>
      <c r="P256" s="240"/>
      <c r="Q256" s="240"/>
      <c r="R256" s="240"/>
      <c r="S256" s="240"/>
      <c r="T256" s="245" t="str">
        <f>IF(E256="","",VLOOKUP(E256,判定式!C$3:$J$12,8,TRUE))</f>
        <v/>
      </c>
      <c r="U256" s="245" t="str">
        <f>IF(F256="","",VLOOKUP(F256,判定式!D$3:$J$12,7,TRUE))</f>
        <v/>
      </c>
      <c r="V256" s="245" t="str">
        <f>IF(G256="","",VLOOKUP(G256,判定式!E$3:$J$12,6,TRUE))</f>
        <v/>
      </c>
      <c r="W256" s="245" t="str">
        <f>IF(H256="","",VLOOKUP(H256,判定式!F$3:$J$12,5,TRUE))</f>
        <v/>
      </c>
      <c r="X256" s="245" t="str">
        <f>IF(I256="","",VLOOKUP(I256,判定式!M$3:$N$12,2,TRUE))</f>
        <v/>
      </c>
      <c r="Y256" s="245" t="str">
        <f>IF(J256="","",VLOOKUP(J256,判定式!I$3:$J$12,2,TRUE))</f>
        <v/>
      </c>
      <c r="Z256" s="245" t="str">
        <f>IF(K256="","",VLOOKUP(K256,判定式!L$3:$N$12,3,TRUE))</f>
        <v/>
      </c>
      <c r="AA256" s="245" t="str">
        <f>IF(L256="","",VLOOKUP(L256,判定式!G$3:$J$12,4,TRUE))</f>
        <v/>
      </c>
      <c r="AB256" s="245" t="str">
        <f>IF(M256="","",VLOOKUP(M256,判定式!$H$3:J$12,3,TRUE))</f>
        <v/>
      </c>
      <c r="AC256" s="75" t="str">
        <f t="shared" si="13"/>
        <v/>
      </c>
      <c r="AD256" s="172" t="b">
        <f>IF(ISNUMBER(D256),"判定外",IF(C256=12,VLOOKUP(AC256,判定式!$C$15:I$19,7,TRUE),IF(C256=13,VLOOKUP(AC256,判定式!$D$15:I$19,6,TRUE),IF(C256=14,VLOOKUP(AC256,判定式!$E$15:I$19,5,TRUE),IF(C256=15,VLOOKUP(AC256,判定式!$F$15:I$19,4,TRUE),IF(C256=16,VLOOKUP(AC256,判定式!$G$15:I$19,3,TRUE),IF(C256=17,VLOOKUP(AC256,判定式!$H$15:I$19,2,TRUE))))))))</f>
        <v>0</v>
      </c>
    </row>
    <row r="257" spans="1:30" ht="14.25">
      <c r="A257" s="67">
        <v>237</v>
      </c>
      <c r="B257" s="133"/>
      <c r="C257" s="201"/>
      <c r="D257" s="208" t="str">
        <f t="shared" si="12"/>
        <v>-</v>
      </c>
      <c r="E257" s="225"/>
      <c r="F257" s="225"/>
      <c r="G257" s="225"/>
      <c r="H257" s="225"/>
      <c r="I257" s="225"/>
      <c r="J257" s="225"/>
      <c r="K257" s="68"/>
      <c r="L257" s="225"/>
      <c r="M257" s="225"/>
      <c r="N257" s="235"/>
      <c r="O257" s="235"/>
      <c r="P257" s="235"/>
      <c r="Q257" s="235"/>
      <c r="R257" s="235"/>
      <c r="S257" s="235"/>
      <c r="T257" s="241" t="str">
        <f>IF(E257="","",VLOOKUP(E257,判定式!C$3:$J$12,8,TRUE))</f>
        <v/>
      </c>
      <c r="U257" s="241" t="str">
        <f>IF(F257="","",VLOOKUP(F257,判定式!D$3:$J$12,7,TRUE))</f>
        <v/>
      </c>
      <c r="V257" s="241" t="str">
        <f>IF(G257="","",VLOOKUP(G257,判定式!E$3:$J$12,6,TRUE))</f>
        <v/>
      </c>
      <c r="W257" s="241" t="str">
        <f>IF(H257="","",VLOOKUP(H257,判定式!F$3:$J$12,5,TRUE))</f>
        <v/>
      </c>
      <c r="X257" s="241" t="str">
        <f>IF(I257="","",VLOOKUP(I257,判定式!M$3:$N$12,2,TRUE))</f>
        <v/>
      </c>
      <c r="Y257" s="241" t="str">
        <f>IF(J257="","",VLOOKUP(J257,判定式!I$3:$J$12,2,TRUE))</f>
        <v/>
      </c>
      <c r="Z257" s="241" t="str">
        <f>IF(K257="","",VLOOKUP(K257,判定式!L$3:$N$12,3,TRUE))</f>
        <v/>
      </c>
      <c r="AA257" s="241" t="str">
        <f>IF(L257="","",VLOOKUP(L257,判定式!G$3:$J$12,4,TRUE))</f>
        <v/>
      </c>
      <c r="AB257" s="241" t="str">
        <f>IF(M257="","",VLOOKUP(M257,判定式!$H$3:J$12,3,TRUE))</f>
        <v/>
      </c>
      <c r="AC257" s="69" t="str">
        <f t="shared" si="13"/>
        <v/>
      </c>
      <c r="AD257" s="170" t="b">
        <f>IF(ISNUMBER(D257),"判定外",IF(C257=12,VLOOKUP(AC257,判定式!$C$15:I$19,7,TRUE),IF(C257=13,VLOOKUP(AC257,判定式!$D$15:I$19,6,TRUE),IF(C257=14,VLOOKUP(AC257,判定式!$E$15:I$19,5,TRUE),IF(C257=15,VLOOKUP(AC257,判定式!$F$15:I$19,4,TRUE),IF(C257=16,VLOOKUP(AC257,判定式!$G$15:I$19,3,TRUE),IF(C257=17,VLOOKUP(AC257,判定式!$H$15:I$19,2,TRUE))))))))</f>
        <v>0</v>
      </c>
    </row>
    <row r="258" spans="1:30" ht="14.25">
      <c r="A258" s="67">
        <v>238</v>
      </c>
      <c r="B258" s="133"/>
      <c r="C258" s="201"/>
      <c r="D258" s="208" t="str">
        <f t="shared" si="12"/>
        <v>-</v>
      </c>
      <c r="E258" s="225"/>
      <c r="F258" s="225"/>
      <c r="G258" s="225"/>
      <c r="H258" s="225"/>
      <c r="I258" s="225"/>
      <c r="J258" s="225"/>
      <c r="K258" s="68"/>
      <c r="L258" s="225"/>
      <c r="M258" s="225"/>
      <c r="N258" s="235"/>
      <c r="O258" s="235"/>
      <c r="P258" s="235"/>
      <c r="Q258" s="235"/>
      <c r="R258" s="235"/>
      <c r="S258" s="235"/>
      <c r="T258" s="241" t="str">
        <f>IF(E258="","",VLOOKUP(E258,判定式!C$3:$J$12,8,TRUE))</f>
        <v/>
      </c>
      <c r="U258" s="241" t="str">
        <f>IF(F258="","",VLOOKUP(F258,判定式!D$3:$J$12,7,TRUE))</f>
        <v/>
      </c>
      <c r="V258" s="241" t="str">
        <f>IF(G258="","",VLOOKUP(G258,判定式!E$3:$J$12,6,TRUE))</f>
        <v/>
      </c>
      <c r="W258" s="241" t="str">
        <f>IF(H258="","",VLOOKUP(H258,判定式!F$3:$J$12,5,TRUE))</f>
        <v/>
      </c>
      <c r="X258" s="241" t="str">
        <f>IF(I258="","",VLOOKUP(I258,判定式!M$3:$N$12,2,TRUE))</f>
        <v/>
      </c>
      <c r="Y258" s="241" t="str">
        <f>IF(J258="","",VLOOKUP(J258,判定式!I$3:$J$12,2,TRUE))</f>
        <v/>
      </c>
      <c r="Z258" s="241" t="str">
        <f>IF(K258="","",VLOOKUP(K258,判定式!L$3:$N$12,3,TRUE))</f>
        <v/>
      </c>
      <c r="AA258" s="241" t="str">
        <f>IF(L258="","",VLOOKUP(L258,判定式!G$3:$J$12,4,TRUE))</f>
        <v/>
      </c>
      <c r="AB258" s="241" t="str">
        <f>IF(M258="","",VLOOKUP(M258,判定式!$H$3:J$12,3,TRUE))</f>
        <v/>
      </c>
      <c r="AC258" s="69" t="str">
        <f t="shared" si="13"/>
        <v/>
      </c>
      <c r="AD258" s="170" t="b">
        <f>IF(ISNUMBER(D258),"判定外",IF(C258=12,VLOOKUP(AC258,判定式!$C$15:I$19,7,TRUE),IF(C258=13,VLOOKUP(AC258,判定式!$D$15:I$19,6,TRUE),IF(C258=14,VLOOKUP(AC258,判定式!$E$15:I$19,5,TRUE),IF(C258=15,VLOOKUP(AC258,判定式!$F$15:I$19,4,TRUE),IF(C258=16,VLOOKUP(AC258,判定式!$G$15:I$19,3,TRUE),IF(C258=17,VLOOKUP(AC258,判定式!$H$15:I$19,2,TRUE))))))))</f>
        <v>0</v>
      </c>
    </row>
    <row r="259" spans="1:30" ht="14.25">
      <c r="A259" s="67">
        <v>239</v>
      </c>
      <c r="B259" s="133"/>
      <c r="C259" s="201"/>
      <c r="D259" s="208" t="str">
        <f t="shared" si="12"/>
        <v>-</v>
      </c>
      <c r="E259" s="225"/>
      <c r="F259" s="225"/>
      <c r="G259" s="225"/>
      <c r="H259" s="225"/>
      <c r="I259" s="225"/>
      <c r="J259" s="225"/>
      <c r="K259" s="68"/>
      <c r="L259" s="225"/>
      <c r="M259" s="225"/>
      <c r="N259" s="235"/>
      <c r="O259" s="235"/>
      <c r="P259" s="235"/>
      <c r="Q259" s="235"/>
      <c r="R259" s="235"/>
      <c r="S259" s="235"/>
      <c r="T259" s="241" t="str">
        <f>IF(E259="","",VLOOKUP(E259,判定式!C$3:$J$12,8,TRUE))</f>
        <v/>
      </c>
      <c r="U259" s="241" t="str">
        <f>IF(F259="","",VLOOKUP(F259,判定式!D$3:$J$12,7,TRUE))</f>
        <v/>
      </c>
      <c r="V259" s="241" t="str">
        <f>IF(G259="","",VLOOKUP(G259,判定式!E$3:$J$12,6,TRUE))</f>
        <v/>
      </c>
      <c r="W259" s="241" t="str">
        <f>IF(H259="","",VLOOKUP(H259,判定式!F$3:$J$12,5,TRUE))</f>
        <v/>
      </c>
      <c r="X259" s="241" t="str">
        <f>IF(I259="","",VLOOKUP(I259,判定式!M$3:$N$12,2,TRUE))</f>
        <v/>
      </c>
      <c r="Y259" s="241" t="str">
        <f>IF(J259="","",VLOOKUP(J259,判定式!I$3:$J$12,2,TRUE))</f>
        <v/>
      </c>
      <c r="Z259" s="241" t="str">
        <f>IF(K259="","",VLOOKUP(K259,判定式!L$3:$N$12,3,TRUE))</f>
        <v/>
      </c>
      <c r="AA259" s="241" t="str">
        <f>IF(L259="","",VLOOKUP(L259,判定式!G$3:$J$12,4,TRUE))</f>
        <v/>
      </c>
      <c r="AB259" s="241" t="str">
        <f>IF(M259="","",VLOOKUP(M259,判定式!$H$3:J$12,3,TRUE))</f>
        <v/>
      </c>
      <c r="AC259" s="69" t="str">
        <f t="shared" si="13"/>
        <v/>
      </c>
      <c r="AD259" s="170" t="b">
        <f>IF(ISNUMBER(D259),"判定外",IF(C259=12,VLOOKUP(AC259,判定式!$C$15:I$19,7,TRUE),IF(C259=13,VLOOKUP(AC259,判定式!$D$15:I$19,6,TRUE),IF(C259=14,VLOOKUP(AC259,判定式!$E$15:I$19,5,TRUE),IF(C259=15,VLOOKUP(AC259,判定式!$F$15:I$19,4,TRUE),IF(C259=16,VLOOKUP(AC259,判定式!$G$15:I$19,3,TRUE),IF(C259=17,VLOOKUP(AC259,判定式!$H$15:I$19,2,TRUE))))))))</f>
        <v>0</v>
      </c>
    </row>
    <row r="260" spans="1:30" ht="14.25">
      <c r="A260" s="76">
        <v>240</v>
      </c>
      <c r="B260" s="136"/>
      <c r="C260" s="204"/>
      <c r="D260" s="211" t="str">
        <f t="shared" si="12"/>
        <v>-</v>
      </c>
      <c r="E260" s="230"/>
      <c r="F260" s="230"/>
      <c r="G260" s="230"/>
      <c r="H260" s="230"/>
      <c r="I260" s="230"/>
      <c r="J260" s="230"/>
      <c r="K260" s="77"/>
      <c r="L260" s="230"/>
      <c r="M260" s="230"/>
      <c r="N260" s="239"/>
      <c r="O260" s="239"/>
      <c r="P260" s="239"/>
      <c r="Q260" s="239"/>
      <c r="R260" s="239"/>
      <c r="S260" s="239"/>
      <c r="T260" s="242" t="str">
        <f>IF(E260="","",VLOOKUP(E260,判定式!C$3:$J$12,8,TRUE))</f>
        <v/>
      </c>
      <c r="U260" s="242" t="str">
        <f>IF(F260="","",VLOOKUP(F260,判定式!D$3:$J$12,7,TRUE))</f>
        <v/>
      </c>
      <c r="V260" s="242" t="str">
        <f>IF(G260="","",VLOOKUP(G260,判定式!E$3:$J$12,6,TRUE))</f>
        <v/>
      </c>
      <c r="W260" s="242" t="str">
        <f>IF(H260="","",VLOOKUP(H260,判定式!F$3:$J$12,5,TRUE))</f>
        <v/>
      </c>
      <c r="X260" s="242" t="str">
        <f>IF(I260="","",VLOOKUP(I260,判定式!M$3:$N$12,2,TRUE))</f>
        <v/>
      </c>
      <c r="Y260" s="242" t="str">
        <f>IF(J260="","",VLOOKUP(J260,判定式!I$3:$J$12,2,TRUE))</f>
        <v/>
      </c>
      <c r="Z260" s="242" t="str">
        <f>IF(K260="","",VLOOKUP(K260,判定式!L$3:$N$12,3,TRUE))</f>
        <v/>
      </c>
      <c r="AA260" s="242" t="str">
        <f>IF(L260="","",VLOOKUP(L260,判定式!G$3:$J$12,4,TRUE))</f>
        <v/>
      </c>
      <c r="AB260" s="242" t="str">
        <f>IF(M260="","",VLOOKUP(M260,判定式!$H$3:J$12,3,TRUE))</f>
        <v/>
      </c>
      <c r="AC260" s="78" t="str">
        <f t="shared" si="13"/>
        <v/>
      </c>
      <c r="AD260" s="173" t="b">
        <f>IF(ISNUMBER(D260),"判定外",IF(C260=12,VLOOKUP(AC260,判定式!$C$15:I$19,7,TRUE),IF(C260=13,VLOOKUP(AC260,判定式!$D$15:I$19,6,TRUE),IF(C260=14,VLOOKUP(AC260,判定式!$E$15:I$19,5,TRUE),IF(C260=15,VLOOKUP(AC260,判定式!$F$15:I$19,4,TRUE),IF(C260=16,VLOOKUP(AC260,判定式!$G$15:I$19,3,TRUE),IF(C260=17,VLOOKUP(AC260,判定式!$H$15:I$19,2,TRUE))))))))</f>
        <v>0</v>
      </c>
    </row>
    <row r="261" spans="1:30" ht="14.25">
      <c r="A261" s="73">
        <v>241</v>
      </c>
      <c r="B261" s="137"/>
      <c r="C261" s="205"/>
      <c r="D261" s="212" t="str">
        <f t="shared" si="12"/>
        <v>-</v>
      </c>
      <c r="E261" s="231"/>
      <c r="F261" s="231"/>
      <c r="G261" s="231"/>
      <c r="H261" s="231"/>
      <c r="I261" s="231"/>
      <c r="J261" s="231"/>
      <c r="K261" s="80"/>
      <c r="L261" s="231"/>
      <c r="M261" s="231"/>
      <c r="N261" s="240"/>
      <c r="O261" s="238"/>
      <c r="P261" s="238"/>
      <c r="Q261" s="238"/>
      <c r="R261" s="238"/>
      <c r="S261" s="238"/>
      <c r="T261" s="243" t="str">
        <f>IF(E261="","",VLOOKUP(E261,判定式!C$3:$J$12,8,TRUE))</f>
        <v/>
      </c>
      <c r="U261" s="243" t="str">
        <f>IF(F261="","",VLOOKUP(F261,判定式!D$3:$J$12,7,TRUE))</f>
        <v/>
      </c>
      <c r="V261" s="243" t="str">
        <f>IF(G261="","",VLOOKUP(G261,判定式!E$3:$J$12,6,TRUE))</f>
        <v/>
      </c>
      <c r="W261" s="243" t="str">
        <f>IF(H261="","",VLOOKUP(H261,判定式!F$3:$J$12,5,TRUE))</f>
        <v/>
      </c>
      <c r="X261" s="243" t="str">
        <f>IF(I261="","",VLOOKUP(I261,判定式!M$3:$N$12,2,TRUE))</f>
        <v/>
      </c>
      <c r="Y261" s="243" t="str">
        <f>IF(J261="","",VLOOKUP(J261,判定式!I$3:$J$12,2,TRUE))</f>
        <v/>
      </c>
      <c r="Z261" s="243" t="str">
        <f>IF(K261="","",VLOOKUP(K261,判定式!L$3:$N$12,3,TRUE))</f>
        <v/>
      </c>
      <c r="AA261" s="243" t="str">
        <f>IF(L261="","",VLOOKUP(L261,判定式!G$3:$J$12,4,TRUE))</f>
        <v/>
      </c>
      <c r="AB261" s="243" t="str">
        <f>IF(M261="","",VLOOKUP(M261,判定式!$H$3:J$12,3,TRUE))</f>
        <v/>
      </c>
      <c r="AC261" s="75" t="str">
        <f t="shared" si="13"/>
        <v/>
      </c>
      <c r="AD261" s="174" t="b">
        <f>IF(ISNUMBER(D261),"判定外",IF(C261=12,VLOOKUP(AC261,判定式!$C$15:I$19,7,TRUE),IF(C261=13,VLOOKUP(AC261,判定式!$D$15:I$19,6,TRUE),IF(C261=14,VLOOKUP(AC261,判定式!$E$15:I$19,5,TRUE),IF(C261=15,VLOOKUP(AC261,判定式!$F$15:I$19,4,TRUE),IF(C261=16,VLOOKUP(AC261,判定式!$G$15:I$19,3,TRUE),IF(C261=17,VLOOKUP(AC261,判定式!$H$15:I$19,2,TRUE))))))))</f>
        <v>0</v>
      </c>
    </row>
    <row r="262" spans="1:30" ht="14.25">
      <c r="A262" s="67">
        <v>242</v>
      </c>
      <c r="B262" s="133"/>
      <c r="C262" s="201"/>
      <c r="D262" s="208" t="str">
        <f t="shared" si="12"/>
        <v>-</v>
      </c>
      <c r="E262" s="225"/>
      <c r="F262" s="225"/>
      <c r="G262" s="225"/>
      <c r="H262" s="225"/>
      <c r="I262" s="225"/>
      <c r="J262" s="225"/>
      <c r="K262" s="68"/>
      <c r="L262" s="225"/>
      <c r="M262" s="225"/>
      <c r="N262" s="235"/>
      <c r="O262" s="235"/>
      <c r="P262" s="235"/>
      <c r="Q262" s="235"/>
      <c r="R262" s="235"/>
      <c r="S262" s="235"/>
      <c r="T262" s="241" t="str">
        <f>IF(E262="","",VLOOKUP(E262,判定式!C$3:$J$12,8,TRUE))</f>
        <v/>
      </c>
      <c r="U262" s="241" t="str">
        <f>IF(F262="","",VLOOKUP(F262,判定式!D$3:$J$12,7,TRUE))</f>
        <v/>
      </c>
      <c r="V262" s="241" t="str">
        <f>IF(G262="","",VLOOKUP(G262,判定式!E$3:$J$12,6,TRUE))</f>
        <v/>
      </c>
      <c r="W262" s="241" t="str">
        <f>IF(H262="","",VLOOKUP(H262,判定式!F$3:$J$12,5,TRUE))</f>
        <v/>
      </c>
      <c r="X262" s="241" t="str">
        <f>IF(I262="","",VLOOKUP(I262,判定式!M$3:$N$12,2,TRUE))</f>
        <v/>
      </c>
      <c r="Y262" s="241" t="str">
        <f>IF(J262="","",VLOOKUP(J262,判定式!I$3:$J$12,2,TRUE))</f>
        <v/>
      </c>
      <c r="Z262" s="241" t="str">
        <f>IF(K262="","",VLOOKUP(K262,判定式!L$3:$N$12,3,TRUE))</f>
        <v/>
      </c>
      <c r="AA262" s="241" t="str">
        <f>IF(L262="","",VLOOKUP(L262,判定式!G$3:$J$12,4,TRUE))</f>
        <v/>
      </c>
      <c r="AB262" s="241" t="str">
        <f>IF(M262="","",VLOOKUP(M262,判定式!$H$3:J$12,3,TRUE))</f>
        <v/>
      </c>
      <c r="AC262" s="69" t="str">
        <f t="shared" si="13"/>
        <v/>
      </c>
      <c r="AD262" s="170" t="b">
        <f>IF(ISNUMBER(D262),"判定外",IF(C262=12,VLOOKUP(AC262,判定式!$C$15:I$19,7,TRUE),IF(C262=13,VLOOKUP(AC262,判定式!$D$15:I$19,6,TRUE),IF(C262=14,VLOOKUP(AC262,判定式!$E$15:I$19,5,TRUE),IF(C262=15,VLOOKUP(AC262,判定式!$F$15:I$19,4,TRUE),IF(C262=16,VLOOKUP(AC262,判定式!$G$15:I$19,3,TRUE),IF(C262=17,VLOOKUP(AC262,判定式!$H$15:I$19,2,TRUE))))))))</f>
        <v>0</v>
      </c>
    </row>
    <row r="263" spans="1:30" ht="14.25">
      <c r="A263" s="67">
        <v>243</v>
      </c>
      <c r="B263" s="133"/>
      <c r="C263" s="201"/>
      <c r="D263" s="208" t="str">
        <f t="shared" si="12"/>
        <v>-</v>
      </c>
      <c r="E263" s="225"/>
      <c r="F263" s="225"/>
      <c r="G263" s="225"/>
      <c r="H263" s="225"/>
      <c r="I263" s="225"/>
      <c r="J263" s="225"/>
      <c r="K263" s="68"/>
      <c r="L263" s="225"/>
      <c r="M263" s="225"/>
      <c r="N263" s="235"/>
      <c r="O263" s="235"/>
      <c r="P263" s="235"/>
      <c r="Q263" s="235"/>
      <c r="R263" s="235"/>
      <c r="S263" s="235"/>
      <c r="T263" s="241" t="str">
        <f>IF(E263="","",VLOOKUP(E263,判定式!C$3:$J$12,8,TRUE))</f>
        <v/>
      </c>
      <c r="U263" s="241" t="str">
        <f>IF(F263="","",VLOOKUP(F263,判定式!D$3:$J$12,7,TRUE))</f>
        <v/>
      </c>
      <c r="V263" s="241" t="str">
        <f>IF(G263="","",VLOOKUP(G263,判定式!E$3:$J$12,6,TRUE))</f>
        <v/>
      </c>
      <c r="W263" s="241" t="str">
        <f>IF(H263="","",VLOOKUP(H263,判定式!F$3:$J$12,5,TRUE))</f>
        <v/>
      </c>
      <c r="X263" s="241" t="str">
        <f>IF(I263="","",VLOOKUP(I263,判定式!M$3:$N$12,2,TRUE))</f>
        <v/>
      </c>
      <c r="Y263" s="241" t="str">
        <f>IF(J263="","",VLOOKUP(J263,判定式!I$3:$J$12,2,TRUE))</f>
        <v/>
      </c>
      <c r="Z263" s="241" t="str">
        <f>IF(K263="","",VLOOKUP(K263,判定式!L$3:$N$12,3,TRUE))</f>
        <v/>
      </c>
      <c r="AA263" s="241" t="str">
        <f>IF(L263="","",VLOOKUP(L263,判定式!G$3:$J$12,4,TRUE))</f>
        <v/>
      </c>
      <c r="AB263" s="241" t="str">
        <f>IF(M263="","",VLOOKUP(M263,判定式!$H$3:J$12,3,TRUE))</f>
        <v/>
      </c>
      <c r="AC263" s="69" t="str">
        <f t="shared" si="13"/>
        <v/>
      </c>
      <c r="AD263" s="170" t="b">
        <f>IF(ISNUMBER(D263),"判定外",IF(C263=12,VLOOKUP(AC263,判定式!$C$15:I$19,7,TRUE),IF(C263=13,VLOOKUP(AC263,判定式!$D$15:I$19,6,TRUE),IF(C263=14,VLOOKUP(AC263,判定式!$E$15:I$19,5,TRUE),IF(C263=15,VLOOKUP(AC263,判定式!$F$15:I$19,4,TRUE),IF(C263=16,VLOOKUP(AC263,判定式!$G$15:I$19,3,TRUE),IF(C263=17,VLOOKUP(AC263,判定式!$H$15:I$19,2,TRUE))))))))</f>
        <v>0</v>
      </c>
    </row>
    <row r="264" spans="1:30" ht="14.25">
      <c r="A264" s="67">
        <v>244</v>
      </c>
      <c r="B264" s="133"/>
      <c r="C264" s="201"/>
      <c r="D264" s="208" t="str">
        <f t="shared" si="12"/>
        <v>-</v>
      </c>
      <c r="E264" s="225"/>
      <c r="F264" s="225"/>
      <c r="G264" s="225"/>
      <c r="H264" s="225"/>
      <c r="I264" s="225"/>
      <c r="J264" s="225"/>
      <c r="K264" s="68"/>
      <c r="L264" s="225"/>
      <c r="M264" s="225"/>
      <c r="N264" s="235"/>
      <c r="O264" s="235"/>
      <c r="P264" s="235"/>
      <c r="Q264" s="235"/>
      <c r="R264" s="235"/>
      <c r="S264" s="235"/>
      <c r="T264" s="241" t="str">
        <f>IF(E264="","",VLOOKUP(E264,判定式!C$3:$J$12,8,TRUE))</f>
        <v/>
      </c>
      <c r="U264" s="241" t="str">
        <f>IF(F264="","",VLOOKUP(F264,判定式!D$3:$J$12,7,TRUE))</f>
        <v/>
      </c>
      <c r="V264" s="241" t="str">
        <f>IF(G264="","",VLOOKUP(G264,判定式!E$3:$J$12,6,TRUE))</f>
        <v/>
      </c>
      <c r="W264" s="241" t="str">
        <f>IF(H264="","",VLOOKUP(H264,判定式!F$3:$J$12,5,TRUE))</f>
        <v/>
      </c>
      <c r="X264" s="241" t="str">
        <f>IF(I264="","",VLOOKUP(I264,判定式!M$3:$N$12,2,TRUE))</f>
        <v/>
      </c>
      <c r="Y264" s="241" t="str">
        <f>IF(J264="","",VLOOKUP(J264,判定式!I$3:$J$12,2,TRUE))</f>
        <v/>
      </c>
      <c r="Z264" s="241" t="str">
        <f>IF(K264="","",VLOOKUP(K264,判定式!L$3:$N$12,3,TRUE))</f>
        <v/>
      </c>
      <c r="AA264" s="241" t="str">
        <f>IF(L264="","",VLOOKUP(L264,判定式!G$3:$J$12,4,TRUE))</f>
        <v/>
      </c>
      <c r="AB264" s="241" t="str">
        <f>IF(M264="","",VLOOKUP(M264,判定式!$H$3:J$12,3,TRUE))</f>
        <v/>
      </c>
      <c r="AC264" s="69" t="str">
        <f t="shared" si="13"/>
        <v/>
      </c>
      <c r="AD264" s="170" t="b">
        <f>IF(ISNUMBER(D264),"判定外",IF(C264=12,VLOOKUP(AC264,判定式!$C$15:I$19,7,TRUE),IF(C264=13,VLOOKUP(AC264,判定式!$D$15:I$19,6,TRUE),IF(C264=14,VLOOKUP(AC264,判定式!$E$15:I$19,5,TRUE),IF(C264=15,VLOOKUP(AC264,判定式!$F$15:I$19,4,TRUE),IF(C264=16,VLOOKUP(AC264,判定式!$G$15:I$19,3,TRUE),IF(C264=17,VLOOKUP(AC264,判定式!$H$15:I$19,2,TRUE))))))))</f>
        <v>0</v>
      </c>
    </row>
    <row r="265" spans="1:30" ht="14.25">
      <c r="A265" s="76">
        <v>245</v>
      </c>
      <c r="B265" s="134"/>
      <c r="C265" s="202"/>
      <c r="D265" s="209" t="str">
        <f t="shared" si="12"/>
        <v>-</v>
      </c>
      <c r="E265" s="227"/>
      <c r="F265" s="227"/>
      <c r="G265" s="227"/>
      <c r="H265" s="227"/>
      <c r="I265" s="227"/>
      <c r="J265" s="227"/>
      <c r="K265" s="71"/>
      <c r="L265" s="227"/>
      <c r="M265" s="227"/>
      <c r="N265" s="239"/>
      <c r="O265" s="239"/>
      <c r="P265" s="239"/>
      <c r="Q265" s="239"/>
      <c r="R265" s="239"/>
      <c r="S265" s="239"/>
      <c r="T265" s="244" t="str">
        <f>IF(E265="","",VLOOKUP(E265,判定式!C$3:$J$12,8,TRUE))</f>
        <v/>
      </c>
      <c r="U265" s="244" t="str">
        <f>IF(F265="","",VLOOKUP(F265,判定式!D$3:$J$12,7,TRUE))</f>
        <v/>
      </c>
      <c r="V265" s="244" t="str">
        <f>IF(G265="","",VLOOKUP(G265,判定式!E$3:$J$12,6,TRUE))</f>
        <v/>
      </c>
      <c r="W265" s="244" t="str">
        <f>IF(H265="","",VLOOKUP(H265,判定式!F$3:$J$12,5,TRUE))</f>
        <v/>
      </c>
      <c r="X265" s="244" t="str">
        <f>IF(I265="","",VLOOKUP(I265,判定式!M$3:$N$12,2,TRUE))</f>
        <v/>
      </c>
      <c r="Y265" s="244" t="str">
        <f>IF(J265="","",VLOOKUP(J265,判定式!I$3:$J$12,2,TRUE))</f>
        <v/>
      </c>
      <c r="Z265" s="244" t="str">
        <f>IF(K265="","",VLOOKUP(K265,判定式!L$3:$N$12,3,TRUE))</f>
        <v/>
      </c>
      <c r="AA265" s="244" t="str">
        <f>IF(L265="","",VLOOKUP(L265,判定式!G$3:$J$12,4,TRUE))</f>
        <v/>
      </c>
      <c r="AB265" s="244" t="str">
        <f>IF(M265="","",VLOOKUP(M265,判定式!$H$3:J$12,3,TRUE))</f>
        <v/>
      </c>
      <c r="AC265" s="78" t="str">
        <f t="shared" si="13"/>
        <v/>
      </c>
      <c r="AD265" s="171" t="b">
        <f>IF(ISNUMBER(D265),"判定外",IF(C265=12,VLOOKUP(AC265,判定式!$C$15:I$19,7,TRUE),IF(C265=13,VLOOKUP(AC265,判定式!$D$15:I$19,6,TRUE),IF(C265=14,VLOOKUP(AC265,判定式!$E$15:I$19,5,TRUE),IF(C265=15,VLOOKUP(AC265,判定式!$F$15:I$19,4,TRUE),IF(C265=16,VLOOKUP(AC265,判定式!$G$15:I$19,3,TRUE),IF(C265=17,VLOOKUP(AC265,判定式!$H$15:I$19,2,TRUE))))))))</f>
        <v>0</v>
      </c>
    </row>
    <row r="266" spans="1:30" ht="14.25">
      <c r="A266" s="73">
        <v>246</v>
      </c>
      <c r="B266" s="135"/>
      <c r="C266" s="203"/>
      <c r="D266" s="210" t="str">
        <f t="shared" si="12"/>
        <v>-</v>
      </c>
      <c r="E266" s="229"/>
      <c r="F266" s="229"/>
      <c r="G266" s="229"/>
      <c r="H266" s="229"/>
      <c r="I266" s="229"/>
      <c r="J266" s="229"/>
      <c r="K266" s="74"/>
      <c r="L266" s="229"/>
      <c r="M266" s="229"/>
      <c r="N266" s="238"/>
      <c r="O266" s="238"/>
      <c r="P266" s="238"/>
      <c r="Q266" s="238"/>
      <c r="R266" s="238"/>
      <c r="S266" s="238"/>
      <c r="T266" s="245" t="str">
        <f>IF(E266="","",VLOOKUP(E266,判定式!C$3:$J$12,8,TRUE))</f>
        <v/>
      </c>
      <c r="U266" s="245" t="str">
        <f>IF(F266="","",VLOOKUP(F266,判定式!D$3:$J$12,7,TRUE))</f>
        <v/>
      </c>
      <c r="V266" s="245" t="str">
        <f>IF(G266="","",VLOOKUP(G266,判定式!E$3:$J$12,6,TRUE))</f>
        <v/>
      </c>
      <c r="W266" s="245" t="str">
        <f>IF(H266="","",VLOOKUP(H266,判定式!F$3:$J$12,5,TRUE))</f>
        <v/>
      </c>
      <c r="X266" s="245" t="str">
        <f>IF(I266="","",VLOOKUP(I266,判定式!M$3:$N$12,2,TRUE))</f>
        <v/>
      </c>
      <c r="Y266" s="245" t="str">
        <f>IF(J266="","",VLOOKUP(J266,判定式!I$3:$J$12,2,TRUE))</f>
        <v/>
      </c>
      <c r="Z266" s="245" t="str">
        <f>IF(K266="","",VLOOKUP(K266,判定式!L$3:$N$12,3,TRUE))</f>
        <v/>
      </c>
      <c r="AA266" s="245" t="str">
        <f>IF(L266="","",VLOOKUP(L266,判定式!G$3:$J$12,4,TRUE))</f>
        <v/>
      </c>
      <c r="AB266" s="245" t="str">
        <f>IF(M266="","",VLOOKUP(M266,判定式!$H$3:J$12,3,TRUE))</f>
        <v/>
      </c>
      <c r="AC266" s="75" t="str">
        <f t="shared" si="13"/>
        <v/>
      </c>
      <c r="AD266" s="172" t="b">
        <f>IF(ISNUMBER(D266),"判定外",IF(C266=12,VLOOKUP(AC266,判定式!$C$15:I$19,7,TRUE),IF(C266=13,VLOOKUP(AC266,判定式!$D$15:I$19,6,TRUE),IF(C266=14,VLOOKUP(AC266,判定式!$E$15:I$19,5,TRUE),IF(C266=15,VLOOKUP(AC266,判定式!$F$15:I$19,4,TRUE),IF(C266=16,VLOOKUP(AC266,判定式!$G$15:I$19,3,TRUE),IF(C266=17,VLOOKUP(AC266,判定式!$H$15:I$19,2,TRUE))))))))</f>
        <v>0</v>
      </c>
    </row>
    <row r="267" spans="1:30" ht="14.25">
      <c r="A267" s="67">
        <v>247</v>
      </c>
      <c r="B267" s="133"/>
      <c r="C267" s="201"/>
      <c r="D267" s="208" t="str">
        <f t="shared" si="12"/>
        <v>-</v>
      </c>
      <c r="E267" s="225"/>
      <c r="F267" s="225"/>
      <c r="G267" s="225"/>
      <c r="H267" s="225"/>
      <c r="I267" s="225"/>
      <c r="J267" s="225"/>
      <c r="K267" s="68"/>
      <c r="L267" s="225"/>
      <c r="M267" s="225"/>
      <c r="N267" s="235"/>
      <c r="O267" s="235"/>
      <c r="P267" s="235"/>
      <c r="Q267" s="235"/>
      <c r="R267" s="235"/>
      <c r="S267" s="235"/>
      <c r="T267" s="241" t="str">
        <f>IF(E267="","",VLOOKUP(E267,判定式!C$3:$J$12,8,TRUE))</f>
        <v/>
      </c>
      <c r="U267" s="241" t="str">
        <f>IF(F267="","",VLOOKUP(F267,判定式!D$3:$J$12,7,TRUE))</f>
        <v/>
      </c>
      <c r="V267" s="241" t="str">
        <f>IF(G267="","",VLOOKUP(G267,判定式!E$3:$J$12,6,TRUE))</f>
        <v/>
      </c>
      <c r="W267" s="241" t="str">
        <f>IF(H267="","",VLOOKUP(H267,判定式!F$3:$J$12,5,TRUE))</f>
        <v/>
      </c>
      <c r="X267" s="241" t="str">
        <f>IF(I267="","",VLOOKUP(I267,判定式!M$3:$N$12,2,TRUE))</f>
        <v/>
      </c>
      <c r="Y267" s="241" t="str">
        <f>IF(J267="","",VLOOKUP(J267,判定式!I$3:$J$12,2,TRUE))</f>
        <v/>
      </c>
      <c r="Z267" s="241" t="str">
        <f>IF(K267="","",VLOOKUP(K267,判定式!L$3:$N$12,3,TRUE))</f>
        <v/>
      </c>
      <c r="AA267" s="241" t="str">
        <f>IF(L267="","",VLOOKUP(L267,判定式!G$3:$J$12,4,TRUE))</f>
        <v/>
      </c>
      <c r="AB267" s="241" t="str">
        <f>IF(M267="","",VLOOKUP(M267,判定式!$H$3:J$12,3,TRUE))</f>
        <v/>
      </c>
      <c r="AC267" s="69" t="str">
        <f t="shared" si="13"/>
        <v/>
      </c>
      <c r="AD267" s="170" t="b">
        <f>IF(ISNUMBER(D267),"判定外",IF(C267=12,VLOOKUP(AC267,判定式!$C$15:I$19,7,TRUE),IF(C267=13,VLOOKUP(AC267,判定式!$D$15:I$19,6,TRUE),IF(C267=14,VLOOKUP(AC267,判定式!$E$15:I$19,5,TRUE),IF(C267=15,VLOOKUP(AC267,判定式!$F$15:I$19,4,TRUE),IF(C267=16,VLOOKUP(AC267,判定式!$G$15:I$19,3,TRUE),IF(C267=17,VLOOKUP(AC267,判定式!$H$15:I$19,2,TRUE))))))))</f>
        <v>0</v>
      </c>
    </row>
    <row r="268" spans="1:30" ht="14.25">
      <c r="A268" s="67">
        <v>248</v>
      </c>
      <c r="B268" s="133"/>
      <c r="C268" s="201"/>
      <c r="D268" s="208" t="str">
        <f t="shared" si="12"/>
        <v>-</v>
      </c>
      <c r="E268" s="225"/>
      <c r="F268" s="225"/>
      <c r="G268" s="225"/>
      <c r="H268" s="225"/>
      <c r="I268" s="225"/>
      <c r="J268" s="225"/>
      <c r="K268" s="68"/>
      <c r="L268" s="225"/>
      <c r="M268" s="225"/>
      <c r="N268" s="235"/>
      <c r="O268" s="235"/>
      <c r="P268" s="235"/>
      <c r="Q268" s="235"/>
      <c r="R268" s="235"/>
      <c r="S268" s="235"/>
      <c r="T268" s="241" t="str">
        <f>IF(E268="","",VLOOKUP(E268,判定式!C$3:$J$12,8,TRUE))</f>
        <v/>
      </c>
      <c r="U268" s="241" t="str">
        <f>IF(F268="","",VLOOKUP(F268,判定式!D$3:$J$12,7,TRUE))</f>
        <v/>
      </c>
      <c r="V268" s="241" t="str">
        <f>IF(G268="","",VLOOKUP(G268,判定式!E$3:$J$12,6,TRUE))</f>
        <v/>
      </c>
      <c r="W268" s="241" t="str">
        <f>IF(H268="","",VLOOKUP(H268,判定式!F$3:$J$12,5,TRUE))</f>
        <v/>
      </c>
      <c r="X268" s="241" t="str">
        <f>IF(I268="","",VLOOKUP(I268,判定式!M$3:$N$12,2,TRUE))</f>
        <v/>
      </c>
      <c r="Y268" s="241" t="str">
        <f>IF(J268="","",VLOOKUP(J268,判定式!I$3:$J$12,2,TRUE))</f>
        <v/>
      </c>
      <c r="Z268" s="241" t="str">
        <f>IF(K268="","",VLOOKUP(K268,判定式!L$3:$N$12,3,TRUE))</f>
        <v/>
      </c>
      <c r="AA268" s="241" t="str">
        <f>IF(L268="","",VLOOKUP(L268,判定式!G$3:$J$12,4,TRUE))</f>
        <v/>
      </c>
      <c r="AB268" s="241" t="str">
        <f>IF(M268="","",VLOOKUP(M268,判定式!$H$3:J$12,3,TRUE))</f>
        <v/>
      </c>
      <c r="AC268" s="69" t="str">
        <f t="shared" si="13"/>
        <v/>
      </c>
      <c r="AD268" s="170" t="b">
        <f>IF(ISNUMBER(D268),"判定外",IF(C268=12,VLOOKUP(AC268,判定式!$C$15:I$19,7,TRUE),IF(C268=13,VLOOKUP(AC268,判定式!$D$15:I$19,6,TRUE),IF(C268=14,VLOOKUP(AC268,判定式!$E$15:I$19,5,TRUE),IF(C268=15,VLOOKUP(AC268,判定式!$F$15:I$19,4,TRUE),IF(C268=16,VLOOKUP(AC268,判定式!$G$15:I$19,3,TRUE),IF(C268=17,VLOOKUP(AC268,判定式!$H$15:I$19,2,TRUE))))))))</f>
        <v>0</v>
      </c>
    </row>
    <row r="269" spans="1:30" ht="14.25">
      <c r="A269" s="67">
        <v>249</v>
      </c>
      <c r="B269" s="133"/>
      <c r="C269" s="201"/>
      <c r="D269" s="208" t="str">
        <f t="shared" si="12"/>
        <v>-</v>
      </c>
      <c r="E269" s="225"/>
      <c r="F269" s="225"/>
      <c r="G269" s="225"/>
      <c r="H269" s="225"/>
      <c r="I269" s="225"/>
      <c r="J269" s="225"/>
      <c r="K269" s="68"/>
      <c r="L269" s="225"/>
      <c r="M269" s="225"/>
      <c r="N269" s="235"/>
      <c r="O269" s="235"/>
      <c r="P269" s="235"/>
      <c r="Q269" s="235"/>
      <c r="R269" s="235"/>
      <c r="S269" s="235"/>
      <c r="T269" s="241" t="str">
        <f>IF(E269="","",VLOOKUP(E269,判定式!C$3:$J$12,8,TRUE))</f>
        <v/>
      </c>
      <c r="U269" s="241" t="str">
        <f>IF(F269="","",VLOOKUP(F269,判定式!D$3:$J$12,7,TRUE))</f>
        <v/>
      </c>
      <c r="V269" s="241" t="str">
        <f>IF(G269="","",VLOOKUP(G269,判定式!E$3:$J$12,6,TRUE))</f>
        <v/>
      </c>
      <c r="W269" s="241" t="str">
        <f>IF(H269="","",VLOOKUP(H269,判定式!F$3:$J$12,5,TRUE))</f>
        <v/>
      </c>
      <c r="X269" s="241" t="str">
        <f>IF(I269="","",VLOOKUP(I269,判定式!M$3:$N$12,2,TRUE))</f>
        <v/>
      </c>
      <c r="Y269" s="241" t="str">
        <f>IF(J269="","",VLOOKUP(J269,判定式!I$3:$J$12,2,TRUE))</f>
        <v/>
      </c>
      <c r="Z269" s="241" t="str">
        <f>IF(K269="","",VLOOKUP(K269,判定式!L$3:$N$12,3,TRUE))</f>
        <v/>
      </c>
      <c r="AA269" s="241" t="str">
        <f>IF(L269="","",VLOOKUP(L269,判定式!G$3:$J$12,4,TRUE))</f>
        <v/>
      </c>
      <c r="AB269" s="241" t="str">
        <f>IF(M269="","",VLOOKUP(M269,判定式!$H$3:J$12,3,TRUE))</f>
        <v/>
      </c>
      <c r="AC269" s="69" t="str">
        <f t="shared" si="13"/>
        <v/>
      </c>
      <c r="AD269" s="170" t="b">
        <f>IF(ISNUMBER(D269),"判定外",IF(C269=12,VLOOKUP(AC269,判定式!$C$15:I$19,7,TRUE),IF(C269=13,VLOOKUP(AC269,判定式!$D$15:I$19,6,TRUE),IF(C269=14,VLOOKUP(AC269,判定式!$E$15:I$19,5,TRUE),IF(C269=15,VLOOKUP(AC269,判定式!$F$15:I$19,4,TRUE),IF(C269=16,VLOOKUP(AC269,判定式!$G$15:I$19,3,TRUE),IF(C269=17,VLOOKUP(AC269,判定式!$H$15:I$19,2,TRUE))))))))</f>
        <v>0</v>
      </c>
    </row>
    <row r="270" spans="1:30" ht="14.25">
      <c r="A270" s="76">
        <v>250</v>
      </c>
      <c r="B270" s="136"/>
      <c r="C270" s="204"/>
      <c r="D270" s="211" t="str">
        <f t="shared" si="12"/>
        <v>-</v>
      </c>
      <c r="E270" s="230"/>
      <c r="F270" s="230"/>
      <c r="G270" s="230"/>
      <c r="H270" s="230"/>
      <c r="I270" s="230"/>
      <c r="J270" s="230"/>
      <c r="K270" s="77"/>
      <c r="L270" s="230"/>
      <c r="M270" s="230"/>
      <c r="N270" s="239"/>
      <c r="O270" s="239"/>
      <c r="P270" s="239"/>
      <c r="Q270" s="239"/>
      <c r="R270" s="239"/>
      <c r="S270" s="239"/>
      <c r="T270" s="242" t="str">
        <f>IF(E270="","",VLOOKUP(E270,判定式!C$3:$J$12,8,TRUE))</f>
        <v/>
      </c>
      <c r="U270" s="242" t="str">
        <f>IF(F270="","",VLOOKUP(F270,判定式!D$3:$J$12,7,TRUE))</f>
        <v/>
      </c>
      <c r="V270" s="242" t="str">
        <f>IF(G270="","",VLOOKUP(G270,判定式!E$3:$J$12,6,TRUE))</f>
        <v/>
      </c>
      <c r="W270" s="242" t="str">
        <f>IF(H270="","",VLOOKUP(H270,判定式!F$3:$J$12,5,TRUE))</f>
        <v/>
      </c>
      <c r="X270" s="242" t="str">
        <f>IF(I270="","",VLOOKUP(I270,判定式!M$3:$N$12,2,TRUE))</f>
        <v/>
      </c>
      <c r="Y270" s="242" t="str">
        <f>IF(J270="","",VLOOKUP(J270,判定式!I$3:$J$12,2,TRUE))</f>
        <v/>
      </c>
      <c r="Z270" s="242" t="str">
        <f>IF(K270="","",VLOOKUP(K270,判定式!L$3:$N$12,3,TRUE))</f>
        <v/>
      </c>
      <c r="AA270" s="242" t="str">
        <f>IF(L270="","",VLOOKUP(L270,判定式!G$3:$J$12,4,TRUE))</f>
        <v/>
      </c>
      <c r="AB270" s="242" t="str">
        <f>IF(M270="","",VLOOKUP(M270,判定式!$H$3:J$12,3,TRUE))</f>
        <v/>
      </c>
      <c r="AC270" s="78" t="str">
        <f t="shared" si="13"/>
        <v/>
      </c>
      <c r="AD270" s="173" t="b">
        <f>IF(ISNUMBER(D270),"判定外",IF(C270=12,VLOOKUP(AC270,判定式!$C$15:I$19,7,TRUE),IF(C270=13,VLOOKUP(AC270,判定式!$D$15:I$19,6,TRUE),IF(C270=14,VLOOKUP(AC270,判定式!$E$15:I$19,5,TRUE),IF(C270=15,VLOOKUP(AC270,判定式!$F$15:I$19,4,TRUE),IF(C270=16,VLOOKUP(AC270,判定式!$G$15:I$19,3,TRUE),IF(C270=17,VLOOKUP(AC270,判定式!$H$15:I$19,2,TRUE))))))))</f>
        <v>0</v>
      </c>
    </row>
    <row r="271" spans="1:30" ht="14.25">
      <c r="A271" s="73">
        <v>251</v>
      </c>
      <c r="B271" s="137"/>
      <c r="C271" s="205"/>
      <c r="D271" s="212" t="str">
        <f t="shared" si="12"/>
        <v>-</v>
      </c>
      <c r="E271" s="231"/>
      <c r="F271" s="231"/>
      <c r="G271" s="231"/>
      <c r="H271" s="231"/>
      <c r="I271" s="231"/>
      <c r="J271" s="231"/>
      <c r="K271" s="80"/>
      <c r="L271" s="231"/>
      <c r="M271" s="231"/>
      <c r="N271" s="238"/>
      <c r="O271" s="238"/>
      <c r="P271" s="238"/>
      <c r="Q271" s="238"/>
      <c r="R271" s="238"/>
      <c r="S271" s="238"/>
      <c r="T271" s="243" t="str">
        <f>IF(E271="","",VLOOKUP(E271,判定式!C$3:$J$12,8,TRUE))</f>
        <v/>
      </c>
      <c r="U271" s="243" t="str">
        <f>IF(F271="","",VLOOKUP(F271,判定式!D$3:$J$12,7,TRUE))</f>
        <v/>
      </c>
      <c r="V271" s="243" t="str">
        <f>IF(G271="","",VLOOKUP(G271,判定式!E$3:$J$12,6,TRUE))</f>
        <v/>
      </c>
      <c r="W271" s="243" t="str">
        <f>IF(H271="","",VLOOKUP(H271,判定式!F$3:$J$12,5,TRUE))</f>
        <v/>
      </c>
      <c r="X271" s="243" t="str">
        <f>IF(I271="","",VLOOKUP(I271,判定式!M$3:$N$12,2,TRUE))</f>
        <v/>
      </c>
      <c r="Y271" s="243" t="str">
        <f>IF(J271="","",VLOOKUP(J271,判定式!I$3:$J$12,2,TRUE))</f>
        <v/>
      </c>
      <c r="Z271" s="243" t="str">
        <f>IF(K271="","",VLOOKUP(K271,判定式!L$3:$N$12,3,TRUE))</f>
        <v/>
      </c>
      <c r="AA271" s="243" t="str">
        <f>IF(L271="","",VLOOKUP(L271,判定式!G$3:$J$12,4,TRUE))</f>
        <v/>
      </c>
      <c r="AB271" s="243" t="str">
        <f>IF(M271="","",VLOOKUP(M271,判定式!$H$3:J$12,3,TRUE))</f>
        <v/>
      </c>
      <c r="AC271" s="75" t="str">
        <f t="shared" si="13"/>
        <v/>
      </c>
      <c r="AD271" s="174" t="b">
        <f>IF(ISNUMBER(D271),"判定外",IF(C271=12,VLOOKUP(AC271,判定式!$C$15:I$19,7,TRUE),IF(C271=13,VLOOKUP(AC271,判定式!$D$15:I$19,6,TRUE),IF(C271=14,VLOOKUP(AC271,判定式!$E$15:I$19,5,TRUE),IF(C271=15,VLOOKUP(AC271,判定式!$F$15:I$19,4,TRUE),IF(C271=16,VLOOKUP(AC271,判定式!$G$15:I$19,3,TRUE),IF(C271=17,VLOOKUP(AC271,判定式!$H$15:I$19,2,TRUE))))))))</f>
        <v>0</v>
      </c>
    </row>
    <row r="272" spans="1:30" ht="14.25">
      <c r="A272" s="67">
        <v>252</v>
      </c>
      <c r="B272" s="133"/>
      <c r="C272" s="201"/>
      <c r="D272" s="208" t="str">
        <f t="shared" si="12"/>
        <v>-</v>
      </c>
      <c r="E272" s="225"/>
      <c r="F272" s="225"/>
      <c r="G272" s="225"/>
      <c r="H272" s="225"/>
      <c r="I272" s="225"/>
      <c r="J272" s="225"/>
      <c r="K272" s="68"/>
      <c r="L272" s="225"/>
      <c r="M272" s="225"/>
      <c r="N272" s="235"/>
      <c r="O272" s="235"/>
      <c r="P272" s="235"/>
      <c r="Q272" s="235"/>
      <c r="R272" s="235"/>
      <c r="S272" s="235"/>
      <c r="T272" s="241" t="str">
        <f>IF(E272="","",VLOOKUP(E272,判定式!C$3:$J$12,8,TRUE))</f>
        <v/>
      </c>
      <c r="U272" s="241" t="str">
        <f>IF(F272="","",VLOOKUP(F272,判定式!D$3:$J$12,7,TRUE))</f>
        <v/>
      </c>
      <c r="V272" s="241" t="str">
        <f>IF(G272="","",VLOOKUP(G272,判定式!E$3:$J$12,6,TRUE))</f>
        <v/>
      </c>
      <c r="W272" s="241" t="str">
        <f>IF(H272="","",VLOOKUP(H272,判定式!F$3:$J$12,5,TRUE))</f>
        <v/>
      </c>
      <c r="X272" s="241" t="str">
        <f>IF(I272="","",VLOOKUP(I272,判定式!M$3:$N$12,2,TRUE))</f>
        <v/>
      </c>
      <c r="Y272" s="241" t="str">
        <f>IF(J272="","",VLOOKUP(J272,判定式!I$3:$J$12,2,TRUE))</f>
        <v/>
      </c>
      <c r="Z272" s="241" t="str">
        <f>IF(K272="","",VLOOKUP(K272,判定式!L$3:$N$12,3,TRUE))</f>
        <v/>
      </c>
      <c r="AA272" s="241" t="str">
        <f>IF(L272="","",VLOOKUP(L272,判定式!G$3:$J$12,4,TRUE))</f>
        <v/>
      </c>
      <c r="AB272" s="241" t="str">
        <f>IF(M272="","",VLOOKUP(M272,判定式!$H$3:J$12,3,TRUE))</f>
        <v/>
      </c>
      <c r="AC272" s="69" t="str">
        <f t="shared" si="13"/>
        <v/>
      </c>
      <c r="AD272" s="170" t="b">
        <f>IF(ISNUMBER(D272),"判定外",IF(C272=12,VLOOKUP(AC272,判定式!$C$15:I$19,7,TRUE),IF(C272=13,VLOOKUP(AC272,判定式!$D$15:I$19,6,TRUE),IF(C272=14,VLOOKUP(AC272,判定式!$E$15:I$19,5,TRUE),IF(C272=15,VLOOKUP(AC272,判定式!$F$15:I$19,4,TRUE),IF(C272=16,VLOOKUP(AC272,判定式!$G$15:I$19,3,TRUE),IF(C272=17,VLOOKUP(AC272,判定式!$H$15:I$19,2,TRUE))))))))</f>
        <v>0</v>
      </c>
    </row>
    <row r="273" spans="1:30" ht="14.25">
      <c r="A273" s="67">
        <v>253</v>
      </c>
      <c r="B273" s="133"/>
      <c r="C273" s="201"/>
      <c r="D273" s="208" t="str">
        <f t="shared" si="12"/>
        <v>-</v>
      </c>
      <c r="E273" s="225"/>
      <c r="F273" s="225"/>
      <c r="G273" s="225"/>
      <c r="H273" s="225"/>
      <c r="I273" s="225"/>
      <c r="J273" s="225"/>
      <c r="K273" s="68"/>
      <c r="L273" s="225"/>
      <c r="M273" s="225"/>
      <c r="N273" s="235"/>
      <c r="O273" s="235"/>
      <c r="P273" s="235"/>
      <c r="Q273" s="235"/>
      <c r="R273" s="235"/>
      <c r="S273" s="235"/>
      <c r="T273" s="241" t="str">
        <f>IF(E273="","",VLOOKUP(E273,判定式!C$3:$J$12,8,TRUE))</f>
        <v/>
      </c>
      <c r="U273" s="241" t="str">
        <f>IF(F273="","",VLOOKUP(F273,判定式!D$3:$J$12,7,TRUE))</f>
        <v/>
      </c>
      <c r="V273" s="241" t="str">
        <f>IF(G273="","",VLOOKUP(G273,判定式!E$3:$J$12,6,TRUE))</f>
        <v/>
      </c>
      <c r="W273" s="241" t="str">
        <f>IF(H273="","",VLOOKUP(H273,判定式!F$3:$J$12,5,TRUE))</f>
        <v/>
      </c>
      <c r="X273" s="241" t="str">
        <f>IF(I273="","",VLOOKUP(I273,判定式!M$3:$N$12,2,TRUE))</f>
        <v/>
      </c>
      <c r="Y273" s="241" t="str">
        <f>IF(J273="","",VLOOKUP(J273,判定式!I$3:$J$12,2,TRUE))</f>
        <v/>
      </c>
      <c r="Z273" s="241" t="str">
        <f>IF(K273="","",VLOOKUP(K273,判定式!L$3:$N$12,3,TRUE))</f>
        <v/>
      </c>
      <c r="AA273" s="241" t="str">
        <f>IF(L273="","",VLOOKUP(L273,判定式!G$3:$J$12,4,TRUE))</f>
        <v/>
      </c>
      <c r="AB273" s="241" t="str">
        <f>IF(M273="","",VLOOKUP(M273,判定式!$H$3:J$12,3,TRUE))</f>
        <v/>
      </c>
      <c r="AC273" s="69" t="str">
        <f t="shared" si="13"/>
        <v/>
      </c>
      <c r="AD273" s="170" t="b">
        <f>IF(ISNUMBER(D273),"判定外",IF(C273=12,VLOOKUP(AC273,判定式!$C$15:I$19,7,TRUE),IF(C273=13,VLOOKUP(AC273,判定式!$D$15:I$19,6,TRUE),IF(C273=14,VLOOKUP(AC273,判定式!$E$15:I$19,5,TRUE),IF(C273=15,VLOOKUP(AC273,判定式!$F$15:I$19,4,TRUE),IF(C273=16,VLOOKUP(AC273,判定式!$G$15:I$19,3,TRUE),IF(C273=17,VLOOKUP(AC273,判定式!$H$15:I$19,2,TRUE))))))))</f>
        <v>0</v>
      </c>
    </row>
    <row r="274" spans="1:30" ht="14.25">
      <c r="A274" s="67">
        <v>254</v>
      </c>
      <c r="B274" s="133"/>
      <c r="C274" s="201"/>
      <c r="D274" s="208" t="str">
        <f t="shared" si="12"/>
        <v>-</v>
      </c>
      <c r="E274" s="225"/>
      <c r="F274" s="225"/>
      <c r="G274" s="225"/>
      <c r="H274" s="225"/>
      <c r="I274" s="225"/>
      <c r="J274" s="225"/>
      <c r="K274" s="68"/>
      <c r="L274" s="225"/>
      <c r="M274" s="225"/>
      <c r="N274" s="235"/>
      <c r="O274" s="235"/>
      <c r="P274" s="235"/>
      <c r="Q274" s="235"/>
      <c r="R274" s="235"/>
      <c r="S274" s="235"/>
      <c r="T274" s="241" t="str">
        <f>IF(E274="","",VLOOKUP(E274,判定式!C$3:$J$12,8,TRUE))</f>
        <v/>
      </c>
      <c r="U274" s="241" t="str">
        <f>IF(F274="","",VLOOKUP(F274,判定式!D$3:$J$12,7,TRUE))</f>
        <v/>
      </c>
      <c r="V274" s="241" t="str">
        <f>IF(G274="","",VLOOKUP(G274,判定式!E$3:$J$12,6,TRUE))</f>
        <v/>
      </c>
      <c r="W274" s="241" t="str">
        <f>IF(H274="","",VLOOKUP(H274,判定式!F$3:$J$12,5,TRUE))</f>
        <v/>
      </c>
      <c r="X274" s="241" t="str">
        <f>IF(I274="","",VLOOKUP(I274,判定式!M$3:$N$12,2,TRUE))</f>
        <v/>
      </c>
      <c r="Y274" s="241" t="str">
        <f>IF(J274="","",VLOOKUP(J274,判定式!I$3:$J$12,2,TRUE))</f>
        <v/>
      </c>
      <c r="Z274" s="241" t="str">
        <f>IF(K274="","",VLOOKUP(K274,判定式!L$3:$N$12,3,TRUE))</f>
        <v/>
      </c>
      <c r="AA274" s="241" t="str">
        <f>IF(L274="","",VLOOKUP(L274,判定式!G$3:$J$12,4,TRUE))</f>
        <v/>
      </c>
      <c r="AB274" s="241" t="str">
        <f>IF(M274="","",VLOOKUP(M274,判定式!$H$3:J$12,3,TRUE))</f>
        <v/>
      </c>
      <c r="AC274" s="69" t="str">
        <f t="shared" si="13"/>
        <v/>
      </c>
      <c r="AD274" s="170" t="b">
        <f>IF(ISNUMBER(D274),"判定外",IF(C274=12,VLOOKUP(AC274,判定式!$C$15:I$19,7,TRUE),IF(C274=13,VLOOKUP(AC274,判定式!$D$15:I$19,6,TRUE),IF(C274=14,VLOOKUP(AC274,判定式!$E$15:I$19,5,TRUE),IF(C274=15,VLOOKUP(AC274,判定式!$F$15:I$19,4,TRUE),IF(C274=16,VLOOKUP(AC274,判定式!$G$15:I$19,3,TRUE),IF(C274=17,VLOOKUP(AC274,判定式!$H$15:I$19,2,TRUE))))))))</f>
        <v>0</v>
      </c>
    </row>
    <row r="275" spans="1:30" ht="14.25">
      <c r="A275" s="76">
        <v>255</v>
      </c>
      <c r="B275" s="134"/>
      <c r="C275" s="202"/>
      <c r="D275" s="209" t="str">
        <f t="shared" si="12"/>
        <v>-</v>
      </c>
      <c r="E275" s="227"/>
      <c r="F275" s="227"/>
      <c r="G275" s="227"/>
      <c r="H275" s="227"/>
      <c r="I275" s="227"/>
      <c r="J275" s="227"/>
      <c r="K275" s="71"/>
      <c r="L275" s="227"/>
      <c r="M275" s="227"/>
      <c r="N275" s="239"/>
      <c r="O275" s="239"/>
      <c r="P275" s="239"/>
      <c r="Q275" s="239"/>
      <c r="R275" s="239"/>
      <c r="S275" s="239"/>
      <c r="T275" s="244" t="str">
        <f>IF(E275="","",VLOOKUP(E275,判定式!C$3:$J$12,8,TRUE))</f>
        <v/>
      </c>
      <c r="U275" s="244" t="str">
        <f>IF(F275="","",VLOOKUP(F275,判定式!D$3:$J$12,7,TRUE))</f>
        <v/>
      </c>
      <c r="V275" s="244" t="str">
        <f>IF(G275="","",VLOOKUP(G275,判定式!E$3:$J$12,6,TRUE))</f>
        <v/>
      </c>
      <c r="W275" s="244" t="str">
        <f>IF(H275="","",VLOOKUP(H275,判定式!F$3:$J$12,5,TRUE))</f>
        <v/>
      </c>
      <c r="X275" s="244" t="str">
        <f>IF(I275="","",VLOOKUP(I275,判定式!M$3:$N$12,2,TRUE))</f>
        <v/>
      </c>
      <c r="Y275" s="244" t="str">
        <f>IF(J275="","",VLOOKUP(J275,判定式!I$3:$J$12,2,TRUE))</f>
        <v/>
      </c>
      <c r="Z275" s="244" t="str">
        <f>IF(K275="","",VLOOKUP(K275,判定式!L$3:$N$12,3,TRUE))</f>
        <v/>
      </c>
      <c r="AA275" s="244" t="str">
        <f>IF(L275="","",VLOOKUP(L275,判定式!G$3:$J$12,4,TRUE))</f>
        <v/>
      </c>
      <c r="AB275" s="244" t="str">
        <f>IF(M275="","",VLOOKUP(M275,判定式!$H$3:J$12,3,TRUE))</f>
        <v/>
      </c>
      <c r="AC275" s="78" t="str">
        <f t="shared" si="13"/>
        <v/>
      </c>
      <c r="AD275" s="171" t="b">
        <f>IF(ISNUMBER(D275),"判定外",IF(C275=12,VLOOKUP(AC275,判定式!$C$15:I$19,7,TRUE),IF(C275=13,VLOOKUP(AC275,判定式!$D$15:I$19,6,TRUE),IF(C275=14,VLOOKUP(AC275,判定式!$E$15:I$19,5,TRUE),IF(C275=15,VLOOKUP(AC275,判定式!$F$15:I$19,4,TRUE),IF(C275=16,VLOOKUP(AC275,判定式!$G$15:I$19,3,TRUE),IF(C275=17,VLOOKUP(AC275,判定式!$H$15:I$19,2,TRUE))))))))</f>
        <v>0</v>
      </c>
    </row>
    <row r="276" spans="1:30" ht="14.25">
      <c r="A276" s="73">
        <v>256</v>
      </c>
      <c r="B276" s="135"/>
      <c r="C276" s="203"/>
      <c r="D276" s="210" t="str">
        <f t="shared" si="12"/>
        <v>-</v>
      </c>
      <c r="E276" s="229"/>
      <c r="F276" s="229"/>
      <c r="G276" s="229"/>
      <c r="H276" s="229"/>
      <c r="I276" s="229"/>
      <c r="J276" s="229"/>
      <c r="K276" s="74"/>
      <c r="L276" s="229"/>
      <c r="M276" s="229"/>
      <c r="N276" s="238"/>
      <c r="O276" s="238"/>
      <c r="P276" s="238"/>
      <c r="Q276" s="238"/>
      <c r="R276" s="238"/>
      <c r="S276" s="238"/>
      <c r="T276" s="245" t="str">
        <f>IF(E276="","",VLOOKUP(E276,判定式!C$3:$J$12,8,TRUE))</f>
        <v/>
      </c>
      <c r="U276" s="245" t="str">
        <f>IF(F276="","",VLOOKUP(F276,判定式!D$3:$J$12,7,TRUE))</f>
        <v/>
      </c>
      <c r="V276" s="245" t="str">
        <f>IF(G276="","",VLOOKUP(G276,判定式!E$3:$J$12,6,TRUE))</f>
        <v/>
      </c>
      <c r="W276" s="245" t="str">
        <f>IF(H276="","",VLOOKUP(H276,判定式!F$3:$J$12,5,TRUE))</f>
        <v/>
      </c>
      <c r="X276" s="245" t="str">
        <f>IF(I276="","",VLOOKUP(I276,判定式!M$3:$N$12,2,TRUE))</f>
        <v/>
      </c>
      <c r="Y276" s="245" t="str">
        <f>IF(J276="","",VLOOKUP(J276,判定式!I$3:$J$12,2,TRUE))</f>
        <v/>
      </c>
      <c r="Z276" s="245" t="str">
        <f>IF(K276="","",VLOOKUP(K276,判定式!L$3:$N$12,3,TRUE))</f>
        <v/>
      </c>
      <c r="AA276" s="245" t="str">
        <f>IF(L276="","",VLOOKUP(L276,判定式!G$3:$J$12,4,TRUE))</f>
        <v/>
      </c>
      <c r="AB276" s="245" t="str">
        <f>IF(M276="","",VLOOKUP(M276,判定式!$H$3:J$12,3,TRUE))</f>
        <v/>
      </c>
      <c r="AC276" s="75" t="str">
        <f t="shared" si="13"/>
        <v/>
      </c>
      <c r="AD276" s="172" t="b">
        <f>IF(ISNUMBER(D276),"判定外",IF(C276=12,VLOOKUP(AC276,判定式!$C$15:I$19,7,TRUE),IF(C276=13,VLOOKUP(AC276,判定式!$D$15:I$19,6,TRUE),IF(C276=14,VLOOKUP(AC276,判定式!$E$15:I$19,5,TRUE),IF(C276=15,VLOOKUP(AC276,判定式!$F$15:I$19,4,TRUE),IF(C276=16,VLOOKUP(AC276,判定式!$G$15:I$19,3,TRUE),IF(C276=17,VLOOKUP(AC276,判定式!$H$15:I$19,2,TRUE))))))))</f>
        <v>0</v>
      </c>
    </row>
    <row r="277" spans="1:30" ht="14.25">
      <c r="A277" s="67">
        <v>257</v>
      </c>
      <c r="B277" s="133"/>
      <c r="C277" s="201"/>
      <c r="D277" s="208" t="str">
        <f t="shared" si="12"/>
        <v>-</v>
      </c>
      <c r="E277" s="225"/>
      <c r="F277" s="225"/>
      <c r="G277" s="225"/>
      <c r="H277" s="225"/>
      <c r="I277" s="225"/>
      <c r="J277" s="225"/>
      <c r="K277" s="68"/>
      <c r="L277" s="225"/>
      <c r="M277" s="225"/>
      <c r="N277" s="235"/>
      <c r="O277" s="235"/>
      <c r="P277" s="235"/>
      <c r="Q277" s="235"/>
      <c r="R277" s="235"/>
      <c r="S277" s="235"/>
      <c r="T277" s="241" t="str">
        <f>IF(E277="","",VLOOKUP(E277,判定式!C$3:$J$12,8,TRUE))</f>
        <v/>
      </c>
      <c r="U277" s="241" t="str">
        <f>IF(F277="","",VLOOKUP(F277,判定式!D$3:$J$12,7,TRUE))</f>
        <v/>
      </c>
      <c r="V277" s="241" t="str">
        <f>IF(G277="","",VLOOKUP(G277,判定式!E$3:$J$12,6,TRUE))</f>
        <v/>
      </c>
      <c r="W277" s="241" t="str">
        <f>IF(H277="","",VLOOKUP(H277,判定式!F$3:$J$12,5,TRUE))</f>
        <v/>
      </c>
      <c r="X277" s="241" t="str">
        <f>IF(I277="","",VLOOKUP(I277,判定式!M$3:$N$12,2,TRUE))</f>
        <v/>
      </c>
      <c r="Y277" s="241" t="str">
        <f>IF(J277="","",VLOOKUP(J277,判定式!I$3:$J$12,2,TRUE))</f>
        <v/>
      </c>
      <c r="Z277" s="241" t="str">
        <f>IF(K277="","",VLOOKUP(K277,判定式!L$3:$N$12,3,TRUE))</f>
        <v/>
      </c>
      <c r="AA277" s="241" t="str">
        <f>IF(L277="","",VLOOKUP(L277,判定式!G$3:$J$12,4,TRUE))</f>
        <v/>
      </c>
      <c r="AB277" s="241" t="str">
        <f>IF(M277="","",VLOOKUP(M277,判定式!$H$3:J$12,3,TRUE))</f>
        <v/>
      </c>
      <c r="AC277" s="69" t="str">
        <f t="shared" si="13"/>
        <v/>
      </c>
      <c r="AD277" s="170" t="b">
        <f>IF(ISNUMBER(D277),"判定外",IF(C277=12,VLOOKUP(AC277,判定式!$C$15:I$19,7,TRUE),IF(C277=13,VLOOKUP(AC277,判定式!$D$15:I$19,6,TRUE),IF(C277=14,VLOOKUP(AC277,判定式!$E$15:I$19,5,TRUE),IF(C277=15,VLOOKUP(AC277,判定式!$F$15:I$19,4,TRUE),IF(C277=16,VLOOKUP(AC277,判定式!$G$15:I$19,3,TRUE),IF(C277=17,VLOOKUP(AC277,判定式!$H$15:I$19,2,TRUE))))))))</f>
        <v>0</v>
      </c>
    </row>
    <row r="278" spans="1:30" ht="14.25">
      <c r="A278" s="67">
        <v>258</v>
      </c>
      <c r="B278" s="133"/>
      <c r="C278" s="201"/>
      <c r="D278" s="208" t="str">
        <f t="shared" ref="D278:D320" si="14">IF((COUNTBLANK(E278:H278)+COUNTBLANK(K278:M278)+IF(AND(I278="",J278=""),1,0))=0,"",IF((COUNTBLANK(E278:H278)+COUNTBLANK(K278:M278)+IF(AND(I278="",J278=""),1,0))=8,"-",(COUNTBLANK(E278:H278)+COUNTBLANK(K278:M278)+IF(AND(I278="",J278=""),1,0))))</f>
        <v>-</v>
      </c>
      <c r="E278" s="225"/>
      <c r="F278" s="225"/>
      <c r="G278" s="225"/>
      <c r="H278" s="225"/>
      <c r="I278" s="225"/>
      <c r="J278" s="225"/>
      <c r="K278" s="68"/>
      <c r="L278" s="225"/>
      <c r="M278" s="225"/>
      <c r="N278" s="235"/>
      <c r="O278" s="235"/>
      <c r="P278" s="235"/>
      <c r="Q278" s="235"/>
      <c r="R278" s="235"/>
      <c r="S278" s="235"/>
      <c r="T278" s="241" t="str">
        <f>IF(E278="","",VLOOKUP(E278,判定式!C$3:$J$12,8,TRUE))</f>
        <v/>
      </c>
      <c r="U278" s="241" t="str">
        <f>IF(F278="","",VLOOKUP(F278,判定式!D$3:$J$12,7,TRUE))</f>
        <v/>
      </c>
      <c r="V278" s="241" t="str">
        <f>IF(G278="","",VLOOKUP(G278,判定式!E$3:$J$12,6,TRUE))</f>
        <v/>
      </c>
      <c r="W278" s="241" t="str">
        <f>IF(H278="","",VLOOKUP(H278,判定式!F$3:$J$12,5,TRUE))</f>
        <v/>
      </c>
      <c r="X278" s="241" t="str">
        <f>IF(I278="","",VLOOKUP(I278,判定式!M$3:$N$12,2,TRUE))</f>
        <v/>
      </c>
      <c r="Y278" s="241" t="str">
        <f>IF(J278="","",VLOOKUP(J278,判定式!I$3:$J$12,2,TRUE))</f>
        <v/>
      </c>
      <c r="Z278" s="241" t="str">
        <f>IF(K278="","",VLOOKUP(K278,判定式!L$3:$N$12,3,TRUE))</f>
        <v/>
      </c>
      <c r="AA278" s="241" t="str">
        <f>IF(L278="","",VLOOKUP(L278,判定式!G$3:$J$12,4,TRUE))</f>
        <v/>
      </c>
      <c r="AB278" s="241" t="str">
        <f>IF(M278="","",VLOOKUP(M278,判定式!$H$3:J$12,3,TRUE))</f>
        <v/>
      </c>
      <c r="AC278" s="69" t="str">
        <f t="shared" ref="AC278:AC320" si="15">IF(COUNTBLANK(T278:AB278)=0,IF((SUM(T278:X278)+SUM(Z278:AB278))&gt;=(SUM(T278:W278)+SUM(Y278:AB278)),SUM(T278:X278)+SUM(Z278:AB278),SUM(T278:W278)+SUM(Y278:AB278)),IF(AND(X278="",Y278=""),"",IF(AND(COUNTBLANK(T278:W278)=0,COUNTBLANK(Z278:AB278)=0),IF((SUM(T278:X278)+SUM(Z278:AB278))&gt;=(SUM(T278:W278)+SUM(Y278:AB278)),SUM(T278:X278)+SUM(Z278:AB278),SUM(T278:W278)+SUM(Y278:AB278)),"")))</f>
        <v/>
      </c>
      <c r="AD278" s="170" t="b">
        <f>IF(ISNUMBER(D278),"判定外",IF(C278=12,VLOOKUP(AC278,判定式!$C$15:I$19,7,TRUE),IF(C278=13,VLOOKUP(AC278,判定式!$D$15:I$19,6,TRUE),IF(C278=14,VLOOKUP(AC278,判定式!$E$15:I$19,5,TRUE),IF(C278=15,VLOOKUP(AC278,判定式!$F$15:I$19,4,TRUE),IF(C278=16,VLOOKUP(AC278,判定式!$G$15:I$19,3,TRUE),IF(C278=17,VLOOKUP(AC278,判定式!$H$15:I$19,2,TRUE))))))))</f>
        <v>0</v>
      </c>
    </row>
    <row r="279" spans="1:30" ht="14.25">
      <c r="A279" s="67">
        <v>259</v>
      </c>
      <c r="B279" s="133"/>
      <c r="C279" s="201"/>
      <c r="D279" s="208" t="str">
        <f t="shared" si="14"/>
        <v>-</v>
      </c>
      <c r="E279" s="225"/>
      <c r="F279" s="225"/>
      <c r="G279" s="225"/>
      <c r="H279" s="225"/>
      <c r="I279" s="225"/>
      <c r="J279" s="225"/>
      <c r="K279" s="68"/>
      <c r="L279" s="225"/>
      <c r="M279" s="225"/>
      <c r="N279" s="235"/>
      <c r="O279" s="235"/>
      <c r="P279" s="235"/>
      <c r="Q279" s="235"/>
      <c r="R279" s="235"/>
      <c r="S279" s="235"/>
      <c r="T279" s="241" t="str">
        <f>IF(E279="","",VLOOKUP(E279,判定式!C$3:$J$12,8,TRUE))</f>
        <v/>
      </c>
      <c r="U279" s="241" t="str">
        <f>IF(F279="","",VLOOKUP(F279,判定式!D$3:$J$12,7,TRUE))</f>
        <v/>
      </c>
      <c r="V279" s="241" t="str">
        <f>IF(G279="","",VLOOKUP(G279,判定式!E$3:$J$12,6,TRUE))</f>
        <v/>
      </c>
      <c r="W279" s="241" t="str">
        <f>IF(H279="","",VLOOKUP(H279,判定式!F$3:$J$12,5,TRUE))</f>
        <v/>
      </c>
      <c r="X279" s="241" t="str">
        <f>IF(I279="","",VLOOKUP(I279,判定式!M$3:$N$12,2,TRUE))</f>
        <v/>
      </c>
      <c r="Y279" s="241" t="str">
        <f>IF(J279="","",VLOOKUP(J279,判定式!I$3:$J$12,2,TRUE))</f>
        <v/>
      </c>
      <c r="Z279" s="241" t="str">
        <f>IF(K279="","",VLOOKUP(K279,判定式!L$3:$N$12,3,TRUE))</f>
        <v/>
      </c>
      <c r="AA279" s="241" t="str">
        <f>IF(L279="","",VLOOKUP(L279,判定式!G$3:$J$12,4,TRUE))</f>
        <v/>
      </c>
      <c r="AB279" s="241" t="str">
        <f>IF(M279="","",VLOOKUP(M279,判定式!$H$3:J$12,3,TRUE))</f>
        <v/>
      </c>
      <c r="AC279" s="69" t="str">
        <f t="shared" si="15"/>
        <v/>
      </c>
      <c r="AD279" s="170" t="b">
        <f>IF(ISNUMBER(D279),"判定外",IF(C279=12,VLOOKUP(AC279,判定式!$C$15:I$19,7,TRUE),IF(C279=13,VLOOKUP(AC279,判定式!$D$15:I$19,6,TRUE),IF(C279=14,VLOOKUP(AC279,判定式!$E$15:I$19,5,TRUE),IF(C279=15,VLOOKUP(AC279,判定式!$F$15:I$19,4,TRUE),IF(C279=16,VLOOKUP(AC279,判定式!$G$15:I$19,3,TRUE),IF(C279=17,VLOOKUP(AC279,判定式!$H$15:I$19,2,TRUE))))))))</f>
        <v>0</v>
      </c>
    </row>
    <row r="280" spans="1:30" ht="14.25">
      <c r="A280" s="76">
        <v>260</v>
      </c>
      <c r="B280" s="136"/>
      <c r="C280" s="204"/>
      <c r="D280" s="211" t="str">
        <f t="shared" si="14"/>
        <v>-</v>
      </c>
      <c r="E280" s="230"/>
      <c r="F280" s="230"/>
      <c r="G280" s="230"/>
      <c r="H280" s="230"/>
      <c r="I280" s="230"/>
      <c r="J280" s="230"/>
      <c r="K280" s="77"/>
      <c r="L280" s="230"/>
      <c r="M280" s="230"/>
      <c r="N280" s="239"/>
      <c r="O280" s="239"/>
      <c r="P280" s="239"/>
      <c r="Q280" s="239"/>
      <c r="R280" s="239"/>
      <c r="S280" s="239"/>
      <c r="T280" s="242" t="str">
        <f>IF(E280="","",VLOOKUP(E280,判定式!C$3:$J$12,8,TRUE))</f>
        <v/>
      </c>
      <c r="U280" s="242" t="str">
        <f>IF(F280="","",VLOOKUP(F280,判定式!D$3:$J$12,7,TRUE))</f>
        <v/>
      </c>
      <c r="V280" s="242" t="str">
        <f>IF(G280="","",VLOOKUP(G280,判定式!E$3:$J$12,6,TRUE))</f>
        <v/>
      </c>
      <c r="W280" s="242" t="str">
        <f>IF(H280="","",VLOOKUP(H280,判定式!F$3:$J$12,5,TRUE))</f>
        <v/>
      </c>
      <c r="X280" s="242" t="str">
        <f>IF(I280="","",VLOOKUP(I280,判定式!M$3:$N$12,2,TRUE))</f>
        <v/>
      </c>
      <c r="Y280" s="242" t="str">
        <f>IF(J280="","",VLOOKUP(J280,判定式!I$3:$J$12,2,TRUE))</f>
        <v/>
      </c>
      <c r="Z280" s="242" t="str">
        <f>IF(K280="","",VLOOKUP(K280,判定式!L$3:$N$12,3,TRUE))</f>
        <v/>
      </c>
      <c r="AA280" s="242" t="str">
        <f>IF(L280="","",VLOOKUP(L280,判定式!G$3:$J$12,4,TRUE))</f>
        <v/>
      </c>
      <c r="AB280" s="242" t="str">
        <f>IF(M280="","",VLOOKUP(M280,判定式!$H$3:J$12,3,TRUE))</f>
        <v/>
      </c>
      <c r="AC280" s="78" t="str">
        <f t="shared" si="15"/>
        <v/>
      </c>
      <c r="AD280" s="173" t="b">
        <f>IF(ISNUMBER(D280),"判定外",IF(C280=12,VLOOKUP(AC280,判定式!$C$15:I$19,7,TRUE),IF(C280=13,VLOOKUP(AC280,判定式!$D$15:I$19,6,TRUE),IF(C280=14,VLOOKUP(AC280,判定式!$E$15:I$19,5,TRUE),IF(C280=15,VLOOKUP(AC280,判定式!$F$15:I$19,4,TRUE),IF(C280=16,VLOOKUP(AC280,判定式!$G$15:I$19,3,TRUE),IF(C280=17,VLOOKUP(AC280,判定式!$H$15:I$19,2,TRUE))))))))</f>
        <v>0</v>
      </c>
    </row>
    <row r="281" spans="1:30" ht="14.25">
      <c r="A281" s="73">
        <v>261</v>
      </c>
      <c r="B281" s="137"/>
      <c r="C281" s="205"/>
      <c r="D281" s="212" t="str">
        <f t="shared" si="14"/>
        <v>-</v>
      </c>
      <c r="E281" s="231"/>
      <c r="F281" s="231"/>
      <c r="G281" s="231"/>
      <c r="H281" s="231"/>
      <c r="I281" s="231"/>
      <c r="J281" s="231"/>
      <c r="K281" s="80"/>
      <c r="L281" s="231"/>
      <c r="M281" s="231"/>
      <c r="N281" s="238"/>
      <c r="O281" s="238"/>
      <c r="P281" s="238"/>
      <c r="Q281" s="238"/>
      <c r="R281" s="238"/>
      <c r="S281" s="238"/>
      <c r="T281" s="243" t="str">
        <f>IF(E281="","",VLOOKUP(E281,判定式!C$3:$J$12,8,TRUE))</f>
        <v/>
      </c>
      <c r="U281" s="243" t="str">
        <f>IF(F281="","",VLOOKUP(F281,判定式!D$3:$J$12,7,TRUE))</f>
        <v/>
      </c>
      <c r="V281" s="243" t="str">
        <f>IF(G281="","",VLOOKUP(G281,判定式!E$3:$J$12,6,TRUE))</f>
        <v/>
      </c>
      <c r="W281" s="243" t="str">
        <f>IF(H281="","",VLOOKUP(H281,判定式!F$3:$J$12,5,TRUE))</f>
        <v/>
      </c>
      <c r="X281" s="243" t="str">
        <f>IF(I281="","",VLOOKUP(I281,判定式!M$3:$N$12,2,TRUE))</f>
        <v/>
      </c>
      <c r="Y281" s="243" t="str">
        <f>IF(J281="","",VLOOKUP(J281,判定式!I$3:$J$12,2,TRUE))</f>
        <v/>
      </c>
      <c r="Z281" s="243" t="str">
        <f>IF(K281="","",VLOOKUP(K281,判定式!L$3:$N$12,3,TRUE))</f>
        <v/>
      </c>
      <c r="AA281" s="243" t="str">
        <f>IF(L281="","",VLOOKUP(L281,判定式!G$3:$J$12,4,TRUE))</f>
        <v/>
      </c>
      <c r="AB281" s="243" t="str">
        <f>IF(M281="","",VLOOKUP(M281,判定式!$H$3:J$12,3,TRUE))</f>
        <v/>
      </c>
      <c r="AC281" s="75" t="str">
        <f t="shared" si="15"/>
        <v/>
      </c>
      <c r="AD281" s="174" t="b">
        <f>IF(ISNUMBER(D281),"判定外",IF(C281=12,VLOOKUP(AC281,判定式!$C$15:I$19,7,TRUE),IF(C281=13,VLOOKUP(AC281,判定式!$D$15:I$19,6,TRUE),IF(C281=14,VLOOKUP(AC281,判定式!$E$15:I$19,5,TRUE),IF(C281=15,VLOOKUP(AC281,判定式!$F$15:I$19,4,TRUE),IF(C281=16,VLOOKUP(AC281,判定式!$G$15:I$19,3,TRUE),IF(C281=17,VLOOKUP(AC281,判定式!$H$15:I$19,2,TRUE))))))))</f>
        <v>0</v>
      </c>
    </row>
    <row r="282" spans="1:30" ht="14.25">
      <c r="A282" s="67">
        <v>262</v>
      </c>
      <c r="B282" s="133"/>
      <c r="C282" s="201"/>
      <c r="D282" s="208" t="str">
        <f t="shared" si="14"/>
        <v>-</v>
      </c>
      <c r="E282" s="225"/>
      <c r="F282" s="225"/>
      <c r="G282" s="225"/>
      <c r="H282" s="225"/>
      <c r="I282" s="225"/>
      <c r="J282" s="225"/>
      <c r="K282" s="68"/>
      <c r="L282" s="225"/>
      <c r="M282" s="225"/>
      <c r="N282" s="235"/>
      <c r="O282" s="235"/>
      <c r="P282" s="235"/>
      <c r="Q282" s="235"/>
      <c r="R282" s="235"/>
      <c r="S282" s="235"/>
      <c r="T282" s="241" t="str">
        <f>IF(E282="","",VLOOKUP(E282,判定式!C$3:$J$12,8,TRUE))</f>
        <v/>
      </c>
      <c r="U282" s="241" t="str">
        <f>IF(F282="","",VLOOKUP(F282,判定式!D$3:$J$12,7,TRUE))</f>
        <v/>
      </c>
      <c r="V282" s="241" t="str">
        <f>IF(G282="","",VLOOKUP(G282,判定式!E$3:$J$12,6,TRUE))</f>
        <v/>
      </c>
      <c r="W282" s="241" t="str">
        <f>IF(H282="","",VLOOKUP(H282,判定式!F$3:$J$12,5,TRUE))</f>
        <v/>
      </c>
      <c r="X282" s="241" t="str">
        <f>IF(I282="","",VLOOKUP(I282,判定式!M$3:$N$12,2,TRUE))</f>
        <v/>
      </c>
      <c r="Y282" s="241" t="str">
        <f>IF(J282="","",VLOOKUP(J282,判定式!I$3:$J$12,2,TRUE))</f>
        <v/>
      </c>
      <c r="Z282" s="241" t="str">
        <f>IF(K282="","",VLOOKUP(K282,判定式!L$3:$N$12,3,TRUE))</f>
        <v/>
      </c>
      <c r="AA282" s="241" t="str">
        <f>IF(L282="","",VLOOKUP(L282,判定式!G$3:$J$12,4,TRUE))</f>
        <v/>
      </c>
      <c r="AB282" s="241" t="str">
        <f>IF(M282="","",VLOOKUP(M282,判定式!$H$3:J$12,3,TRUE))</f>
        <v/>
      </c>
      <c r="AC282" s="69" t="str">
        <f t="shared" si="15"/>
        <v/>
      </c>
      <c r="AD282" s="170" t="b">
        <f>IF(ISNUMBER(D282),"判定外",IF(C282=12,VLOOKUP(AC282,判定式!$C$15:I$19,7,TRUE),IF(C282=13,VLOOKUP(AC282,判定式!$D$15:I$19,6,TRUE),IF(C282=14,VLOOKUP(AC282,判定式!$E$15:I$19,5,TRUE),IF(C282=15,VLOOKUP(AC282,判定式!$F$15:I$19,4,TRUE),IF(C282=16,VLOOKUP(AC282,判定式!$G$15:I$19,3,TRUE),IF(C282=17,VLOOKUP(AC282,判定式!$H$15:I$19,2,TRUE))))))))</f>
        <v>0</v>
      </c>
    </row>
    <row r="283" spans="1:30" ht="14.25">
      <c r="A283" s="67">
        <v>263</v>
      </c>
      <c r="B283" s="133"/>
      <c r="C283" s="201"/>
      <c r="D283" s="208" t="str">
        <f t="shared" si="14"/>
        <v>-</v>
      </c>
      <c r="E283" s="225"/>
      <c r="F283" s="225"/>
      <c r="G283" s="225"/>
      <c r="H283" s="225"/>
      <c r="I283" s="225"/>
      <c r="J283" s="225"/>
      <c r="K283" s="68"/>
      <c r="L283" s="225"/>
      <c r="M283" s="225"/>
      <c r="N283" s="235"/>
      <c r="O283" s="235"/>
      <c r="P283" s="235"/>
      <c r="Q283" s="235"/>
      <c r="R283" s="235"/>
      <c r="S283" s="235"/>
      <c r="T283" s="241" t="str">
        <f>IF(E283="","",VLOOKUP(E283,判定式!C$3:$J$12,8,TRUE))</f>
        <v/>
      </c>
      <c r="U283" s="241" t="str">
        <f>IF(F283="","",VLOOKUP(F283,判定式!D$3:$J$12,7,TRUE))</f>
        <v/>
      </c>
      <c r="V283" s="241" t="str">
        <f>IF(G283="","",VLOOKUP(G283,判定式!E$3:$J$12,6,TRUE))</f>
        <v/>
      </c>
      <c r="W283" s="241" t="str">
        <f>IF(H283="","",VLOOKUP(H283,判定式!F$3:$J$12,5,TRUE))</f>
        <v/>
      </c>
      <c r="X283" s="241" t="str">
        <f>IF(I283="","",VLOOKUP(I283,判定式!M$3:$N$12,2,TRUE))</f>
        <v/>
      </c>
      <c r="Y283" s="241" t="str">
        <f>IF(J283="","",VLOOKUP(J283,判定式!I$3:$J$12,2,TRUE))</f>
        <v/>
      </c>
      <c r="Z283" s="241" t="str">
        <f>IF(K283="","",VLOOKUP(K283,判定式!L$3:$N$12,3,TRUE))</f>
        <v/>
      </c>
      <c r="AA283" s="241" t="str">
        <f>IF(L283="","",VLOOKUP(L283,判定式!G$3:$J$12,4,TRUE))</f>
        <v/>
      </c>
      <c r="AB283" s="241" t="str">
        <f>IF(M283="","",VLOOKUP(M283,判定式!$H$3:J$12,3,TRUE))</f>
        <v/>
      </c>
      <c r="AC283" s="69" t="str">
        <f t="shared" si="15"/>
        <v/>
      </c>
      <c r="AD283" s="170" t="b">
        <f>IF(ISNUMBER(D283),"判定外",IF(C283=12,VLOOKUP(AC283,判定式!$C$15:I$19,7,TRUE),IF(C283=13,VLOOKUP(AC283,判定式!$D$15:I$19,6,TRUE),IF(C283=14,VLOOKUP(AC283,判定式!$E$15:I$19,5,TRUE),IF(C283=15,VLOOKUP(AC283,判定式!$F$15:I$19,4,TRUE),IF(C283=16,VLOOKUP(AC283,判定式!$G$15:I$19,3,TRUE),IF(C283=17,VLOOKUP(AC283,判定式!$H$15:I$19,2,TRUE))))))))</f>
        <v>0</v>
      </c>
    </row>
    <row r="284" spans="1:30" ht="14.25">
      <c r="A284" s="67">
        <v>264</v>
      </c>
      <c r="B284" s="133"/>
      <c r="C284" s="201"/>
      <c r="D284" s="208" t="str">
        <f t="shared" si="14"/>
        <v>-</v>
      </c>
      <c r="E284" s="225"/>
      <c r="F284" s="225"/>
      <c r="G284" s="225"/>
      <c r="H284" s="225"/>
      <c r="I284" s="225"/>
      <c r="J284" s="225"/>
      <c r="K284" s="68"/>
      <c r="L284" s="225"/>
      <c r="M284" s="225"/>
      <c r="N284" s="235"/>
      <c r="O284" s="235"/>
      <c r="P284" s="235"/>
      <c r="Q284" s="235"/>
      <c r="R284" s="235"/>
      <c r="S284" s="235"/>
      <c r="T284" s="241" t="str">
        <f>IF(E284="","",VLOOKUP(E284,判定式!C$3:$J$12,8,TRUE))</f>
        <v/>
      </c>
      <c r="U284" s="241" t="str">
        <f>IF(F284="","",VLOOKUP(F284,判定式!D$3:$J$12,7,TRUE))</f>
        <v/>
      </c>
      <c r="V284" s="241" t="str">
        <f>IF(G284="","",VLOOKUP(G284,判定式!E$3:$J$12,6,TRUE))</f>
        <v/>
      </c>
      <c r="W284" s="241" t="str">
        <f>IF(H284="","",VLOOKUP(H284,判定式!F$3:$J$12,5,TRUE))</f>
        <v/>
      </c>
      <c r="X284" s="241" t="str">
        <f>IF(I284="","",VLOOKUP(I284,判定式!M$3:$N$12,2,TRUE))</f>
        <v/>
      </c>
      <c r="Y284" s="241" t="str">
        <f>IF(J284="","",VLOOKUP(J284,判定式!I$3:$J$12,2,TRUE))</f>
        <v/>
      </c>
      <c r="Z284" s="241" t="str">
        <f>IF(K284="","",VLOOKUP(K284,判定式!L$3:$N$12,3,TRUE))</f>
        <v/>
      </c>
      <c r="AA284" s="241" t="str">
        <f>IF(L284="","",VLOOKUP(L284,判定式!G$3:$J$12,4,TRUE))</f>
        <v/>
      </c>
      <c r="AB284" s="241" t="str">
        <f>IF(M284="","",VLOOKUP(M284,判定式!$H$3:J$12,3,TRUE))</f>
        <v/>
      </c>
      <c r="AC284" s="69" t="str">
        <f t="shared" si="15"/>
        <v/>
      </c>
      <c r="AD284" s="170" t="b">
        <f>IF(ISNUMBER(D284),"判定外",IF(C284=12,VLOOKUP(AC284,判定式!$C$15:I$19,7,TRUE),IF(C284=13,VLOOKUP(AC284,判定式!$D$15:I$19,6,TRUE),IF(C284=14,VLOOKUP(AC284,判定式!$E$15:I$19,5,TRUE),IF(C284=15,VLOOKUP(AC284,判定式!$F$15:I$19,4,TRUE),IF(C284=16,VLOOKUP(AC284,判定式!$G$15:I$19,3,TRUE),IF(C284=17,VLOOKUP(AC284,判定式!$H$15:I$19,2,TRUE))))))))</f>
        <v>0</v>
      </c>
    </row>
    <row r="285" spans="1:30" ht="14.25">
      <c r="A285" s="76">
        <v>265</v>
      </c>
      <c r="B285" s="134"/>
      <c r="C285" s="202"/>
      <c r="D285" s="209" t="str">
        <f t="shared" si="14"/>
        <v>-</v>
      </c>
      <c r="E285" s="227"/>
      <c r="F285" s="227"/>
      <c r="G285" s="227"/>
      <c r="H285" s="227"/>
      <c r="I285" s="227"/>
      <c r="J285" s="227"/>
      <c r="K285" s="71"/>
      <c r="L285" s="227"/>
      <c r="M285" s="227"/>
      <c r="N285" s="239"/>
      <c r="O285" s="239"/>
      <c r="P285" s="239"/>
      <c r="Q285" s="239"/>
      <c r="R285" s="239"/>
      <c r="S285" s="239"/>
      <c r="T285" s="244" t="str">
        <f>IF(E285="","",VLOOKUP(E285,判定式!C$3:$J$12,8,TRUE))</f>
        <v/>
      </c>
      <c r="U285" s="244" t="str">
        <f>IF(F285="","",VLOOKUP(F285,判定式!D$3:$J$12,7,TRUE))</f>
        <v/>
      </c>
      <c r="V285" s="244" t="str">
        <f>IF(G285="","",VLOOKUP(G285,判定式!E$3:$J$12,6,TRUE))</f>
        <v/>
      </c>
      <c r="W285" s="244" t="str">
        <f>IF(H285="","",VLOOKUP(H285,判定式!F$3:$J$12,5,TRUE))</f>
        <v/>
      </c>
      <c r="X285" s="244" t="str">
        <f>IF(I285="","",VLOOKUP(I285,判定式!M$3:$N$12,2,TRUE))</f>
        <v/>
      </c>
      <c r="Y285" s="244" t="str">
        <f>IF(J285="","",VLOOKUP(J285,判定式!I$3:$J$12,2,TRUE))</f>
        <v/>
      </c>
      <c r="Z285" s="244" t="str">
        <f>IF(K285="","",VLOOKUP(K285,判定式!L$3:$N$12,3,TRUE))</f>
        <v/>
      </c>
      <c r="AA285" s="244" t="str">
        <f>IF(L285="","",VLOOKUP(L285,判定式!G$3:$J$12,4,TRUE))</f>
        <v/>
      </c>
      <c r="AB285" s="244" t="str">
        <f>IF(M285="","",VLOOKUP(M285,判定式!$H$3:J$12,3,TRUE))</f>
        <v/>
      </c>
      <c r="AC285" s="78" t="str">
        <f t="shared" si="15"/>
        <v/>
      </c>
      <c r="AD285" s="171" t="b">
        <f>IF(ISNUMBER(D285),"判定外",IF(C285=12,VLOOKUP(AC285,判定式!$C$15:I$19,7,TRUE),IF(C285=13,VLOOKUP(AC285,判定式!$D$15:I$19,6,TRUE),IF(C285=14,VLOOKUP(AC285,判定式!$E$15:I$19,5,TRUE),IF(C285=15,VLOOKUP(AC285,判定式!$F$15:I$19,4,TRUE),IF(C285=16,VLOOKUP(AC285,判定式!$G$15:I$19,3,TRUE),IF(C285=17,VLOOKUP(AC285,判定式!$H$15:I$19,2,TRUE))))))))</f>
        <v>0</v>
      </c>
    </row>
    <row r="286" spans="1:30" ht="14.25">
      <c r="A286" s="73">
        <v>266</v>
      </c>
      <c r="B286" s="135"/>
      <c r="C286" s="203"/>
      <c r="D286" s="210" t="str">
        <f t="shared" si="14"/>
        <v>-</v>
      </c>
      <c r="E286" s="229"/>
      <c r="F286" s="229"/>
      <c r="G286" s="229"/>
      <c r="H286" s="229"/>
      <c r="I286" s="229"/>
      <c r="J286" s="229"/>
      <c r="K286" s="74"/>
      <c r="L286" s="229"/>
      <c r="M286" s="229"/>
      <c r="N286" s="238"/>
      <c r="O286" s="238"/>
      <c r="P286" s="238"/>
      <c r="Q286" s="238"/>
      <c r="R286" s="238"/>
      <c r="S286" s="238"/>
      <c r="T286" s="245" t="str">
        <f>IF(E286="","",VLOOKUP(E286,判定式!C$3:$J$12,8,TRUE))</f>
        <v/>
      </c>
      <c r="U286" s="245" t="str">
        <f>IF(F286="","",VLOOKUP(F286,判定式!D$3:$J$12,7,TRUE))</f>
        <v/>
      </c>
      <c r="V286" s="245" t="str">
        <f>IF(G286="","",VLOOKUP(G286,判定式!E$3:$J$12,6,TRUE))</f>
        <v/>
      </c>
      <c r="W286" s="245" t="str">
        <f>IF(H286="","",VLOOKUP(H286,判定式!F$3:$J$12,5,TRUE))</f>
        <v/>
      </c>
      <c r="X286" s="245" t="str">
        <f>IF(I286="","",VLOOKUP(I286,判定式!M$3:$N$12,2,TRUE))</f>
        <v/>
      </c>
      <c r="Y286" s="245" t="str">
        <f>IF(J286="","",VLOOKUP(J286,判定式!I$3:$J$12,2,TRUE))</f>
        <v/>
      </c>
      <c r="Z286" s="245" t="str">
        <f>IF(K286="","",VLOOKUP(K286,判定式!L$3:$N$12,3,TRUE))</f>
        <v/>
      </c>
      <c r="AA286" s="245" t="str">
        <f>IF(L286="","",VLOOKUP(L286,判定式!G$3:$J$12,4,TRUE))</f>
        <v/>
      </c>
      <c r="AB286" s="245" t="str">
        <f>IF(M286="","",VLOOKUP(M286,判定式!$H$3:J$12,3,TRUE))</f>
        <v/>
      </c>
      <c r="AC286" s="75" t="str">
        <f t="shared" si="15"/>
        <v/>
      </c>
      <c r="AD286" s="172" t="b">
        <f>IF(ISNUMBER(D286),"判定外",IF(C286=12,VLOOKUP(AC286,判定式!$C$15:I$19,7,TRUE),IF(C286=13,VLOOKUP(AC286,判定式!$D$15:I$19,6,TRUE),IF(C286=14,VLOOKUP(AC286,判定式!$E$15:I$19,5,TRUE),IF(C286=15,VLOOKUP(AC286,判定式!$F$15:I$19,4,TRUE),IF(C286=16,VLOOKUP(AC286,判定式!$G$15:I$19,3,TRUE),IF(C286=17,VLOOKUP(AC286,判定式!$H$15:I$19,2,TRUE))))))))</f>
        <v>0</v>
      </c>
    </row>
    <row r="287" spans="1:30" ht="14.25">
      <c r="A287" s="67">
        <v>267</v>
      </c>
      <c r="B287" s="133"/>
      <c r="C287" s="201"/>
      <c r="D287" s="208" t="str">
        <f t="shared" si="14"/>
        <v>-</v>
      </c>
      <c r="E287" s="225"/>
      <c r="F287" s="225"/>
      <c r="G287" s="225"/>
      <c r="H287" s="225"/>
      <c r="I287" s="225"/>
      <c r="J287" s="225"/>
      <c r="K287" s="68"/>
      <c r="L287" s="225"/>
      <c r="M287" s="225"/>
      <c r="N287" s="235"/>
      <c r="O287" s="235"/>
      <c r="P287" s="235"/>
      <c r="Q287" s="235"/>
      <c r="R287" s="235"/>
      <c r="S287" s="235"/>
      <c r="T287" s="241" t="str">
        <f>IF(E287="","",VLOOKUP(E287,判定式!C$3:$J$12,8,TRUE))</f>
        <v/>
      </c>
      <c r="U287" s="241" t="str">
        <f>IF(F287="","",VLOOKUP(F287,判定式!D$3:$J$12,7,TRUE))</f>
        <v/>
      </c>
      <c r="V287" s="241" t="str">
        <f>IF(G287="","",VLOOKUP(G287,判定式!E$3:$J$12,6,TRUE))</f>
        <v/>
      </c>
      <c r="W287" s="241" t="str">
        <f>IF(H287="","",VLOOKUP(H287,判定式!F$3:$J$12,5,TRUE))</f>
        <v/>
      </c>
      <c r="X287" s="241" t="str">
        <f>IF(I287="","",VLOOKUP(I287,判定式!M$3:$N$12,2,TRUE))</f>
        <v/>
      </c>
      <c r="Y287" s="241" t="str">
        <f>IF(J287="","",VLOOKUP(J287,判定式!I$3:$J$12,2,TRUE))</f>
        <v/>
      </c>
      <c r="Z287" s="241" t="str">
        <f>IF(K287="","",VLOOKUP(K287,判定式!L$3:$N$12,3,TRUE))</f>
        <v/>
      </c>
      <c r="AA287" s="241" t="str">
        <f>IF(L287="","",VLOOKUP(L287,判定式!G$3:$J$12,4,TRUE))</f>
        <v/>
      </c>
      <c r="AB287" s="241" t="str">
        <f>IF(M287="","",VLOOKUP(M287,判定式!$H$3:J$12,3,TRUE))</f>
        <v/>
      </c>
      <c r="AC287" s="69" t="str">
        <f t="shared" si="15"/>
        <v/>
      </c>
      <c r="AD287" s="170" t="b">
        <f>IF(ISNUMBER(D287),"判定外",IF(C287=12,VLOOKUP(AC287,判定式!$C$15:I$19,7,TRUE),IF(C287=13,VLOOKUP(AC287,判定式!$D$15:I$19,6,TRUE),IF(C287=14,VLOOKUP(AC287,判定式!$E$15:I$19,5,TRUE),IF(C287=15,VLOOKUP(AC287,判定式!$F$15:I$19,4,TRUE),IF(C287=16,VLOOKUP(AC287,判定式!$G$15:I$19,3,TRUE),IF(C287=17,VLOOKUP(AC287,判定式!$H$15:I$19,2,TRUE))))))))</f>
        <v>0</v>
      </c>
    </row>
    <row r="288" spans="1:30" ht="14.25">
      <c r="A288" s="67">
        <v>268</v>
      </c>
      <c r="B288" s="133"/>
      <c r="C288" s="201"/>
      <c r="D288" s="208" t="str">
        <f t="shared" si="14"/>
        <v>-</v>
      </c>
      <c r="E288" s="225"/>
      <c r="F288" s="225"/>
      <c r="G288" s="225"/>
      <c r="H288" s="225"/>
      <c r="I288" s="225"/>
      <c r="J288" s="225"/>
      <c r="K288" s="68"/>
      <c r="L288" s="225"/>
      <c r="M288" s="225"/>
      <c r="N288" s="235"/>
      <c r="O288" s="235"/>
      <c r="P288" s="235"/>
      <c r="Q288" s="235"/>
      <c r="R288" s="235"/>
      <c r="S288" s="235"/>
      <c r="T288" s="241" t="str">
        <f>IF(E288="","",VLOOKUP(E288,判定式!C$3:$J$12,8,TRUE))</f>
        <v/>
      </c>
      <c r="U288" s="241" t="str">
        <f>IF(F288="","",VLOOKUP(F288,判定式!D$3:$J$12,7,TRUE))</f>
        <v/>
      </c>
      <c r="V288" s="241" t="str">
        <f>IF(G288="","",VLOOKUP(G288,判定式!E$3:$J$12,6,TRUE))</f>
        <v/>
      </c>
      <c r="W288" s="241" t="str">
        <f>IF(H288="","",VLOOKUP(H288,判定式!F$3:$J$12,5,TRUE))</f>
        <v/>
      </c>
      <c r="X288" s="241" t="str">
        <f>IF(I288="","",VLOOKUP(I288,判定式!M$3:$N$12,2,TRUE))</f>
        <v/>
      </c>
      <c r="Y288" s="241" t="str">
        <f>IF(J288="","",VLOOKUP(J288,判定式!I$3:$J$12,2,TRUE))</f>
        <v/>
      </c>
      <c r="Z288" s="241" t="str">
        <f>IF(K288="","",VLOOKUP(K288,判定式!L$3:$N$12,3,TRUE))</f>
        <v/>
      </c>
      <c r="AA288" s="241" t="str">
        <f>IF(L288="","",VLOOKUP(L288,判定式!G$3:$J$12,4,TRUE))</f>
        <v/>
      </c>
      <c r="AB288" s="241" t="str">
        <f>IF(M288="","",VLOOKUP(M288,判定式!$H$3:J$12,3,TRUE))</f>
        <v/>
      </c>
      <c r="AC288" s="69" t="str">
        <f t="shared" si="15"/>
        <v/>
      </c>
      <c r="AD288" s="170" t="b">
        <f>IF(ISNUMBER(D288),"判定外",IF(C288=12,VLOOKUP(AC288,判定式!$C$15:I$19,7,TRUE),IF(C288=13,VLOOKUP(AC288,判定式!$D$15:I$19,6,TRUE),IF(C288=14,VLOOKUP(AC288,判定式!$E$15:I$19,5,TRUE),IF(C288=15,VLOOKUP(AC288,判定式!$F$15:I$19,4,TRUE),IF(C288=16,VLOOKUP(AC288,判定式!$G$15:I$19,3,TRUE),IF(C288=17,VLOOKUP(AC288,判定式!$H$15:I$19,2,TRUE))))))))</f>
        <v>0</v>
      </c>
    </row>
    <row r="289" spans="1:30" ht="14.25">
      <c r="A289" s="67">
        <v>269</v>
      </c>
      <c r="B289" s="133"/>
      <c r="C289" s="201"/>
      <c r="D289" s="208" t="str">
        <f t="shared" si="14"/>
        <v>-</v>
      </c>
      <c r="E289" s="225"/>
      <c r="F289" s="225"/>
      <c r="G289" s="225"/>
      <c r="H289" s="225"/>
      <c r="I289" s="225"/>
      <c r="J289" s="225"/>
      <c r="K289" s="68"/>
      <c r="L289" s="225"/>
      <c r="M289" s="225"/>
      <c r="N289" s="235"/>
      <c r="O289" s="235"/>
      <c r="P289" s="235"/>
      <c r="Q289" s="235"/>
      <c r="R289" s="235"/>
      <c r="S289" s="235"/>
      <c r="T289" s="241" t="str">
        <f>IF(E289="","",VLOOKUP(E289,判定式!C$3:$J$12,8,TRUE))</f>
        <v/>
      </c>
      <c r="U289" s="241" t="str">
        <f>IF(F289="","",VLOOKUP(F289,判定式!D$3:$J$12,7,TRUE))</f>
        <v/>
      </c>
      <c r="V289" s="241" t="str">
        <f>IF(G289="","",VLOOKUP(G289,判定式!E$3:$J$12,6,TRUE))</f>
        <v/>
      </c>
      <c r="W289" s="241" t="str">
        <f>IF(H289="","",VLOOKUP(H289,判定式!F$3:$J$12,5,TRUE))</f>
        <v/>
      </c>
      <c r="X289" s="241" t="str">
        <f>IF(I289="","",VLOOKUP(I289,判定式!M$3:$N$12,2,TRUE))</f>
        <v/>
      </c>
      <c r="Y289" s="241" t="str">
        <f>IF(J289="","",VLOOKUP(J289,判定式!I$3:$J$12,2,TRUE))</f>
        <v/>
      </c>
      <c r="Z289" s="241" t="str">
        <f>IF(K289="","",VLOOKUP(K289,判定式!L$3:$N$12,3,TRUE))</f>
        <v/>
      </c>
      <c r="AA289" s="241" t="str">
        <f>IF(L289="","",VLOOKUP(L289,判定式!G$3:$J$12,4,TRUE))</f>
        <v/>
      </c>
      <c r="AB289" s="241" t="str">
        <f>IF(M289="","",VLOOKUP(M289,判定式!$H$3:J$12,3,TRUE))</f>
        <v/>
      </c>
      <c r="AC289" s="69" t="str">
        <f t="shared" si="15"/>
        <v/>
      </c>
      <c r="AD289" s="170" t="b">
        <f>IF(ISNUMBER(D289),"判定外",IF(C289=12,VLOOKUP(AC289,判定式!$C$15:I$19,7,TRUE),IF(C289=13,VLOOKUP(AC289,判定式!$D$15:I$19,6,TRUE),IF(C289=14,VLOOKUP(AC289,判定式!$E$15:I$19,5,TRUE),IF(C289=15,VLOOKUP(AC289,判定式!$F$15:I$19,4,TRUE),IF(C289=16,VLOOKUP(AC289,判定式!$G$15:I$19,3,TRUE),IF(C289=17,VLOOKUP(AC289,判定式!$H$15:I$19,2,TRUE))))))))</f>
        <v>0</v>
      </c>
    </row>
    <row r="290" spans="1:30" ht="14.25">
      <c r="A290" s="76">
        <v>270</v>
      </c>
      <c r="B290" s="136"/>
      <c r="C290" s="204"/>
      <c r="D290" s="211" t="str">
        <f t="shared" si="14"/>
        <v>-</v>
      </c>
      <c r="E290" s="230"/>
      <c r="F290" s="230"/>
      <c r="G290" s="230"/>
      <c r="H290" s="230"/>
      <c r="I290" s="230"/>
      <c r="J290" s="230"/>
      <c r="K290" s="77"/>
      <c r="L290" s="230"/>
      <c r="M290" s="230"/>
      <c r="N290" s="239"/>
      <c r="O290" s="239"/>
      <c r="P290" s="239"/>
      <c r="Q290" s="239"/>
      <c r="R290" s="239"/>
      <c r="S290" s="239"/>
      <c r="T290" s="242" t="str">
        <f>IF(E290="","",VLOOKUP(E290,判定式!C$3:$J$12,8,TRUE))</f>
        <v/>
      </c>
      <c r="U290" s="242" t="str">
        <f>IF(F290="","",VLOOKUP(F290,判定式!D$3:$J$12,7,TRUE))</f>
        <v/>
      </c>
      <c r="V290" s="242" t="str">
        <f>IF(G290="","",VLOOKUP(G290,判定式!E$3:$J$12,6,TRUE))</f>
        <v/>
      </c>
      <c r="W290" s="242" t="str">
        <f>IF(H290="","",VLOOKUP(H290,判定式!F$3:$J$12,5,TRUE))</f>
        <v/>
      </c>
      <c r="X290" s="242" t="str">
        <f>IF(I290="","",VLOOKUP(I290,判定式!M$3:$N$12,2,TRUE))</f>
        <v/>
      </c>
      <c r="Y290" s="242" t="str">
        <f>IF(J290="","",VLOOKUP(J290,判定式!I$3:$J$12,2,TRUE))</f>
        <v/>
      </c>
      <c r="Z290" s="242" t="str">
        <f>IF(K290="","",VLOOKUP(K290,判定式!L$3:$N$12,3,TRUE))</f>
        <v/>
      </c>
      <c r="AA290" s="242" t="str">
        <f>IF(L290="","",VLOOKUP(L290,判定式!G$3:$J$12,4,TRUE))</f>
        <v/>
      </c>
      <c r="AB290" s="242" t="str">
        <f>IF(M290="","",VLOOKUP(M290,判定式!$H$3:J$12,3,TRUE))</f>
        <v/>
      </c>
      <c r="AC290" s="78" t="str">
        <f t="shared" si="15"/>
        <v/>
      </c>
      <c r="AD290" s="173" t="b">
        <f>IF(ISNUMBER(D290),"判定外",IF(C290=12,VLOOKUP(AC290,判定式!$C$15:I$19,7,TRUE),IF(C290=13,VLOOKUP(AC290,判定式!$D$15:I$19,6,TRUE),IF(C290=14,VLOOKUP(AC290,判定式!$E$15:I$19,5,TRUE),IF(C290=15,VLOOKUP(AC290,判定式!$F$15:I$19,4,TRUE),IF(C290=16,VLOOKUP(AC290,判定式!$G$15:I$19,3,TRUE),IF(C290=17,VLOOKUP(AC290,判定式!$H$15:I$19,2,TRUE))))))))</f>
        <v>0</v>
      </c>
    </row>
    <row r="291" spans="1:30" ht="14.25">
      <c r="A291" s="73">
        <v>271</v>
      </c>
      <c r="B291" s="137"/>
      <c r="C291" s="205"/>
      <c r="D291" s="212" t="str">
        <f t="shared" si="14"/>
        <v>-</v>
      </c>
      <c r="E291" s="231"/>
      <c r="F291" s="231"/>
      <c r="G291" s="231"/>
      <c r="H291" s="231"/>
      <c r="I291" s="231"/>
      <c r="J291" s="231"/>
      <c r="K291" s="80"/>
      <c r="L291" s="231"/>
      <c r="M291" s="231"/>
      <c r="N291" s="238"/>
      <c r="O291" s="238"/>
      <c r="P291" s="238"/>
      <c r="Q291" s="238"/>
      <c r="R291" s="238"/>
      <c r="S291" s="238"/>
      <c r="T291" s="243" t="str">
        <f>IF(E291="","",VLOOKUP(E291,判定式!C$3:$J$12,8,TRUE))</f>
        <v/>
      </c>
      <c r="U291" s="243" t="str">
        <f>IF(F291="","",VLOOKUP(F291,判定式!D$3:$J$12,7,TRUE))</f>
        <v/>
      </c>
      <c r="V291" s="243" t="str">
        <f>IF(G291="","",VLOOKUP(G291,判定式!E$3:$J$12,6,TRUE))</f>
        <v/>
      </c>
      <c r="W291" s="243" t="str">
        <f>IF(H291="","",VLOOKUP(H291,判定式!F$3:$J$12,5,TRUE))</f>
        <v/>
      </c>
      <c r="X291" s="243" t="str">
        <f>IF(I291="","",VLOOKUP(I291,判定式!M$3:$N$12,2,TRUE))</f>
        <v/>
      </c>
      <c r="Y291" s="243" t="str">
        <f>IF(J291="","",VLOOKUP(J291,判定式!I$3:$J$12,2,TRUE))</f>
        <v/>
      </c>
      <c r="Z291" s="243" t="str">
        <f>IF(K291="","",VLOOKUP(K291,判定式!L$3:$N$12,3,TRUE))</f>
        <v/>
      </c>
      <c r="AA291" s="243" t="str">
        <f>IF(L291="","",VLOOKUP(L291,判定式!G$3:$J$12,4,TRUE))</f>
        <v/>
      </c>
      <c r="AB291" s="243" t="str">
        <f>IF(M291="","",VLOOKUP(M291,判定式!$H$3:J$12,3,TRUE))</f>
        <v/>
      </c>
      <c r="AC291" s="75" t="str">
        <f t="shared" si="15"/>
        <v/>
      </c>
      <c r="AD291" s="174" t="b">
        <f>IF(ISNUMBER(D291),"判定外",IF(C291=12,VLOOKUP(AC291,判定式!$C$15:I$19,7,TRUE),IF(C291=13,VLOOKUP(AC291,判定式!$D$15:I$19,6,TRUE),IF(C291=14,VLOOKUP(AC291,判定式!$E$15:I$19,5,TRUE),IF(C291=15,VLOOKUP(AC291,判定式!$F$15:I$19,4,TRUE),IF(C291=16,VLOOKUP(AC291,判定式!$G$15:I$19,3,TRUE),IF(C291=17,VLOOKUP(AC291,判定式!$H$15:I$19,2,TRUE))))))))</f>
        <v>0</v>
      </c>
    </row>
    <row r="292" spans="1:30" ht="14.25">
      <c r="A292" s="67">
        <v>272</v>
      </c>
      <c r="B292" s="133"/>
      <c r="C292" s="201"/>
      <c r="D292" s="208" t="str">
        <f t="shared" si="14"/>
        <v>-</v>
      </c>
      <c r="E292" s="225"/>
      <c r="F292" s="225"/>
      <c r="G292" s="225"/>
      <c r="H292" s="225"/>
      <c r="I292" s="225"/>
      <c r="J292" s="225"/>
      <c r="K292" s="68"/>
      <c r="L292" s="225"/>
      <c r="M292" s="225"/>
      <c r="N292" s="235"/>
      <c r="O292" s="235"/>
      <c r="P292" s="235"/>
      <c r="Q292" s="235"/>
      <c r="R292" s="235"/>
      <c r="S292" s="235"/>
      <c r="T292" s="241" t="str">
        <f>IF(E292="","",VLOOKUP(E292,判定式!C$3:$J$12,8,TRUE))</f>
        <v/>
      </c>
      <c r="U292" s="241" t="str">
        <f>IF(F292="","",VLOOKUP(F292,判定式!D$3:$J$12,7,TRUE))</f>
        <v/>
      </c>
      <c r="V292" s="241" t="str">
        <f>IF(G292="","",VLOOKUP(G292,判定式!E$3:$J$12,6,TRUE))</f>
        <v/>
      </c>
      <c r="W292" s="241" t="str">
        <f>IF(H292="","",VLOOKUP(H292,判定式!F$3:$J$12,5,TRUE))</f>
        <v/>
      </c>
      <c r="X292" s="241" t="str">
        <f>IF(I292="","",VLOOKUP(I292,判定式!M$3:$N$12,2,TRUE))</f>
        <v/>
      </c>
      <c r="Y292" s="241" t="str">
        <f>IF(J292="","",VLOOKUP(J292,判定式!I$3:$J$12,2,TRUE))</f>
        <v/>
      </c>
      <c r="Z292" s="241" t="str">
        <f>IF(K292="","",VLOOKUP(K292,判定式!L$3:$N$12,3,TRUE))</f>
        <v/>
      </c>
      <c r="AA292" s="241" t="str">
        <f>IF(L292="","",VLOOKUP(L292,判定式!G$3:$J$12,4,TRUE))</f>
        <v/>
      </c>
      <c r="AB292" s="241" t="str">
        <f>IF(M292="","",VLOOKUP(M292,判定式!$H$3:J$12,3,TRUE))</f>
        <v/>
      </c>
      <c r="AC292" s="69" t="str">
        <f t="shared" si="15"/>
        <v/>
      </c>
      <c r="AD292" s="170" t="b">
        <f>IF(ISNUMBER(D292),"判定外",IF(C292=12,VLOOKUP(AC292,判定式!$C$15:I$19,7,TRUE),IF(C292=13,VLOOKUP(AC292,判定式!$D$15:I$19,6,TRUE),IF(C292=14,VLOOKUP(AC292,判定式!$E$15:I$19,5,TRUE),IF(C292=15,VLOOKUP(AC292,判定式!$F$15:I$19,4,TRUE),IF(C292=16,VLOOKUP(AC292,判定式!$G$15:I$19,3,TRUE),IF(C292=17,VLOOKUP(AC292,判定式!$H$15:I$19,2,TRUE))))))))</f>
        <v>0</v>
      </c>
    </row>
    <row r="293" spans="1:30" ht="14.25">
      <c r="A293" s="67">
        <v>273</v>
      </c>
      <c r="B293" s="133"/>
      <c r="C293" s="201"/>
      <c r="D293" s="208" t="str">
        <f t="shared" si="14"/>
        <v>-</v>
      </c>
      <c r="E293" s="225"/>
      <c r="F293" s="225"/>
      <c r="G293" s="225"/>
      <c r="H293" s="225"/>
      <c r="I293" s="225"/>
      <c r="J293" s="225"/>
      <c r="K293" s="68"/>
      <c r="L293" s="225"/>
      <c r="M293" s="225"/>
      <c r="N293" s="235"/>
      <c r="O293" s="235"/>
      <c r="P293" s="235"/>
      <c r="Q293" s="235"/>
      <c r="R293" s="235"/>
      <c r="S293" s="235"/>
      <c r="T293" s="241" t="str">
        <f>IF(E293="","",VLOOKUP(E293,判定式!C$3:$J$12,8,TRUE))</f>
        <v/>
      </c>
      <c r="U293" s="241" t="str">
        <f>IF(F293="","",VLOOKUP(F293,判定式!D$3:$J$12,7,TRUE))</f>
        <v/>
      </c>
      <c r="V293" s="241" t="str">
        <f>IF(G293="","",VLOOKUP(G293,判定式!E$3:$J$12,6,TRUE))</f>
        <v/>
      </c>
      <c r="W293" s="241" t="str">
        <f>IF(H293="","",VLOOKUP(H293,判定式!F$3:$J$12,5,TRUE))</f>
        <v/>
      </c>
      <c r="X293" s="241" t="str">
        <f>IF(I293="","",VLOOKUP(I293,判定式!M$3:$N$12,2,TRUE))</f>
        <v/>
      </c>
      <c r="Y293" s="241" t="str">
        <f>IF(J293="","",VLOOKUP(J293,判定式!I$3:$J$12,2,TRUE))</f>
        <v/>
      </c>
      <c r="Z293" s="241" t="str">
        <f>IF(K293="","",VLOOKUP(K293,判定式!L$3:$N$12,3,TRUE))</f>
        <v/>
      </c>
      <c r="AA293" s="241" t="str">
        <f>IF(L293="","",VLOOKUP(L293,判定式!G$3:$J$12,4,TRUE))</f>
        <v/>
      </c>
      <c r="AB293" s="241" t="str">
        <f>IF(M293="","",VLOOKUP(M293,判定式!$H$3:J$12,3,TRUE))</f>
        <v/>
      </c>
      <c r="AC293" s="69" t="str">
        <f t="shared" si="15"/>
        <v/>
      </c>
      <c r="AD293" s="170" t="b">
        <f>IF(ISNUMBER(D293),"判定外",IF(C293=12,VLOOKUP(AC293,判定式!$C$15:I$19,7,TRUE),IF(C293=13,VLOOKUP(AC293,判定式!$D$15:I$19,6,TRUE),IF(C293=14,VLOOKUP(AC293,判定式!$E$15:I$19,5,TRUE),IF(C293=15,VLOOKUP(AC293,判定式!$F$15:I$19,4,TRUE),IF(C293=16,VLOOKUP(AC293,判定式!$G$15:I$19,3,TRUE),IF(C293=17,VLOOKUP(AC293,判定式!$H$15:I$19,2,TRUE))))))))</f>
        <v>0</v>
      </c>
    </row>
    <row r="294" spans="1:30" ht="14.25">
      <c r="A294" s="67">
        <v>274</v>
      </c>
      <c r="B294" s="133"/>
      <c r="C294" s="201"/>
      <c r="D294" s="208" t="str">
        <f t="shared" si="14"/>
        <v>-</v>
      </c>
      <c r="E294" s="225"/>
      <c r="F294" s="225"/>
      <c r="G294" s="225"/>
      <c r="H294" s="225"/>
      <c r="I294" s="225"/>
      <c r="J294" s="225"/>
      <c r="K294" s="68"/>
      <c r="L294" s="225"/>
      <c r="M294" s="225"/>
      <c r="N294" s="235"/>
      <c r="O294" s="235"/>
      <c r="P294" s="235"/>
      <c r="Q294" s="235"/>
      <c r="R294" s="235"/>
      <c r="S294" s="235"/>
      <c r="T294" s="241" t="str">
        <f>IF(E294="","",VLOOKUP(E294,判定式!C$3:$J$12,8,TRUE))</f>
        <v/>
      </c>
      <c r="U294" s="241" t="str">
        <f>IF(F294="","",VLOOKUP(F294,判定式!D$3:$J$12,7,TRUE))</f>
        <v/>
      </c>
      <c r="V294" s="241" t="str">
        <f>IF(G294="","",VLOOKUP(G294,判定式!E$3:$J$12,6,TRUE))</f>
        <v/>
      </c>
      <c r="W294" s="241" t="str">
        <f>IF(H294="","",VLOOKUP(H294,判定式!F$3:$J$12,5,TRUE))</f>
        <v/>
      </c>
      <c r="X294" s="241" t="str">
        <f>IF(I294="","",VLOOKUP(I294,判定式!M$3:$N$12,2,TRUE))</f>
        <v/>
      </c>
      <c r="Y294" s="241" t="str">
        <f>IF(J294="","",VLOOKUP(J294,判定式!I$3:$J$12,2,TRUE))</f>
        <v/>
      </c>
      <c r="Z294" s="241" t="str">
        <f>IF(K294="","",VLOOKUP(K294,判定式!L$3:$N$12,3,TRUE))</f>
        <v/>
      </c>
      <c r="AA294" s="241" t="str">
        <f>IF(L294="","",VLOOKUP(L294,判定式!G$3:$J$12,4,TRUE))</f>
        <v/>
      </c>
      <c r="AB294" s="241" t="str">
        <f>IF(M294="","",VLOOKUP(M294,判定式!$H$3:J$12,3,TRUE))</f>
        <v/>
      </c>
      <c r="AC294" s="69" t="str">
        <f t="shared" si="15"/>
        <v/>
      </c>
      <c r="AD294" s="170" t="b">
        <f>IF(ISNUMBER(D294),"判定外",IF(C294=12,VLOOKUP(AC294,判定式!$C$15:I$19,7,TRUE),IF(C294=13,VLOOKUP(AC294,判定式!$D$15:I$19,6,TRUE),IF(C294=14,VLOOKUP(AC294,判定式!$E$15:I$19,5,TRUE),IF(C294=15,VLOOKUP(AC294,判定式!$F$15:I$19,4,TRUE),IF(C294=16,VLOOKUP(AC294,判定式!$G$15:I$19,3,TRUE),IF(C294=17,VLOOKUP(AC294,判定式!$H$15:I$19,2,TRUE))))))))</f>
        <v>0</v>
      </c>
    </row>
    <row r="295" spans="1:30" ht="14.25">
      <c r="A295" s="76">
        <v>275</v>
      </c>
      <c r="B295" s="134"/>
      <c r="C295" s="202"/>
      <c r="D295" s="211" t="str">
        <f t="shared" si="14"/>
        <v>-</v>
      </c>
      <c r="E295" s="227"/>
      <c r="F295" s="227"/>
      <c r="G295" s="227"/>
      <c r="H295" s="227"/>
      <c r="I295" s="227"/>
      <c r="J295" s="227"/>
      <c r="K295" s="71"/>
      <c r="L295" s="227"/>
      <c r="M295" s="227"/>
      <c r="N295" s="239"/>
      <c r="O295" s="239"/>
      <c r="P295" s="239"/>
      <c r="Q295" s="239"/>
      <c r="R295" s="239"/>
      <c r="S295" s="239"/>
      <c r="T295" s="244" t="str">
        <f>IF(E295="","",VLOOKUP(E295,判定式!C$3:$J$12,8,TRUE))</f>
        <v/>
      </c>
      <c r="U295" s="244" t="str">
        <f>IF(F295="","",VLOOKUP(F295,判定式!D$3:$J$12,7,TRUE))</f>
        <v/>
      </c>
      <c r="V295" s="244" t="str">
        <f>IF(G295="","",VLOOKUP(G295,判定式!E$3:$J$12,6,TRUE))</f>
        <v/>
      </c>
      <c r="W295" s="244" t="str">
        <f>IF(H295="","",VLOOKUP(H295,判定式!F$3:$J$12,5,TRUE))</f>
        <v/>
      </c>
      <c r="X295" s="244" t="str">
        <f>IF(I295="","",VLOOKUP(I295,判定式!M$3:$N$12,2,TRUE))</f>
        <v/>
      </c>
      <c r="Y295" s="244" t="str">
        <f>IF(J295="","",VLOOKUP(J295,判定式!I$3:$J$12,2,TRUE))</f>
        <v/>
      </c>
      <c r="Z295" s="244" t="str">
        <f>IF(K295="","",VLOOKUP(K295,判定式!L$3:$N$12,3,TRUE))</f>
        <v/>
      </c>
      <c r="AA295" s="244" t="str">
        <f>IF(L295="","",VLOOKUP(L295,判定式!G$3:$J$12,4,TRUE))</f>
        <v/>
      </c>
      <c r="AB295" s="244" t="str">
        <f>IF(M295="","",VLOOKUP(M295,判定式!$H$3:J$12,3,TRUE))</f>
        <v/>
      </c>
      <c r="AC295" s="78" t="str">
        <f t="shared" si="15"/>
        <v/>
      </c>
      <c r="AD295" s="171" t="b">
        <f>IF(ISNUMBER(D295),"判定外",IF(C295=12,VLOOKUP(AC295,判定式!$C$15:I$19,7,TRUE),IF(C295=13,VLOOKUP(AC295,判定式!$D$15:I$19,6,TRUE),IF(C295=14,VLOOKUP(AC295,判定式!$E$15:I$19,5,TRUE),IF(C295=15,VLOOKUP(AC295,判定式!$F$15:I$19,4,TRUE),IF(C295=16,VLOOKUP(AC295,判定式!$G$15:I$19,3,TRUE),IF(C295=17,VLOOKUP(AC295,判定式!$H$15:I$19,2,TRUE))))))))</f>
        <v>0</v>
      </c>
    </row>
    <row r="296" spans="1:30" ht="14.25">
      <c r="A296" s="73">
        <v>276</v>
      </c>
      <c r="B296" s="135"/>
      <c r="C296" s="203"/>
      <c r="D296" s="212" t="str">
        <f t="shared" si="14"/>
        <v>-</v>
      </c>
      <c r="E296" s="229"/>
      <c r="F296" s="229"/>
      <c r="G296" s="229"/>
      <c r="H296" s="229"/>
      <c r="I296" s="229"/>
      <c r="J296" s="229"/>
      <c r="K296" s="74"/>
      <c r="L296" s="229"/>
      <c r="M296" s="229"/>
      <c r="N296" s="238"/>
      <c r="O296" s="238"/>
      <c r="P296" s="238"/>
      <c r="Q296" s="238"/>
      <c r="R296" s="238"/>
      <c r="S296" s="238"/>
      <c r="T296" s="245" t="str">
        <f>IF(E296="","",VLOOKUP(E296,判定式!C$3:$J$12,8,TRUE))</f>
        <v/>
      </c>
      <c r="U296" s="245" t="str">
        <f>IF(F296="","",VLOOKUP(F296,判定式!D$3:$J$12,7,TRUE))</f>
        <v/>
      </c>
      <c r="V296" s="245" t="str">
        <f>IF(G296="","",VLOOKUP(G296,判定式!E$3:$J$12,6,TRUE))</f>
        <v/>
      </c>
      <c r="W296" s="245" t="str">
        <f>IF(H296="","",VLOOKUP(H296,判定式!F$3:$J$12,5,TRUE))</f>
        <v/>
      </c>
      <c r="X296" s="245" t="str">
        <f>IF(I296="","",VLOOKUP(I296,判定式!M$3:$N$12,2,TRUE))</f>
        <v/>
      </c>
      <c r="Y296" s="245" t="str">
        <f>IF(J296="","",VLOOKUP(J296,判定式!I$3:$J$12,2,TRUE))</f>
        <v/>
      </c>
      <c r="Z296" s="245" t="str">
        <f>IF(K296="","",VLOOKUP(K296,判定式!L$3:$N$12,3,TRUE))</f>
        <v/>
      </c>
      <c r="AA296" s="245" t="str">
        <f>IF(L296="","",VLOOKUP(L296,判定式!G$3:$J$12,4,TRUE))</f>
        <v/>
      </c>
      <c r="AB296" s="245" t="str">
        <f>IF(M296="","",VLOOKUP(M296,判定式!$H$3:J$12,3,TRUE))</f>
        <v/>
      </c>
      <c r="AC296" s="75" t="str">
        <f t="shared" si="15"/>
        <v/>
      </c>
      <c r="AD296" s="172" t="b">
        <f>IF(ISNUMBER(D296),"判定外",IF(C296=12,VLOOKUP(AC296,判定式!$C$15:I$19,7,TRUE),IF(C296=13,VLOOKUP(AC296,判定式!$D$15:I$19,6,TRUE),IF(C296=14,VLOOKUP(AC296,判定式!$E$15:I$19,5,TRUE),IF(C296=15,VLOOKUP(AC296,判定式!$F$15:I$19,4,TRUE),IF(C296=16,VLOOKUP(AC296,判定式!$G$15:I$19,3,TRUE),IF(C296=17,VLOOKUP(AC296,判定式!$H$15:I$19,2,TRUE))))))))</f>
        <v>0</v>
      </c>
    </row>
    <row r="297" spans="1:30" ht="14.25">
      <c r="A297" s="67">
        <v>277</v>
      </c>
      <c r="B297" s="133"/>
      <c r="C297" s="201"/>
      <c r="D297" s="208" t="str">
        <f t="shared" si="14"/>
        <v>-</v>
      </c>
      <c r="E297" s="225"/>
      <c r="F297" s="225"/>
      <c r="G297" s="225"/>
      <c r="H297" s="225"/>
      <c r="I297" s="225"/>
      <c r="J297" s="225"/>
      <c r="K297" s="68"/>
      <c r="L297" s="225"/>
      <c r="M297" s="225"/>
      <c r="N297" s="235"/>
      <c r="O297" s="235"/>
      <c r="P297" s="235"/>
      <c r="Q297" s="235"/>
      <c r="R297" s="235"/>
      <c r="S297" s="235"/>
      <c r="T297" s="241" t="str">
        <f>IF(E297="","",VLOOKUP(E297,判定式!C$3:$J$12,8,TRUE))</f>
        <v/>
      </c>
      <c r="U297" s="241" t="str">
        <f>IF(F297="","",VLOOKUP(F297,判定式!D$3:$J$12,7,TRUE))</f>
        <v/>
      </c>
      <c r="V297" s="241" t="str">
        <f>IF(G297="","",VLOOKUP(G297,判定式!E$3:$J$12,6,TRUE))</f>
        <v/>
      </c>
      <c r="W297" s="241" t="str">
        <f>IF(H297="","",VLOOKUP(H297,判定式!F$3:$J$12,5,TRUE))</f>
        <v/>
      </c>
      <c r="X297" s="241" t="str">
        <f>IF(I297="","",VLOOKUP(I297,判定式!M$3:$N$12,2,TRUE))</f>
        <v/>
      </c>
      <c r="Y297" s="241" t="str">
        <f>IF(J297="","",VLOOKUP(J297,判定式!I$3:$J$12,2,TRUE))</f>
        <v/>
      </c>
      <c r="Z297" s="241" t="str">
        <f>IF(K297="","",VLOOKUP(K297,判定式!L$3:$N$12,3,TRUE))</f>
        <v/>
      </c>
      <c r="AA297" s="241" t="str">
        <f>IF(L297="","",VLOOKUP(L297,判定式!G$3:$J$12,4,TRUE))</f>
        <v/>
      </c>
      <c r="AB297" s="241" t="str">
        <f>IF(M297="","",VLOOKUP(M297,判定式!$H$3:J$12,3,TRUE))</f>
        <v/>
      </c>
      <c r="AC297" s="69" t="str">
        <f t="shared" si="15"/>
        <v/>
      </c>
      <c r="AD297" s="170" t="b">
        <f>IF(ISNUMBER(D297),"判定外",IF(C297=12,VLOOKUP(AC297,判定式!$C$15:I$19,7,TRUE),IF(C297=13,VLOOKUP(AC297,判定式!$D$15:I$19,6,TRUE),IF(C297=14,VLOOKUP(AC297,判定式!$E$15:I$19,5,TRUE),IF(C297=15,VLOOKUP(AC297,判定式!$F$15:I$19,4,TRUE),IF(C297=16,VLOOKUP(AC297,判定式!$G$15:I$19,3,TRUE),IF(C297=17,VLOOKUP(AC297,判定式!$H$15:I$19,2,TRUE))))))))</f>
        <v>0</v>
      </c>
    </row>
    <row r="298" spans="1:30" ht="14.25">
      <c r="A298" s="67">
        <v>278</v>
      </c>
      <c r="B298" s="133"/>
      <c r="C298" s="201"/>
      <c r="D298" s="208" t="str">
        <f t="shared" si="14"/>
        <v>-</v>
      </c>
      <c r="E298" s="225"/>
      <c r="F298" s="225"/>
      <c r="G298" s="225"/>
      <c r="H298" s="225"/>
      <c r="I298" s="225"/>
      <c r="J298" s="225"/>
      <c r="K298" s="68"/>
      <c r="L298" s="225"/>
      <c r="M298" s="225"/>
      <c r="N298" s="235"/>
      <c r="O298" s="235"/>
      <c r="P298" s="235"/>
      <c r="Q298" s="235"/>
      <c r="R298" s="235"/>
      <c r="S298" s="235"/>
      <c r="T298" s="241" t="str">
        <f>IF(E298="","",VLOOKUP(E298,判定式!C$3:$J$12,8,TRUE))</f>
        <v/>
      </c>
      <c r="U298" s="241" t="str">
        <f>IF(F298="","",VLOOKUP(F298,判定式!D$3:$J$12,7,TRUE))</f>
        <v/>
      </c>
      <c r="V298" s="241" t="str">
        <f>IF(G298="","",VLOOKUP(G298,判定式!E$3:$J$12,6,TRUE))</f>
        <v/>
      </c>
      <c r="W298" s="241" t="str">
        <f>IF(H298="","",VLOOKUP(H298,判定式!F$3:$J$12,5,TRUE))</f>
        <v/>
      </c>
      <c r="X298" s="241" t="str">
        <f>IF(I298="","",VLOOKUP(I298,判定式!M$3:$N$12,2,TRUE))</f>
        <v/>
      </c>
      <c r="Y298" s="241" t="str">
        <f>IF(J298="","",VLOOKUP(J298,判定式!I$3:$J$12,2,TRUE))</f>
        <v/>
      </c>
      <c r="Z298" s="241" t="str">
        <f>IF(K298="","",VLOOKUP(K298,判定式!L$3:$N$12,3,TRUE))</f>
        <v/>
      </c>
      <c r="AA298" s="241" t="str">
        <f>IF(L298="","",VLOOKUP(L298,判定式!G$3:$J$12,4,TRUE))</f>
        <v/>
      </c>
      <c r="AB298" s="241" t="str">
        <f>IF(M298="","",VLOOKUP(M298,判定式!$H$3:J$12,3,TRUE))</f>
        <v/>
      </c>
      <c r="AC298" s="69" t="str">
        <f t="shared" si="15"/>
        <v/>
      </c>
      <c r="AD298" s="170" t="b">
        <f>IF(ISNUMBER(D298),"判定外",IF(C298=12,VLOOKUP(AC298,判定式!$C$15:I$19,7,TRUE),IF(C298=13,VLOOKUP(AC298,判定式!$D$15:I$19,6,TRUE),IF(C298=14,VLOOKUP(AC298,判定式!$E$15:I$19,5,TRUE),IF(C298=15,VLOOKUP(AC298,判定式!$F$15:I$19,4,TRUE),IF(C298=16,VLOOKUP(AC298,判定式!$G$15:I$19,3,TRUE),IF(C298=17,VLOOKUP(AC298,判定式!$H$15:I$19,2,TRUE))))))))</f>
        <v>0</v>
      </c>
    </row>
    <row r="299" spans="1:30" ht="14.25">
      <c r="A299" s="67">
        <v>279</v>
      </c>
      <c r="B299" s="133"/>
      <c r="C299" s="201"/>
      <c r="D299" s="208" t="str">
        <f t="shared" si="14"/>
        <v>-</v>
      </c>
      <c r="E299" s="225"/>
      <c r="F299" s="225"/>
      <c r="G299" s="225"/>
      <c r="H299" s="225"/>
      <c r="I299" s="225"/>
      <c r="J299" s="225"/>
      <c r="K299" s="68"/>
      <c r="L299" s="225"/>
      <c r="M299" s="225"/>
      <c r="N299" s="235"/>
      <c r="O299" s="235"/>
      <c r="P299" s="235"/>
      <c r="Q299" s="235"/>
      <c r="R299" s="235"/>
      <c r="S299" s="235"/>
      <c r="T299" s="241" t="str">
        <f>IF(E299="","",VLOOKUP(E299,判定式!C$3:$J$12,8,TRUE))</f>
        <v/>
      </c>
      <c r="U299" s="241" t="str">
        <f>IF(F299="","",VLOOKUP(F299,判定式!D$3:$J$12,7,TRUE))</f>
        <v/>
      </c>
      <c r="V299" s="241" t="str">
        <f>IF(G299="","",VLOOKUP(G299,判定式!E$3:$J$12,6,TRUE))</f>
        <v/>
      </c>
      <c r="W299" s="241" t="str">
        <f>IF(H299="","",VLOOKUP(H299,判定式!F$3:$J$12,5,TRUE))</f>
        <v/>
      </c>
      <c r="X299" s="241" t="str">
        <f>IF(I299="","",VLOOKUP(I299,判定式!M$3:$N$12,2,TRUE))</f>
        <v/>
      </c>
      <c r="Y299" s="241" t="str">
        <f>IF(J299="","",VLOOKUP(J299,判定式!I$3:$J$12,2,TRUE))</f>
        <v/>
      </c>
      <c r="Z299" s="241" t="str">
        <f>IF(K299="","",VLOOKUP(K299,判定式!L$3:$N$12,3,TRUE))</f>
        <v/>
      </c>
      <c r="AA299" s="241" t="str">
        <f>IF(L299="","",VLOOKUP(L299,判定式!G$3:$J$12,4,TRUE))</f>
        <v/>
      </c>
      <c r="AB299" s="241" t="str">
        <f>IF(M299="","",VLOOKUP(M299,判定式!$H$3:J$12,3,TRUE))</f>
        <v/>
      </c>
      <c r="AC299" s="69" t="str">
        <f t="shared" si="15"/>
        <v/>
      </c>
      <c r="AD299" s="170" t="b">
        <f>IF(ISNUMBER(D299),"判定外",IF(C299=12,VLOOKUP(AC299,判定式!$C$15:I$19,7,TRUE),IF(C299=13,VLOOKUP(AC299,判定式!$D$15:I$19,6,TRUE),IF(C299=14,VLOOKUP(AC299,判定式!$E$15:I$19,5,TRUE),IF(C299=15,VLOOKUP(AC299,判定式!$F$15:I$19,4,TRUE),IF(C299=16,VLOOKUP(AC299,判定式!$G$15:I$19,3,TRUE),IF(C299=17,VLOOKUP(AC299,判定式!$H$15:I$19,2,TRUE))))))))</f>
        <v>0</v>
      </c>
    </row>
    <row r="300" spans="1:30" ht="14.25">
      <c r="A300" s="76">
        <v>280</v>
      </c>
      <c r="B300" s="136"/>
      <c r="C300" s="204"/>
      <c r="D300" s="211" t="str">
        <f t="shared" si="14"/>
        <v>-</v>
      </c>
      <c r="E300" s="230"/>
      <c r="F300" s="230"/>
      <c r="G300" s="230"/>
      <c r="H300" s="230"/>
      <c r="I300" s="230"/>
      <c r="J300" s="230"/>
      <c r="K300" s="77"/>
      <c r="L300" s="230"/>
      <c r="M300" s="230"/>
      <c r="N300" s="239"/>
      <c r="O300" s="239"/>
      <c r="P300" s="239"/>
      <c r="Q300" s="239"/>
      <c r="R300" s="239"/>
      <c r="S300" s="239"/>
      <c r="T300" s="242" t="str">
        <f>IF(E300="","",VLOOKUP(E300,判定式!C$3:$J$12,8,TRUE))</f>
        <v/>
      </c>
      <c r="U300" s="242" t="str">
        <f>IF(F300="","",VLOOKUP(F300,判定式!D$3:$J$12,7,TRUE))</f>
        <v/>
      </c>
      <c r="V300" s="242" t="str">
        <f>IF(G300="","",VLOOKUP(G300,判定式!E$3:$J$12,6,TRUE))</f>
        <v/>
      </c>
      <c r="W300" s="242" t="str">
        <f>IF(H300="","",VLOOKUP(H300,判定式!F$3:$J$12,5,TRUE))</f>
        <v/>
      </c>
      <c r="X300" s="242" t="str">
        <f>IF(I300="","",VLOOKUP(I300,判定式!M$3:$N$12,2,TRUE))</f>
        <v/>
      </c>
      <c r="Y300" s="242" t="str">
        <f>IF(J300="","",VLOOKUP(J300,判定式!I$3:$J$12,2,TRUE))</f>
        <v/>
      </c>
      <c r="Z300" s="242" t="str">
        <f>IF(K300="","",VLOOKUP(K300,判定式!L$3:$N$12,3,TRUE))</f>
        <v/>
      </c>
      <c r="AA300" s="242" t="str">
        <f>IF(L300="","",VLOOKUP(L300,判定式!G$3:$J$12,4,TRUE))</f>
        <v/>
      </c>
      <c r="AB300" s="242" t="str">
        <f>IF(M300="","",VLOOKUP(M300,判定式!$H$3:J$12,3,TRUE))</f>
        <v/>
      </c>
      <c r="AC300" s="78" t="str">
        <f t="shared" si="15"/>
        <v/>
      </c>
      <c r="AD300" s="173" t="b">
        <f>IF(ISNUMBER(D300),"判定外",IF(C300=12,VLOOKUP(AC300,判定式!$C$15:I$19,7,TRUE),IF(C300=13,VLOOKUP(AC300,判定式!$D$15:I$19,6,TRUE),IF(C300=14,VLOOKUP(AC300,判定式!$E$15:I$19,5,TRUE),IF(C300=15,VLOOKUP(AC300,判定式!$F$15:I$19,4,TRUE),IF(C300=16,VLOOKUP(AC300,判定式!$G$15:I$19,3,TRUE),IF(C300=17,VLOOKUP(AC300,判定式!$H$15:I$19,2,TRUE))))))))</f>
        <v>0</v>
      </c>
    </row>
    <row r="301" spans="1:30" ht="14.25">
      <c r="A301" s="73">
        <v>281</v>
      </c>
      <c r="B301" s="137"/>
      <c r="C301" s="205"/>
      <c r="D301" s="212" t="str">
        <f t="shared" si="14"/>
        <v>-</v>
      </c>
      <c r="E301" s="231"/>
      <c r="F301" s="231"/>
      <c r="G301" s="231"/>
      <c r="H301" s="231"/>
      <c r="I301" s="231"/>
      <c r="J301" s="231"/>
      <c r="K301" s="80"/>
      <c r="L301" s="231"/>
      <c r="M301" s="231"/>
      <c r="N301" s="238"/>
      <c r="O301" s="238"/>
      <c r="P301" s="238"/>
      <c r="Q301" s="238"/>
      <c r="R301" s="238"/>
      <c r="S301" s="238"/>
      <c r="T301" s="243" t="str">
        <f>IF(E301="","",VLOOKUP(E301,判定式!C$3:$J$12,8,TRUE))</f>
        <v/>
      </c>
      <c r="U301" s="243" t="str">
        <f>IF(F301="","",VLOOKUP(F301,判定式!D$3:$J$12,7,TRUE))</f>
        <v/>
      </c>
      <c r="V301" s="243" t="str">
        <f>IF(G301="","",VLOOKUP(G301,判定式!E$3:$J$12,6,TRUE))</f>
        <v/>
      </c>
      <c r="W301" s="243" t="str">
        <f>IF(H301="","",VLOOKUP(H301,判定式!F$3:$J$12,5,TRUE))</f>
        <v/>
      </c>
      <c r="X301" s="243" t="str">
        <f>IF(I301="","",VLOOKUP(I301,判定式!M$3:$N$12,2,TRUE))</f>
        <v/>
      </c>
      <c r="Y301" s="243" t="str">
        <f>IF(J301="","",VLOOKUP(J301,判定式!I$3:$J$12,2,TRUE))</f>
        <v/>
      </c>
      <c r="Z301" s="243" t="str">
        <f>IF(K301="","",VLOOKUP(K301,判定式!L$3:$N$12,3,TRUE))</f>
        <v/>
      </c>
      <c r="AA301" s="243" t="str">
        <f>IF(L301="","",VLOOKUP(L301,判定式!G$3:$J$12,4,TRUE))</f>
        <v/>
      </c>
      <c r="AB301" s="243" t="str">
        <f>IF(M301="","",VLOOKUP(M301,判定式!$H$3:J$12,3,TRUE))</f>
        <v/>
      </c>
      <c r="AC301" s="75" t="str">
        <f t="shared" si="15"/>
        <v/>
      </c>
      <c r="AD301" s="174" t="b">
        <f>IF(ISNUMBER(D301),"判定外",IF(C301=12,VLOOKUP(AC301,判定式!$C$15:I$19,7,TRUE),IF(C301=13,VLOOKUP(AC301,判定式!$D$15:I$19,6,TRUE),IF(C301=14,VLOOKUP(AC301,判定式!$E$15:I$19,5,TRUE),IF(C301=15,VLOOKUP(AC301,判定式!$F$15:I$19,4,TRUE),IF(C301=16,VLOOKUP(AC301,判定式!$G$15:I$19,3,TRUE),IF(C301=17,VLOOKUP(AC301,判定式!$H$15:I$19,2,TRUE))))))))</f>
        <v>0</v>
      </c>
    </row>
    <row r="302" spans="1:30" ht="14.25">
      <c r="A302" s="67">
        <v>282</v>
      </c>
      <c r="B302" s="133"/>
      <c r="C302" s="201"/>
      <c r="D302" s="208" t="str">
        <f t="shared" si="14"/>
        <v>-</v>
      </c>
      <c r="E302" s="225"/>
      <c r="F302" s="225"/>
      <c r="G302" s="225"/>
      <c r="H302" s="225"/>
      <c r="I302" s="225"/>
      <c r="J302" s="225"/>
      <c r="K302" s="68"/>
      <c r="L302" s="225"/>
      <c r="M302" s="225"/>
      <c r="N302" s="235"/>
      <c r="O302" s="235"/>
      <c r="P302" s="235"/>
      <c r="Q302" s="235"/>
      <c r="R302" s="235"/>
      <c r="S302" s="235"/>
      <c r="T302" s="241" t="str">
        <f>IF(E302="","",VLOOKUP(E302,判定式!C$3:$J$12,8,TRUE))</f>
        <v/>
      </c>
      <c r="U302" s="241" t="str">
        <f>IF(F302="","",VLOOKUP(F302,判定式!D$3:$J$12,7,TRUE))</f>
        <v/>
      </c>
      <c r="V302" s="241" t="str">
        <f>IF(G302="","",VLOOKUP(G302,判定式!E$3:$J$12,6,TRUE))</f>
        <v/>
      </c>
      <c r="W302" s="241" t="str">
        <f>IF(H302="","",VLOOKUP(H302,判定式!F$3:$J$12,5,TRUE))</f>
        <v/>
      </c>
      <c r="X302" s="241" t="str">
        <f>IF(I302="","",VLOOKUP(I302,判定式!M$3:$N$12,2,TRUE))</f>
        <v/>
      </c>
      <c r="Y302" s="241" t="str">
        <f>IF(J302="","",VLOOKUP(J302,判定式!I$3:$J$12,2,TRUE))</f>
        <v/>
      </c>
      <c r="Z302" s="241" t="str">
        <f>IF(K302="","",VLOOKUP(K302,判定式!L$3:$N$12,3,TRUE))</f>
        <v/>
      </c>
      <c r="AA302" s="241" t="str">
        <f>IF(L302="","",VLOOKUP(L302,判定式!G$3:$J$12,4,TRUE))</f>
        <v/>
      </c>
      <c r="AB302" s="241" t="str">
        <f>IF(M302="","",VLOOKUP(M302,判定式!$H$3:J$12,3,TRUE))</f>
        <v/>
      </c>
      <c r="AC302" s="69" t="str">
        <f t="shared" si="15"/>
        <v/>
      </c>
      <c r="AD302" s="170" t="b">
        <f>IF(ISNUMBER(D302),"判定外",IF(C302=12,VLOOKUP(AC302,判定式!$C$15:I$19,7,TRUE),IF(C302=13,VLOOKUP(AC302,判定式!$D$15:I$19,6,TRUE),IF(C302=14,VLOOKUP(AC302,判定式!$E$15:I$19,5,TRUE),IF(C302=15,VLOOKUP(AC302,判定式!$F$15:I$19,4,TRUE),IF(C302=16,VLOOKUP(AC302,判定式!$G$15:I$19,3,TRUE),IF(C302=17,VLOOKUP(AC302,判定式!$H$15:I$19,2,TRUE))))))))</f>
        <v>0</v>
      </c>
    </row>
    <row r="303" spans="1:30" ht="14.25">
      <c r="A303" s="67">
        <v>283</v>
      </c>
      <c r="B303" s="133"/>
      <c r="C303" s="201"/>
      <c r="D303" s="208" t="str">
        <f t="shared" si="14"/>
        <v>-</v>
      </c>
      <c r="E303" s="225"/>
      <c r="F303" s="225"/>
      <c r="G303" s="225"/>
      <c r="H303" s="225"/>
      <c r="I303" s="225"/>
      <c r="J303" s="225"/>
      <c r="K303" s="68"/>
      <c r="L303" s="225"/>
      <c r="M303" s="225"/>
      <c r="N303" s="235"/>
      <c r="O303" s="235"/>
      <c r="P303" s="235"/>
      <c r="Q303" s="235"/>
      <c r="R303" s="235"/>
      <c r="S303" s="235"/>
      <c r="T303" s="241" t="str">
        <f>IF(E303="","",VLOOKUP(E303,判定式!C$3:$J$12,8,TRUE))</f>
        <v/>
      </c>
      <c r="U303" s="241" t="str">
        <f>IF(F303="","",VLOOKUP(F303,判定式!D$3:$J$12,7,TRUE))</f>
        <v/>
      </c>
      <c r="V303" s="241" t="str">
        <f>IF(G303="","",VLOOKUP(G303,判定式!E$3:$J$12,6,TRUE))</f>
        <v/>
      </c>
      <c r="W303" s="241" t="str">
        <f>IF(H303="","",VLOOKUP(H303,判定式!F$3:$J$12,5,TRUE))</f>
        <v/>
      </c>
      <c r="X303" s="241" t="str">
        <f>IF(I303="","",VLOOKUP(I303,判定式!M$3:$N$12,2,TRUE))</f>
        <v/>
      </c>
      <c r="Y303" s="241" t="str">
        <f>IF(J303="","",VLOOKUP(J303,判定式!I$3:$J$12,2,TRUE))</f>
        <v/>
      </c>
      <c r="Z303" s="241" t="str">
        <f>IF(K303="","",VLOOKUP(K303,判定式!L$3:$N$12,3,TRUE))</f>
        <v/>
      </c>
      <c r="AA303" s="241" t="str">
        <f>IF(L303="","",VLOOKUP(L303,判定式!G$3:$J$12,4,TRUE))</f>
        <v/>
      </c>
      <c r="AB303" s="241" t="str">
        <f>IF(M303="","",VLOOKUP(M303,判定式!$H$3:J$12,3,TRUE))</f>
        <v/>
      </c>
      <c r="AC303" s="69" t="str">
        <f t="shared" si="15"/>
        <v/>
      </c>
      <c r="AD303" s="170" t="b">
        <f>IF(ISNUMBER(D303),"判定外",IF(C303=12,VLOOKUP(AC303,判定式!$C$15:I$19,7,TRUE),IF(C303=13,VLOOKUP(AC303,判定式!$D$15:I$19,6,TRUE),IF(C303=14,VLOOKUP(AC303,判定式!$E$15:I$19,5,TRUE),IF(C303=15,VLOOKUP(AC303,判定式!$F$15:I$19,4,TRUE),IF(C303=16,VLOOKUP(AC303,判定式!$G$15:I$19,3,TRUE),IF(C303=17,VLOOKUP(AC303,判定式!$H$15:I$19,2,TRUE))))))))</f>
        <v>0</v>
      </c>
    </row>
    <row r="304" spans="1:30" ht="14.25">
      <c r="A304" s="67">
        <v>284</v>
      </c>
      <c r="B304" s="133"/>
      <c r="C304" s="201"/>
      <c r="D304" s="208" t="str">
        <f t="shared" si="14"/>
        <v>-</v>
      </c>
      <c r="E304" s="225"/>
      <c r="F304" s="225"/>
      <c r="G304" s="225"/>
      <c r="H304" s="225"/>
      <c r="I304" s="225"/>
      <c r="J304" s="225"/>
      <c r="K304" s="68"/>
      <c r="L304" s="225"/>
      <c r="M304" s="225"/>
      <c r="N304" s="235"/>
      <c r="O304" s="235"/>
      <c r="P304" s="235"/>
      <c r="Q304" s="235"/>
      <c r="R304" s="235"/>
      <c r="S304" s="235"/>
      <c r="T304" s="241" t="str">
        <f>IF(E304="","",VLOOKUP(E304,判定式!C$3:$J$12,8,TRUE))</f>
        <v/>
      </c>
      <c r="U304" s="241" t="str">
        <f>IF(F304="","",VLOOKUP(F304,判定式!D$3:$J$12,7,TRUE))</f>
        <v/>
      </c>
      <c r="V304" s="241" t="str">
        <f>IF(G304="","",VLOOKUP(G304,判定式!E$3:$J$12,6,TRUE))</f>
        <v/>
      </c>
      <c r="W304" s="241" t="str">
        <f>IF(H304="","",VLOOKUP(H304,判定式!F$3:$J$12,5,TRUE))</f>
        <v/>
      </c>
      <c r="X304" s="241" t="str">
        <f>IF(I304="","",VLOOKUP(I304,判定式!M$3:$N$12,2,TRUE))</f>
        <v/>
      </c>
      <c r="Y304" s="241" t="str">
        <f>IF(J304="","",VLOOKUP(J304,判定式!I$3:$J$12,2,TRUE))</f>
        <v/>
      </c>
      <c r="Z304" s="241" t="str">
        <f>IF(K304="","",VLOOKUP(K304,判定式!L$3:$N$12,3,TRUE))</f>
        <v/>
      </c>
      <c r="AA304" s="241" t="str">
        <f>IF(L304="","",VLOOKUP(L304,判定式!G$3:$J$12,4,TRUE))</f>
        <v/>
      </c>
      <c r="AB304" s="241" t="str">
        <f>IF(M304="","",VLOOKUP(M304,判定式!$H$3:J$12,3,TRUE))</f>
        <v/>
      </c>
      <c r="AC304" s="69" t="str">
        <f t="shared" si="15"/>
        <v/>
      </c>
      <c r="AD304" s="170" t="b">
        <f>IF(ISNUMBER(D304),"判定外",IF(C304=12,VLOOKUP(AC304,判定式!$C$15:I$19,7,TRUE),IF(C304=13,VLOOKUP(AC304,判定式!$D$15:I$19,6,TRUE),IF(C304=14,VLOOKUP(AC304,判定式!$E$15:I$19,5,TRUE),IF(C304=15,VLOOKUP(AC304,判定式!$F$15:I$19,4,TRUE),IF(C304=16,VLOOKUP(AC304,判定式!$G$15:I$19,3,TRUE),IF(C304=17,VLOOKUP(AC304,判定式!$H$15:I$19,2,TRUE))))))))</f>
        <v>0</v>
      </c>
    </row>
    <row r="305" spans="1:30" ht="14.25">
      <c r="A305" s="76">
        <v>285</v>
      </c>
      <c r="B305" s="134"/>
      <c r="C305" s="202"/>
      <c r="D305" s="211" t="str">
        <f t="shared" si="14"/>
        <v>-</v>
      </c>
      <c r="E305" s="227"/>
      <c r="F305" s="227"/>
      <c r="G305" s="227"/>
      <c r="H305" s="227"/>
      <c r="I305" s="227"/>
      <c r="J305" s="227"/>
      <c r="K305" s="71"/>
      <c r="L305" s="227"/>
      <c r="M305" s="227"/>
      <c r="N305" s="239"/>
      <c r="O305" s="239"/>
      <c r="P305" s="239"/>
      <c r="Q305" s="239"/>
      <c r="R305" s="239"/>
      <c r="S305" s="239"/>
      <c r="T305" s="244" t="str">
        <f>IF(E305="","",VLOOKUP(E305,判定式!C$3:$J$12,8,TRUE))</f>
        <v/>
      </c>
      <c r="U305" s="244" t="str">
        <f>IF(F305="","",VLOOKUP(F305,判定式!D$3:$J$12,7,TRUE))</f>
        <v/>
      </c>
      <c r="V305" s="244" t="str">
        <f>IF(G305="","",VLOOKUP(G305,判定式!E$3:$J$12,6,TRUE))</f>
        <v/>
      </c>
      <c r="W305" s="244" t="str">
        <f>IF(H305="","",VLOOKUP(H305,判定式!F$3:$J$12,5,TRUE))</f>
        <v/>
      </c>
      <c r="X305" s="244" t="str">
        <f>IF(I305="","",VLOOKUP(I305,判定式!M$3:$N$12,2,TRUE))</f>
        <v/>
      </c>
      <c r="Y305" s="244" t="str">
        <f>IF(J305="","",VLOOKUP(J305,判定式!I$3:$J$12,2,TRUE))</f>
        <v/>
      </c>
      <c r="Z305" s="244" t="str">
        <f>IF(K305="","",VLOOKUP(K305,判定式!L$3:$N$12,3,TRUE))</f>
        <v/>
      </c>
      <c r="AA305" s="244" t="str">
        <f>IF(L305="","",VLOOKUP(L305,判定式!G$3:$J$12,4,TRUE))</f>
        <v/>
      </c>
      <c r="AB305" s="244" t="str">
        <f>IF(M305="","",VLOOKUP(M305,判定式!$H$3:J$12,3,TRUE))</f>
        <v/>
      </c>
      <c r="AC305" s="78" t="str">
        <f t="shared" si="15"/>
        <v/>
      </c>
      <c r="AD305" s="171" t="b">
        <f>IF(ISNUMBER(D305),"判定外",IF(C305=12,VLOOKUP(AC305,判定式!$C$15:I$19,7,TRUE),IF(C305=13,VLOOKUP(AC305,判定式!$D$15:I$19,6,TRUE),IF(C305=14,VLOOKUP(AC305,判定式!$E$15:I$19,5,TRUE),IF(C305=15,VLOOKUP(AC305,判定式!$F$15:I$19,4,TRUE),IF(C305=16,VLOOKUP(AC305,判定式!$G$15:I$19,3,TRUE),IF(C305=17,VLOOKUP(AC305,判定式!$H$15:I$19,2,TRUE))))))))</f>
        <v>0</v>
      </c>
    </row>
    <row r="306" spans="1:30" ht="14.25">
      <c r="A306" s="73">
        <v>286</v>
      </c>
      <c r="B306" s="135"/>
      <c r="C306" s="203"/>
      <c r="D306" s="212" t="str">
        <f t="shared" si="14"/>
        <v>-</v>
      </c>
      <c r="E306" s="229"/>
      <c r="F306" s="229"/>
      <c r="G306" s="229"/>
      <c r="H306" s="229"/>
      <c r="I306" s="229"/>
      <c r="J306" s="229"/>
      <c r="K306" s="74"/>
      <c r="L306" s="229"/>
      <c r="M306" s="229"/>
      <c r="N306" s="238"/>
      <c r="O306" s="238"/>
      <c r="P306" s="238"/>
      <c r="Q306" s="238"/>
      <c r="R306" s="238"/>
      <c r="S306" s="238"/>
      <c r="T306" s="245" t="str">
        <f>IF(E306="","",VLOOKUP(E306,判定式!C$3:$J$12,8,TRUE))</f>
        <v/>
      </c>
      <c r="U306" s="245" t="str">
        <f>IF(F306="","",VLOOKUP(F306,判定式!D$3:$J$12,7,TRUE))</f>
        <v/>
      </c>
      <c r="V306" s="245" t="str">
        <f>IF(G306="","",VLOOKUP(G306,判定式!E$3:$J$12,6,TRUE))</f>
        <v/>
      </c>
      <c r="W306" s="245" t="str">
        <f>IF(H306="","",VLOOKUP(H306,判定式!F$3:$J$12,5,TRUE))</f>
        <v/>
      </c>
      <c r="X306" s="245" t="str">
        <f>IF(I306="","",VLOOKUP(I306,判定式!M$3:$N$12,2,TRUE))</f>
        <v/>
      </c>
      <c r="Y306" s="245" t="str">
        <f>IF(J306="","",VLOOKUP(J306,判定式!I$3:$J$12,2,TRUE))</f>
        <v/>
      </c>
      <c r="Z306" s="245" t="str">
        <f>IF(K306="","",VLOOKUP(K306,判定式!L$3:$N$12,3,TRUE))</f>
        <v/>
      </c>
      <c r="AA306" s="245" t="str">
        <f>IF(L306="","",VLOOKUP(L306,判定式!G$3:$J$12,4,TRUE))</f>
        <v/>
      </c>
      <c r="AB306" s="245" t="str">
        <f>IF(M306="","",VLOOKUP(M306,判定式!$H$3:J$12,3,TRUE))</f>
        <v/>
      </c>
      <c r="AC306" s="75" t="str">
        <f t="shared" si="15"/>
        <v/>
      </c>
      <c r="AD306" s="172" t="b">
        <f>IF(ISNUMBER(D306),"判定外",IF(C306=12,VLOOKUP(AC306,判定式!$C$15:I$19,7,TRUE),IF(C306=13,VLOOKUP(AC306,判定式!$D$15:I$19,6,TRUE),IF(C306=14,VLOOKUP(AC306,判定式!$E$15:I$19,5,TRUE),IF(C306=15,VLOOKUP(AC306,判定式!$F$15:I$19,4,TRUE),IF(C306=16,VLOOKUP(AC306,判定式!$G$15:I$19,3,TRUE),IF(C306=17,VLOOKUP(AC306,判定式!$H$15:I$19,2,TRUE))))))))</f>
        <v>0</v>
      </c>
    </row>
    <row r="307" spans="1:30" ht="14.25">
      <c r="A307" s="67">
        <v>287</v>
      </c>
      <c r="B307" s="133"/>
      <c r="C307" s="201"/>
      <c r="D307" s="208" t="str">
        <f t="shared" si="14"/>
        <v>-</v>
      </c>
      <c r="E307" s="225"/>
      <c r="F307" s="225"/>
      <c r="G307" s="225"/>
      <c r="H307" s="225"/>
      <c r="I307" s="225"/>
      <c r="J307" s="225"/>
      <c r="K307" s="68"/>
      <c r="L307" s="225"/>
      <c r="M307" s="225"/>
      <c r="N307" s="235"/>
      <c r="O307" s="235"/>
      <c r="P307" s="235"/>
      <c r="Q307" s="235"/>
      <c r="R307" s="235"/>
      <c r="S307" s="235"/>
      <c r="T307" s="241" t="str">
        <f>IF(E307="","",VLOOKUP(E307,判定式!C$3:$J$12,8,TRUE))</f>
        <v/>
      </c>
      <c r="U307" s="241" t="str">
        <f>IF(F307="","",VLOOKUP(F307,判定式!D$3:$J$12,7,TRUE))</f>
        <v/>
      </c>
      <c r="V307" s="241" t="str">
        <f>IF(G307="","",VLOOKUP(G307,判定式!E$3:$J$12,6,TRUE))</f>
        <v/>
      </c>
      <c r="W307" s="241" t="str">
        <f>IF(H307="","",VLOOKUP(H307,判定式!F$3:$J$12,5,TRUE))</f>
        <v/>
      </c>
      <c r="X307" s="241" t="str">
        <f>IF(I307="","",VLOOKUP(I307,判定式!M$3:$N$12,2,TRUE))</f>
        <v/>
      </c>
      <c r="Y307" s="241" t="str">
        <f>IF(J307="","",VLOOKUP(J307,判定式!I$3:$J$12,2,TRUE))</f>
        <v/>
      </c>
      <c r="Z307" s="241" t="str">
        <f>IF(K307="","",VLOOKUP(K307,判定式!L$3:$N$12,3,TRUE))</f>
        <v/>
      </c>
      <c r="AA307" s="241" t="str">
        <f>IF(L307="","",VLOOKUP(L307,判定式!G$3:$J$12,4,TRUE))</f>
        <v/>
      </c>
      <c r="AB307" s="241" t="str">
        <f>IF(M307="","",VLOOKUP(M307,判定式!$H$3:J$12,3,TRUE))</f>
        <v/>
      </c>
      <c r="AC307" s="69" t="str">
        <f t="shared" si="15"/>
        <v/>
      </c>
      <c r="AD307" s="170" t="b">
        <f>IF(ISNUMBER(D307),"判定外",IF(C307=12,VLOOKUP(AC307,判定式!$C$15:I$19,7,TRUE),IF(C307=13,VLOOKUP(AC307,判定式!$D$15:I$19,6,TRUE),IF(C307=14,VLOOKUP(AC307,判定式!$E$15:I$19,5,TRUE),IF(C307=15,VLOOKUP(AC307,判定式!$F$15:I$19,4,TRUE),IF(C307=16,VLOOKUP(AC307,判定式!$G$15:I$19,3,TRUE),IF(C307=17,VLOOKUP(AC307,判定式!$H$15:I$19,2,TRUE))))))))</f>
        <v>0</v>
      </c>
    </row>
    <row r="308" spans="1:30" ht="14.25">
      <c r="A308" s="67">
        <v>288</v>
      </c>
      <c r="B308" s="133"/>
      <c r="C308" s="201"/>
      <c r="D308" s="208" t="str">
        <f t="shared" si="14"/>
        <v>-</v>
      </c>
      <c r="E308" s="225"/>
      <c r="F308" s="225"/>
      <c r="G308" s="225"/>
      <c r="H308" s="225"/>
      <c r="I308" s="225"/>
      <c r="J308" s="225"/>
      <c r="K308" s="68"/>
      <c r="L308" s="225"/>
      <c r="M308" s="225"/>
      <c r="N308" s="235"/>
      <c r="O308" s="235"/>
      <c r="P308" s="235"/>
      <c r="Q308" s="235"/>
      <c r="R308" s="235"/>
      <c r="S308" s="235"/>
      <c r="T308" s="241" t="str">
        <f>IF(E308="","",VLOOKUP(E308,判定式!C$3:$J$12,8,TRUE))</f>
        <v/>
      </c>
      <c r="U308" s="241" t="str">
        <f>IF(F308="","",VLOOKUP(F308,判定式!D$3:$J$12,7,TRUE))</f>
        <v/>
      </c>
      <c r="V308" s="241" t="str">
        <f>IF(G308="","",VLOOKUP(G308,判定式!E$3:$J$12,6,TRUE))</f>
        <v/>
      </c>
      <c r="W308" s="241" t="str">
        <f>IF(H308="","",VLOOKUP(H308,判定式!F$3:$J$12,5,TRUE))</f>
        <v/>
      </c>
      <c r="X308" s="241" t="str">
        <f>IF(I308="","",VLOOKUP(I308,判定式!M$3:$N$12,2,TRUE))</f>
        <v/>
      </c>
      <c r="Y308" s="241" t="str">
        <f>IF(J308="","",VLOOKUP(J308,判定式!I$3:$J$12,2,TRUE))</f>
        <v/>
      </c>
      <c r="Z308" s="241" t="str">
        <f>IF(K308="","",VLOOKUP(K308,判定式!L$3:$N$12,3,TRUE))</f>
        <v/>
      </c>
      <c r="AA308" s="241" t="str">
        <f>IF(L308="","",VLOOKUP(L308,判定式!G$3:$J$12,4,TRUE))</f>
        <v/>
      </c>
      <c r="AB308" s="241" t="str">
        <f>IF(M308="","",VLOOKUP(M308,判定式!$H$3:J$12,3,TRUE))</f>
        <v/>
      </c>
      <c r="AC308" s="69" t="str">
        <f t="shared" si="15"/>
        <v/>
      </c>
      <c r="AD308" s="170" t="b">
        <f>IF(ISNUMBER(D308),"判定外",IF(C308=12,VLOOKUP(AC308,判定式!$C$15:I$19,7,TRUE),IF(C308=13,VLOOKUP(AC308,判定式!$D$15:I$19,6,TRUE),IF(C308=14,VLOOKUP(AC308,判定式!$E$15:I$19,5,TRUE),IF(C308=15,VLOOKUP(AC308,判定式!$F$15:I$19,4,TRUE),IF(C308=16,VLOOKUP(AC308,判定式!$G$15:I$19,3,TRUE),IF(C308=17,VLOOKUP(AC308,判定式!$H$15:I$19,2,TRUE))))))))</f>
        <v>0</v>
      </c>
    </row>
    <row r="309" spans="1:30" ht="14.25">
      <c r="A309" s="67">
        <v>289</v>
      </c>
      <c r="B309" s="133"/>
      <c r="C309" s="201"/>
      <c r="D309" s="208" t="str">
        <f t="shared" si="14"/>
        <v>-</v>
      </c>
      <c r="E309" s="225"/>
      <c r="F309" s="225"/>
      <c r="G309" s="225"/>
      <c r="H309" s="225"/>
      <c r="I309" s="225"/>
      <c r="J309" s="225"/>
      <c r="K309" s="68"/>
      <c r="L309" s="225"/>
      <c r="M309" s="225"/>
      <c r="N309" s="235"/>
      <c r="O309" s="235"/>
      <c r="P309" s="235"/>
      <c r="Q309" s="235"/>
      <c r="R309" s="235"/>
      <c r="S309" s="235"/>
      <c r="T309" s="241" t="str">
        <f>IF(E309="","",VLOOKUP(E309,判定式!C$3:$J$12,8,TRUE))</f>
        <v/>
      </c>
      <c r="U309" s="241" t="str">
        <f>IF(F309="","",VLOOKUP(F309,判定式!D$3:$J$12,7,TRUE))</f>
        <v/>
      </c>
      <c r="V309" s="241" t="str">
        <f>IF(G309="","",VLOOKUP(G309,判定式!E$3:$J$12,6,TRUE))</f>
        <v/>
      </c>
      <c r="W309" s="241" t="str">
        <f>IF(H309="","",VLOOKUP(H309,判定式!F$3:$J$12,5,TRUE))</f>
        <v/>
      </c>
      <c r="X309" s="241" t="str">
        <f>IF(I309="","",VLOOKUP(I309,判定式!M$3:$N$12,2,TRUE))</f>
        <v/>
      </c>
      <c r="Y309" s="241" t="str">
        <f>IF(J309="","",VLOOKUP(J309,判定式!I$3:$J$12,2,TRUE))</f>
        <v/>
      </c>
      <c r="Z309" s="241" t="str">
        <f>IF(K309="","",VLOOKUP(K309,判定式!L$3:$N$12,3,TRUE))</f>
        <v/>
      </c>
      <c r="AA309" s="241" t="str">
        <f>IF(L309="","",VLOOKUP(L309,判定式!G$3:$J$12,4,TRUE))</f>
        <v/>
      </c>
      <c r="AB309" s="241" t="str">
        <f>IF(M309="","",VLOOKUP(M309,判定式!$H$3:J$12,3,TRUE))</f>
        <v/>
      </c>
      <c r="AC309" s="69" t="str">
        <f t="shared" si="15"/>
        <v/>
      </c>
      <c r="AD309" s="170" t="b">
        <f>IF(ISNUMBER(D309),"判定外",IF(C309=12,VLOOKUP(AC309,判定式!$C$15:I$19,7,TRUE),IF(C309=13,VLOOKUP(AC309,判定式!$D$15:I$19,6,TRUE),IF(C309=14,VLOOKUP(AC309,判定式!$E$15:I$19,5,TRUE),IF(C309=15,VLOOKUP(AC309,判定式!$F$15:I$19,4,TRUE),IF(C309=16,VLOOKUP(AC309,判定式!$G$15:I$19,3,TRUE),IF(C309=17,VLOOKUP(AC309,判定式!$H$15:I$19,2,TRUE))))))))</f>
        <v>0</v>
      </c>
    </row>
    <row r="310" spans="1:30" ht="14.25">
      <c r="A310" s="76">
        <v>290</v>
      </c>
      <c r="B310" s="136"/>
      <c r="C310" s="204"/>
      <c r="D310" s="211" t="str">
        <f t="shared" si="14"/>
        <v>-</v>
      </c>
      <c r="E310" s="230"/>
      <c r="F310" s="230"/>
      <c r="G310" s="230"/>
      <c r="H310" s="230"/>
      <c r="I310" s="230"/>
      <c r="J310" s="230"/>
      <c r="K310" s="77"/>
      <c r="L310" s="230"/>
      <c r="M310" s="230"/>
      <c r="N310" s="239"/>
      <c r="O310" s="239"/>
      <c r="P310" s="239"/>
      <c r="Q310" s="239"/>
      <c r="R310" s="239"/>
      <c r="S310" s="239"/>
      <c r="T310" s="242" t="str">
        <f>IF(E310="","",VLOOKUP(E310,判定式!C$3:$J$12,8,TRUE))</f>
        <v/>
      </c>
      <c r="U310" s="242" t="str">
        <f>IF(F310="","",VLOOKUP(F310,判定式!D$3:$J$12,7,TRUE))</f>
        <v/>
      </c>
      <c r="V310" s="242" t="str">
        <f>IF(G310="","",VLOOKUP(G310,判定式!E$3:$J$12,6,TRUE))</f>
        <v/>
      </c>
      <c r="W310" s="242" t="str">
        <f>IF(H310="","",VLOOKUP(H310,判定式!F$3:$J$12,5,TRUE))</f>
        <v/>
      </c>
      <c r="X310" s="242" t="str">
        <f>IF(I310="","",VLOOKUP(I310,判定式!M$3:$N$12,2,TRUE))</f>
        <v/>
      </c>
      <c r="Y310" s="242" t="str">
        <f>IF(J310="","",VLOOKUP(J310,判定式!I$3:$J$12,2,TRUE))</f>
        <v/>
      </c>
      <c r="Z310" s="242" t="str">
        <f>IF(K310="","",VLOOKUP(K310,判定式!L$3:$N$12,3,TRUE))</f>
        <v/>
      </c>
      <c r="AA310" s="242" t="str">
        <f>IF(L310="","",VLOOKUP(L310,判定式!G$3:$J$12,4,TRUE))</f>
        <v/>
      </c>
      <c r="AB310" s="242" t="str">
        <f>IF(M310="","",VLOOKUP(M310,判定式!$H$3:J$12,3,TRUE))</f>
        <v/>
      </c>
      <c r="AC310" s="78" t="str">
        <f t="shared" si="15"/>
        <v/>
      </c>
      <c r="AD310" s="173" t="b">
        <f>IF(ISNUMBER(D310),"判定外",IF(C310=12,VLOOKUP(AC310,判定式!$C$15:I$19,7,TRUE),IF(C310=13,VLOOKUP(AC310,判定式!$D$15:I$19,6,TRUE),IF(C310=14,VLOOKUP(AC310,判定式!$E$15:I$19,5,TRUE),IF(C310=15,VLOOKUP(AC310,判定式!$F$15:I$19,4,TRUE),IF(C310=16,VLOOKUP(AC310,判定式!$G$15:I$19,3,TRUE),IF(C310=17,VLOOKUP(AC310,判定式!$H$15:I$19,2,TRUE))))))))</f>
        <v>0</v>
      </c>
    </row>
    <row r="311" spans="1:30" ht="14.25">
      <c r="A311" s="73">
        <v>291</v>
      </c>
      <c r="B311" s="137"/>
      <c r="C311" s="205"/>
      <c r="D311" s="212" t="str">
        <f t="shared" si="14"/>
        <v>-</v>
      </c>
      <c r="E311" s="231"/>
      <c r="F311" s="231"/>
      <c r="G311" s="231"/>
      <c r="H311" s="231"/>
      <c r="I311" s="231"/>
      <c r="J311" s="231"/>
      <c r="K311" s="80"/>
      <c r="L311" s="231"/>
      <c r="M311" s="231"/>
      <c r="N311" s="238"/>
      <c r="O311" s="238"/>
      <c r="P311" s="238"/>
      <c r="Q311" s="238"/>
      <c r="R311" s="238"/>
      <c r="S311" s="238"/>
      <c r="T311" s="243" t="str">
        <f>IF(E311="","",VLOOKUP(E311,判定式!C$3:$J$12,8,TRUE))</f>
        <v/>
      </c>
      <c r="U311" s="243" t="str">
        <f>IF(F311="","",VLOOKUP(F311,判定式!D$3:$J$12,7,TRUE))</f>
        <v/>
      </c>
      <c r="V311" s="243" t="str">
        <f>IF(G311="","",VLOOKUP(G311,判定式!E$3:$J$12,6,TRUE))</f>
        <v/>
      </c>
      <c r="W311" s="243" t="str">
        <f>IF(H311="","",VLOOKUP(H311,判定式!F$3:$J$12,5,TRUE))</f>
        <v/>
      </c>
      <c r="X311" s="243" t="str">
        <f>IF(I311="","",VLOOKUP(I311,判定式!M$3:$N$12,2,TRUE))</f>
        <v/>
      </c>
      <c r="Y311" s="243" t="str">
        <f>IF(J311="","",VLOOKUP(J311,判定式!I$3:$J$12,2,TRUE))</f>
        <v/>
      </c>
      <c r="Z311" s="243" t="str">
        <f>IF(K311="","",VLOOKUP(K311,判定式!L$3:$N$12,3,TRUE))</f>
        <v/>
      </c>
      <c r="AA311" s="243" t="str">
        <f>IF(L311="","",VLOOKUP(L311,判定式!G$3:$J$12,4,TRUE))</f>
        <v/>
      </c>
      <c r="AB311" s="243" t="str">
        <f>IF(M311="","",VLOOKUP(M311,判定式!$H$3:J$12,3,TRUE))</f>
        <v/>
      </c>
      <c r="AC311" s="75" t="str">
        <f t="shared" si="15"/>
        <v/>
      </c>
      <c r="AD311" s="174" t="b">
        <f>IF(ISNUMBER(D311),"判定外",IF(C311=12,VLOOKUP(AC311,判定式!$C$15:I$19,7,TRUE),IF(C311=13,VLOOKUP(AC311,判定式!$D$15:I$19,6,TRUE),IF(C311=14,VLOOKUP(AC311,判定式!$E$15:I$19,5,TRUE),IF(C311=15,VLOOKUP(AC311,判定式!$F$15:I$19,4,TRUE),IF(C311=16,VLOOKUP(AC311,判定式!$G$15:I$19,3,TRUE),IF(C311=17,VLOOKUP(AC311,判定式!$H$15:I$19,2,TRUE))))))))</f>
        <v>0</v>
      </c>
    </row>
    <row r="312" spans="1:30" ht="14.25">
      <c r="A312" s="67">
        <v>292</v>
      </c>
      <c r="B312" s="133"/>
      <c r="C312" s="201"/>
      <c r="D312" s="208" t="str">
        <f t="shared" si="14"/>
        <v>-</v>
      </c>
      <c r="E312" s="225"/>
      <c r="F312" s="225"/>
      <c r="G312" s="225"/>
      <c r="H312" s="225"/>
      <c r="I312" s="225"/>
      <c r="J312" s="225"/>
      <c r="K312" s="68"/>
      <c r="L312" s="225"/>
      <c r="M312" s="225"/>
      <c r="N312" s="235"/>
      <c r="O312" s="235"/>
      <c r="P312" s="235"/>
      <c r="Q312" s="235"/>
      <c r="R312" s="235"/>
      <c r="S312" s="235"/>
      <c r="T312" s="241" t="str">
        <f>IF(E312="","",VLOOKUP(E312,判定式!C$3:$J$12,8,TRUE))</f>
        <v/>
      </c>
      <c r="U312" s="241" t="str">
        <f>IF(F312="","",VLOOKUP(F312,判定式!D$3:$J$12,7,TRUE))</f>
        <v/>
      </c>
      <c r="V312" s="241" t="str">
        <f>IF(G312="","",VLOOKUP(G312,判定式!E$3:$J$12,6,TRUE))</f>
        <v/>
      </c>
      <c r="W312" s="241" t="str">
        <f>IF(H312="","",VLOOKUP(H312,判定式!F$3:$J$12,5,TRUE))</f>
        <v/>
      </c>
      <c r="X312" s="241" t="str">
        <f>IF(I312="","",VLOOKUP(I312,判定式!M$3:$N$12,2,TRUE))</f>
        <v/>
      </c>
      <c r="Y312" s="241" t="str">
        <f>IF(J312="","",VLOOKUP(J312,判定式!I$3:$J$12,2,TRUE))</f>
        <v/>
      </c>
      <c r="Z312" s="241" t="str">
        <f>IF(K312="","",VLOOKUP(K312,判定式!L$3:$N$12,3,TRUE))</f>
        <v/>
      </c>
      <c r="AA312" s="241" t="str">
        <f>IF(L312="","",VLOOKUP(L312,判定式!G$3:$J$12,4,TRUE))</f>
        <v/>
      </c>
      <c r="AB312" s="241" t="str">
        <f>IF(M312="","",VLOOKUP(M312,判定式!$H$3:J$12,3,TRUE))</f>
        <v/>
      </c>
      <c r="AC312" s="69" t="str">
        <f t="shared" si="15"/>
        <v/>
      </c>
      <c r="AD312" s="170" t="b">
        <f>IF(ISNUMBER(D312),"判定外",IF(C312=12,VLOOKUP(AC312,判定式!$C$15:I$19,7,TRUE),IF(C312=13,VLOOKUP(AC312,判定式!$D$15:I$19,6,TRUE),IF(C312=14,VLOOKUP(AC312,判定式!$E$15:I$19,5,TRUE),IF(C312=15,VLOOKUP(AC312,判定式!$F$15:I$19,4,TRUE),IF(C312=16,VLOOKUP(AC312,判定式!$G$15:I$19,3,TRUE),IF(C312=17,VLOOKUP(AC312,判定式!$H$15:I$19,2,TRUE))))))))</f>
        <v>0</v>
      </c>
    </row>
    <row r="313" spans="1:30" ht="14.25">
      <c r="A313" s="67">
        <v>293</v>
      </c>
      <c r="B313" s="133"/>
      <c r="C313" s="201"/>
      <c r="D313" s="208" t="str">
        <f t="shared" si="14"/>
        <v>-</v>
      </c>
      <c r="E313" s="225"/>
      <c r="F313" s="225"/>
      <c r="G313" s="225"/>
      <c r="H313" s="225"/>
      <c r="I313" s="225"/>
      <c r="J313" s="225"/>
      <c r="K313" s="68"/>
      <c r="L313" s="225"/>
      <c r="M313" s="225"/>
      <c r="N313" s="235"/>
      <c r="O313" s="235"/>
      <c r="P313" s="235"/>
      <c r="Q313" s="235"/>
      <c r="R313" s="235"/>
      <c r="S313" s="235"/>
      <c r="T313" s="241" t="str">
        <f>IF(E313="","",VLOOKUP(E313,判定式!C$3:$J$12,8,TRUE))</f>
        <v/>
      </c>
      <c r="U313" s="241" t="str">
        <f>IF(F313="","",VLOOKUP(F313,判定式!D$3:$J$12,7,TRUE))</f>
        <v/>
      </c>
      <c r="V313" s="241" t="str">
        <f>IF(G313="","",VLOOKUP(G313,判定式!E$3:$J$12,6,TRUE))</f>
        <v/>
      </c>
      <c r="W313" s="241" t="str">
        <f>IF(H313="","",VLOOKUP(H313,判定式!F$3:$J$12,5,TRUE))</f>
        <v/>
      </c>
      <c r="X313" s="241" t="str">
        <f>IF(I313="","",VLOOKUP(I313,判定式!M$3:$N$12,2,TRUE))</f>
        <v/>
      </c>
      <c r="Y313" s="241" t="str">
        <f>IF(J313="","",VLOOKUP(J313,判定式!I$3:$J$12,2,TRUE))</f>
        <v/>
      </c>
      <c r="Z313" s="241" t="str">
        <f>IF(K313="","",VLOOKUP(K313,判定式!L$3:$N$12,3,TRUE))</f>
        <v/>
      </c>
      <c r="AA313" s="241" t="str">
        <f>IF(L313="","",VLOOKUP(L313,判定式!G$3:$J$12,4,TRUE))</f>
        <v/>
      </c>
      <c r="AB313" s="241" t="str">
        <f>IF(M313="","",VLOOKUP(M313,判定式!$H$3:J$12,3,TRUE))</f>
        <v/>
      </c>
      <c r="AC313" s="69" t="str">
        <f t="shared" si="15"/>
        <v/>
      </c>
      <c r="AD313" s="170" t="b">
        <f>IF(ISNUMBER(D313),"判定外",IF(C313=12,VLOOKUP(AC313,判定式!$C$15:I$19,7,TRUE),IF(C313=13,VLOOKUP(AC313,判定式!$D$15:I$19,6,TRUE),IF(C313=14,VLOOKUP(AC313,判定式!$E$15:I$19,5,TRUE),IF(C313=15,VLOOKUP(AC313,判定式!$F$15:I$19,4,TRUE),IF(C313=16,VLOOKUP(AC313,判定式!$G$15:I$19,3,TRUE),IF(C313=17,VLOOKUP(AC313,判定式!$H$15:I$19,2,TRUE))))))))</f>
        <v>0</v>
      </c>
    </row>
    <row r="314" spans="1:30" ht="14.25">
      <c r="A314" s="67">
        <v>294</v>
      </c>
      <c r="B314" s="133"/>
      <c r="C314" s="201"/>
      <c r="D314" s="208" t="str">
        <f t="shared" si="14"/>
        <v>-</v>
      </c>
      <c r="E314" s="225"/>
      <c r="F314" s="225"/>
      <c r="G314" s="225"/>
      <c r="H314" s="225"/>
      <c r="I314" s="225"/>
      <c r="J314" s="225"/>
      <c r="K314" s="68"/>
      <c r="L314" s="225"/>
      <c r="M314" s="225"/>
      <c r="N314" s="235"/>
      <c r="O314" s="235"/>
      <c r="P314" s="235"/>
      <c r="Q314" s="235"/>
      <c r="R314" s="235"/>
      <c r="S314" s="235"/>
      <c r="T314" s="241" t="str">
        <f>IF(E314="","",VLOOKUP(E314,判定式!C$3:$J$12,8,TRUE))</f>
        <v/>
      </c>
      <c r="U314" s="241" t="str">
        <f>IF(F314="","",VLOOKUP(F314,判定式!D$3:$J$12,7,TRUE))</f>
        <v/>
      </c>
      <c r="V314" s="241" t="str">
        <f>IF(G314="","",VLOOKUP(G314,判定式!E$3:$J$12,6,TRUE))</f>
        <v/>
      </c>
      <c r="W314" s="241" t="str">
        <f>IF(H314="","",VLOOKUP(H314,判定式!F$3:$J$12,5,TRUE))</f>
        <v/>
      </c>
      <c r="X314" s="241" t="str">
        <f>IF(I314="","",VLOOKUP(I314,判定式!M$3:$N$12,2,TRUE))</f>
        <v/>
      </c>
      <c r="Y314" s="241" t="str">
        <f>IF(J314="","",VLOOKUP(J314,判定式!I$3:$J$12,2,TRUE))</f>
        <v/>
      </c>
      <c r="Z314" s="241" t="str">
        <f>IF(K314="","",VLOOKUP(K314,判定式!L$3:$N$12,3,TRUE))</f>
        <v/>
      </c>
      <c r="AA314" s="241" t="str">
        <f>IF(L314="","",VLOOKUP(L314,判定式!G$3:$J$12,4,TRUE))</f>
        <v/>
      </c>
      <c r="AB314" s="241" t="str">
        <f>IF(M314="","",VLOOKUP(M314,判定式!$H$3:J$12,3,TRUE))</f>
        <v/>
      </c>
      <c r="AC314" s="69" t="str">
        <f t="shared" si="15"/>
        <v/>
      </c>
      <c r="AD314" s="170" t="b">
        <f>IF(ISNUMBER(D314),"判定外",IF(C314=12,VLOOKUP(AC314,判定式!$C$15:I$19,7,TRUE),IF(C314=13,VLOOKUP(AC314,判定式!$D$15:I$19,6,TRUE),IF(C314=14,VLOOKUP(AC314,判定式!$E$15:I$19,5,TRUE),IF(C314=15,VLOOKUP(AC314,判定式!$F$15:I$19,4,TRUE),IF(C314=16,VLOOKUP(AC314,判定式!$G$15:I$19,3,TRUE),IF(C314=17,VLOOKUP(AC314,判定式!$H$15:I$19,2,TRUE))))))))</f>
        <v>0</v>
      </c>
    </row>
    <row r="315" spans="1:30" ht="14.25">
      <c r="A315" s="76">
        <v>295</v>
      </c>
      <c r="B315" s="134"/>
      <c r="C315" s="202"/>
      <c r="D315" s="211" t="str">
        <f t="shared" si="14"/>
        <v>-</v>
      </c>
      <c r="E315" s="227"/>
      <c r="F315" s="227"/>
      <c r="G315" s="227"/>
      <c r="H315" s="227"/>
      <c r="I315" s="227"/>
      <c r="J315" s="227"/>
      <c r="K315" s="71"/>
      <c r="L315" s="227"/>
      <c r="M315" s="227"/>
      <c r="N315" s="239"/>
      <c r="O315" s="239"/>
      <c r="P315" s="239"/>
      <c r="Q315" s="239"/>
      <c r="R315" s="239"/>
      <c r="S315" s="239"/>
      <c r="T315" s="244" t="str">
        <f>IF(E315="","",VLOOKUP(E315,判定式!C$3:$J$12,8,TRUE))</f>
        <v/>
      </c>
      <c r="U315" s="244" t="str">
        <f>IF(F315="","",VLOOKUP(F315,判定式!D$3:$J$12,7,TRUE))</f>
        <v/>
      </c>
      <c r="V315" s="244" t="str">
        <f>IF(G315="","",VLOOKUP(G315,判定式!E$3:$J$12,6,TRUE))</f>
        <v/>
      </c>
      <c r="W315" s="244" t="str">
        <f>IF(H315="","",VLOOKUP(H315,判定式!F$3:$J$12,5,TRUE))</f>
        <v/>
      </c>
      <c r="X315" s="244" t="str">
        <f>IF(I315="","",VLOOKUP(I315,判定式!M$3:$N$12,2,TRUE))</f>
        <v/>
      </c>
      <c r="Y315" s="244" t="str">
        <f>IF(J315="","",VLOOKUP(J315,判定式!I$3:$J$12,2,TRUE))</f>
        <v/>
      </c>
      <c r="Z315" s="244" t="str">
        <f>IF(K315="","",VLOOKUP(K315,判定式!L$3:$N$12,3,TRUE))</f>
        <v/>
      </c>
      <c r="AA315" s="244" t="str">
        <f>IF(L315="","",VLOOKUP(L315,判定式!G$3:$J$12,4,TRUE))</f>
        <v/>
      </c>
      <c r="AB315" s="244" t="str">
        <f>IF(M315="","",VLOOKUP(M315,判定式!$H$3:J$12,3,TRUE))</f>
        <v/>
      </c>
      <c r="AC315" s="78" t="str">
        <f t="shared" si="15"/>
        <v/>
      </c>
      <c r="AD315" s="171" t="b">
        <f>IF(ISNUMBER(D315),"判定外",IF(C315=12,VLOOKUP(AC315,判定式!$C$15:I$19,7,TRUE),IF(C315=13,VLOOKUP(AC315,判定式!$D$15:I$19,6,TRUE),IF(C315=14,VLOOKUP(AC315,判定式!$E$15:I$19,5,TRUE),IF(C315=15,VLOOKUP(AC315,判定式!$F$15:I$19,4,TRUE),IF(C315=16,VLOOKUP(AC315,判定式!$G$15:I$19,3,TRUE),IF(C315=17,VLOOKUP(AC315,判定式!$H$15:I$19,2,TRUE))))))))</f>
        <v>0</v>
      </c>
    </row>
    <row r="316" spans="1:30" ht="14.25">
      <c r="A316" s="73">
        <v>296</v>
      </c>
      <c r="B316" s="135"/>
      <c r="C316" s="203"/>
      <c r="D316" s="212" t="str">
        <f t="shared" si="14"/>
        <v>-</v>
      </c>
      <c r="E316" s="229"/>
      <c r="F316" s="229"/>
      <c r="G316" s="229"/>
      <c r="H316" s="229"/>
      <c r="I316" s="229"/>
      <c r="J316" s="229"/>
      <c r="K316" s="74"/>
      <c r="L316" s="229"/>
      <c r="M316" s="229"/>
      <c r="N316" s="238"/>
      <c r="O316" s="238"/>
      <c r="P316" s="238"/>
      <c r="Q316" s="238"/>
      <c r="R316" s="238"/>
      <c r="S316" s="238"/>
      <c r="T316" s="245" t="str">
        <f>IF(E316="","",VLOOKUP(E316,判定式!C$3:$J$12,8,TRUE))</f>
        <v/>
      </c>
      <c r="U316" s="245" t="str">
        <f>IF(F316="","",VLOOKUP(F316,判定式!D$3:$J$12,7,TRUE))</f>
        <v/>
      </c>
      <c r="V316" s="245" t="str">
        <f>IF(G316="","",VLOOKUP(G316,判定式!E$3:$J$12,6,TRUE))</f>
        <v/>
      </c>
      <c r="W316" s="245" t="str">
        <f>IF(H316="","",VLOOKUP(H316,判定式!F$3:$J$12,5,TRUE))</f>
        <v/>
      </c>
      <c r="X316" s="245" t="str">
        <f>IF(I316="","",VLOOKUP(I316,判定式!M$3:$N$12,2,TRUE))</f>
        <v/>
      </c>
      <c r="Y316" s="245" t="str">
        <f>IF(J316="","",VLOOKUP(J316,判定式!I$3:$J$12,2,TRUE))</f>
        <v/>
      </c>
      <c r="Z316" s="245" t="str">
        <f>IF(K316="","",VLOOKUP(K316,判定式!L$3:$N$12,3,TRUE))</f>
        <v/>
      </c>
      <c r="AA316" s="245" t="str">
        <f>IF(L316="","",VLOOKUP(L316,判定式!G$3:$J$12,4,TRUE))</f>
        <v/>
      </c>
      <c r="AB316" s="245" t="str">
        <f>IF(M316="","",VLOOKUP(M316,判定式!$H$3:J$12,3,TRUE))</f>
        <v/>
      </c>
      <c r="AC316" s="75" t="str">
        <f t="shared" si="15"/>
        <v/>
      </c>
      <c r="AD316" s="172" t="b">
        <f>IF(ISNUMBER(D316),"判定外",IF(C316=12,VLOOKUP(AC316,判定式!$C$15:I$19,7,TRUE),IF(C316=13,VLOOKUP(AC316,判定式!$D$15:I$19,6,TRUE),IF(C316=14,VLOOKUP(AC316,判定式!$E$15:I$19,5,TRUE),IF(C316=15,VLOOKUP(AC316,判定式!$F$15:I$19,4,TRUE),IF(C316=16,VLOOKUP(AC316,判定式!$G$15:I$19,3,TRUE),IF(C316=17,VLOOKUP(AC316,判定式!$H$15:I$19,2,TRUE))))))))</f>
        <v>0</v>
      </c>
    </row>
    <row r="317" spans="1:30" ht="14.25">
      <c r="A317" s="67">
        <v>297</v>
      </c>
      <c r="B317" s="133"/>
      <c r="C317" s="201"/>
      <c r="D317" s="208" t="str">
        <f t="shared" si="14"/>
        <v>-</v>
      </c>
      <c r="E317" s="225"/>
      <c r="F317" s="225"/>
      <c r="G317" s="225"/>
      <c r="H317" s="225"/>
      <c r="I317" s="225"/>
      <c r="J317" s="225"/>
      <c r="K317" s="68"/>
      <c r="L317" s="225"/>
      <c r="M317" s="225"/>
      <c r="N317" s="235"/>
      <c r="O317" s="235"/>
      <c r="P317" s="235"/>
      <c r="Q317" s="235"/>
      <c r="R317" s="235"/>
      <c r="S317" s="235"/>
      <c r="T317" s="241" t="str">
        <f>IF(E317="","",VLOOKUP(E317,判定式!C$3:$J$12,8,TRUE))</f>
        <v/>
      </c>
      <c r="U317" s="241" t="str">
        <f>IF(F317="","",VLOOKUP(F317,判定式!D$3:$J$12,7,TRUE))</f>
        <v/>
      </c>
      <c r="V317" s="241" t="str">
        <f>IF(G317="","",VLOOKUP(G317,判定式!E$3:$J$12,6,TRUE))</f>
        <v/>
      </c>
      <c r="W317" s="241" t="str">
        <f>IF(H317="","",VLOOKUP(H317,判定式!F$3:$J$12,5,TRUE))</f>
        <v/>
      </c>
      <c r="X317" s="241" t="str">
        <f>IF(I317="","",VLOOKUP(I317,判定式!M$3:$N$12,2,TRUE))</f>
        <v/>
      </c>
      <c r="Y317" s="241" t="str">
        <f>IF(J317="","",VLOOKUP(J317,判定式!I$3:$J$12,2,TRUE))</f>
        <v/>
      </c>
      <c r="Z317" s="241" t="str">
        <f>IF(K317="","",VLOOKUP(K317,判定式!L$3:$N$12,3,TRUE))</f>
        <v/>
      </c>
      <c r="AA317" s="241" t="str">
        <f>IF(L317="","",VLOOKUP(L317,判定式!G$3:$J$12,4,TRUE))</f>
        <v/>
      </c>
      <c r="AB317" s="241" t="str">
        <f>IF(M317="","",VLOOKUP(M317,判定式!$H$3:J$12,3,TRUE))</f>
        <v/>
      </c>
      <c r="AC317" s="69" t="str">
        <f t="shared" si="15"/>
        <v/>
      </c>
      <c r="AD317" s="170" t="b">
        <f>IF(ISNUMBER(D317),"判定外",IF(C317=12,VLOOKUP(AC317,判定式!$C$15:I$19,7,TRUE),IF(C317=13,VLOOKUP(AC317,判定式!$D$15:I$19,6,TRUE),IF(C317=14,VLOOKUP(AC317,判定式!$E$15:I$19,5,TRUE),IF(C317=15,VLOOKUP(AC317,判定式!$F$15:I$19,4,TRUE),IF(C317=16,VLOOKUP(AC317,判定式!$G$15:I$19,3,TRUE),IF(C317=17,VLOOKUP(AC317,判定式!$H$15:I$19,2,TRUE))))))))</f>
        <v>0</v>
      </c>
    </row>
    <row r="318" spans="1:30" ht="14.25">
      <c r="A318" s="67">
        <v>298</v>
      </c>
      <c r="B318" s="133"/>
      <c r="C318" s="201"/>
      <c r="D318" s="208" t="str">
        <f t="shared" si="14"/>
        <v>-</v>
      </c>
      <c r="E318" s="225"/>
      <c r="F318" s="225"/>
      <c r="G318" s="225"/>
      <c r="H318" s="225"/>
      <c r="I318" s="225"/>
      <c r="J318" s="225"/>
      <c r="K318" s="68"/>
      <c r="L318" s="225"/>
      <c r="M318" s="225"/>
      <c r="N318" s="235"/>
      <c r="O318" s="235"/>
      <c r="P318" s="235"/>
      <c r="Q318" s="235"/>
      <c r="R318" s="235"/>
      <c r="S318" s="235"/>
      <c r="T318" s="241" t="str">
        <f>IF(E318="","",VLOOKUP(E318,判定式!C$3:$J$12,8,TRUE))</f>
        <v/>
      </c>
      <c r="U318" s="241" t="str">
        <f>IF(F318="","",VLOOKUP(F318,判定式!D$3:$J$12,7,TRUE))</f>
        <v/>
      </c>
      <c r="V318" s="241" t="str">
        <f>IF(G318="","",VLOOKUP(G318,判定式!E$3:$J$12,6,TRUE))</f>
        <v/>
      </c>
      <c r="W318" s="241" t="str">
        <f>IF(H318="","",VLOOKUP(H318,判定式!F$3:$J$12,5,TRUE))</f>
        <v/>
      </c>
      <c r="X318" s="241" t="str">
        <f>IF(I318="","",VLOOKUP(I318,判定式!M$3:$N$12,2,TRUE))</f>
        <v/>
      </c>
      <c r="Y318" s="241" t="str">
        <f>IF(J318="","",VLOOKUP(J318,判定式!I$3:$J$12,2,TRUE))</f>
        <v/>
      </c>
      <c r="Z318" s="241" t="str">
        <f>IF(K318="","",VLOOKUP(K318,判定式!L$3:$N$12,3,TRUE))</f>
        <v/>
      </c>
      <c r="AA318" s="241" t="str">
        <f>IF(L318="","",VLOOKUP(L318,判定式!G$3:$J$12,4,TRUE))</f>
        <v/>
      </c>
      <c r="AB318" s="241" t="str">
        <f>IF(M318="","",VLOOKUP(M318,判定式!$H$3:J$12,3,TRUE))</f>
        <v/>
      </c>
      <c r="AC318" s="69" t="str">
        <f t="shared" si="15"/>
        <v/>
      </c>
      <c r="AD318" s="170" t="b">
        <f>IF(ISNUMBER(D318),"判定外",IF(C318=12,VLOOKUP(AC318,判定式!$C$15:I$19,7,TRUE),IF(C318=13,VLOOKUP(AC318,判定式!$D$15:I$19,6,TRUE),IF(C318=14,VLOOKUP(AC318,判定式!$E$15:I$19,5,TRUE),IF(C318=15,VLOOKUP(AC318,判定式!$F$15:I$19,4,TRUE),IF(C318=16,VLOOKUP(AC318,判定式!$G$15:I$19,3,TRUE),IF(C318=17,VLOOKUP(AC318,判定式!$H$15:I$19,2,TRUE))))))))</f>
        <v>0</v>
      </c>
    </row>
    <row r="319" spans="1:30" ht="14.25">
      <c r="A319" s="67">
        <v>299</v>
      </c>
      <c r="B319" s="133"/>
      <c r="C319" s="201"/>
      <c r="D319" s="208" t="str">
        <f t="shared" si="14"/>
        <v>-</v>
      </c>
      <c r="E319" s="225"/>
      <c r="F319" s="225"/>
      <c r="G319" s="225"/>
      <c r="H319" s="225"/>
      <c r="I319" s="225"/>
      <c r="J319" s="225"/>
      <c r="K319" s="68"/>
      <c r="L319" s="225"/>
      <c r="M319" s="225"/>
      <c r="N319" s="235"/>
      <c r="O319" s="235"/>
      <c r="P319" s="235"/>
      <c r="Q319" s="235"/>
      <c r="R319" s="235"/>
      <c r="S319" s="235"/>
      <c r="T319" s="241" t="str">
        <f>IF(E319="","",VLOOKUP(E319,判定式!C$3:$J$12,8,TRUE))</f>
        <v/>
      </c>
      <c r="U319" s="241" t="str">
        <f>IF(F319="","",VLOOKUP(F319,判定式!D$3:$J$12,7,TRUE))</f>
        <v/>
      </c>
      <c r="V319" s="241" t="str">
        <f>IF(G319="","",VLOOKUP(G319,判定式!E$3:$J$12,6,TRUE))</f>
        <v/>
      </c>
      <c r="W319" s="241" t="str">
        <f>IF(H319="","",VLOOKUP(H319,判定式!F$3:$J$12,5,TRUE))</f>
        <v/>
      </c>
      <c r="X319" s="241" t="str">
        <f>IF(I319="","",VLOOKUP(I319,判定式!M$3:$N$12,2,TRUE))</f>
        <v/>
      </c>
      <c r="Y319" s="241" t="str">
        <f>IF(J319="","",VLOOKUP(J319,判定式!I$3:$J$12,2,TRUE))</f>
        <v/>
      </c>
      <c r="Z319" s="241" t="str">
        <f>IF(K319="","",VLOOKUP(K319,判定式!L$3:$N$12,3,TRUE))</f>
        <v/>
      </c>
      <c r="AA319" s="241" t="str">
        <f>IF(L319="","",VLOOKUP(L319,判定式!G$3:$J$12,4,TRUE))</f>
        <v/>
      </c>
      <c r="AB319" s="241" t="str">
        <f>IF(M319="","",VLOOKUP(M319,判定式!$H$3:J$12,3,TRUE))</f>
        <v/>
      </c>
      <c r="AC319" s="69" t="str">
        <f t="shared" si="15"/>
        <v/>
      </c>
      <c r="AD319" s="170" t="b">
        <f>IF(ISNUMBER(D319),"判定外",IF(C319=12,VLOOKUP(AC319,判定式!$C$15:I$19,7,TRUE),IF(C319=13,VLOOKUP(AC319,判定式!$D$15:I$19,6,TRUE),IF(C319=14,VLOOKUP(AC319,判定式!$E$15:I$19,5,TRUE),IF(C319=15,VLOOKUP(AC319,判定式!$F$15:I$19,4,TRUE),IF(C319=16,VLOOKUP(AC319,判定式!$G$15:I$19,3,TRUE),IF(C319=17,VLOOKUP(AC319,判定式!$H$15:I$19,2,TRUE))))))))</f>
        <v>0</v>
      </c>
    </row>
    <row r="320" spans="1:30" ht="15" thickBot="1">
      <c r="A320" s="81">
        <v>300</v>
      </c>
      <c r="B320" s="138"/>
      <c r="C320" s="206"/>
      <c r="D320" s="213" t="str">
        <f t="shared" si="14"/>
        <v>-</v>
      </c>
      <c r="E320" s="232"/>
      <c r="F320" s="232"/>
      <c r="G320" s="232"/>
      <c r="H320" s="232"/>
      <c r="I320" s="232"/>
      <c r="J320" s="232"/>
      <c r="K320" s="82"/>
      <c r="L320" s="232"/>
      <c r="M320" s="232"/>
      <c r="N320" s="246"/>
      <c r="O320" s="246"/>
      <c r="P320" s="246"/>
      <c r="Q320" s="246"/>
      <c r="R320" s="246"/>
      <c r="S320" s="246"/>
      <c r="T320" s="247" t="str">
        <f>IF(E320="","",VLOOKUP(E320,判定式!C$3:$J$12,8,TRUE))</f>
        <v/>
      </c>
      <c r="U320" s="247" t="str">
        <f>IF(F320="","",VLOOKUP(F320,判定式!D$3:$J$12,7,TRUE))</f>
        <v/>
      </c>
      <c r="V320" s="247" t="str">
        <f>IF(G320="","",VLOOKUP(G320,判定式!E$3:$J$12,6,TRUE))</f>
        <v/>
      </c>
      <c r="W320" s="247" t="str">
        <f>IF(H320="","",VLOOKUP(H320,判定式!F$3:$J$12,5,TRUE))</f>
        <v/>
      </c>
      <c r="X320" s="247" t="str">
        <f>IF(I320="","",VLOOKUP(I320,判定式!M$3:$N$12,2,TRUE))</f>
        <v/>
      </c>
      <c r="Y320" s="247" t="str">
        <f>IF(J320="","",VLOOKUP(J320,判定式!I$3:$J$12,2,TRUE))</f>
        <v/>
      </c>
      <c r="Z320" s="247" t="str">
        <f>IF(K320="","",VLOOKUP(K320,判定式!L$3:$N$12,3,TRUE))</f>
        <v/>
      </c>
      <c r="AA320" s="247" t="str">
        <f>IF(L320="","",VLOOKUP(L320,判定式!G$3:$J$12,4,TRUE))</f>
        <v/>
      </c>
      <c r="AB320" s="247" t="str">
        <f>IF(M320="","",VLOOKUP(M320,判定式!$H$3:J$12,3,TRUE))</f>
        <v/>
      </c>
      <c r="AC320" s="83" t="str">
        <f t="shared" si="15"/>
        <v/>
      </c>
      <c r="AD320" s="175" t="b">
        <f>IF(ISNUMBER(D320),"判定外",IF(C320=12,VLOOKUP(AC320,判定式!$C$15:I$19,7,TRUE),IF(C320=13,VLOOKUP(AC320,判定式!$D$15:I$19,6,TRUE),IF(C320=14,VLOOKUP(AC320,判定式!$E$15:I$19,5,TRUE),IF(C320=15,VLOOKUP(AC320,判定式!$F$15:I$19,4,TRUE),IF(C320=16,VLOOKUP(AC320,判定式!$G$15:I$19,3,TRUE),IF(C320=17,VLOOKUP(AC320,判定式!$H$15:I$19,2,TRUE))))))))</f>
        <v>0</v>
      </c>
    </row>
    <row r="321" spans="1:31">
      <c r="P321" s="84"/>
      <c r="Q321" s="84"/>
      <c r="R321" s="84"/>
      <c r="S321" s="84"/>
      <c r="T321" s="84"/>
      <c r="U321" s="84"/>
      <c r="V321" s="84"/>
      <c r="W321" s="84"/>
      <c r="AD321" s="54"/>
      <c r="AE321" s="54"/>
    </row>
    <row r="322" spans="1:31">
      <c r="P322" s="84"/>
      <c r="AD322" s="54"/>
      <c r="AE322" s="54"/>
    </row>
    <row r="323" spans="1:31">
      <c r="B323" s="116" t="s">
        <v>225</v>
      </c>
      <c r="C323" s="93"/>
      <c r="D323" s="93"/>
      <c r="E323" s="93"/>
      <c r="F323" s="93"/>
      <c r="G323" s="54"/>
      <c r="H323" s="54"/>
      <c r="I323" s="54"/>
      <c r="J323" s="54"/>
      <c r="K323" s="55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AD323" s="54"/>
      <c r="AE323" s="54"/>
    </row>
    <row r="324" spans="1:31">
      <c r="A324" s="54"/>
      <c r="B324" s="92"/>
      <c r="C324" s="93"/>
      <c r="D324" s="93"/>
      <c r="E324" s="93"/>
      <c r="F324" s="93"/>
      <c r="G324" s="54"/>
      <c r="H324" s="54"/>
      <c r="I324" s="54"/>
      <c r="J324" s="54"/>
      <c r="K324" s="55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AD324" s="54"/>
      <c r="AE324" s="54"/>
    </row>
    <row r="325" spans="1:31">
      <c r="A325" s="54"/>
      <c r="B325" s="117" t="s">
        <v>146</v>
      </c>
      <c r="C325" s="118" t="s">
        <v>241</v>
      </c>
      <c r="D325" s="119"/>
      <c r="E325" s="119"/>
      <c r="F325" s="120"/>
      <c r="G325" s="54"/>
      <c r="H325" s="56" t="s">
        <v>167</v>
      </c>
      <c r="I325" s="56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AD325" s="54"/>
      <c r="AE325" s="54"/>
    </row>
    <row r="326" spans="1:31" ht="18" thickBot="1">
      <c r="A326" s="54"/>
      <c r="B326" s="85" t="s">
        <v>243</v>
      </c>
      <c r="C326" s="86">
        <v>17</v>
      </c>
      <c r="D326" s="59" t="s">
        <v>209</v>
      </c>
      <c r="E326" s="60" t="s">
        <v>97</v>
      </c>
      <c r="F326" s="60" t="s">
        <v>97</v>
      </c>
      <c r="G326" s="60" t="s">
        <v>97</v>
      </c>
      <c r="H326" s="60" t="s">
        <v>97</v>
      </c>
      <c r="I326" s="60" t="s">
        <v>97</v>
      </c>
      <c r="J326" s="60" t="s">
        <v>97</v>
      </c>
      <c r="K326" s="121" t="s">
        <v>98</v>
      </c>
      <c r="L326" s="60" t="s">
        <v>97</v>
      </c>
      <c r="M326" s="60" t="s">
        <v>97</v>
      </c>
      <c r="N326" s="181">
        <v>12</v>
      </c>
      <c r="O326" s="181">
        <v>1234</v>
      </c>
      <c r="P326" s="181">
        <v>1234</v>
      </c>
      <c r="Q326" s="181">
        <v>123</v>
      </c>
      <c r="R326" s="181">
        <v>123</v>
      </c>
      <c r="S326" s="181">
        <v>1234</v>
      </c>
      <c r="T326" s="54"/>
      <c r="U326" s="54"/>
      <c r="V326" s="54"/>
      <c r="W326" s="54"/>
      <c r="AD326" s="54"/>
      <c r="AE326" s="54"/>
    </row>
    <row r="327" spans="1:31" ht="14.25" customHeight="1" thickBot="1">
      <c r="A327" s="139"/>
      <c r="B327" s="139"/>
      <c r="C327" s="140" t="s">
        <v>99</v>
      </c>
      <c r="D327" s="371" t="s">
        <v>100</v>
      </c>
      <c r="E327" s="374" t="s">
        <v>101</v>
      </c>
      <c r="F327" s="375"/>
      <c r="G327" s="375"/>
      <c r="H327" s="375"/>
      <c r="I327" s="375"/>
      <c r="J327" s="375"/>
      <c r="K327" s="375"/>
      <c r="L327" s="375"/>
      <c r="M327" s="376"/>
      <c r="N327" s="384" t="s">
        <v>168</v>
      </c>
      <c r="O327" s="385"/>
      <c r="P327" s="385"/>
      <c r="Q327" s="385"/>
      <c r="R327" s="385"/>
      <c r="S327" s="386"/>
      <c r="T327" s="377" t="s">
        <v>207</v>
      </c>
      <c r="U327" s="378"/>
      <c r="V327" s="378"/>
      <c r="W327" s="378"/>
      <c r="X327" s="378"/>
      <c r="Y327" s="378"/>
      <c r="Z327" s="378"/>
      <c r="AA327" s="378"/>
      <c r="AB327" s="379"/>
      <c r="AC327" s="54"/>
      <c r="AD327" s="54"/>
    </row>
    <row r="328" spans="1:31" ht="13.5" customHeight="1">
      <c r="A328" s="141" t="s">
        <v>165</v>
      </c>
      <c r="B328" s="142" t="s">
        <v>30</v>
      </c>
      <c r="C328" s="143" t="s">
        <v>205</v>
      </c>
      <c r="D328" s="372"/>
      <c r="E328" s="197" t="s">
        <v>103</v>
      </c>
      <c r="F328" s="198" t="s">
        <v>104</v>
      </c>
      <c r="G328" s="198" t="s">
        <v>105</v>
      </c>
      <c r="H328" s="198" t="s">
        <v>106</v>
      </c>
      <c r="I328" s="198" t="s">
        <v>55</v>
      </c>
      <c r="J328" s="198" t="s">
        <v>166</v>
      </c>
      <c r="K328" s="199" t="s">
        <v>59</v>
      </c>
      <c r="L328" s="198" t="s">
        <v>108</v>
      </c>
      <c r="M328" s="198" t="s">
        <v>148</v>
      </c>
      <c r="N328" s="387" t="s">
        <v>149</v>
      </c>
      <c r="O328" s="387" t="s">
        <v>150</v>
      </c>
      <c r="P328" s="387" t="s">
        <v>151</v>
      </c>
      <c r="Q328" s="389" t="s">
        <v>152</v>
      </c>
      <c r="R328" s="389" t="s">
        <v>153</v>
      </c>
      <c r="S328" s="389" t="s">
        <v>154</v>
      </c>
      <c r="T328" s="380" t="s">
        <v>103</v>
      </c>
      <c r="U328" s="382" t="s">
        <v>155</v>
      </c>
      <c r="V328" s="382" t="s">
        <v>156</v>
      </c>
      <c r="W328" s="382" t="s">
        <v>157</v>
      </c>
      <c r="X328" s="382" t="s">
        <v>55</v>
      </c>
      <c r="Y328" s="382" t="s">
        <v>158</v>
      </c>
      <c r="Z328" s="382" t="s">
        <v>159</v>
      </c>
      <c r="AA328" s="382" t="s">
        <v>160</v>
      </c>
      <c r="AB328" s="382" t="s">
        <v>161</v>
      </c>
      <c r="AC328" s="166" t="s">
        <v>206</v>
      </c>
      <c r="AD328" s="159" t="s">
        <v>109</v>
      </c>
    </row>
    <row r="329" spans="1:31" ht="14.25" thickBot="1">
      <c r="A329" s="144"/>
      <c r="B329" s="144"/>
      <c r="C329" s="145">
        <v>17</v>
      </c>
      <c r="D329" s="373"/>
      <c r="E329" s="87" t="s">
        <v>122</v>
      </c>
      <c r="F329" s="88" t="s">
        <v>111</v>
      </c>
      <c r="G329" s="88" t="s">
        <v>123</v>
      </c>
      <c r="H329" s="88" t="s">
        <v>111</v>
      </c>
      <c r="I329" s="88" t="s">
        <v>113</v>
      </c>
      <c r="J329" s="88" t="s">
        <v>111</v>
      </c>
      <c r="K329" s="146" t="s">
        <v>113</v>
      </c>
      <c r="L329" s="88" t="s">
        <v>123</v>
      </c>
      <c r="M329" s="88" t="s">
        <v>124</v>
      </c>
      <c r="N329" s="388"/>
      <c r="O329" s="388"/>
      <c r="P329" s="388"/>
      <c r="Q329" s="388"/>
      <c r="R329" s="388"/>
      <c r="S329" s="388"/>
      <c r="T329" s="381"/>
      <c r="U329" s="383"/>
      <c r="V329" s="383"/>
      <c r="W329" s="383"/>
      <c r="X329" s="383"/>
      <c r="Y329" s="383"/>
      <c r="Z329" s="383"/>
      <c r="AA329" s="383"/>
      <c r="AB329" s="383"/>
      <c r="AC329" s="167" t="s">
        <v>222</v>
      </c>
      <c r="AD329" s="168" t="s">
        <v>115</v>
      </c>
    </row>
    <row r="330" spans="1:31" ht="13.5" customHeight="1">
      <c r="A330" s="64">
        <v>1</v>
      </c>
      <c r="B330" s="132"/>
      <c r="C330" s="200"/>
      <c r="D330" s="214" t="str">
        <f t="shared" ref="D330:D393" si="16">IF((COUNTBLANK(E330:H330)+COUNTBLANK(K330:M330)+IF(AND(I330="",J330=""),1,0))=0,"",IF((COUNTBLANK(E330:H330)+COUNTBLANK(K330:M330)+IF(AND(I330="",J330=""),1,0))=8,"-",(COUNTBLANK(E330:H330)+COUNTBLANK(K330:M330)+IF(AND(I330="",J330=""),1,0))))</f>
        <v>-</v>
      </c>
      <c r="E330" s="222"/>
      <c r="F330" s="223"/>
      <c r="G330" s="223"/>
      <c r="H330" s="223"/>
      <c r="I330" s="223"/>
      <c r="J330" s="223"/>
      <c r="K330" s="65"/>
      <c r="L330" s="223"/>
      <c r="M330" s="223"/>
      <c r="N330" s="233"/>
      <c r="O330" s="233"/>
      <c r="P330" s="233"/>
      <c r="Q330" s="233"/>
      <c r="R330" s="233"/>
      <c r="S330" s="233"/>
      <c r="T330" s="248" t="str">
        <f>IF($E330="","",VLOOKUP($E330,判定式!$Q$3:$X$12,8,TRUE))</f>
        <v/>
      </c>
      <c r="U330" s="248" t="str">
        <f>IF($F330="","",VLOOKUP($F330,判定式!$R$3:$X$12,7,TRUE))</f>
        <v/>
      </c>
      <c r="V330" s="248" t="str">
        <f>IF($G330="","",VLOOKUP($G330,判定式!$S$3:$X$12,6,TRUE))</f>
        <v/>
      </c>
      <c r="W330" s="248" t="str">
        <f>IF($H330="","",VLOOKUP($H330,判定式!$T$3:$X$12,5,TRUE))</f>
        <v/>
      </c>
      <c r="X330" s="248" t="str">
        <f>IF($I330="","",VLOOKUP($I330,判定式!$AA$3:$AB$12,2,TRUE))</f>
        <v/>
      </c>
      <c r="Y330" s="248" t="str">
        <f>IF($J330="","",VLOOKUP($J330,判定式!$W$3:$X$12,2,TRUE))</f>
        <v/>
      </c>
      <c r="Z330" s="248" t="str">
        <f>IF($K330="","",VLOOKUP($K330,判定式!$Z$3:$AB$12,3,TRUE))</f>
        <v/>
      </c>
      <c r="AA330" s="248" t="str">
        <f>IF($L330="","",VLOOKUP($L330,判定式!$U$3:$X$12,4,TRUE))</f>
        <v/>
      </c>
      <c r="AB330" s="248" t="str">
        <f>IF($M330="","",VLOOKUP($M330,判定式!$V$3:$X$12,3,TRUE))</f>
        <v/>
      </c>
      <c r="AC330" s="66" t="str">
        <f>IF(COUNTBLANK(T330:AB330)=0,IF((SUM(T330:X330)+SUM(Z330:AB330))&gt;=(SUM(T330:W330)+SUM(Y330:AB330)),SUM(T330:X330)+SUM(Z330:AB330),SUM(T330:W330)+SUM(Y330:AB330)),IF(AND(X330="",Y330=""),"",IF(AND(COUNTBLANK(T330:W330)=0,COUNTBLANK(Z330:AB330)=0),IF((SUM(T330:X330)+SUM(Z330:AB330))&gt;=(SUM(T330:W330)+SUM(Y330:AB330)),SUM(T330:X330)+SUM(Z330:AB330),SUM(T330:W330)+SUM(Y330:AB330)),"")))</f>
        <v/>
      </c>
      <c r="AD330" s="169" t="b">
        <f>IF(ISNUMBER(D330),"判定外",IF(C330=12,VLOOKUP(AC330,判定式!$C$15:I$19,7,TRUE),IF(C330=13,VLOOKUP(AC330,判定式!$D$15:I$19,6,TRUE),IF(C330=14,VLOOKUP(AC330,判定式!$E$15:I$19,5,TRUE),IF(C330=15,VLOOKUP(AC330,判定式!$F$15:I$19,4,TRUE),IF(C330=16,VLOOKUP(AC330,判定式!$G$15:I$19,3,TRUE),IF(C330=17,VLOOKUP(AC330,判定式!$H$15:I$19,2,TRUE))))))))</f>
        <v>0</v>
      </c>
    </row>
    <row r="331" spans="1:31" ht="14.25">
      <c r="A331" s="67">
        <v>2</v>
      </c>
      <c r="B331" s="133"/>
      <c r="C331" s="201"/>
      <c r="D331" s="215" t="str">
        <f t="shared" si="16"/>
        <v>-</v>
      </c>
      <c r="E331" s="224"/>
      <c r="F331" s="225"/>
      <c r="G331" s="225"/>
      <c r="H331" s="225"/>
      <c r="I331" s="225"/>
      <c r="J331" s="225"/>
      <c r="K331" s="68"/>
      <c r="L331" s="225"/>
      <c r="M331" s="225"/>
      <c r="N331" s="235"/>
      <c r="O331" s="235"/>
      <c r="P331" s="235"/>
      <c r="Q331" s="235"/>
      <c r="R331" s="235"/>
      <c r="S331" s="235"/>
      <c r="T331" s="248" t="str">
        <f>IF($E331="","",VLOOKUP($E331,判定式!$Q$3:$X$12,8,TRUE))</f>
        <v/>
      </c>
      <c r="U331" s="248" t="str">
        <f>IF($F331="","",VLOOKUP($F331,判定式!$R$3:$X$12,7,TRUE))</f>
        <v/>
      </c>
      <c r="V331" s="248" t="str">
        <f>IF($G331="","",VLOOKUP($G331,判定式!$S$3:$X$12,6,TRUE))</f>
        <v/>
      </c>
      <c r="W331" s="248" t="str">
        <f>IF($H331="","",VLOOKUP($H331,判定式!$T$3:$X$12,5,TRUE))</f>
        <v/>
      </c>
      <c r="X331" s="248" t="str">
        <f>IF($I331="","",VLOOKUP($I331,判定式!$AA$3:$AB$12,2,TRUE))</f>
        <v/>
      </c>
      <c r="Y331" s="248" t="str">
        <f>IF($J331="","",VLOOKUP($J331,判定式!$W$3:$X$12,2,TRUE))</f>
        <v/>
      </c>
      <c r="Z331" s="248" t="str">
        <f>IF($K331="","",VLOOKUP($K331,判定式!$Z$3:$AB$12,3,TRUE))</f>
        <v/>
      </c>
      <c r="AA331" s="248" t="str">
        <f>IF($L331="","",VLOOKUP($L331,判定式!$U$3:$X$12,4,TRUE))</f>
        <v/>
      </c>
      <c r="AB331" s="248" t="str">
        <f>IF($M331="","",VLOOKUP($M331,判定式!$V$3:$X$12,3,TRUE))</f>
        <v/>
      </c>
      <c r="AC331" s="69" t="str">
        <f t="shared" ref="AC331:AC394" si="17">IF(COUNTBLANK(T331:AB331)=0,IF((SUM(T331:X331)+SUM(Z331:AB331))&gt;=(SUM(T331:W331)+SUM(Y331:AB331)),SUM(T331:X331)+SUM(Z331:AB331),SUM(T331:W331)+SUM(Y331:AB331)),IF(AND(X331="",Y331=""),"",IF(AND(COUNTBLANK(T331:W331)=0,COUNTBLANK(Z331:AB331)=0),IF((SUM(T331:X331)+SUM(Z331:AB331))&gt;=(SUM(T331:W331)+SUM(Y331:AB331)),SUM(T331:X331)+SUM(Z331:AB331),SUM(T331:W331)+SUM(Y331:AB331)),"")))</f>
        <v/>
      </c>
      <c r="AD331" s="170" t="b">
        <f>IF(ISNUMBER(D331),"判定外",IF(C331=12,VLOOKUP(AC331,判定式!$C$15:I$19,7,TRUE),IF(C331=13,VLOOKUP(AC331,判定式!$D$15:I$19,6,TRUE),IF(C331=14,VLOOKUP(AC331,判定式!$E$15:I$19,5,TRUE),IF(C331=15,VLOOKUP(AC331,判定式!$F$15:I$19,4,TRUE),IF(C331=16,VLOOKUP(AC331,判定式!$G$15:I$19,3,TRUE),IF(C331=17,VLOOKUP(AC331,判定式!$H$15:I$19,2,TRUE))))))))</f>
        <v>0</v>
      </c>
    </row>
    <row r="332" spans="1:31" ht="14.25">
      <c r="A332" s="67">
        <v>3</v>
      </c>
      <c r="B332" s="133"/>
      <c r="C332" s="201"/>
      <c r="D332" s="215" t="str">
        <f t="shared" si="16"/>
        <v>-</v>
      </c>
      <c r="E332" s="224"/>
      <c r="F332" s="225"/>
      <c r="G332" s="225"/>
      <c r="H332" s="225"/>
      <c r="I332" s="225"/>
      <c r="J332" s="225"/>
      <c r="K332" s="68"/>
      <c r="L332" s="225"/>
      <c r="M332" s="225"/>
      <c r="N332" s="235"/>
      <c r="O332" s="235"/>
      <c r="P332" s="235"/>
      <c r="Q332" s="235"/>
      <c r="R332" s="235"/>
      <c r="S332" s="235"/>
      <c r="T332" s="248" t="str">
        <f>IF($E332="","",VLOOKUP($E332,判定式!$Q$3:$X$12,8,TRUE))</f>
        <v/>
      </c>
      <c r="U332" s="248" t="str">
        <f>IF($F332="","",VLOOKUP($F332,判定式!$R$3:$X$12,7,TRUE))</f>
        <v/>
      </c>
      <c r="V332" s="248" t="str">
        <f>IF($G332="","",VLOOKUP($G332,判定式!$S$3:$X$12,6,TRUE))</f>
        <v/>
      </c>
      <c r="W332" s="248" t="str">
        <f>IF($H332="","",VLOOKUP($H332,判定式!$T$3:$X$12,5,TRUE))</f>
        <v/>
      </c>
      <c r="X332" s="248" t="str">
        <f>IF($I332="","",VLOOKUP($I332,判定式!$AA$3:$AB$12,2,TRUE))</f>
        <v/>
      </c>
      <c r="Y332" s="248" t="str">
        <f>IF($J332="","",VLOOKUP($J332,判定式!$W$3:$X$12,2,TRUE))</f>
        <v/>
      </c>
      <c r="Z332" s="248" t="str">
        <f>IF($K332="","",VLOOKUP($K332,判定式!$Z$3:$AB$12,3,TRUE))</f>
        <v/>
      </c>
      <c r="AA332" s="248" t="str">
        <f>IF($L332="","",VLOOKUP($L332,判定式!$U$3:$X$12,4,TRUE))</f>
        <v/>
      </c>
      <c r="AB332" s="248" t="str">
        <f>IF($M332="","",VLOOKUP($M332,判定式!$V$3:$X$12,3,TRUE))</f>
        <v/>
      </c>
      <c r="AC332" s="69" t="str">
        <f t="shared" si="17"/>
        <v/>
      </c>
      <c r="AD332" s="170" t="b">
        <f>IF(ISNUMBER(D332),"判定外",IF(C332=12,VLOOKUP(AC332,判定式!$C$15:I$19,7,TRUE),IF(C332=13,VLOOKUP(AC332,判定式!$D$15:I$19,6,TRUE),IF(C332=14,VLOOKUP(AC332,判定式!$E$15:I$19,5,TRUE),IF(C332=15,VLOOKUP(AC332,判定式!$F$15:I$19,4,TRUE),IF(C332=16,VLOOKUP(AC332,判定式!$G$15:I$19,3,TRUE),IF(C332=17,VLOOKUP(AC332,判定式!$H$15:I$19,2,TRUE))))))))</f>
        <v>0</v>
      </c>
    </row>
    <row r="333" spans="1:31" ht="14.25">
      <c r="A333" s="67">
        <v>4</v>
      </c>
      <c r="B333" s="133"/>
      <c r="C333" s="201"/>
      <c r="D333" s="215" t="str">
        <f t="shared" si="16"/>
        <v>-</v>
      </c>
      <c r="E333" s="224"/>
      <c r="F333" s="225"/>
      <c r="G333" s="225"/>
      <c r="H333" s="225"/>
      <c r="I333" s="225"/>
      <c r="J333" s="225"/>
      <c r="K333" s="68"/>
      <c r="L333" s="225"/>
      <c r="M333" s="225"/>
      <c r="N333" s="235"/>
      <c r="O333" s="235"/>
      <c r="P333" s="235"/>
      <c r="Q333" s="235"/>
      <c r="R333" s="235"/>
      <c r="S333" s="235"/>
      <c r="T333" s="248" t="str">
        <f>IF($E333="","",VLOOKUP($E333,判定式!$Q$3:$X$12,8,TRUE))</f>
        <v/>
      </c>
      <c r="U333" s="248" t="str">
        <f>IF($F333="","",VLOOKUP($F333,判定式!$R$3:$X$12,7,TRUE))</f>
        <v/>
      </c>
      <c r="V333" s="248" t="str">
        <f>IF($G333="","",VLOOKUP($G333,判定式!$S$3:$X$12,6,TRUE))</f>
        <v/>
      </c>
      <c r="W333" s="248" t="str">
        <f>IF($H333="","",VLOOKUP($H333,判定式!$T$3:$X$12,5,TRUE))</f>
        <v/>
      </c>
      <c r="X333" s="248" t="str">
        <f>IF($I333="","",VLOOKUP($I333,判定式!$AA$3:$AB$12,2,TRUE))</f>
        <v/>
      </c>
      <c r="Y333" s="248" t="str">
        <f>IF($J333="","",VLOOKUP($J333,判定式!$W$3:$X$12,2,TRUE))</f>
        <v/>
      </c>
      <c r="Z333" s="248" t="str">
        <f>IF($K333="","",VLOOKUP($K333,判定式!$Z$3:$AB$12,3,TRUE))</f>
        <v/>
      </c>
      <c r="AA333" s="248" t="str">
        <f>IF($L333="","",VLOOKUP($L333,判定式!$U$3:$X$12,4,TRUE))</f>
        <v/>
      </c>
      <c r="AB333" s="248" t="str">
        <f>IF($M333="","",VLOOKUP($M333,判定式!$V$3:$X$12,3,TRUE))</f>
        <v/>
      </c>
      <c r="AC333" s="69" t="str">
        <f t="shared" si="17"/>
        <v/>
      </c>
      <c r="AD333" s="170" t="b">
        <f>IF(ISNUMBER(D333),"判定外",IF(C333=12,VLOOKUP(AC333,判定式!$C$15:I$19,7,TRUE),IF(C333=13,VLOOKUP(AC333,判定式!$D$15:I$19,6,TRUE),IF(C333=14,VLOOKUP(AC333,判定式!$E$15:I$19,5,TRUE),IF(C333=15,VLOOKUP(AC333,判定式!$F$15:I$19,4,TRUE),IF(C333=16,VLOOKUP(AC333,判定式!$G$15:I$19,3,TRUE),IF(C333=17,VLOOKUP(AC333,判定式!$H$15:I$19,2,TRUE))))))))</f>
        <v>0</v>
      </c>
    </row>
    <row r="334" spans="1:31" ht="14.25">
      <c r="A334" s="70">
        <v>5</v>
      </c>
      <c r="B334" s="134"/>
      <c r="C334" s="202"/>
      <c r="D334" s="216" t="str">
        <f t="shared" si="16"/>
        <v>-</v>
      </c>
      <c r="E334" s="226"/>
      <c r="F334" s="227"/>
      <c r="G334" s="227"/>
      <c r="H334" s="227"/>
      <c r="I334" s="227"/>
      <c r="J334" s="227"/>
      <c r="K334" s="71"/>
      <c r="L334" s="227"/>
      <c r="M334" s="227"/>
      <c r="N334" s="236"/>
      <c r="O334" s="236"/>
      <c r="P334" s="236"/>
      <c r="Q334" s="236"/>
      <c r="R334" s="236"/>
      <c r="S334" s="236"/>
      <c r="T334" s="249" t="str">
        <f>IF($E334="","",VLOOKUP($E334,判定式!$Q$3:$X$12,8,TRUE))</f>
        <v/>
      </c>
      <c r="U334" s="249" t="str">
        <f>IF($F334="","",VLOOKUP($F334,判定式!$R$3:$X$12,7,TRUE))</f>
        <v/>
      </c>
      <c r="V334" s="249" t="str">
        <f>IF($G334="","",VLOOKUP($G334,判定式!$S$3:$X$12,6,TRUE))</f>
        <v/>
      </c>
      <c r="W334" s="249" t="str">
        <f>IF($H334="","",VLOOKUP($H334,判定式!$T$3:$X$12,5,TRUE))</f>
        <v/>
      </c>
      <c r="X334" s="249" t="str">
        <f>IF($I334="","",VLOOKUP($I334,判定式!$AA$3:$AB$12,2,TRUE))</f>
        <v/>
      </c>
      <c r="Y334" s="249" t="str">
        <f>IF($J334="","",VLOOKUP($J334,判定式!$W$3:$X$12,2,TRUE))</f>
        <v/>
      </c>
      <c r="Z334" s="249" t="str">
        <f>IF($K334="","",VLOOKUP($K334,判定式!$Z$3:$AB$12,3,TRUE))</f>
        <v/>
      </c>
      <c r="AA334" s="249" t="str">
        <f>IF($L334="","",VLOOKUP($L334,判定式!$U$3:$X$12,4,TRUE))</f>
        <v/>
      </c>
      <c r="AB334" s="249" t="str">
        <f>IF($M334="","",VLOOKUP($M334,判定式!$V$3:$X$12,3,TRUE))</f>
        <v/>
      </c>
      <c r="AC334" s="72" t="str">
        <f t="shared" si="17"/>
        <v/>
      </c>
      <c r="AD334" s="171" t="b">
        <f>IF(ISNUMBER(D334),"判定外",IF(C334=12,VLOOKUP(AC334,判定式!$C$15:I$19,7,TRUE),IF(C334=13,VLOOKUP(AC334,判定式!$D$15:I$19,6,TRUE),IF(C334=14,VLOOKUP(AC334,判定式!$E$15:I$19,5,TRUE),IF(C334=15,VLOOKUP(AC334,判定式!$F$15:I$19,4,TRUE),IF(C334=16,VLOOKUP(AC334,判定式!$G$15:I$19,3,TRUE),IF(C334=17,VLOOKUP(AC334,判定式!$H$15:I$19,2,TRUE))))))))</f>
        <v>0</v>
      </c>
    </row>
    <row r="335" spans="1:31" ht="14.25">
      <c r="A335" s="73">
        <v>6</v>
      </c>
      <c r="B335" s="135"/>
      <c r="C335" s="203"/>
      <c r="D335" s="217" t="str">
        <f t="shared" si="16"/>
        <v>-</v>
      </c>
      <c r="E335" s="228"/>
      <c r="F335" s="229"/>
      <c r="G335" s="229"/>
      <c r="H335" s="229"/>
      <c r="I335" s="229"/>
      <c r="J335" s="229"/>
      <c r="K335" s="74"/>
      <c r="L335" s="229"/>
      <c r="M335" s="229"/>
      <c r="N335" s="238"/>
      <c r="O335" s="238"/>
      <c r="P335" s="238"/>
      <c r="Q335" s="238"/>
      <c r="R335" s="238"/>
      <c r="S335" s="238"/>
      <c r="T335" s="248" t="str">
        <f>IF($E335="","",VLOOKUP($E335,判定式!$Q$3:$X$12,8,TRUE))</f>
        <v/>
      </c>
      <c r="U335" s="248" t="str">
        <f>IF($F335="","",VLOOKUP($F335,判定式!$R$3:$X$12,7,TRUE))</f>
        <v/>
      </c>
      <c r="V335" s="248" t="str">
        <f>IF($G335="","",VLOOKUP($G335,判定式!$S$3:$X$12,6,TRUE))</f>
        <v/>
      </c>
      <c r="W335" s="248" t="str">
        <f>IF($H335="","",VLOOKUP($H335,判定式!$T$3:$X$12,5,TRUE))</f>
        <v/>
      </c>
      <c r="X335" s="248" t="str">
        <f>IF($I335="","",VLOOKUP($I335,判定式!$AA$3:$AB$12,2,TRUE))</f>
        <v/>
      </c>
      <c r="Y335" s="248" t="str">
        <f>IF($J335="","",VLOOKUP($J335,判定式!$W$3:$X$12,2,TRUE))</f>
        <v/>
      </c>
      <c r="Z335" s="248" t="str">
        <f>IF($K335="","",VLOOKUP($K335,判定式!$Z$3:$AB$12,3,TRUE))</f>
        <v/>
      </c>
      <c r="AA335" s="248" t="str">
        <f>IF($L335="","",VLOOKUP($L335,判定式!$U$3:$X$12,4,TRUE))</f>
        <v/>
      </c>
      <c r="AB335" s="248" t="str">
        <f>IF($M335="","",VLOOKUP($M335,判定式!$V$3:$X$12,3,TRUE))</f>
        <v/>
      </c>
      <c r="AC335" s="75" t="str">
        <f t="shared" si="17"/>
        <v/>
      </c>
      <c r="AD335" s="172" t="b">
        <f>IF(ISNUMBER(D335),"判定外",IF(C335=12,VLOOKUP(AC335,判定式!$C$15:I$19,7,TRUE),IF(C335=13,VLOOKUP(AC335,判定式!$D$15:I$19,6,TRUE),IF(C335=14,VLOOKUP(AC335,判定式!$E$15:I$19,5,TRUE),IF(C335=15,VLOOKUP(AC335,判定式!$F$15:I$19,4,TRUE),IF(C335=16,VLOOKUP(AC335,判定式!$G$15:I$19,3,TRUE),IF(C335=17,VLOOKUP(AC335,判定式!$H$15:I$19,2,TRUE))))))))</f>
        <v>0</v>
      </c>
    </row>
    <row r="336" spans="1:31" ht="14.25">
      <c r="A336" s="67">
        <v>7</v>
      </c>
      <c r="B336" s="133"/>
      <c r="C336" s="201"/>
      <c r="D336" s="215" t="str">
        <f t="shared" si="16"/>
        <v>-</v>
      </c>
      <c r="E336" s="224"/>
      <c r="F336" s="225"/>
      <c r="G336" s="225"/>
      <c r="H336" s="225"/>
      <c r="I336" s="225"/>
      <c r="J336" s="225"/>
      <c r="K336" s="68"/>
      <c r="L336" s="225"/>
      <c r="M336" s="225"/>
      <c r="N336" s="235"/>
      <c r="O336" s="235"/>
      <c r="P336" s="235"/>
      <c r="Q336" s="235"/>
      <c r="R336" s="235"/>
      <c r="S336" s="235"/>
      <c r="T336" s="248" t="str">
        <f>IF($E336="","",VLOOKUP($E336,判定式!$Q$3:$X$12,8,TRUE))</f>
        <v/>
      </c>
      <c r="U336" s="248" t="str">
        <f>IF($F336="","",VLOOKUP($F336,判定式!$R$3:$X$12,7,TRUE))</f>
        <v/>
      </c>
      <c r="V336" s="248" t="str">
        <f>IF($G336="","",VLOOKUP($G336,判定式!$S$3:$X$12,6,TRUE))</f>
        <v/>
      </c>
      <c r="W336" s="248" t="str">
        <f>IF($H336="","",VLOOKUP($H336,判定式!$T$3:$X$12,5,TRUE))</f>
        <v/>
      </c>
      <c r="X336" s="248" t="str">
        <f>IF($I336="","",VLOOKUP($I336,判定式!$AA$3:$AB$12,2,TRUE))</f>
        <v/>
      </c>
      <c r="Y336" s="248" t="str">
        <f>IF($J336="","",VLOOKUP($J336,判定式!$W$3:$X$12,2,TRUE))</f>
        <v/>
      </c>
      <c r="Z336" s="248" t="str">
        <f>IF($K336="","",VLOOKUP($K336,判定式!$Z$3:$AB$12,3,TRUE))</f>
        <v/>
      </c>
      <c r="AA336" s="248" t="str">
        <f>IF($L336="","",VLOOKUP($L336,判定式!$U$3:$X$12,4,TRUE))</f>
        <v/>
      </c>
      <c r="AB336" s="248" t="str">
        <f>IF($M336="","",VLOOKUP($M336,判定式!$V$3:$X$12,3,TRUE))</f>
        <v/>
      </c>
      <c r="AC336" s="69" t="str">
        <f t="shared" si="17"/>
        <v/>
      </c>
      <c r="AD336" s="170" t="b">
        <f>IF(ISNUMBER(D336),"判定外",IF(C336=12,VLOOKUP(AC336,判定式!$C$15:I$19,7,TRUE),IF(C336=13,VLOOKUP(AC336,判定式!$D$15:I$19,6,TRUE),IF(C336=14,VLOOKUP(AC336,判定式!$E$15:I$19,5,TRUE),IF(C336=15,VLOOKUP(AC336,判定式!$F$15:I$19,4,TRUE),IF(C336=16,VLOOKUP(AC336,判定式!$G$15:I$19,3,TRUE),IF(C336=17,VLOOKUP(AC336,判定式!$H$15:I$19,2,TRUE))))))))</f>
        <v>0</v>
      </c>
    </row>
    <row r="337" spans="1:30" ht="14.25">
      <c r="A337" s="67">
        <v>8</v>
      </c>
      <c r="B337" s="133"/>
      <c r="C337" s="201"/>
      <c r="D337" s="215" t="str">
        <f t="shared" si="16"/>
        <v>-</v>
      </c>
      <c r="E337" s="225"/>
      <c r="F337" s="225"/>
      <c r="G337" s="225"/>
      <c r="H337" s="225"/>
      <c r="I337" s="225"/>
      <c r="J337" s="225"/>
      <c r="K337" s="68"/>
      <c r="L337" s="225"/>
      <c r="M337" s="225"/>
      <c r="N337" s="235"/>
      <c r="O337" s="235"/>
      <c r="P337" s="235"/>
      <c r="Q337" s="235"/>
      <c r="R337" s="235"/>
      <c r="S337" s="235"/>
      <c r="T337" s="248" t="str">
        <f>IF($E337="","",VLOOKUP($E337,判定式!$Q$3:$X$12,8,TRUE))</f>
        <v/>
      </c>
      <c r="U337" s="248" t="str">
        <f>IF($F337="","",VLOOKUP($F337,判定式!$R$3:$X$12,7,TRUE))</f>
        <v/>
      </c>
      <c r="V337" s="248" t="str">
        <f>IF($G337="","",VLOOKUP($G337,判定式!$S$3:$X$12,6,TRUE))</f>
        <v/>
      </c>
      <c r="W337" s="248" t="str">
        <f>IF($H337="","",VLOOKUP($H337,判定式!$T$3:$X$12,5,TRUE))</f>
        <v/>
      </c>
      <c r="X337" s="248" t="str">
        <f>IF($I337="","",VLOOKUP($I337,判定式!$AA$3:$AB$12,2,TRUE))</f>
        <v/>
      </c>
      <c r="Y337" s="248" t="str">
        <f>IF($J337="","",VLOOKUP($J337,判定式!$W$3:$X$12,2,TRUE))</f>
        <v/>
      </c>
      <c r="Z337" s="248" t="str">
        <f>IF($K337="","",VLOOKUP($K337,判定式!$Z$3:$AB$12,3,TRUE))</f>
        <v/>
      </c>
      <c r="AA337" s="248" t="str">
        <f>IF($L337="","",VLOOKUP($L337,判定式!$U$3:$X$12,4,TRUE))</f>
        <v/>
      </c>
      <c r="AB337" s="248" t="str">
        <f>IF($M337="","",VLOOKUP($M337,判定式!$V$3:$X$12,3,TRUE))</f>
        <v/>
      </c>
      <c r="AC337" s="69" t="str">
        <f t="shared" si="17"/>
        <v/>
      </c>
      <c r="AD337" s="170" t="b">
        <f>IF(ISNUMBER(D337),"判定外",IF(C337=12,VLOOKUP(AC337,判定式!$C$15:I$19,7,TRUE),IF(C337=13,VLOOKUP(AC337,判定式!$D$15:I$19,6,TRUE),IF(C337=14,VLOOKUP(AC337,判定式!$E$15:I$19,5,TRUE),IF(C337=15,VLOOKUP(AC337,判定式!$F$15:I$19,4,TRUE),IF(C337=16,VLOOKUP(AC337,判定式!$G$15:I$19,3,TRUE),IF(C337=17,VLOOKUP(AC337,判定式!$H$15:I$19,2,TRUE))))))))</f>
        <v>0</v>
      </c>
    </row>
    <row r="338" spans="1:30" ht="14.25">
      <c r="A338" s="67">
        <v>9</v>
      </c>
      <c r="B338" s="133"/>
      <c r="C338" s="201"/>
      <c r="D338" s="215" t="str">
        <f t="shared" si="16"/>
        <v>-</v>
      </c>
      <c r="E338" s="225"/>
      <c r="F338" s="225"/>
      <c r="G338" s="225"/>
      <c r="H338" s="225"/>
      <c r="I338" s="225"/>
      <c r="J338" s="225"/>
      <c r="K338" s="68"/>
      <c r="L338" s="225"/>
      <c r="M338" s="225"/>
      <c r="N338" s="235"/>
      <c r="O338" s="235"/>
      <c r="P338" s="235"/>
      <c r="Q338" s="235"/>
      <c r="R338" s="235"/>
      <c r="S338" s="235"/>
      <c r="T338" s="248" t="str">
        <f>IF($E338="","",VLOOKUP($E338,判定式!$Q$3:$X$12,8,TRUE))</f>
        <v/>
      </c>
      <c r="U338" s="248" t="str">
        <f>IF($F338="","",VLOOKUP($F338,判定式!$R$3:$X$12,7,TRUE))</f>
        <v/>
      </c>
      <c r="V338" s="248" t="str">
        <f>IF($G338="","",VLOOKUP($G338,判定式!$S$3:$X$12,6,TRUE))</f>
        <v/>
      </c>
      <c r="W338" s="248" t="str">
        <f>IF($H338="","",VLOOKUP($H338,判定式!$T$3:$X$12,5,TRUE))</f>
        <v/>
      </c>
      <c r="X338" s="248" t="str">
        <f>IF($I338="","",VLOOKUP($I338,判定式!$AA$3:$AB$12,2,TRUE))</f>
        <v/>
      </c>
      <c r="Y338" s="248" t="str">
        <f>IF($J338="","",VLOOKUP($J338,判定式!$W$3:$X$12,2,TRUE))</f>
        <v/>
      </c>
      <c r="Z338" s="248" t="str">
        <f>IF($K338="","",VLOOKUP($K338,判定式!$Z$3:$AB$12,3,TRUE))</f>
        <v/>
      </c>
      <c r="AA338" s="248" t="str">
        <f>IF($L338="","",VLOOKUP($L338,判定式!$U$3:$X$12,4,TRUE))</f>
        <v/>
      </c>
      <c r="AB338" s="248" t="str">
        <f>IF($M338="","",VLOOKUP($M338,判定式!$V$3:$X$12,3,TRUE))</f>
        <v/>
      </c>
      <c r="AC338" s="69" t="str">
        <f t="shared" si="17"/>
        <v/>
      </c>
      <c r="AD338" s="170" t="b">
        <f>IF(ISNUMBER(D338),"判定外",IF(C338=12,VLOOKUP(AC338,判定式!$C$15:I$19,7,TRUE),IF(C338=13,VLOOKUP(AC338,判定式!$D$15:I$19,6,TRUE),IF(C338=14,VLOOKUP(AC338,判定式!$E$15:I$19,5,TRUE),IF(C338=15,VLOOKUP(AC338,判定式!$F$15:I$19,4,TRUE),IF(C338=16,VLOOKUP(AC338,判定式!$G$15:I$19,3,TRUE),IF(C338=17,VLOOKUP(AC338,判定式!$H$15:I$19,2,TRUE))))))))</f>
        <v>0</v>
      </c>
    </row>
    <row r="339" spans="1:30" ht="14.25">
      <c r="A339" s="76">
        <v>10</v>
      </c>
      <c r="B339" s="136"/>
      <c r="C339" s="204"/>
      <c r="D339" s="218" t="str">
        <f t="shared" si="16"/>
        <v>-</v>
      </c>
      <c r="E339" s="230"/>
      <c r="F339" s="230"/>
      <c r="G339" s="230"/>
      <c r="H339" s="230"/>
      <c r="I339" s="230"/>
      <c r="J339" s="230"/>
      <c r="K339" s="77"/>
      <c r="L339" s="230"/>
      <c r="M339" s="230"/>
      <c r="N339" s="239"/>
      <c r="O339" s="239"/>
      <c r="P339" s="239"/>
      <c r="Q339" s="239"/>
      <c r="R339" s="239"/>
      <c r="S339" s="239"/>
      <c r="T339" s="249" t="str">
        <f>IF($E339="","",VLOOKUP($E339,判定式!$Q$3:$X$12,8,TRUE))</f>
        <v/>
      </c>
      <c r="U339" s="249" t="str">
        <f>IF($F339="","",VLOOKUP($F339,判定式!$R$3:$X$12,7,TRUE))</f>
        <v/>
      </c>
      <c r="V339" s="249" t="str">
        <f>IF($G339="","",VLOOKUP($G339,判定式!$S$3:$X$12,6,TRUE))</f>
        <v/>
      </c>
      <c r="W339" s="249" t="str">
        <f>IF($H339="","",VLOOKUP($H339,判定式!$T$3:$X$12,5,TRUE))</f>
        <v/>
      </c>
      <c r="X339" s="249" t="str">
        <f>IF($I339="","",VLOOKUP($I339,判定式!$AA$3:$AB$12,2,TRUE))</f>
        <v/>
      </c>
      <c r="Y339" s="249" t="str">
        <f>IF($J339="","",VLOOKUP($J339,判定式!$W$3:$X$12,2,TRUE))</f>
        <v/>
      </c>
      <c r="Z339" s="249" t="str">
        <f>IF($K339="","",VLOOKUP($K339,判定式!$Z$3:$AB$12,3,TRUE))</f>
        <v/>
      </c>
      <c r="AA339" s="249" t="str">
        <f>IF($L339="","",VLOOKUP($L339,判定式!$U$3:$X$12,4,TRUE))</f>
        <v/>
      </c>
      <c r="AB339" s="249" t="str">
        <f>IF($M339="","",VLOOKUP($M339,判定式!$V$3:$X$12,3,TRUE))</f>
        <v/>
      </c>
      <c r="AC339" s="78" t="str">
        <f t="shared" si="17"/>
        <v/>
      </c>
      <c r="AD339" s="173" t="b">
        <f>IF(ISNUMBER(D339),"判定外",IF(C339=12,VLOOKUP(AC339,判定式!$C$15:I$19,7,TRUE),IF(C339=13,VLOOKUP(AC339,判定式!$D$15:I$19,6,TRUE),IF(C339=14,VLOOKUP(AC339,判定式!$E$15:I$19,5,TRUE),IF(C339=15,VLOOKUP(AC339,判定式!$F$15:I$19,4,TRUE),IF(C339=16,VLOOKUP(AC339,判定式!$G$15:I$19,3,TRUE),IF(C339=17,VLOOKUP(AC339,判定式!$H$15:I$19,2,TRUE))))))))</f>
        <v>0</v>
      </c>
    </row>
    <row r="340" spans="1:30" ht="14.25">
      <c r="A340" s="79">
        <v>11</v>
      </c>
      <c r="B340" s="137"/>
      <c r="C340" s="205"/>
      <c r="D340" s="219" t="str">
        <f t="shared" si="16"/>
        <v>-</v>
      </c>
      <c r="E340" s="231"/>
      <c r="F340" s="231"/>
      <c r="G340" s="231"/>
      <c r="H340" s="231"/>
      <c r="I340" s="231"/>
      <c r="J340" s="231"/>
      <c r="K340" s="80"/>
      <c r="L340" s="231"/>
      <c r="M340" s="231"/>
      <c r="N340" s="238"/>
      <c r="O340" s="238"/>
      <c r="P340" s="238"/>
      <c r="Q340" s="238"/>
      <c r="R340" s="238"/>
      <c r="S340" s="238"/>
      <c r="T340" s="248" t="str">
        <f>IF($E340="","",VLOOKUP($E340,判定式!$Q$3:$X$12,8,TRUE))</f>
        <v/>
      </c>
      <c r="U340" s="248" t="str">
        <f>IF($F340="","",VLOOKUP($F340,判定式!$R$3:$X$12,7,TRUE))</f>
        <v/>
      </c>
      <c r="V340" s="248" t="str">
        <f>IF($G340="","",VLOOKUP($G340,判定式!$S$3:$X$12,6,TRUE))</f>
        <v/>
      </c>
      <c r="W340" s="248" t="str">
        <f>IF($H340="","",VLOOKUP($H340,判定式!$T$3:$X$12,5,TRUE))</f>
        <v/>
      </c>
      <c r="X340" s="248" t="str">
        <f>IF($I340="","",VLOOKUP($I340,判定式!$AA$3:$AB$12,2,TRUE))</f>
        <v/>
      </c>
      <c r="Y340" s="248" t="str">
        <f>IF($J340="","",VLOOKUP($J340,判定式!$W$3:$X$12,2,TRUE))</f>
        <v/>
      </c>
      <c r="Z340" s="248" t="str">
        <f>IF($K340="","",VLOOKUP($K340,判定式!$Z$3:$AB$12,3,TRUE))</f>
        <v/>
      </c>
      <c r="AA340" s="248" t="str">
        <f>IF($L340="","",VLOOKUP($L340,判定式!$U$3:$X$12,4,TRUE))</f>
        <v/>
      </c>
      <c r="AB340" s="248" t="str">
        <f>IF($M340="","",VLOOKUP($M340,判定式!$V$3:$X$12,3,TRUE))</f>
        <v/>
      </c>
      <c r="AC340" s="75" t="str">
        <f t="shared" si="17"/>
        <v/>
      </c>
      <c r="AD340" s="174" t="b">
        <f>IF(ISNUMBER(D340),"判定外",IF(C340=12,VLOOKUP(AC340,判定式!$C$15:I$19,7,TRUE),IF(C340=13,VLOOKUP(AC340,判定式!$D$15:I$19,6,TRUE),IF(C340=14,VLOOKUP(AC340,判定式!$E$15:I$19,5,TRUE),IF(C340=15,VLOOKUP(AC340,判定式!$F$15:I$19,4,TRUE),IF(C340=16,VLOOKUP(AC340,判定式!$G$15:I$19,3,TRUE),IF(C340=17,VLOOKUP(AC340,判定式!$H$15:I$19,2,TRUE))))))))</f>
        <v>0</v>
      </c>
    </row>
    <row r="341" spans="1:30" ht="14.25">
      <c r="A341" s="67">
        <v>12</v>
      </c>
      <c r="B341" s="133"/>
      <c r="C341" s="201"/>
      <c r="D341" s="215" t="str">
        <f t="shared" si="16"/>
        <v>-</v>
      </c>
      <c r="E341" s="225"/>
      <c r="F341" s="225"/>
      <c r="G341" s="225"/>
      <c r="H341" s="225"/>
      <c r="I341" s="225"/>
      <c r="J341" s="225"/>
      <c r="K341" s="68"/>
      <c r="L341" s="225"/>
      <c r="M341" s="225"/>
      <c r="N341" s="235"/>
      <c r="O341" s="235"/>
      <c r="P341" s="235"/>
      <c r="Q341" s="235"/>
      <c r="R341" s="235"/>
      <c r="S341" s="235"/>
      <c r="T341" s="248" t="str">
        <f>IF($E341="","",VLOOKUP($E341,判定式!$Q$3:$X$12,8,TRUE))</f>
        <v/>
      </c>
      <c r="U341" s="248" t="str">
        <f>IF($F341="","",VLOOKUP($F341,判定式!$R$3:$X$12,7,TRUE))</f>
        <v/>
      </c>
      <c r="V341" s="248" t="str">
        <f>IF($G341="","",VLOOKUP($G341,判定式!$S$3:$X$12,6,TRUE))</f>
        <v/>
      </c>
      <c r="W341" s="248" t="str">
        <f>IF($H341="","",VLOOKUP($H341,判定式!$T$3:$X$12,5,TRUE))</f>
        <v/>
      </c>
      <c r="X341" s="248" t="str">
        <f>IF($I341="","",VLOOKUP($I341,判定式!$AA$3:$AB$12,2,TRUE))</f>
        <v/>
      </c>
      <c r="Y341" s="248" t="str">
        <f>IF($J341="","",VLOOKUP($J341,判定式!$W$3:$X$12,2,TRUE))</f>
        <v/>
      </c>
      <c r="Z341" s="248" t="str">
        <f>IF($K341="","",VLOOKUP($K341,判定式!$Z$3:$AB$12,3,TRUE))</f>
        <v/>
      </c>
      <c r="AA341" s="248" t="str">
        <f>IF($L341="","",VLOOKUP($L341,判定式!$U$3:$X$12,4,TRUE))</f>
        <v/>
      </c>
      <c r="AB341" s="248" t="str">
        <f>IF($M341="","",VLOOKUP($M341,判定式!$V$3:$X$12,3,TRUE))</f>
        <v/>
      </c>
      <c r="AC341" s="69" t="str">
        <f t="shared" si="17"/>
        <v/>
      </c>
      <c r="AD341" s="170" t="b">
        <f>IF(ISNUMBER(D341),"判定外",IF(C341=12,VLOOKUP(AC341,判定式!$C$15:I$19,7,TRUE),IF(C341=13,VLOOKUP(AC341,判定式!$D$15:I$19,6,TRUE),IF(C341=14,VLOOKUP(AC341,判定式!$E$15:I$19,5,TRUE),IF(C341=15,VLOOKUP(AC341,判定式!$F$15:I$19,4,TRUE),IF(C341=16,VLOOKUP(AC341,判定式!$G$15:I$19,3,TRUE),IF(C341=17,VLOOKUP(AC341,判定式!$H$15:I$19,2,TRUE))))))))</f>
        <v>0</v>
      </c>
    </row>
    <row r="342" spans="1:30" ht="14.25">
      <c r="A342" s="67">
        <v>13</v>
      </c>
      <c r="B342" s="133"/>
      <c r="C342" s="201"/>
      <c r="D342" s="215" t="str">
        <f t="shared" si="16"/>
        <v>-</v>
      </c>
      <c r="E342" s="225"/>
      <c r="F342" s="225"/>
      <c r="G342" s="225"/>
      <c r="H342" s="225"/>
      <c r="I342" s="225"/>
      <c r="J342" s="225"/>
      <c r="K342" s="68"/>
      <c r="L342" s="225"/>
      <c r="M342" s="225"/>
      <c r="N342" s="235"/>
      <c r="O342" s="235"/>
      <c r="P342" s="235"/>
      <c r="Q342" s="235"/>
      <c r="R342" s="235"/>
      <c r="S342" s="235"/>
      <c r="T342" s="248" t="str">
        <f>IF($E342="","",VLOOKUP($E342,判定式!$Q$3:$X$12,8,TRUE))</f>
        <v/>
      </c>
      <c r="U342" s="248" t="str">
        <f>IF($F342="","",VLOOKUP($F342,判定式!$R$3:$X$12,7,TRUE))</f>
        <v/>
      </c>
      <c r="V342" s="248" t="str">
        <f>IF($G342="","",VLOOKUP($G342,判定式!$S$3:$X$12,6,TRUE))</f>
        <v/>
      </c>
      <c r="W342" s="248" t="str">
        <f>IF($H342="","",VLOOKUP($H342,判定式!$T$3:$X$12,5,TRUE))</f>
        <v/>
      </c>
      <c r="X342" s="248" t="str">
        <f>IF($I342="","",VLOOKUP($I342,判定式!$AA$3:$AB$12,2,TRUE))</f>
        <v/>
      </c>
      <c r="Y342" s="248" t="str">
        <f>IF($J342="","",VLOOKUP($J342,判定式!$W$3:$X$12,2,TRUE))</f>
        <v/>
      </c>
      <c r="Z342" s="248" t="str">
        <f>IF($K342="","",VLOOKUP($K342,判定式!$Z$3:$AB$12,3,TRUE))</f>
        <v/>
      </c>
      <c r="AA342" s="248" t="str">
        <f>IF($L342="","",VLOOKUP($L342,判定式!$U$3:$X$12,4,TRUE))</f>
        <v/>
      </c>
      <c r="AB342" s="248" t="str">
        <f>IF($M342="","",VLOOKUP($M342,判定式!$V$3:$X$12,3,TRUE))</f>
        <v/>
      </c>
      <c r="AC342" s="69" t="str">
        <f t="shared" si="17"/>
        <v/>
      </c>
      <c r="AD342" s="170" t="b">
        <f>IF(ISNUMBER(D342),"判定外",IF(C342=12,VLOOKUP(AC342,判定式!$C$15:I$19,7,TRUE),IF(C342=13,VLOOKUP(AC342,判定式!$D$15:I$19,6,TRUE),IF(C342=14,VLOOKUP(AC342,判定式!$E$15:I$19,5,TRUE),IF(C342=15,VLOOKUP(AC342,判定式!$F$15:I$19,4,TRUE),IF(C342=16,VLOOKUP(AC342,判定式!$G$15:I$19,3,TRUE),IF(C342=17,VLOOKUP(AC342,判定式!$H$15:I$19,2,TRUE))))))))</f>
        <v>0</v>
      </c>
    </row>
    <row r="343" spans="1:30" ht="14.25">
      <c r="A343" s="67">
        <v>14</v>
      </c>
      <c r="B343" s="133"/>
      <c r="C343" s="201"/>
      <c r="D343" s="215" t="str">
        <f t="shared" si="16"/>
        <v>-</v>
      </c>
      <c r="E343" s="225"/>
      <c r="F343" s="225"/>
      <c r="G343" s="225"/>
      <c r="H343" s="225"/>
      <c r="I343" s="225"/>
      <c r="J343" s="225"/>
      <c r="K343" s="68"/>
      <c r="L343" s="225"/>
      <c r="M343" s="225"/>
      <c r="N343" s="235"/>
      <c r="O343" s="235"/>
      <c r="P343" s="235"/>
      <c r="Q343" s="235"/>
      <c r="R343" s="235"/>
      <c r="S343" s="235"/>
      <c r="T343" s="248" t="str">
        <f>IF($E343="","",VLOOKUP($E343,判定式!$Q$3:$X$12,8,TRUE))</f>
        <v/>
      </c>
      <c r="U343" s="248" t="str">
        <f>IF($F343="","",VLOOKUP($F343,判定式!$R$3:$X$12,7,TRUE))</f>
        <v/>
      </c>
      <c r="V343" s="248" t="str">
        <f>IF($G343="","",VLOOKUP($G343,判定式!$S$3:$X$12,6,TRUE))</f>
        <v/>
      </c>
      <c r="W343" s="248" t="str">
        <f>IF($H343="","",VLOOKUP($H343,判定式!$T$3:$X$12,5,TRUE))</f>
        <v/>
      </c>
      <c r="X343" s="248" t="str">
        <f>IF($I343="","",VLOOKUP($I343,判定式!$AA$3:$AB$12,2,TRUE))</f>
        <v/>
      </c>
      <c r="Y343" s="248" t="str">
        <f>IF($J343="","",VLOOKUP($J343,判定式!$W$3:$X$12,2,TRUE))</f>
        <v/>
      </c>
      <c r="Z343" s="248" t="str">
        <f>IF($K343="","",VLOOKUP($K343,判定式!$Z$3:$AB$12,3,TRUE))</f>
        <v/>
      </c>
      <c r="AA343" s="248" t="str">
        <f>IF($L343="","",VLOOKUP($L343,判定式!$U$3:$X$12,4,TRUE))</f>
        <v/>
      </c>
      <c r="AB343" s="248" t="str">
        <f>IF($M343="","",VLOOKUP($M343,判定式!$V$3:$X$12,3,TRUE))</f>
        <v/>
      </c>
      <c r="AC343" s="69" t="str">
        <f t="shared" si="17"/>
        <v/>
      </c>
      <c r="AD343" s="170" t="b">
        <f>IF(ISNUMBER(D343),"判定外",IF(C343=12,VLOOKUP(AC343,判定式!$C$15:I$19,7,TRUE),IF(C343=13,VLOOKUP(AC343,判定式!$D$15:I$19,6,TRUE),IF(C343=14,VLOOKUP(AC343,判定式!$E$15:I$19,5,TRUE),IF(C343=15,VLOOKUP(AC343,判定式!$F$15:I$19,4,TRUE),IF(C343=16,VLOOKUP(AC343,判定式!$G$15:I$19,3,TRUE),IF(C343=17,VLOOKUP(AC343,判定式!$H$15:I$19,2,TRUE))))))))</f>
        <v>0</v>
      </c>
    </row>
    <row r="344" spans="1:30" ht="14.25">
      <c r="A344" s="70">
        <v>15</v>
      </c>
      <c r="B344" s="134"/>
      <c r="C344" s="202"/>
      <c r="D344" s="216" t="str">
        <f t="shared" si="16"/>
        <v>-</v>
      </c>
      <c r="E344" s="227"/>
      <c r="F344" s="227"/>
      <c r="G344" s="227"/>
      <c r="H344" s="227"/>
      <c r="I344" s="227"/>
      <c r="J344" s="227"/>
      <c r="K344" s="71"/>
      <c r="L344" s="227"/>
      <c r="M344" s="227"/>
      <c r="N344" s="239"/>
      <c r="O344" s="239"/>
      <c r="P344" s="239"/>
      <c r="Q344" s="239"/>
      <c r="R344" s="239"/>
      <c r="S344" s="239"/>
      <c r="T344" s="249" t="str">
        <f>IF($E344="","",VLOOKUP($E344,判定式!$Q$3:$X$12,8,TRUE))</f>
        <v/>
      </c>
      <c r="U344" s="249" t="str">
        <f>IF($F344="","",VLOOKUP($F344,判定式!$R$3:$X$12,7,TRUE))</f>
        <v/>
      </c>
      <c r="V344" s="249" t="str">
        <f>IF($G344="","",VLOOKUP($G344,判定式!$S$3:$X$12,6,TRUE))</f>
        <v/>
      </c>
      <c r="W344" s="249" t="str">
        <f>IF($H344="","",VLOOKUP($H344,判定式!$T$3:$X$12,5,TRUE))</f>
        <v/>
      </c>
      <c r="X344" s="249" t="str">
        <f>IF($I344="","",VLOOKUP($I344,判定式!$AA$3:$AB$12,2,TRUE))</f>
        <v/>
      </c>
      <c r="Y344" s="249" t="str">
        <f>IF($J344="","",VLOOKUP($J344,判定式!$W$3:$X$12,2,TRUE))</f>
        <v/>
      </c>
      <c r="Z344" s="249" t="str">
        <f>IF($K344="","",VLOOKUP($K344,判定式!$Z$3:$AB$12,3,TRUE))</f>
        <v/>
      </c>
      <c r="AA344" s="249" t="str">
        <f>IF($L344="","",VLOOKUP($L344,判定式!$U$3:$X$12,4,TRUE))</f>
        <v/>
      </c>
      <c r="AB344" s="249" t="str">
        <f>IF($M344="","",VLOOKUP($M344,判定式!$V$3:$X$12,3,TRUE))</f>
        <v/>
      </c>
      <c r="AC344" s="78" t="str">
        <f t="shared" si="17"/>
        <v/>
      </c>
      <c r="AD344" s="171" t="b">
        <f>IF(ISNUMBER(D344),"判定外",IF(C344=12,VLOOKUP(AC344,判定式!$C$15:I$19,7,TRUE),IF(C344=13,VLOOKUP(AC344,判定式!$D$15:I$19,6,TRUE),IF(C344=14,VLOOKUP(AC344,判定式!$E$15:I$19,5,TRUE),IF(C344=15,VLOOKUP(AC344,判定式!$F$15:I$19,4,TRUE),IF(C344=16,VLOOKUP(AC344,判定式!$G$15:I$19,3,TRUE),IF(C344=17,VLOOKUP(AC344,判定式!$H$15:I$19,2,TRUE))))))))</f>
        <v>0</v>
      </c>
    </row>
    <row r="345" spans="1:30" ht="14.25">
      <c r="A345" s="73">
        <v>16</v>
      </c>
      <c r="B345" s="135"/>
      <c r="C345" s="203"/>
      <c r="D345" s="217" t="str">
        <f t="shared" si="16"/>
        <v>-</v>
      </c>
      <c r="E345" s="229"/>
      <c r="F345" s="229"/>
      <c r="G345" s="229"/>
      <c r="H345" s="229"/>
      <c r="I345" s="229"/>
      <c r="J345" s="229"/>
      <c r="K345" s="74"/>
      <c r="L345" s="229"/>
      <c r="M345" s="229"/>
      <c r="N345" s="240"/>
      <c r="O345" s="240"/>
      <c r="P345" s="240"/>
      <c r="Q345" s="240"/>
      <c r="R345" s="240"/>
      <c r="S345" s="240"/>
      <c r="T345" s="248" t="str">
        <f>IF($E345="","",VLOOKUP($E345,判定式!$Q$3:$X$12,8,TRUE))</f>
        <v/>
      </c>
      <c r="U345" s="248" t="str">
        <f>IF($F345="","",VLOOKUP($F345,判定式!$R$3:$X$12,7,TRUE))</f>
        <v/>
      </c>
      <c r="V345" s="248" t="str">
        <f>IF($G345="","",VLOOKUP($G345,判定式!$S$3:$X$12,6,TRUE))</f>
        <v/>
      </c>
      <c r="W345" s="248" t="str">
        <f>IF($H345="","",VLOOKUP($H345,判定式!$T$3:$X$12,5,TRUE))</f>
        <v/>
      </c>
      <c r="X345" s="248" t="str">
        <f>IF($I345="","",VLOOKUP($I345,判定式!$AA$3:$AB$12,2,TRUE))</f>
        <v/>
      </c>
      <c r="Y345" s="248" t="str">
        <f>IF($J345="","",VLOOKUP($J345,判定式!$W$3:$X$12,2,TRUE))</f>
        <v/>
      </c>
      <c r="Z345" s="248" t="str">
        <f>IF($K345="","",VLOOKUP($K345,判定式!$Z$3:$AB$12,3,TRUE))</f>
        <v/>
      </c>
      <c r="AA345" s="248" t="str">
        <f>IF($L345="","",VLOOKUP($L345,判定式!$U$3:$X$12,4,TRUE))</f>
        <v/>
      </c>
      <c r="AB345" s="248" t="str">
        <f>IF($M345="","",VLOOKUP($M345,判定式!$V$3:$X$12,3,TRUE))</f>
        <v/>
      </c>
      <c r="AC345" s="75" t="str">
        <f t="shared" si="17"/>
        <v/>
      </c>
      <c r="AD345" s="172" t="b">
        <f>IF(ISNUMBER(D345),"判定外",IF(C345=12,VLOOKUP(AC345,判定式!$C$15:I$19,7,TRUE),IF(C345=13,VLOOKUP(AC345,判定式!$D$15:I$19,6,TRUE),IF(C345=14,VLOOKUP(AC345,判定式!$E$15:I$19,5,TRUE),IF(C345=15,VLOOKUP(AC345,判定式!$F$15:I$19,4,TRUE),IF(C345=16,VLOOKUP(AC345,判定式!$G$15:I$19,3,TRUE),IF(C345=17,VLOOKUP(AC345,判定式!$H$15:I$19,2,TRUE))))))))</f>
        <v>0</v>
      </c>
    </row>
    <row r="346" spans="1:30" ht="14.25">
      <c r="A346" s="67">
        <v>17</v>
      </c>
      <c r="B346" s="133"/>
      <c r="C346" s="201"/>
      <c r="D346" s="215" t="str">
        <f t="shared" si="16"/>
        <v>-</v>
      </c>
      <c r="E346" s="225"/>
      <c r="F346" s="225"/>
      <c r="G346" s="225"/>
      <c r="H346" s="225"/>
      <c r="I346" s="225"/>
      <c r="J346" s="225"/>
      <c r="K346" s="68"/>
      <c r="L346" s="225"/>
      <c r="M346" s="225"/>
      <c r="N346" s="235"/>
      <c r="O346" s="235"/>
      <c r="P346" s="235"/>
      <c r="Q346" s="235"/>
      <c r="R346" s="235"/>
      <c r="S346" s="235"/>
      <c r="T346" s="248" t="str">
        <f>IF($E346="","",VLOOKUP($E346,判定式!$Q$3:$X$12,8,TRUE))</f>
        <v/>
      </c>
      <c r="U346" s="248" t="str">
        <f>IF($F346="","",VLOOKUP($F346,判定式!$R$3:$X$12,7,TRUE))</f>
        <v/>
      </c>
      <c r="V346" s="248" t="str">
        <f>IF($G346="","",VLOOKUP($G346,判定式!$S$3:$X$12,6,TRUE))</f>
        <v/>
      </c>
      <c r="W346" s="248" t="str">
        <f>IF($H346="","",VLOOKUP($H346,判定式!$T$3:$X$12,5,TRUE))</f>
        <v/>
      </c>
      <c r="X346" s="248" t="str">
        <f>IF($I346="","",VLOOKUP($I346,判定式!$AA$3:$AB$12,2,TRUE))</f>
        <v/>
      </c>
      <c r="Y346" s="248" t="str">
        <f>IF($J346="","",VLOOKUP($J346,判定式!$W$3:$X$12,2,TRUE))</f>
        <v/>
      </c>
      <c r="Z346" s="248" t="str">
        <f>IF($K346="","",VLOOKUP($K346,判定式!$Z$3:$AB$12,3,TRUE))</f>
        <v/>
      </c>
      <c r="AA346" s="248" t="str">
        <f>IF($L346="","",VLOOKUP($L346,判定式!$U$3:$X$12,4,TRUE))</f>
        <v/>
      </c>
      <c r="AB346" s="248" t="str">
        <f>IF($M346="","",VLOOKUP($M346,判定式!$V$3:$X$12,3,TRUE))</f>
        <v/>
      </c>
      <c r="AC346" s="69" t="str">
        <f t="shared" si="17"/>
        <v/>
      </c>
      <c r="AD346" s="170" t="b">
        <f>IF(ISNUMBER(D346),"判定外",IF(C346=12,VLOOKUP(AC346,判定式!$C$15:I$19,7,TRUE),IF(C346=13,VLOOKUP(AC346,判定式!$D$15:I$19,6,TRUE),IF(C346=14,VLOOKUP(AC346,判定式!$E$15:I$19,5,TRUE),IF(C346=15,VLOOKUP(AC346,判定式!$F$15:I$19,4,TRUE),IF(C346=16,VLOOKUP(AC346,判定式!$G$15:I$19,3,TRUE),IF(C346=17,VLOOKUP(AC346,判定式!$H$15:I$19,2,TRUE))))))))</f>
        <v>0</v>
      </c>
    </row>
    <row r="347" spans="1:30" ht="14.25">
      <c r="A347" s="67">
        <v>18</v>
      </c>
      <c r="B347" s="133"/>
      <c r="C347" s="201"/>
      <c r="D347" s="215" t="str">
        <f t="shared" si="16"/>
        <v>-</v>
      </c>
      <c r="E347" s="225"/>
      <c r="F347" s="225"/>
      <c r="G347" s="225"/>
      <c r="H347" s="225"/>
      <c r="I347" s="225"/>
      <c r="J347" s="225"/>
      <c r="K347" s="68"/>
      <c r="L347" s="225"/>
      <c r="M347" s="225"/>
      <c r="N347" s="235"/>
      <c r="O347" s="235"/>
      <c r="P347" s="235"/>
      <c r="Q347" s="235"/>
      <c r="R347" s="235"/>
      <c r="S347" s="235"/>
      <c r="T347" s="250" t="str">
        <f>IF($E347="","",VLOOKUP($E347,判定式!$Q$3:$X$12,8,TRUE))</f>
        <v/>
      </c>
      <c r="U347" s="250" t="str">
        <f>IF($F347="","",VLOOKUP($F347,判定式!$R$3:$X$12,7,TRUE))</f>
        <v/>
      </c>
      <c r="V347" s="250" t="str">
        <f>IF($G347="","",VLOOKUP($G347,判定式!$S$3:$X$12,6,TRUE))</f>
        <v/>
      </c>
      <c r="W347" s="250" t="str">
        <f>IF($H347="","",VLOOKUP($H347,判定式!$T$3:$X$12,5,TRUE))</f>
        <v/>
      </c>
      <c r="X347" s="250" t="str">
        <f>IF($I347="","",VLOOKUP($I347,判定式!$AA$3:$AB$12,2,TRUE))</f>
        <v/>
      </c>
      <c r="Y347" s="250" t="str">
        <f>IF($J347="","",VLOOKUP($J347,判定式!$W$3:$X$12,2,TRUE))</f>
        <v/>
      </c>
      <c r="Z347" s="250" t="str">
        <f>IF($K347="","",VLOOKUP($K347,判定式!$Z$3:$AB$12,3,TRUE))</f>
        <v/>
      </c>
      <c r="AA347" s="250" t="str">
        <f>IF($L347="","",VLOOKUP($L347,判定式!$U$3:$X$12,4,TRUE))</f>
        <v/>
      </c>
      <c r="AB347" s="250" t="str">
        <f>IF($M347="","",VLOOKUP($M347,判定式!$V$3:$X$12,3,TRUE))</f>
        <v/>
      </c>
      <c r="AC347" s="69" t="str">
        <f t="shared" si="17"/>
        <v/>
      </c>
      <c r="AD347" s="170" t="b">
        <f>IF(ISNUMBER(D347),"判定外",IF(C347=12,VLOOKUP(AC347,判定式!$C$15:I$19,7,TRUE),IF(C347=13,VLOOKUP(AC347,判定式!$D$15:I$19,6,TRUE),IF(C347=14,VLOOKUP(AC347,判定式!$E$15:I$19,5,TRUE),IF(C347=15,VLOOKUP(AC347,判定式!$F$15:I$19,4,TRUE),IF(C347=16,VLOOKUP(AC347,判定式!$G$15:I$19,3,TRUE),IF(C347=17,VLOOKUP(AC347,判定式!$H$15:I$19,2,TRUE))))))))</f>
        <v>0</v>
      </c>
    </row>
    <row r="348" spans="1:30" ht="14.25">
      <c r="A348" s="67">
        <v>19</v>
      </c>
      <c r="B348" s="133"/>
      <c r="C348" s="201"/>
      <c r="D348" s="215" t="str">
        <f t="shared" si="16"/>
        <v>-</v>
      </c>
      <c r="E348" s="225"/>
      <c r="F348" s="225"/>
      <c r="G348" s="225"/>
      <c r="H348" s="225"/>
      <c r="I348" s="225"/>
      <c r="J348" s="225"/>
      <c r="K348" s="68"/>
      <c r="L348" s="225"/>
      <c r="M348" s="225"/>
      <c r="N348" s="235"/>
      <c r="O348" s="235"/>
      <c r="P348" s="235"/>
      <c r="Q348" s="235"/>
      <c r="R348" s="235"/>
      <c r="S348" s="235"/>
      <c r="T348" s="250" t="str">
        <f>IF($E348="","",VLOOKUP($E348,判定式!$Q$3:$X$12,8,TRUE))</f>
        <v/>
      </c>
      <c r="U348" s="250" t="str">
        <f>IF($F348="","",VLOOKUP($F348,判定式!$R$3:$X$12,7,TRUE))</f>
        <v/>
      </c>
      <c r="V348" s="250" t="str">
        <f>IF($G348="","",VLOOKUP($G348,判定式!$S$3:$X$12,6,TRUE))</f>
        <v/>
      </c>
      <c r="W348" s="250" t="str">
        <f>IF($H348="","",VLOOKUP($H348,判定式!$T$3:$X$12,5,TRUE))</f>
        <v/>
      </c>
      <c r="X348" s="250" t="str">
        <f>IF($I348="","",VLOOKUP($I348,判定式!$AA$3:$AB$12,2,TRUE))</f>
        <v/>
      </c>
      <c r="Y348" s="250" t="str">
        <f>IF($J348="","",VLOOKUP($J348,判定式!$W$3:$X$12,2,TRUE))</f>
        <v/>
      </c>
      <c r="Z348" s="250" t="str">
        <f>IF($K348="","",VLOOKUP($K348,判定式!$Z$3:$AB$12,3,TRUE))</f>
        <v/>
      </c>
      <c r="AA348" s="250" t="str">
        <f>IF($L348="","",VLOOKUP($L348,判定式!$U$3:$X$12,4,TRUE))</f>
        <v/>
      </c>
      <c r="AB348" s="250" t="str">
        <f>IF($M348="","",VLOOKUP($M348,判定式!$V$3:$X$12,3,TRUE))</f>
        <v/>
      </c>
      <c r="AC348" s="69" t="str">
        <f t="shared" si="17"/>
        <v/>
      </c>
      <c r="AD348" s="170" t="b">
        <f>IF(ISNUMBER(D348),"判定外",IF(C348=12,VLOOKUP(AC348,判定式!$C$15:I$19,7,TRUE),IF(C348=13,VLOOKUP(AC348,判定式!$D$15:I$19,6,TRUE),IF(C348=14,VLOOKUP(AC348,判定式!$E$15:I$19,5,TRUE),IF(C348=15,VLOOKUP(AC348,判定式!$F$15:I$19,4,TRUE),IF(C348=16,VLOOKUP(AC348,判定式!$G$15:I$19,3,TRUE),IF(C348=17,VLOOKUP(AC348,判定式!$H$15:I$19,2,TRUE))))))))</f>
        <v>0</v>
      </c>
    </row>
    <row r="349" spans="1:30" ht="14.25">
      <c r="A349" s="76">
        <v>20</v>
      </c>
      <c r="B349" s="136"/>
      <c r="C349" s="204"/>
      <c r="D349" s="218" t="str">
        <f t="shared" si="16"/>
        <v>-</v>
      </c>
      <c r="E349" s="230"/>
      <c r="F349" s="230"/>
      <c r="G349" s="230"/>
      <c r="H349" s="230"/>
      <c r="I349" s="230"/>
      <c r="J349" s="230"/>
      <c r="K349" s="77"/>
      <c r="L349" s="230"/>
      <c r="M349" s="230"/>
      <c r="N349" s="239"/>
      <c r="O349" s="239"/>
      <c r="P349" s="239"/>
      <c r="Q349" s="239"/>
      <c r="R349" s="239"/>
      <c r="S349" s="239"/>
      <c r="T349" s="251" t="str">
        <f>IF($E349="","",VLOOKUP($E349,判定式!$Q$3:$X$12,8,TRUE))</f>
        <v/>
      </c>
      <c r="U349" s="251" t="str">
        <f>IF($F349="","",VLOOKUP($F349,判定式!$R$3:$X$12,7,TRUE))</f>
        <v/>
      </c>
      <c r="V349" s="251" t="str">
        <f>IF($G349="","",VLOOKUP($G349,判定式!$S$3:$X$12,6,TRUE))</f>
        <v/>
      </c>
      <c r="W349" s="251" t="str">
        <f>IF($H349="","",VLOOKUP($H349,判定式!$T$3:$X$12,5,TRUE))</f>
        <v/>
      </c>
      <c r="X349" s="251" t="str">
        <f>IF($I349="","",VLOOKUP($I349,判定式!$AA$3:$AB$12,2,TRUE))</f>
        <v/>
      </c>
      <c r="Y349" s="251" t="str">
        <f>IF($J349="","",VLOOKUP($J349,判定式!$W$3:$X$12,2,TRUE))</f>
        <v/>
      </c>
      <c r="Z349" s="251" t="str">
        <f>IF($K349="","",VLOOKUP($K349,判定式!$Z$3:$AB$12,3,TRUE))</f>
        <v/>
      </c>
      <c r="AA349" s="251" t="str">
        <f>IF($L349="","",VLOOKUP($L349,判定式!$U$3:$X$12,4,TRUE))</f>
        <v/>
      </c>
      <c r="AB349" s="251" t="str">
        <f>IF($M349="","",VLOOKUP($M349,判定式!$V$3:$X$12,3,TRUE))</f>
        <v/>
      </c>
      <c r="AC349" s="78" t="str">
        <f t="shared" si="17"/>
        <v/>
      </c>
      <c r="AD349" s="173" t="b">
        <f>IF(ISNUMBER(D349),"判定外",IF(C349=12,VLOOKUP(AC349,判定式!$C$15:I$19,7,TRUE),IF(C349=13,VLOOKUP(AC349,判定式!$D$15:I$19,6,TRUE),IF(C349=14,VLOOKUP(AC349,判定式!$E$15:I$19,5,TRUE),IF(C349=15,VLOOKUP(AC349,判定式!$F$15:I$19,4,TRUE),IF(C349=16,VLOOKUP(AC349,判定式!$G$15:I$19,3,TRUE),IF(C349=17,VLOOKUP(AC349,判定式!$H$15:I$19,2,TRUE))))))))</f>
        <v>0</v>
      </c>
    </row>
    <row r="350" spans="1:30" ht="14.25">
      <c r="A350" s="79">
        <v>21</v>
      </c>
      <c r="B350" s="137"/>
      <c r="C350" s="205"/>
      <c r="D350" s="219" t="str">
        <f t="shared" si="16"/>
        <v>-</v>
      </c>
      <c r="E350" s="231"/>
      <c r="F350" s="231"/>
      <c r="G350" s="231"/>
      <c r="H350" s="231"/>
      <c r="I350" s="231"/>
      <c r="J350" s="231"/>
      <c r="K350" s="80"/>
      <c r="L350" s="231"/>
      <c r="M350" s="231"/>
      <c r="N350" s="240"/>
      <c r="O350" s="238"/>
      <c r="P350" s="238"/>
      <c r="Q350" s="238"/>
      <c r="R350" s="238"/>
      <c r="S350" s="238"/>
      <c r="T350" s="252" t="str">
        <f>IF($E350="","",VLOOKUP($E350,判定式!$Q$3:$X$12,8,TRUE))</f>
        <v/>
      </c>
      <c r="U350" s="252" t="str">
        <f>IF($F350="","",VLOOKUP($F350,判定式!$R$3:$X$12,7,TRUE))</f>
        <v/>
      </c>
      <c r="V350" s="252" t="str">
        <f>IF($G350="","",VLOOKUP($G350,判定式!$S$3:$X$12,6,TRUE))</f>
        <v/>
      </c>
      <c r="W350" s="252" t="str">
        <f>IF($H350="","",VLOOKUP($H350,判定式!$T$3:$X$12,5,TRUE))</f>
        <v/>
      </c>
      <c r="X350" s="252" t="str">
        <f>IF($I350="","",VLOOKUP($I350,判定式!$AA$3:$AB$12,2,TRUE))</f>
        <v/>
      </c>
      <c r="Y350" s="252" t="str">
        <f>IF($J350="","",VLOOKUP($J350,判定式!$W$3:$X$12,2,TRUE))</f>
        <v/>
      </c>
      <c r="Z350" s="252" t="str">
        <f>IF($K350="","",VLOOKUP($K350,判定式!$Z$3:$AB$12,3,TRUE))</f>
        <v/>
      </c>
      <c r="AA350" s="252" t="str">
        <f>IF($L350="","",VLOOKUP($L350,判定式!$U$3:$X$12,4,TRUE))</f>
        <v/>
      </c>
      <c r="AB350" s="252" t="str">
        <f>IF($M350="","",VLOOKUP($M350,判定式!$V$3:$X$12,3,TRUE))</f>
        <v/>
      </c>
      <c r="AC350" s="75" t="str">
        <f t="shared" si="17"/>
        <v/>
      </c>
      <c r="AD350" s="174" t="b">
        <f>IF(ISNUMBER(D350),"判定外",IF(C350=12,VLOOKUP(AC350,判定式!$C$15:I$19,7,TRUE),IF(C350=13,VLOOKUP(AC350,判定式!$D$15:I$19,6,TRUE),IF(C350=14,VLOOKUP(AC350,判定式!$E$15:I$19,5,TRUE),IF(C350=15,VLOOKUP(AC350,判定式!$F$15:I$19,4,TRUE),IF(C350=16,VLOOKUP(AC350,判定式!$G$15:I$19,3,TRUE),IF(C350=17,VLOOKUP(AC350,判定式!$H$15:I$19,2,TRUE))))))))</f>
        <v>0</v>
      </c>
    </row>
    <row r="351" spans="1:30" ht="14.25">
      <c r="A351" s="67">
        <v>22</v>
      </c>
      <c r="B351" s="133"/>
      <c r="C351" s="201"/>
      <c r="D351" s="215" t="str">
        <f t="shared" si="16"/>
        <v>-</v>
      </c>
      <c r="E351" s="225"/>
      <c r="F351" s="225"/>
      <c r="G351" s="225"/>
      <c r="H351" s="225"/>
      <c r="I351" s="225"/>
      <c r="J351" s="225"/>
      <c r="K351" s="68"/>
      <c r="L351" s="225"/>
      <c r="M351" s="225"/>
      <c r="N351" s="235"/>
      <c r="O351" s="235"/>
      <c r="P351" s="235"/>
      <c r="Q351" s="235"/>
      <c r="R351" s="235"/>
      <c r="S351" s="235"/>
      <c r="T351" s="250" t="str">
        <f>IF($E351="","",VLOOKUP($E351,判定式!$Q$3:$X$12,8,TRUE))</f>
        <v/>
      </c>
      <c r="U351" s="250" t="str">
        <f>IF($F351="","",VLOOKUP($F351,判定式!$R$3:$X$12,7,TRUE))</f>
        <v/>
      </c>
      <c r="V351" s="250" t="str">
        <f>IF($G351="","",VLOOKUP($G351,判定式!$S$3:$X$12,6,TRUE))</f>
        <v/>
      </c>
      <c r="W351" s="250" t="str">
        <f>IF($H351="","",VLOOKUP($H351,判定式!$T$3:$X$12,5,TRUE))</f>
        <v/>
      </c>
      <c r="X351" s="250" t="str">
        <f>IF($I351="","",VLOOKUP($I351,判定式!$AA$3:$AB$12,2,TRUE))</f>
        <v/>
      </c>
      <c r="Y351" s="250" t="str">
        <f>IF($J351="","",VLOOKUP($J351,判定式!$W$3:$X$12,2,TRUE))</f>
        <v/>
      </c>
      <c r="Z351" s="250" t="str">
        <f>IF($K351="","",VLOOKUP($K351,判定式!$Z$3:$AB$12,3,TRUE))</f>
        <v/>
      </c>
      <c r="AA351" s="250" t="str">
        <f>IF($L351="","",VLOOKUP($L351,判定式!$U$3:$X$12,4,TRUE))</f>
        <v/>
      </c>
      <c r="AB351" s="250" t="str">
        <f>IF($M351="","",VLOOKUP($M351,判定式!$V$3:$X$12,3,TRUE))</f>
        <v/>
      </c>
      <c r="AC351" s="69" t="str">
        <f t="shared" si="17"/>
        <v/>
      </c>
      <c r="AD351" s="170" t="b">
        <f>IF(ISNUMBER(D351),"判定外",IF(C351=12,VLOOKUP(AC351,判定式!$C$15:I$19,7,TRUE),IF(C351=13,VLOOKUP(AC351,判定式!$D$15:I$19,6,TRUE),IF(C351=14,VLOOKUP(AC351,判定式!$E$15:I$19,5,TRUE),IF(C351=15,VLOOKUP(AC351,判定式!$F$15:I$19,4,TRUE),IF(C351=16,VLOOKUP(AC351,判定式!$G$15:I$19,3,TRUE),IF(C351=17,VLOOKUP(AC351,判定式!$H$15:I$19,2,TRUE))))))))</f>
        <v>0</v>
      </c>
    </row>
    <row r="352" spans="1:30" ht="14.25">
      <c r="A352" s="67">
        <v>23</v>
      </c>
      <c r="B352" s="133"/>
      <c r="C352" s="201"/>
      <c r="D352" s="215" t="str">
        <f t="shared" si="16"/>
        <v>-</v>
      </c>
      <c r="E352" s="225"/>
      <c r="F352" s="225"/>
      <c r="G352" s="225"/>
      <c r="H352" s="225"/>
      <c r="I352" s="225"/>
      <c r="J352" s="225"/>
      <c r="K352" s="68"/>
      <c r="L352" s="225"/>
      <c r="M352" s="225"/>
      <c r="N352" s="235"/>
      <c r="O352" s="235"/>
      <c r="P352" s="235"/>
      <c r="Q352" s="235"/>
      <c r="R352" s="235"/>
      <c r="S352" s="235"/>
      <c r="T352" s="250" t="str">
        <f>IF($E352="","",VLOOKUP($E352,判定式!$Q$3:$X$12,8,TRUE))</f>
        <v/>
      </c>
      <c r="U352" s="250" t="str">
        <f>IF($F352="","",VLOOKUP($F352,判定式!$R$3:$X$12,7,TRUE))</f>
        <v/>
      </c>
      <c r="V352" s="250" t="str">
        <f>IF($G352="","",VLOOKUP($G352,判定式!$S$3:$X$12,6,TRUE))</f>
        <v/>
      </c>
      <c r="W352" s="250" t="str">
        <f>IF($H352="","",VLOOKUP($H352,判定式!$T$3:$X$12,5,TRUE))</f>
        <v/>
      </c>
      <c r="X352" s="250" t="str">
        <f>IF($I352="","",VLOOKUP($I352,判定式!$AA$3:$AB$12,2,TRUE))</f>
        <v/>
      </c>
      <c r="Y352" s="250" t="str">
        <f>IF($J352="","",VLOOKUP($J352,判定式!$W$3:$X$12,2,TRUE))</f>
        <v/>
      </c>
      <c r="Z352" s="250" t="str">
        <f>IF($K352="","",VLOOKUP($K352,判定式!$Z$3:$AB$12,3,TRUE))</f>
        <v/>
      </c>
      <c r="AA352" s="250" t="str">
        <f>IF($L352="","",VLOOKUP($L352,判定式!$U$3:$X$12,4,TRUE))</f>
        <v/>
      </c>
      <c r="AB352" s="250" t="str">
        <f>IF($M352="","",VLOOKUP($M352,判定式!$V$3:$X$12,3,TRUE))</f>
        <v/>
      </c>
      <c r="AC352" s="69" t="str">
        <f t="shared" si="17"/>
        <v/>
      </c>
      <c r="AD352" s="170" t="b">
        <f>IF(ISNUMBER(D352),"判定外",IF(C352=12,VLOOKUP(AC352,判定式!$C$15:I$19,7,TRUE),IF(C352=13,VLOOKUP(AC352,判定式!$D$15:I$19,6,TRUE),IF(C352=14,VLOOKUP(AC352,判定式!$E$15:I$19,5,TRUE),IF(C352=15,VLOOKUP(AC352,判定式!$F$15:I$19,4,TRUE),IF(C352=16,VLOOKUP(AC352,判定式!$G$15:I$19,3,TRUE),IF(C352=17,VLOOKUP(AC352,判定式!$H$15:I$19,2,TRUE))))))))</f>
        <v>0</v>
      </c>
    </row>
    <row r="353" spans="1:30" ht="14.25">
      <c r="A353" s="67">
        <v>24</v>
      </c>
      <c r="B353" s="133"/>
      <c r="C353" s="201"/>
      <c r="D353" s="215" t="str">
        <f t="shared" si="16"/>
        <v>-</v>
      </c>
      <c r="E353" s="225"/>
      <c r="F353" s="225"/>
      <c r="G353" s="225"/>
      <c r="H353" s="225"/>
      <c r="I353" s="225"/>
      <c r="J353" s="225"/>
      <c r="K353" s="68"/>
      <c r="L353" s="225"/>
      <c r="M353" s="225"/>
      <c r="N353" s="235"/>
      <c r="O353" s="235"/>
      <c r="P353" s="235"/>
      <c r="Q353" s="235"/>
      <c r="R353" s="235"/>
      <c r="S353" s="235"/>
      <c r="T353" s="250" t="str">
        <f>IF($E353="","",VLOOKUP($E353,判定式!$Q$3:$X$12,8,TRUE))</f>
        <v/>
      </c>
      <c r="U353" s="250" t="str">
        <f>IF($F353="","",VLOOKUP($F353,判定式!$R$3:$X$12,7,TRUE))</f>
        <v/>
      </c>
      <c r="V353" s="250" t="str">
        <f>IF($G353="","",VLOOKUP($G353,判定式!$S$3:$X$12,6,TRUE))</f>
        <v/>
      </c>
      <c r="W353" s="250" t="str">
        <f>IF($H353="","",VLOOKUP($H353,判定式!$T$3:$X$12,5,TRUE))</f>
        <v/>
      </c>
      <c r="X353" s="250" t="str">
        <f>IF($I353="","",VLOOKUP($I353,判定式!$AA$3:$AB$12,2,TRUE))</f>
        <v/>
      </c>
      <c r="Y353" s="250" t="str">
        <f>IF($J353="","",VLOOKUP($J353,判定式!$W$3:$X$12,2,TRUE))</f>
        <v/>
      </c>
      <c r="Z353" s="250" t="str">
        <f>IF($K353="","",VLOOKUP($K353,判定式!$Z$3:$AB$12,3,TRUE))</f>
        <v/>
      </c>
      <c r="AA353" s="250" t="str">
        <f>IF($L353="","",VLOOKUP($L353,判定式!$U$3:$X$12,4,TRUE))</f>
        <v/>
      </c>
      <c r="AB353" s="250" t="str">
        <f>IF($M353="","",VLOOKUP($M353,判定式!$V$3:$X$12,3,TRUE))</f>
        <v/>
      </c>
      <c r="AC353" s="69" t="str">
        <f t="shared" si="17"/>
        <v/>
      </c>
      <c r="AD353" s="170" t="b">
        <f>IF(ISNUMBER(D353),"判定外",IF(C353=12,VLOOKUP(AC353,判定式!$C$15:I$19,7,TRUE),IF(C353=13,VLOOKUP(AC353,判定式!$D$15:I$19,6,TRUE),IF(C353=14,VLOOKUP(AC353,判定式!$E$15:I$19,5,TRUE),IF(C353=15,VLOOKUP(AC353,判定式!$F$15:I$19,4,TRUE),IF(C353=16,VLOOKUP(AC353,判定式!$G$15:I$19,3,TRUE),IF(C353=17,VLOOKUP(AC353,判定式!$H$15:I$19,2,TRUE))))))))</f>
        <v>0</v>
      </c>
    </row>
    <row r="354" spans="1:30" ht="14.25">
      <c r="A354" s="70">
        <v>25</v>
      </c>
      <c r="B354" s="134"/>
      <c r="C354" s="202"/>
      <c r="D354" s="216" t="str">
        <f t="shared" si="16"/>
        <v>-</v>
      </c>
      <c r="E354" s="227"/>
      <c r="F354" s="227"/>
      <c r="G354" s="227"/>
      <c r="H354" s="227"/>
      <c r="I354" s="227"/>
      <c r="J354" s="227"/>
      <c r="K354" s="71"/>
      <c r="L354" s="227"/>
      <c r="M354" s="227"/>
      <c r="N354" s="239"/>
      <c r="O354" s="239"/>
      <c r="P354" s="239"/>
      <c r="Q354" s="239"/>
      <c r="R354" s="239"/>
      <c r="S354" s="239"/>
      <c r="T354" s="253" t="str">
        <f>IF($E354="","",VLOOKUP($E354,判定式!$Q$3:$X$12,8,TRUE))</f>
        <v/>
      </c>
      <c r="U354" s="253" t="str">
        <f>IF($F354="","",VLOOKUP($F354,判定式!$R$3:$X$12,7,TRUE))</f>
        <v/>
      </c>
      <c r="V354" s="253" t="str">
        <f>IF($G354="","",VLOOKUP($G354,判定式!$S$3:$X$12,6,TRUE))</f>
        <v/>
      </c>
      <c r="W354" s="253" t="str">
        <f>IF($H354="","",VLOOKUP($H354,判定式!$T$3:$X$12,5,TRUE))</f>
        <v/>
      </c>
      <c r="X354" s="253" t="str">
        <f>IF($I354="","",VLOOKUP($I354,判定式!$AA$3:$AB$12,2,TRUE))</f>
        <v/>
      </c>
      <c r="Y354" s="253" t="str">
        <f>IF($J354="","",VLOOKUP($J354,判定式!$W$3:$X$12,2,TRUE))</f>
        <v/>
      </c>
      <c r="Z354" s="253" t="str">
        <f>IF($K354="","",VLOOKUP($K354,判定式!$Z$3:$AB$12,3,TRUE))</f>
        <v/>
      </c>
      <c r="AA354" s="253" t="str">
        <f>IF($L354="","",VLOOKUP($L354,判定式!$U$3:$X$12,4,TRUE))</f>
        <v/>
      </c>
      <c r="AB354" s="253" t="str">
        <f>IF($M354="","",VLOOKUP($M354,判定式!$V$3:$X$12,3,TRUE))</f>
        <v/>
      </c>
      <c r="AC354" s="78" t="str">
        <f t="shared" si="17"/>
        <v/>
      </c>
      <c r="AD354" s="171" t="b">
        <f>IF(ISNUMBER(D354),"判定外",IF(C354=12,VLOOKUP(AC354,判定式!$C$15:I$19,7,TRUE),IF(C354=13,VLOOKUP(AC354,判定式!$D$15:I$19,6,TRUE),IF(C354=14,VLOOKUP(AC354,判定式!$E$15:I$19,5,TRUE),IF(C354=15,VLOOKUP(AC354,判定式!$F$15:I$19,4,TRUE),IF(C354=16,VLOOKUP(AC354,判定式!$G$15:I$19,3,TRUE),IF(C354=17,VLOOKUP(AC354,判定式!$H$15:I$19,2,TRUE))))))))</f>
        <v>0</v>
      </c>
    </row>
    <row r="355" spans="1:30" ht="14.25">
      <c r="A355" s="73">
        <v>26</v>
      </c>
      <c r="B355" s="135"/>
      <c r="C355" s="203"/>
      <c r="D355" s="217" t="str">
        <f t="shared" si="16"/>
        <v>-</v>
      </c>
      <c r="E355" s="229"/>
      <c r="F355" s="229"/>
      <c r="G355" s="229"/>
      <c r="H355" s="229"/>
      <c r="I355" s="229"/>
      <c r="J355" s="229"/>
      <c r="K355" s="74"/>
      <c r="L355" s="229"/>
      <c r="M355" s="229"/>
      <c r="N355" s="238"/>
      <c r="O355" s="238"/>
      <c r="P355" s="238"/>
      <c r="Q355" s="238"/>
      <c r="R355" s="238"/>
      <c r="S355" s="238"/>
      <c r="T355" s="254" t="str">
        <f>IF($E355="","",VLOOKUP($E355,判定式!$Q$3:$X$12,8,TRUE))</f>
        <v/>
      </c>
      <c r="U355" s="254" t="str">
        <f>IF($F355="","",VLOOKUP($F355,判定式!$R$3:$X$12,7,TRUE))</f>
        <v/>
      </c>
      <c r="V355" s="254" t="str">
        <f>IF($G355="","",VLOOKUP($G355,判定式!$S$3:$X$12,6,TRUE))</f>
        <v/>
      </c>
      <c r="W355" s="254" t="str">
        <f>IF($H355="","",VLOOKUP($H355,判定式!$T$3:$X$12,5,TRUE))</f>
        <v/>
      </c>
      <c r="X355" s="254" t="str">
        <f>IF($I355="","",VLOOKUP($I355,判定式!$AA$3:$AB$12,2,TRUE))</f>
        <v/>
      </c>
      <c r="Y355" s="254" t="str">
        <f>IF($J355="","",VLOOKUP($J355,判定式!$W$3:$X$12,2,TRUE))</f>
        <v/>
      </c>
      <c r="Z355" s="254" t="str">
        <f>IF($K355="","",VLOOKUP($K355,判定式!$Z$3:$AB$12,3,TRUE))</f>
        <v/>
      </c>
      <c r="AA355" s="254" t="str">
        <f>IF($L355="","",VLOOKUP($L355,判定式!$U$3:$X$12,4,TRUE))</f>
        <v/>
      </c>
      <c r="AB355" s="254" t="str">
        <f>IF($M355="","",VLOOKUP($M355,判定式!$V$3:$X$12,3,TRUE))</f>
        <v/>
      </c>
      <c r="AC355" s="75" t="str">
        <f t="shared" si="17"/>
        <v/>
      </c>
      <c r="AD355" s="172" t="b">
        <f>IF(ISNUMBER(D355),"判定外",IF(C355=12,VLOOKUP(AC355,判定式!$C$15:I$19,7,TRUE),IF(C355=13,VLOOKUP(AC355,判定式!$D$15:I$19,6,TRUE),IF(C355=14,VLOOKUP(AC355,判定式!$E$15:I$19,5,TRUE),IF(C355=15,VLOOKUP(AC355,判定式!$F$15:I$19,4,TRUE),IF(C355=16,VLOOKUP(AC355,判定式!$G$15:I$19,3,TRUE),IF(C355=17,VLOOKUP(AC355,判定式!$H$15:I$19,2,TRUE))))))))</f>
        <v>0</v>
      </c>
    </row>
    <row r="356" spans="1:30" ht="14.25">
      <c r="A356" s="67">
        <v>27</v>
      </c>
      <c r="B356" s="133"/>
      <c r="C356" s="201"/>
      <c r="D356" s="215" t="str">
        <f t="shared" si="16"/>
        <v>-</v>
      </c>
      <c r="E356" s="225"/>
      <c r="F356" s="225"/>
      <c r="G356" s="225"/>
      <c r="H356" s="225"/>
      <c r="I356" s="225"/>
      <c r="J356" s="225"/>
      <c r="K356" s="68"/>
      <c r="L356" s="225"/>
      <c r="M356" s="225"/>
      <c r="N356" s="235"/>
      <c r="O356" s="235"/>
      <c r="P356" s="235"/>
      <c r="Q356" s="235"/>
      <c r="R356" s="235"/>
      <c r="S356" s="235"/>
      <c r="T356" s="250" t="str">
        <f>IF($E356="","",VLOOKUP($E356,判定式!$Q$3:$X$12,8,TRUE))</f>
        <v/>
      </c>
      <c r="U356" s="250" t="str">
        <f>IF($F356="","",VLOOKUP($F356,判定式!$R$3:$X$12,7,TRUE))</f>
        <v/>
      </c>
      <c r="V356" s="250" t="str">
        <f>IF($G356="","",VLOOKUP($G356,判定式!$S$3:$X$12,6,TRUE))</f>
        <v/>
      </c>
      <c r="W356" s="250" t="str">
        <f>IF($H356="","",VLOOKUP($H356,判定式!$T$3:$X$12,5,TRUE))</f>
        <v/>
      </c>
      <c r="X356" s="250" t="str">
        <f>IF($I356="","",VLOOKUP($I356,判定式!$AA$3:$AB$12,2,TRUE))</f>
        <v/>
      </c>
      <c r="Y356" s="250" t="str">
        <f>IF($J356="","",VLOOKUP($J356,判定式!$W$3:$X$12,2,TRUE))</f>
        <v/>
      </c>
      <c r="Z356" s="250" t="str">
        <f>IF($K356="","",VLOOKUP($K356,判定式!$Z$3:$AB$12,3,TRUE))</f>
        <v/>
      </c>
      <c r="AA356" s="250" t="str">
        <f>IF($L356="","",VLOOKUP($L356,判定式!$U$3:$X$12,4,TRUE))</f>
        <v/>
      </c>
      <c r="AB356" s="250" t="str">
        <f>IF($M356="","",VLOOKUP($M356,判定式!$V$3:$X$12,3,TRUE))</f>
        <v/>
      </c>
      <c r="AC356" s="69" t="str">
        <f t="shared" si="17"/>
        <v/>
      </c>
      <c r="AD356" s="170" t="b">
        <f>IF(ISNUMBER(D356),"判定外",IF(C356=12,VLOOKUP(AC356,判定式!$C$15:I$19,7,TRUE),IF(C356=13,VLOOKUP(AC356,判定式!$D$15:I$19,6,TRUE),IF(C356=14,VLOOKUP(AC356,判定式!$E$15:I$19,5,TRUE),IF(C356=15,VLOOKUP(AC356,判定式!$F$15:I$19,4,TRUE),IF(C356=16,VLOOKUP(AC356,判定式!$G$15:I$19,3,TRUE),IF(C356=17,VLOOKUP(AC356,判定式!$H$15:I$19,2,TRUE))))))))</f>
        <v>0</v>
      </c>
    </row>
    <row r="357" spans="1:30" ht="14.25">
      <c r="A357" s="67">
        <v>28</v>
      </c>
      <c r="B357" s="133"/>
      <c r="C357" s="201"/>
      <c r="D357" s="215" t="str">
        <f t="shared" si="16"/>
        <v>-</v>
      </c>
      <c r="E357" s="225"/>
      <c r="F357" s="225"/>
      <c r="G357" s="225"/>
      <c r="H357" s="225"/>
      <c r="I357" s="225"/>
      <c r="J357" s="225"/>
      <c r="K357" s="68"/>
      <c r="L357" s="225"/>
      <c r="M357" s="225"/>
      <c r="N357" s="235"/>
      <c r="O357" s="235"/>
      <c r="P357" s="235"/>
      <c r="Q357" s="235"/>
      <c r="R357" s="235"/>
      <c r="S357" s="235"/>
      <c r="T357" s="250" t="str">
        <f>IF($E357="","",VLOOKUP($E357,判定式!$Q$3:$X$12,8,TRUE))</f>
        <v/>
      </c>
      <c r="U357" s="250" t="str">
        <f>IF($F357="","",VLOOKUP($F357,判定式!$R$3:$X$12,7,TRUE))</f>
        <v/>
      </c>
      <c r="V357" s="250" t="str">
        <f>IF($G357="","",VLOOKUP($G357,判定式!$S$3:$X$12,6,TRUE))</f>
        <v/>
      </c>
      <c r="W357" s="250" t="str">
        <f>IF($H357="","",VLOOKUP($H357,判定式!$T$3:$X$12,5,TRUE))</f>
        <v/>
      </c>
      <c r="X357" s="250" t="str">
        <f>IF($I357="","",VLOOKUP($I357,判定式!$AA$3:$AB$12,2,TRUE))</f>
        <v/>
      </c>
      <c r="Y357" s="250" t="str">
        <f>IF($J357="","",VLOOKUP($J357,判定式!$W$3:$X$12,2,TRUE))</f>
        <v/>
      </c>
      <c r="Z357" s="250" t="str">
        <f>IF($K357="","",VLOOKUP($K357,判定式!$Z$3:$AB$12,3,TRUE))</f>
        <v/>
      </c>
      <c r="AA357" s="250" t="str">
        <f>IF($L357="","",VLOOKUP($L357,判定式!$U$3:$X$12,4,TRUE))</f>
        <v/>
      </c>
      <c r="AB357" s="250" t="str">
        <f>IF($M357="","",VLOOKUP($M357,判定式!$V$3:$X$12,3,TRUE))</f>
        <v/>
      </c>
      <c r="AC357" s="69" t="str">
        <f t="shared" si="17"/>
        <v/>
      </c>
      <c r="AD357" s="170" t="b">
        <f>IF(ISNUMBER(D357),"判定外",IF(C357=12,VLOOKUP(AC357,判定式!$C$15:I$19,7,TRUE),IF(C357=13,VLOOKUP(AC357,判定式!$D$15:I$19,6,TRUE),IF(C357=14,VLOOKUP(AC357,判定式!$E$15:I$19,5,TRUE),IF(C357=15,VLOOKUP(AC357,判定式!$F$15:I$19,4,TRUE),IF(C357=16,VLOOKUP(AC357,判定式!$G$15:I$19,3,TRUE),IF(C357=17,VLOOKUP(AC357,判定式!$H$15:I$19,2,TRUE))))))))</f>
        <v>0</v>
      </c>
    </row>
    <row r="358" spans="1:30" ht="14.25">
      <c r="A358" s="67">
        <v>29</v>
      </c>
      <c r="B358" s="133"/>
      <c r="C358" s="201"/>
      <c r="D358" s="215" t="str">
        <f t="shared" si="16"/>
        <v>-</v>
      </c>
      <c r="E358" s="225"/>
      <c r="F358" s="225"/>
      <c r="G358" s="225"/>
      <c r="H358" s="225"/>
      <c r="I358" s="225"/>
      <c r="J358" s="225"/>
      <c r="K358" s="68"/>
      <c r="L358" s="225"/>
      <c r="M358" s="225"/>
      <c r="N358" s="235"/>
      <c r="O358" s="235"/>
      <c r="P358" s="235"/>
      <c r="Q358" s="235"/>
      <c r="R358" s="235"/>
      <c r="S358" s="235"/>
      <c r="T358" s="250" t="str">
        <f>IF($E358="","",VLOOKUP($E358,判定式!$Q$3:$X$12,8,TRUE))</f>
        <v/>
      </c>
      <c r="U358" s="250" t="str">
        <f>IF($F358="","",VLOOKUP($F358,判定式!$R$3:$X$12,7,TRUE))</f>
        <v/>
      </c>
      <c r="V358" s="250" t="str">
        <f>IF($G358="","",VLOOKUP($G358,判定式!$S$3:$X$12,6,TRUE))</f>
        <v/>
      </c>
      <c r="W358" s="250" t="str">
        <f>IF($H358="","",VLOOKUP($H358,判定式!$T$3:$X$12,5,TRUE))</f>
        <v/>
      </c>
      <c r="X358" s="250" t="str">
        <f>IF($I358="","",VLOOKUP($I358,判定式!$AA$3:$AB$12,2,TRUE))</f>
        <v/>
      </c>
      <c r="Y358" s="250" t="str">
        <f>IF($J358="","",VLOOKUP($J358,判定式!$W$3:$X$12,2,TRUE))</f>
        <v/>
      </c>
      <c r="Z358" s="250" t="str">
        <f>IF($K358="","",VLOOKUP($K358,判定式!$Z$3:$AB$12,3,TRUE))</f>
        <v/>
      </c>
      <c r="AA358" s="250" t="str">
        <f>IF($L358="","",VLOOKUP($L358,判定式!$U$3:$X$12,4,TRUE))</f>
        <v/>
      </c>
      <c r="AB358" s="250" t="str">
        <f>IF($M358="","",VLOOKUP($M358,判定式!$V$3:$X$12,3,TRUE))</f>
        <v/>
      </c>
      <c r="AC358" s="69" t="str">
        <f t="shared" si="17"/>
        <v/>
      </c>
      <c r="AD358" s="170" t="b">
        <f>IF(ISNUMBER(D358),"判定外",IF(C358=12,VLOOKUP(AC358,判定式!$C$15:I$19,7,TRUE),IF(C358=13,VLOOKUP(AC358,判定式!$D$15:I$19,6,TRUE),IF(C358=14,VLOOKUP(AC358,判定式!$E$15:I$19,5,TRUE),IF(C358=15,VLOOKUP(AC358,判定式!$F$15:I$19,4,TRUE),IF(C358=16,VLOOKUP(AC358,判定式!$G$15:I$19,3,TRUE),IF(C358=17,VLOOKUP(AC358,判定式!$H$15:I$19,2,TRUE))))))))</f>
        <v>0</v>
      </c>
    </row>
    <row r="359" spans="1:30" ht="14.25">
      <c r="A359" s="76">
        <v>30</v>
      </c>
      <c r="B359" s="136"/>
      <c r="C359" s="204"/>
      <c r="D359" s="218" t="str">
        <f t="shared" si="16"/>
        <v>-</v>
      </c>
      <c r="E359" s="230"/>
      <c r="F359" s="230"/>
      <c r="G359" s="230"/>
      <c r="H359" s="230"/>
      <c r="I359" s="230"/>
      <c r="J359" s="230"/>
      <c r="K359" s="77"/>
      <c r="L359" s="230"/>
      <c r="M359" s="230"/>
      <c r="N359" s="239"/>
      <c r="O359" s="239"/>
      <c r="P359" s="239"/>
      <c r="Q359" s="239"/>
      <c r="R359" s="239"/>
      <c r="S359" s="239"/>
      <c r="T359" s="251" t="str">
        <f>IF($E359="","",VLOOKUP($E359,判定式!$Q$3:$X$12,8,TRUE))</f>
        <v/>
      </c>
      <c r="U359" s="251" t="str">
        <f>IF($F359="","",VLOOKUP($F359,判定式!$R$3:$X$12,7,TRUE))</f>
        <v/>
      </c>
      <c r="V359" s="251" t="str">
        <f>IF($G359="","",VLOOKUP($G359,判定式!$S$3:$X$12,6,TRUE))</f>
        <v/>
      </c>
      <c r="W359" s="251" t="str">
        <f>IF($H359="","",VLOOKUP($H359,判定式!$T$3:$X$12,5,TRUE))</f>
        <v/>
      </c>
      <c r="X359" s="251" t="str">
        <f>IF($I359="","",VLOOKUP($I359,判定式!$AA$3:$AB$12,2,TRUE))</f>
        <v/>
      </c>
      <c r="Y359" s="251" t="str">
        <f>IF($J359="","",VLOOKUP($J359,判定式!$W$3:$X$12,2,TRUE))</f>
        <v/>
      </c>
      <c r="Z359" s="251" t="str">
        <f>IF($K359="","",VLOOKUP($K359,判定式!$Z$3:$AB$12,3,TRUE))</f>
        <v/>
      </c>
      <c r="AA359" s="251" t="str">
        <f>IF($L359="","",VLOOKUP($L359,判定式!$U$3:$X$12,4,TRUE))</f>
        <v/>
      </c>
      <c r="AB359" s="251" t="str">
        <f>IF($M359="","",VLOOKUP($M359,判定式!$V$3:$X$12,3,TRUE))</f>
        <v/>
      </c>
      <c r="AC359" s="78" t="str">
        <f t="shared" si="17"/>
        <v/>
      </c>
      <c r="AD359" s="173" t="b">
        <f>IF(ISNUMBER(D359),"判定外",IF(C359=12,VLOOKUP(AC359,判定式!$C$15:I$19,7,TRUE),IF(C359=13,VLOOKUP(AC359,判定式!$D$15:I$19,6,TRUE),IF(C359=14,VLOOKUP(AC359,判定式!$E$15:I$19,5,TRUE),IF(C359=15,VLOOKUP(AC359,判定式!$F$15:I$19,4,TRUE),IF(C359=16,VLOOKUP(AC359,判定式!$G$15:I$19,3,TRUE),IF(C359=17,VLOOKUP(AC359,判定式!$H$15:I$19,2,TRUE))))))))</f>
        <v>0</v>
      </c>
    </row>
    <row r="360" spans="1:30" ht="14.25">
      <c r="A360" s="79">
        <v>31</v>
      </c>
      <c r="B360" s="137"/>
      <c r="C360" s="205"/>
      <c r="D360" s="219" t="str">
        <f t="shared" si="16"/>
        <v>-</v>
      </c>
      <c r="E360" s="231"/>
      <c r="F360" s="231"/>
      <c r="G360" s="231"/>
      <c r="H360" s="231"/>
      <c r="I360" s="231"/>
      <c r="J360" s="231"/>
      <c r="K360" s="80"/>
      <c r="L360" s="231"/>
      <c r="M360" s="231"/>
      <c r="N360" s="238"/>
      <c r="O360" s="238"/>
      <c r="P360" s="238"/>
      <c r="Q360" s="238"/>
      <c r="R360" s="238"/>
      <c r="S360" s="238"/>
      <c r="T360" s="252" t="str">
        <f>IF($E360="","",VLOOKUP($E360,判定式!$Q$3:$X$12,8,TRUE))</f>
        <v/>
      </c>
      <c r="U360" s="252" t="str">
        <f>IF($F360="","",VLOOKUP($F360,判定式!$R$3:$X$12,7,TRUE))</f>
        <v/>
      </c>
      <c r="V360" s="252" t="str">
        <f>IF($G360="","",VLOOKUP($G360,判定式!$S$3:$X$12,6,TRUE))</f>
        <v/>
      </c>
      <c r="W360" s="252" t="str">
        <f>IF($H360="","",VLOOKUP($H360,判定式!$T$3:$X$12,5,TRUE))</f>
        <v/>
      </c>
      <c r="X360" s="252" t="str">
        <f>IF($I360="","",VLOOKUP($I360,判定式!$AA$3:$AB$12,2,TRUE))</f>
        <v/>
      </c>
      <c r="Y360" s="252" t="str">
        <f>IF($J360="","",VLOOKUP($J360,判定式!$W$3:$X$12,2,TRUE))</f>
        <v/>
      </c>
      <c r="Z360" s="252" t="str">
        <f>IF($K360="","",VLOOKUP($K360,判定式!$Z$3:$AB$12,3,TRUE))</f>
        <v/>
      </c>
      <c r="AA360" s="252" t="str">
        <f>IF($L360="","",VLOOKUP($L360,判定式!$U$3:$X$12,4,TRUE))</f>
        <v/>
      </c>
      <c r="AB360" s="252" t="str">
        <f>IF($M360="","",VLOOKUP($M360,判定式!$V$3:$X$12,3,TRUE))</f>
        <v/>
      </c>
      <c r="AC360" s="75" t="str">
        <f t="shared" si="17"/>
        <v/>
      </c>
      <c r="AD360" s="174" t="b">
        <f>IF(ISNUMBER(D360),"判定外",IF(C360=12,VLOOKUP(AC360,判定式!$C$15:I$19,7,TRUE),IF(C360=13,VLOOKUP(AC360,判定式!$D$15:I$19,6,TRUE),IF(C360=14,VLOOKUP(AC360,判定式!$E$15:I$19,5,TRUE),IF(C360=15,VLOOKUP(AC360,判定式!$F$15:I$19,4,TRUE),IF(C360=16,VLOOKUP(AC360,判定式!$G$15:I$19,3,TRUE),IF(C360=17,VLOOKUP(AC360,判定式!$H$15:I$19,2,TRUE))))))))</f>
        <v>0</v>
      </c>
    </row>
    <row r="361" spans="1:30" ht="14.25">
      <c r="A361" s="67">
        <v>32</v>
      </c>
      <c r="B361" s="133"/>
      <c r="C361" s="201"/>
      <c r="D361" s="215" t="str">
        <f t="shared" si="16"/>
        <v>-</v>
      </c>
      <c r="E361" s="225"/>
      <c r="F361" s="225"/>
      <c r="G361" s="225"/>
      <c r="H361" s="225"/>
      <c r="I361" s="225"/>
      <c r="J361" s="225"/>
      <c r="K361" s="68"/>
      <c r="L361" s="225"/>
      <c r="M361" s="225"/>
      <c r="N361" s="235"/>
      <c r="O361" s="235"/>
      <c r="P361" s="235"/>
      <c r="Q361" s="235"/>
      <c r="R361" s="235"/>
      <c r="S361" s="235"/>
      <c r="T361" s="250" t="str">
        <f>IF($E361="","",VLOOKUP($E361,判定式!$Q$3:$X$12,8,TRUE))</f>
        <v/>
      </c>
      <c r="U361" s="250" t="str">
        <f>IF($F361="","",VLOOKUP($F361,判定式!$R$3:$X$12,7,TRUE))</f>
        <v/>
      </c>
      <c r="V361" s="250" t="str">
        <f>IF($G361="","",VLOOKUP($G361,判定式!$S$3:$X$12,6,TRUE))</f>
        <v/>
      </c>
      <c r="W361" s="250" t="str">
        <f>IF($H361="","",VLOOKUP($H361,判定式!$T$3:$X$12,5,TRUE))</f>
        <v/>
      </c>
      <c r="X361" s="250" t="str">
        <f>IF($I361="","",VLOOKUP($I361,判定式!$AA$3:$AB$12,2,TRUE))</f>
        <v/>
      </c>
      <c r="Y361" s="250" t="str">
        <f>IF($J361="","",VLOOKUP($J361,判定式!$W$3:$X$12,2,TRUE))</f>
        <v/>
      </c>
      <c r="Z361" s="250" t="str">
        <f>IF($K361="","",VLOOKUP($K361,判定式!$Z$3:$AB$12,3,TRUE))</f>
        <v/>
      </c>
      <c r="AA361" s="250" t="str">
        <f>IF($L361="","",VLOOKUP($L361,判定式!$U$3:$X$12,4,TRUE))</f>
        <v/>
      </c>
      <c r="AB361" s="250" t="str">
        <f>IF($M361="","",VLOOKUP($M361,判定式!$V$3:$X$12,3,TRUE))</f>
        <v/>
      </c>
      <c r="AC361" s="69" t="str">
        <f t="shared" si="17"/>
        <v/>
      </c>
      <c r="AD361" s="170" t="b">
        <f>IF(ISNUMBER(D361),"判定外",IF(C361=12,VLOOKUP(AC361,判定式!$C$15:I$19,7,TRUE),IF(C361=13,VLOOKUP(AC361,判定式!$D$15:I$19,6,TRUE),IF(C361=14,VLOOKUP(AC361,判定式!$E$15:I$19,5,TRUE),IF(C361=15,VLOOKUP(AC361,判定式!$F$15:I$19,4,TRUE),IF(C361=16,VLOOKUP(AC361,判定式!$G$15:I$19,3,TRUE),IF(C361=17,VLOOKUP(AC361,判定式!$H$15:I$19,2,TRUE))))))))</f>
        <v>0</v>
      </c>
    </row>
    <row r="362" spans="1:30" ht="14.25">
      <c r="A362" s="67">
        <v>33</v>
      </c>
      <c r="B362" s="133"/>
      <c r="C362" s="201"/>
      <c r="D362" s="215" t="str">
        <f t="shared" si="16"/>
        <v>-</v>
      </c>
      <c r="E362" s="225"/>
      <c r="F362" s="225"/>
      <c r="G362" s="225"/>
      <c r="H362" s="225"/>
      <c r="I362" s="225"/>
      <c r="J362" s="225"/>
      <c r="K362" s="68"/>
      <c r="L362" s="225"/>
      <c r="M362" s="225"/>
      <c r="N362" s="235"/>
      <c r="O362" s="235"/>
      <c r="P362" s="235"/>
      <c r="Q362" s="235"/>
      <c r="R362" s="235"/>
      <c r="S362" s="235"/>
      <c r="T362" s="250" t="str">
        <f>IF($E362="","",VLOOKUP($E362,判定式!$Q$3:$X$12,8,TRUE))</f>
        <v/>
      </c>
      <c r="U362" s="250" t="str">
        <f>IF($F362="","",VLOOKUP($F362,判定式!$R$3:$X$12,7,TRUE))</f>
        <v/>
      </c>
      <c r="V362" s="250" t="str">
        <f>IF($G362="","",VLOOKUP($G362,判定式!$S$3:$X$12,6,TRUE))</f>
        <v/>
      </c>
      <c r="W362" s="250" t="str">
        <f>IF($H362="","",VLOOKUP($H362,判定式!$T$3:$X$12,5,TRUE))</f>
        <v/>
      </c>
      <c r="X362" s="250" t="str">
        <f>IF($I362="","",VLOOKUP($I362,判定式!$AA$3:$AB$12,2,TRUE))</f>
        <v/>
      </c>
      <c r="Y362" s="250" t="str">
        <f>IF($J362="","",VLOOKUP($J362,判定式!$W$3:$X$12,2,TRUE))</f>
        <v/>
      </c>
      <c r="Z362" s="250" t="str">
        <f>IF($K362="","",VLOOKUP($K362,判定式!$Z$3:$AB$12,3,TRUE))</f>
        <v/>
      </c>
      <c r="AA362" s="250" t="str">
        <f>IF($L362="","",VLOOKUP($L362,判定式!$U$3:$X$12,4,TRUE))</f>
        <v/>
      </c>
      <c r="AB362" s="250" t="str">
        <f>IF($M362="","",VLOOKUP($M362,判定式!$V$3:$X$12,3,TRUE))</f>
        <v/>
      </c>
      <c r="AC362" s="69" t="str">
        <f t="shared" si="17"/>
        <v/>
      </c>
      <c r="AD362" s="170" t="b">
        <f>IF(ISNUMBER(D362),"判定外",IF(C362=12,VLOOKUP(AC362,判定式!$C$15:I$19,7,TRUE),IF(C362=13,VLOOKUP(AC362,判定式!$D$15:I$19,6,TRUE),IF(C362=14,VLOOKUP(AC362,判定式!$E$15:I$19,5,TRUE),IF(C362=15,VLOOKUP(AC362,判定式!$F$15:I$19,4,TRUE),IF(C362=16,VLOOKUP(AC362,判定式!$G$15:I$19,3,TRUE),IF(C362=17,VLOOKUP(AC362,判定式!$H$15:I$19,2,TRUE))))))))</f>
        <v>0</v>
      </c>
    </row>
    <row r="363" spans="1:30" ht="14.25">
      <c r="A363" s="67">
        <v>34</v>
      </c>
      <c r="B363" s="133"/>
      <c r="C363" s="201"/>
      <c r="D363" s="215" t="str">
        <f t="shared" si="16"/>
        <v>-</v>
      </c>
      <c r="E363" s="225"/>
      <c r="F363" s="225"/>
      <c r="G363" s="225"/>
      <c r="H363" s="225"/>
      <c r="I363" s="225"/>
      <c r="J363" s="225"/>
      <c r="K363" s="68"/>
      <c r="L363" s="225"/>
      <c r="M363" s="225"/>
      <c r="N363" s="235"/>
      <c r="O363" s="235"/>
      <c r="P363" s="235"/>
      <c r="Q363" s="235"/>
      <c r="R363" s="235"/>
      <c r="S363" s="235"/>
      <c r="T363" s="250" t="str">
        <f>IF($E363="","",VLOOKUP($E363,判定式!$Q$3:$X$12,8,TRUE))</f>
        <v/>
      </c>
      <c r="U363" s="250" t="str">
        <f>IF($F363="","",VLOOKUP($F363,判定式!$R$3:$X$12,7,TRUE))</f>
        <v/>
      </c>
      <c r="V363" s="250" t="str">
        <f>IF($G363="","",VLOOKUP($G363,判定式!$S$3:$X$12,6,TRUE))</f>
        <v/>
      </c>
      <c r="W363" s="250" t="str">
        <f>IF($H363="","",VLOOKUP($H363,判定式!$T$3:$X$12,5,TRUE))</f>
        <v/>
      </c>
      <c r="X363" s="250" t="str">
        <f>IF($I363="","",VLOOKUP($I363,判定式!$AA$3:$AB$12,2,TRUE))</f>
        <v/>
      </c>
      <c r="Y363" s="250" t="str">
        <f>IF($J363="","",VLOOKUP($J363,判定式!$W$3:$X$12,2,TRUE))</f>
        <v/>
      </c>
      <c r="Z363" s="250" t="str">
        <f>IF($K363="","",VLOOKUP($K363,判定式!$Z$3:$AB$12,3,TRUE))</f>
        <v/>
      </c>
      <c r="AA363" s="250" t="str">
        <f>IF($L363="","",VLOOKUP($L363,判定式!$U$3:$X$12,4,TRUE))</f>
        <v/>
      </c>
      <c r="AB363" s="250" t="str">
        <f>IF($M363="","",VLOOKUP($M363,判定式!$V$3:$X$12,3,TRUE))</f>
        <v/>
      </c>
      <c r="AC363" s="69" t="str">
        <f t="shared" si="17"/>
        <v/>
      </c>
      <c r="AD363" s="170" t="b">
        <f>IF(ISNUMBER(D363),"判定外",IF(C363=12,VLOOKUP(AC363,判定式!$C$15:I$19,7,TRUE),IF(C363=13,VLOOKUP(AC363,判定式!$D$15:I$19,6,TRUE),IF(C363=14,VLOOKUP(AC363,判定式!$E$15:I$19,5,TRUE),IF(C363=15,VLOOKUP(AC363,判定式!$F$15:I$19,4,TRUE),IF(C363=16,VLOOKUP(AC363,判定式!$G$15:I$19,3,TRUE),IF(C363=17,VLOOKUP(AC363,判定式!$H$15:I$19,2,TRUE))))))))</f>
        <v>0</v>
      </c>
    </row>
    <row r="364" spans="1:30" ht="14.25">
      <c r="A364" s="70">
        <v>35</v>
      </c>
      <c r="B364" s="134"/>
      <c r="C364" s="202"/>
      <c r="D364" s="216" t="str">
        <f t="shared" si="16"/>
        <v>-</v>
      </c>
      <c r="E364" s="227"/>
      <c r="F364" s="227"/>
      <c r="G364" s="227"/>
      <c r="H364" s="227"/>
      <c r="I364" s="227"/>
      <c r="J364" s="227"/>
      <c r="K364" s="71"/>
      <c r="L364" s="227"/>
      <c r="M364" s="227"/>
      <c r="N364" s="239"/>
      <c r="O364" s="239"/>
      <c r="P364" s="239"/>
      <c r="Q364" s="239"/>
      <c r="R364" s="239"/>
      <c r="S364" s="239"/>
      <c r="T364" s="253" t="str">
        <f>IF($E364="","",VLOOKUP($E364,判定式!$Q$3:$X$12,8,TRUE))</f>
        <v/>
      </c>
      <c r="U364" s="253" t="str">
        <f>IF($F364="","",VLOOKUP($F364,判定式!$R$3:$X$12,7,TRUE))</f>
        <v/>
      </c>
      <c r="V364" s="253" t="str">
        <f>IF($G364="","",VLOOKUP($G364,判定式!$S$3:$X$12,6,TRUE))</f>
        <v/>
      </c>
      <c r="W364" s="253" t="str">
        <f>IF($H364="","",VLOOKUP($H364,判定式!$T$3:$X$12,5,TRUE))</f>
        <v/>
      </c>
      <c r="X364" s="253" t="str">
        <f>IF($I364="","",VLOOKUP($I364,判定式!$AA$3:$AB$12,2,TRUE))</f>
        <v/>
      </c>
      <c r="Y364" s="253" t="str">
        <f>IF($J364="","",VLOOKUP($J364,判定式!$W$3:$X$12,2,TRUE))</f>
        <v/>
      </c>
      <c r="Z364" s="253" t="str">
        <f>IF($K364="","",VLOOKUP($K364,判定式!$Z$3:$AB$12,3,TRUE))</f>
        <v/>
      </c>
      <c r="AA364" s="253" t="str">
        <f>IF($L364="","",VLOOKUP($L364,判定式!$U$3:$X$12,4,TRUE))</f>
        <v/>
      </c>
      <c r="AB364" s="253" t="str">
        <f>IF($M364="","",VLOOKUP($M364,判定式!$V$3:$X$12,3,TRUE))</f>
        <v/>
      </c>
      <c r="AC364" s="78" t="str">
        <f t="shared" si="17"/>
        <v/>
      </c>
      <c r="AD364" s="171" t="b">
        <f>IF(ISNUMBER(D364),"判定外",IF(C364=12,VLOOKUP(AC364,判定式!$C$15:I$19,7,TRUE),IF(C364=13,VLOOKUP(AC364,判定式!$D$15:I$19,6,TRUE),IF(C364=14,VLOOKUP(AC364,判定式!$E$15:I$19,5,TRUE),IF(C364=15,VLOOKUP(AC364,判定式!$F$15:I$19,4,TRUE),IF(C364=16,VLOOKUP(AC364,判定式!$G$15:I$19,3,TRUE),IF(C364=17,VLOOKUP(AC364,判定式!$H$15:I$19,2,TRUE))))))))</f>
        <v>0</v>
      </c>
    </row>
    <row r="365" spans="1:30" ht="14.25">
      <c r="A365" s="73">
        <v>36</v>
      </c>
      <c r="B365" s="135"/>
      <c r="C365" s="203"/>
      <c r="D365" s="217" t="str">
        <f t="shared" si="16"/>
        <v>-</v>
      </c>
      <c r="E365" s="229"/>
      <c r="F365" s="229"/>
      <c r="G365" s="229"/>
      <c r="H365" s="229"/>
      <c r="I365" s="229"/>
      <c r="J365" s="229"/>
      <c r="K365" s="74"/>
      <c r="L365" s="229"/>
      <c r="M365" s="229"/>
      <c r="N365" s="238"/>
      <c r="O365" s="238"/>
      <c r="P365" s="238"/>
      <c r="Q365" s="238"/>
      <c r="R365" s="238"/>
      <c r="S365" s="238"/>
      <c r="T365" s="254" t="str">
        <f>IF($E365="","",VLOOKUP($E365,判定式!$Q$3:$X$12,8,TRUE))</f>
        <v/>
      </c>
      <c r="U365" s="254" t="str">
        <f>IF($F365="","",VLOOKUP($F365,判定式!$R$3:$X$12,7,TRUE))</f>
        <v/>
      </c>
      <c r="V365" s="254" t="str">
        <f>IF($G365="","",VLOOKUP($G365,判定式!$S$3:$X$12,6,TRUE))</f>
        <v/>
      </c>
      <c r="W365" s="254" t="str">
        <f>IF($H365="","",VLOOKUP($H365,判定式!$T$3:$X$12,5,TRUE))</f>
        <v/>
      </c>
      <c r="X365" s="254" t="str">
        <f>IF($I365="","",VLOOKUP($I365,判定式!$AA$3:$AB$12,2,TRUE))</f>
        <v/>
      </c>
      <c r="Y365" s="254" t="str">
        <f>IF($J365="","",VLOOKUP($J365,判定式!$W$3:$X$12,2,TRUE))</f>
        <v/>
      </c>
      <c r="Z365" s="254" t="str">
        <f>IF($K365="","",VLOOKUP($K365,判定式!$Z$3:$AB$12,3,TRUE))</f>
        <v/>
      </c>
      <c r="AA365" s="254" t="str">
        <f>IF($L365="","",VLOOKUP($L365,判定式!$U$3:$X$12,4,TRUE))</f>
        <v/>
      </c>
      <c r="AB365" s="254" t="str">
        <f>IF($M365="","",VLOOKUP($M365,判定式!$V$3:$X$12,3,TRUE))</f>
        <v/>
      </c>
      <c r="AC365" s="75" t="str">
        <f t="shared" si="17"/>
        <v/>
      </c>
      <c r="AD365" s="172" t="b">
        <f>IF(ISNUMBER(D365),"判定外",IF(C365=12,VLOOKUP(AC365,判定式!$C$15:I$19,7,TRUE),IF(C365=13,VLOOKUP(AC365,判定式!$D$15:I$19,6,TRUE),IF(C365=14,VLOOKUP(AC365,判定式!$E$15:I$19,5,TRUE),IF(C365=15,VLOOKUP(AC365,判定式!$F$15:I$19,4,TRUE),IF(C365=16,VLOOKUP(AC365,判定式!$G$15:I$19,3,TRUE),IF(C365=17,VLOOKUP(AC365,判定式!$H$15:I$19,2,TRUE))))))))</f>
        <v>0</v>
      </c>
    </row>
    <row r="366" spans="1:30" ht="14.25">
      <c r="A366" s="67">
        <v>37</v>
      </c>
      <c r="B366" s="133"/>
      <c r="C366" s="201"/>
      <c r="D366" s="215" t="str">
        <f t="shared" si="16"/>
        <v>-</v>
      </c>
      <c r="E366" s="225"/>
      <c r="F366" s="225"/>
      <c r="G366" s="225"/>
      <c r="H366" s="225"/>
      <c r="I366" s="225"/>
      <c r="J366" s="225"/>
      <c r="K366" s="68"/>
      <c r="L366" s="225"/>
      <c r="M366" s="225"/>
      <c r="N366" s="235"/>
      <c r="O366" s="235"/>
      <c r="P366" s="235"/>
      <c r="Q366" s="235"/>
      <c r="R366" s="235"/>
      <c r="S366" s="235"/>
      <c r="T366" s="250" t="str">
        <f>IF($E366="","",VLOOKUP($E366,判定式!$Q$3:$X$12,8,TRUE))</f>
        <v/>
      </c>
      <c r="U366" s="250" t="str">
        <f>IF($F366="","",VLOOKUP($F366,判定式!$R$3:$X$12,7,TRUE))</f>
        <v/>
      </c>
      <c r="V366" s="250" t="str">
        <f>IF($G366="","",VLOOKUP($G366,判定式!$S$3:$X$12,6,TRUE))</f>
        <v/>
      </c>
      <c r="W366" s="250" t="str">
        <f>IF($H366="","",VLOOKUP($H366,判定式!$T$3:$X$12,5,TRUE))</f>
        <v/>
      </c>
      <c r="X366" s="250" t="str">
        <f>IF($I366="","",VLOOKUP($I366,判定式!$AA$3:$AB$12,2,TRUE))</f>
        <v/>
      </c>
      <c r="Y366" s="250" t="str">
        <f>IF($J366="","",VLOOKUP($J366,判定式!$W$3:$X$12,2,TRUE))</f>
        <v/>
      </c>
      <c r="Z366" s="250" t="str">
        <f>IF($K366="","",VLOOKUP($K366,判定式!$Z$3:$AB$12,3,TRUE))</f>
        <v/>
      </c>
      <c r="AA366" s="250" t="str">
        <f>IF($L366="","",VLOOKUP($L366,判定式!$U$3:$X$12,4,TRUE))</f>
        <v/>
      </c>
      <c r="AB366" s="250" t="str">
        <f>IF($M366="","",VLOOKUP($M366,判定式!$V$3:$X$12,3,TRUE))</f>
        <v/>
      </c>
      <c r="AC366" s="69" t="str">
        <f t="shared" si="17"/>
        <v/>
      </c>
      <c r="AD366" s="170" t="b">
        <f>IF(ISNUMBER(D366),"判定外",IF(C366=12,VLOOKUP(AC366,判定式!$C$15:I$19,7,TRUE),IF(C366=13,VLOOKUP(AC366,判定式!$D$15:I$19,6,TRUE),IF(C366=14,VLOOKUP(AC366,判定式!$E$15:I$19,5,TRUE),IF(C366=15,VLOOKUP(AC366,判定式!$F$15:I$19,4,TRUE),IF(C366=16,VLOOKUP(AC366,判定式!$G$15:I$19,3,TRUE),IF(C366=17,VLOOKUP(AC366,判定式!$H$15:I$19,2,TRUE))))))))</f>
        <v>0</v>
      </c>
    </row>
    <row r="367" spans="1:30" ht="14.25">
      <c r="A367" s="67">
        <v>38</v>
      </c>
      <c r="B367" s="133"/>
      <c r="C367" s="201"/>
      <c r="D367" s="215" t="str">
        <f t="shared" si="16"/>
        <v>-</v>
      </c>
      <c r="E367" s="225"/>
      <c r="F367" s="225"/>
      <c r="G367" s="225"/>
      <c r="H367" s="225"/>
      <c r="I367" s="225"/>
      <c r="J367" s="225"/>
      <c r="K367" s="68"/>
      <c r="L367" s="225"/>
      <c r="M367" s="225"/>
      <c r="N367" s="235"/>
      <c r="O367" s="235"/>
      <c r="P367" s="235"/>
      <c r="Q367" s="235"/>
      <c r="R367" s="235"/>
      <c r="S367" s="235"/>
      <c r="T367" s="250" t="str">
        <f>IF($E367="","",VLOOKUP($E367,判定式!$Q$3:$X$12,8,TRUE))</f>
        <v/>
      </c>
      <c r="U367" s="250" t="str">
        <f>IF($F367="","",VLOOKUP($F367,判定式!$R$3:$X$12,7,TRUE))</f>
        <v/>
      </c>
      <c r="V367" s="250" t="str">
        <f>IF($G367="","",VLOOKUP($G367,判定式!$S$3:$X$12,6,TRUE))</f>
        <v/>
      </c>
      <c r="W367" s="250" t="str">
        <f>IF($H367="","",VLOOKUP($H367,判定式!$T$3:$X$12,5,TRUE))</f>
        <v/>
      </c>
      <c r="X367" s="250" t="str">
        <f>IF($I367="","",VLOOKUP($I367,判定式!$AA$3:$AB$12,2,TRUE))</f>
        <v/>
      </c>
      <c r="Y367" s="250" t="str">
        <f>IF($J367="","",VLOOKUP($J367,判定式!$W$3:$X$12,2,TRUE))</f>
        <v/>
      </c>
      <c r="Z367" s="250" t="str">
        <f>IF($K367="","",VLOOKUP($K367,判定式!$Z$3:$AB$12,3,TRUE))</f>
        <v/>
      </c>
      <c r="AA367" s="250" t="str">
        <f>IF($L367="","",VLOOKUP($L367,判定式!$U$3:$X$12,4,TRUE))</f>
        <v/>
      </c>
      <c r="AB367" s="250" t="str">
        <f>IF($M367="","",VLOOKUP($M367,判定式!$V$3:$X$12,3,TRUE))</f>
        <v/>
      </c>
      <c r="AC367" s="69" t="str">
        <f t="shared" si="17"/>
        <v/>
      </c>
      <c r="AD367" s="170" t="b">
        <f>IF(ISNUMBER(D367),"判定外",IF(C367=12,VLOOKUP(AC367,判定式!$C$15:I$19,7,TRUE),IF(C367=13,VLOOKUP(AC367,判定式!$D$15:I$19,6,TRUE),IF(C367=14,VLOOKUP(AC367,判定式!$E$15:I$19,5,TRUE),IF(C367=15,VLOOKUP(AC367,判定式!$F$15:I$19,4,TRUE),IF(C367=16,VLOOKUP(AC367,判定式!$G$15:I$19,3,TRUE),IF(C367=17,VLOOKUP(AC367,判定式!$H$15:I$19,2,TRUE))))))))</f>
        <v>0</v>
      </c>
    </row>
    <row r="368" spans="1:30" ht="14.25">
      <c r="A368" s="67">
        <v>39</v>
      </c>
      <c r="B368" s="133"/>
      <c r="C368" s="201"/>
      <c r="D368" s="215" t="str">
        <f t="shared" si="16"/>
        <v>-</v>
      </c>
      <c r="E368" s="225"/>
      <c r="F368" s="225"/>
      <c r="G368" s="225"/>
      <c r="H368" s="225"/>
      <c r="I368" s="225"/>
      <c r="J368" s="225"/>
      <c r="K368" s="68"/>
      <c r="L368" s="225"/>
      <c r="M368" s="225"/>
      <c r="N368" s="235"/>
      <c r="O368" s="235"/>
      <c r="P368" s="235"/>
      <c r="Q368" s="235"/>
      <c r="R368" s="235"/>
      <c r="S368" s="235"/>
      <c r="T368" s="250" t="str">
        <f>IF($E368="","",VLOOKUP($E368,判定式!$Q$3:$X$12,8,TRUE))</f>
        <v/>
      </c>
      <c r="U368" s="250" t="str">
        <f>IF($F368="","",VLOOKUP($F368,判定式!$R$3:$X$12,7,TRUE))</f>
        <v/>
      </c>
      <c r="V368" s="250" t="str">
        <f>IF($G368="","",VLOOKUP($G368,判定式!$S$3:$X$12,6,TRUE))</f>
        <v/>
      </c>
      <c r="W368" s="250" t="str">
        <f>IF($H368="","",VLOOKUP($H368,判定式!$T$3:$X$12,5,TRUE))</f>
        <v/>
      </c>
      <c r="X368" s="250" t="str">
        <f>IF($I368="","",VLOOKUP($I368,判定式!$AA$3:$AB$12,2,TRUE))</f>
        <v/>
      </c>
      <c r="Y368" s="250" t="str">
        <f>IF($J368="","",VLOOKUP($J368,判定式!$W$3:$X$12,2,TRUE))</f>
        <v/>
      </c>
      <c r="Z368" s="250" t="str">
        <f>IF($K368="","",VLOOKUP($K368,判定式!$Z$3:$AB$12,3,TRUE))</f>
        <v/>
      </c>
      <c r="AA368" s="250" t="str">
        <f>IF($L368="","",VLOOKUP($L368,判定式!$U$3:$X$12,4,TRUE))</f>
        <v/>
      </c>
      <c r="AB368" s="250" t="str">
        <f>IF($M368="","",VLOOKUP($M368,判定式!$V$3:$X$12,3,TRUE))</f>
        <v/>
      </c>
      <c r="AC368" s="69" t="str">
        <f t="shared" si="17"/>
        <v/>
      </c>
      <c r="AD368" s="170" t="b">
        <f>IF(ISNUMBER(D368),"判定外",IF(C368=12,VLOOKUP(AC368,判定式!$C$15:I$19,7,TRUE),IF(C368=13,VLOOKUP(AC368,判定式!$D$15:I$19,6,TRUE),IF(C368=14,VLOOKUP(AC368,判定式!$E$15:I$19,5,TRUE),IF(C368=15,VLOOKUP(AC368,判定式!$F$15:I$19,4,TRUE),IF(C368=16,VLOOKUP(AC368,判定式!$G$15:I$19,3,TRUE),IF(C368=17,VLOOKUP(AC368,判定式!$H$15:I$19,2,TRUE))))))))</f>
        <v>0</v>
      </c>
    </row>
    <row r="369" spans="1:30" ht="14.25">
      <c r="A369" s="76">
        <v>40</v>
      </c>
      <c r="B369" s="136"/>
      <c r="C369" s="204"/>
      <c r="D369" s="218" t="str">
        <f t="shared" si="16"/>
        <v>-</v>
      </c>
      <c r="E369" s="230"/>
      <c r="F369" s="230"/>
      <c r="G369" s="230"/>
      <c r="H369" s="230"/>
      <c r="I369" s="230"/>
      <c r="J369" s="230"/>
      <c r="K369" s="77"/>
      <c r="L369" s="230"/>
      <c r="M369" s="230"/>
      <c r="N369" s="239"/>
      <c r="O369" s="239"/>
      <c r="P369" s="239"/>
      <c r="Q369" s="239"/>
      <c r="R369" s="239"/>
      <c r="S369" s="239"/>
      <c r="T369" s="251" t="str">
        <f>IF($E369="","",VLOOKUP($E369,判定式!$Q$3:$X$12,8,TRUE))</f>
        <v/>
      </c>
      <c r="U369" s="251" t="str">
        <f>IF($F369="","",VLOOKUP($F369,判定式!$R$3:$X$12,7,TRUE))</f>
        <v/>
      </c>
      <c r="V369" s="251" t="str">
        <f>IF($G369="","",VLOOKUP($G369,判定式!$S$3:$X$12,6,TRUE))</f>
        <v/>
      </c>
      <c r="W369" s="251" t="str">
        <f>IF($H369="","",VLOOKUP($H369,判定式!$T$3:$X$12,5,TRUE))</f>
        <v/>
      </c>
      <c r="X369" s="251" t="str">
        <f>IF($I369="","",VLOOKUP($I369,判定式!$AA$3:$AB$12,2,TRUE))</f>
        <v/>
      </c>
      <c r="Y369" s="251" t="str">
        <f>IF($J369="","",VLOOKUP($J369,判定式!$W$3:$X$12,2,TRUE))</f>
        <v/>
      </c>
      <c r="Z369" s="251" t="str">
        <f>IF($K369="","",VLOOKUP($K369,判定式!$Z$3:$AB$12,3,TRUE))</f>
        <v/>
      </c>
      <c r="AA369" s="251" t="str">
        <f>IF($L369="","",VLOOKUP($L369,判定式!$U$3:$X$12,4,TRUE))</f>
        <v/>
      </c>
      <c r="AB369" s="251" t="str">
        <f>IF($M369="","",VLOOKUP($M369,判定式!$V$3:$X$12,3,TRUE))</f>
        <v/>
      </c>
      <c r="AC369" s="78" t="str">
        <f t="shared" si="17"/>
        <v/>
      </c>
      <c r="AD369" s="173" t="b">
        <f>IF(ISNUMBER(D369),"判定外",IF(C369=12,VLOOKUP(AC369,判定式!$C$15:I$19,7,TRUE),IF(C369=13,VLOOKUP(AC369,判定式!$D$15:I$19,6,TRUE),IF(C369=14,VLOOKUP(AC369,判定式!$E$15:I$19,5,TRUE),IF(C369=15,VLOOKUP(AC369,判定式!$F$15:I$19,4,TRUE),IF(C369=16,VLOOKUP(AC369,判定式!$G$15:I$19,3,TRUE),IF(C369=17,VLOOKUP(AC369,判定式!$H$15:I$19,2,TRUE))))))))</f>
        <v>0</v>
      </c>
    </row>
    <row r="370" spans="1:30" ht="14.25">
      <c r="A370" s="79">
        <v>41</v>
      </c>
      <c r="B370" s="137"/>
      <c r="C370" s="205"/>
      <c r="D370" s="219" t="str">
        <f t="shared" si="16"/>
        <v>-</v>
      </c>
      <c r="E370" s="231"/>
      <c r="F370" s="231"/>
      <c r="G370" s="231"/>
      <c r="H370" s="231"/>
      <c r="I370" s="231"/>
      <c r="J370" s="231"/>
      <c r="K370" s="80"/>
      <c r="L370" s="231"/>
      <c r="M370" s="231"/>
      <c r="N370" s="238"/>
      <c r="O370" s="238"/>
      <c r="P370" s="238"/>
      <c r="Q370" s="238"/>
      <c r="R370" s="238"/>
      <c r="S370" s="238"/>
      <c r="T370" s="252" t="str">
        <f>IF($E370="","",VLOOKUP($E370,判定式!$Q$3:$X$12,8,TRUE))</f>
        <v/>
      </c>
      <c r="U370" s="252" t="str">
        <f>IF($F370="","",VLOOKUP($F370,判定式!$R$3:$X$12,7,TRUE))</f>
        <v/>
      </c>
      <c r="V370" s="252" t="str">
        <f>IF($G370="","",VLOOKUP($G370,判定式!$S$3:$X$12,6,TRUE))</f>
        <v/>
      </c>
      <c r="W370" s="252" t="str">
        <f>IF($H370="","",VLOOKUP($H370,判定式!$T$3:$X$12,5,TRUE))</f>
        <v/>
      </c>
      <c r="X370" s="252" t="str">
        <f>IF($I370="","",VLOOKUP($I370,判定式!$AA$3:$AB$12,2,TRUE))</f>
        <v/>
      </c>
      <c r="Y370" s="252" t="str">
        <f>IF($J370="","",VLOOKUP($J370,判定式!$W$3:$X$12,2,TRUE))</f>
        <v/>
      </c>
      <c r="Z370" s="252" t="str">
        <f>IF($K370="","",VLOOKUP($K370,判定式!$Z$3:$AB$12,3,TRUE))</f>
        <v/>
      </c>
      <c r="AA370" s="252" t="str">
        <f>IF($L370="","",VLOOKUP($L370,判定式!$U$3:$X$12,4,TRUE))</f>
        <v/>
      </c>
      <c r="AB370" s="252" t="str">
        <f>IF($M370="","",VLOOKUP($M370,判定式!$V$3:$X$12,3,TRUE))</f>
        <v/>
      </c>
      <c r="AC370" s="75" t="str">
        <f t="shared" si="17"/>
        <v/>
      </c>
      <c r="AD370" s="174" t="b">
        <f>IF(ISNUMBER(D370),"判定外",IF(C370=12,VLOOKUP(AC370,判定式!$C$15:I$19,7,TRUE),IF(C370=13,VLOOKUP(AC370,判定式!$D$15:I$19,6,TRUE),IF(C370=14,VLOOKUP(AC370,判定式!$E$15:I$19,5,TRUE),IF(C370=15,VLOOKUP(AC370,判定式!$F$15:I$19,4,TRUE),IF(C370=16,VLOOKUP(AC370,判定式!$G$15:I$19,3,TRUE),IF(C370=17,VLOOKUP(AC370,判定式!$H$15:I$19,2,TRUE))))))))</f>
        <v>0</v>
      </c>
    </row>
    <row r="371" spans="1:30" ht="14.25">
      <c r="A371" s="67">
        <v>42</v>
      </c>
      <c r="B371" s="133"/>
      <c r="C371" s="201"/>
      <c r="D371" s="215" t="str">
        <f t="shared" si="16"/>
        <v>-</v>
      </c>
      <c r="E371" s="225"/>
      <c r="F371" s="225"/>
      <c r="G371" s="225"/>
      <c r="H371" s="225"/>
      <c r="I371" s="225"/>
      <c r="J371" s="225"/>
      <c r="K371" s="68"/>
      <c r="L371" s="225"/>
      <c r="M371" s="225"/>
      <c r="N371" s="235"/>
      <c r="O371" s="235"/>
      <c r="P371" s="235"/>
      <c r="Q371" s="235"/>
      <c r="R371" s="235"/>
      <c r="S371" s="235"/>
      <c r="T371" s="250" t="str">
        <f>IF($E371="","",VLOOKUP($E371,判定式!$Q$3:$X$12,8,TRUE))</f>
        <v/>
      </c>
      <c r="U371" s="250" t="str">
        <f>IF($F371="","",VLOOKUP($F371,判定式!$R$3:$X$12,7,TRUE))</f>
        <v/>
      </c>
      <c r="V371" s="250" t="str">
        <f>IF($G371="","",VLOOKUP($G371,判定式!$S$3:$X$12,6,TRUE))</f>
        <v/>
      </c>
      <c r="W371" s="250" t="str">
        <f>IF($H371="","",VLOOKUP($H371,判定式!$T$3:$X$12,5,TRUE))</f>
        <v/>
      </c>
      <c r="X371" s="250" t="str">
        <f>IF($I371="","",VLOOKUP($I371,判定式!$AA$3:$AB$12,2,TRUE))</f>
        <v/>
      </c>
      <c r="Y371" s="250" t="str">
        <f>IF($J371="","",VLOOKUP($J371,判定式!$W$3:$X$12,2,TRUE))</f>
        <v/>
      </c>
      <c r="Z371" s="250" t="str">
        <f>IF($K371="","",VLOOKUP($K371,判定式!$Z$3:$AB$12,3,TRUE))</f>
        <v/>
      </c>
      <c r="AA371" s="250" t="str">
        <f>IF($L371="","",VLOOKUP($L371,判定式!$U$3:$X$12,4,TRUE))</f>
        <v/>
      </c>
      <c r="AB371" s="250" t="str">
        <f>IF($M371="","",VLOOKUP($M371,判定式!$V$3:$X$12,3,TRUE))</f>
        <v/>
      </c>
      <c r="AC371" s="69" t="str">
        <f t="shared" si="17"/>
        <v/>
      </c>
      <c r="AD371" s="170" t="b">
        <f>IF(ISNUMBER(D371),"判定外",IF(C371=12,VLOOKUP(AC371,判定式!$C$15:I$19,7,TRUE),IF(C371=13,VLOOKUP(AC371,判定式!$D$15:I$19,6,TRUE),IF(C371=14,VLOOKUP(AC371,判定式!$E$15:I$19,5,TRUE),IF(C371=15,VLOOKUP(AC371,判定式!$F$15:I$19,4,TRUE),IF(C371=16,VLOOKUP(AC371,判定式!$G$15:I$19,3,TRUE),IF(C371=17,VLOOKUP(AC371,判定式!$H$15:I$19,2,TRUE))))))))</f>
        <v>0</v>
      </c>
    </row>
    <row r="372" spans="1:30" ht="14.25">
      <c r="A372" s="67">
        <v>43</v>
      </c>
      <c r="B372" s="133"/>
      <c r="C372" s="201"/>
      <c r="D372" s="215" t="str">
        <f t="shared" si="16"/>
        <v>-</v>
      </c>
      <c r="E372" s="225"/>
      <c r="F372" s="225"/>
      <c r="G372" s="225"/>
      <c r="H372" s="225"/>
      <c r="I372" s="225"/>
      <c r="J372" s="225"/>
      <c r="K372" s="68"/>
      <c r="L372" s="225"/>
      <c r="M372" s="225"/>
      <c r="N372" s="235"/>
      <c r="O372" s="235"/>
      <c r="P372" s="235"/>
      <c r="Q372" s="235"/>
      <c r="R372" s="235"/>
      <c r="S372" s="235"/>
      <c r="T372" s="250" t="str">
        <f>IF($E372="","",VLOOKUP($E372,判定式!$Q$3:$X$12,8,TRUE))</f>
        <v/>
      </c>
      <c r="U372" s="250" t="str">
        <f>IF($F372="","",VLOOKUP($F372,判定式!$R$3:$X$12,7,TRUE))</f>
        <v/>
      </c>
      <c r="V372" s="250" t="str">
        <f>IF($G372="","",VLOOKUP($G372,判定式!$S$3:$X$12,6,TRUE))</f>
        <v/>
      </c>
      <c r="W372" s="250" t="str">
        <f>IF($H372="","",VLOOKUP($H372,判定式!$T$3:$X$12,5,TRUE))</f>
        <v/>
      </c>
      <c r="X372" s="250" t="str">
        <f>IF($I372="","",VLOOKUP($I372,判定式!$AA$3:$AB$12,2,TRUE))</f>
        <v/>
      </c>
      <c r="Y372" s="250" t="str">
        <f>IF($J372="","",VLOOKUP($J372,判定式!$W$3:$X$12,2,TRUE))</f>
        <v/>
      </c>
      <c r="Z372" s="250" t="str">
        <f>IF($K372="","",VLOOKUP($K372,判定式!$Z$3:$AB$12,3,TRUE))</f>
        <v/>
      </c>
      <c r="AA372" s="250" t="str">
        <f>IF($L372="","",VLOOKUP($L372,判定式!$U$3:$X$12,4,TRUE))</f>
        <v/>
      </c>
      <c r="AB372" s="250" t="str">
        <f>IF($M372="","",VLOOKUP($M372,判定式!$V$3:$X$12,3,TRUE))</f>
        <v/>
      </c>
      <c r="AC372" s="69" t="str">
        <f t="shared" si="17"/>
        <v/>
      </c>
      <c r="AD372" s="170" t="b">
        <f>IF(ISNUMBER(D372),"判定外",IF(C372=12,VLOOKUP(AC372,判定式!$C$15:I$19,7,TRUE),IF(C372=13,VLOOKUP(AC372,判定式!$D$15:I$19,6,TRUE),IF(C372=14,VLOOKUP(AC372,判定式!$E$15:I$19,5,TRUE),IF(C372=15,VLOOKUP(AC372,判定式!$F$15:I$19,4,TRUE),IF(C372=16,VLOOKUP(AC372,判定式!$G$15:I$19,3,TRUE),IF(C372=17,VLOOKUP(AC372,判定式!$H$15:I$19,2,TRUE))))))))</f>
        <v>0</v>
      </c>
    </row>
    <row r="373" spans="1:30" ht="14.25">
      <c r="A373" s="67">
        <v>44</v>
      </c>
      <c r="B373" s="133"/>
      <c r="C373" s="201"/>
      <c r="D373" s="215" t="str">
        <f t="shared" si="16"/>
        <v>-</v>
      </c>
      <c r="E373" s="225"/>
      <c r="F373" s="225"/>
      <c r="G373" s="225"/>
      <c r="H373" s="225"/>
      <c r="I373" s="225"/>
      <c r="J373" s="225"/>
      <c r="K373" s="68"/>
      <c r="L373" s="225"/>
      <c r="M373" s="225"/>
      <c r="N373" s="235"/>
      <c r="O373" s="235"/>
      <c r="P373" s="235"/>
      <c r="Q373" s="235"/>
      <c r="R373" s="235"/>
      <c r="S373" s="235"/>
      <c r="T373" s="250" t="str">
        <f>IF($E373="","",VLOOKUP($E373,判定式!$Q$3:$X$12,8,TRUE))</f>
        <v/>
      </c>
      <c r="U373" s="250" t="str">
        <f>IF($F373="","",VLOOKUP($F373,判定式!$R$3:$X$12,7,TRUE))</f>
        <v/>
      </c>
      <c r="V373" s="250" t="str">
        <f>IF($G373="","",VLOOKUP($G373,判定式!$S$3:$X$12,6,TRUE))</f>
        <v/>
      </c>
      <c r="W373" s="250" t="str">
        <f>IF($H373="","",VLOOKUP($H373,判定式!$T$3:$X$12,5,TRUE))</f>
        <v/>
      </c>
      <c r="X373" s="250" t="str">
        <f>IF($I373="","",VLOOKUP($I373,判定式!$AA$3:$AB$12,2,TRUE))</f>
        <v/>
      </c>
      <c r="Y373" s="250" t="str">
        <f>IF($J373="","",VLOOKUP($J373,判定式!$W$3:$X$12,2,TRUE))</f>
        <v/>
      </c>
      <c r="Z373" s="250" t="str">
        <f>IF($K373="","",VLOOKUP($K373,判定式!$Z$3:$AB$12,3,TRUE))</f>
        <v/>
      </c>
      <c r="AA373" s="250" t="str">
        <f>IF($L373="","",VLOOKUP($L373,判定式!$U$3:$X$12,4,TRUE))</f>
        <v/>
      </c>
      <c r="AB373" s="250" t="str">
        <f>IF($M373="","",VLOOKUP($M373,判定式!$V$3:$X$12,3,TRUE))</f>
        <v/>
      </c>
      <c r="AC373" s="69" t="str">
        <f t="shared" si="17"/>
        <v/>
      </c>
      <c r="AD373" s="170" t="b">
        <f>IF(ISNUMBER(D373),"判定外",IF(C373=12,VLOOKUP(AC373,判定式!$C$15:I$19,7,TRUE),IF(C373=13,VLOOKUP(AC373,判定式!$D$15:I$19,6,TRUE),IF(C373=14,VLOOKUP(AC373,判定式!$E$15:I$19,5,TRUE),IF(C373=15,VLOOKUP(AC373,判定式!$F$15:I$19,4,TRUE),IF(C373=16,VLOOKUP(AC373,判定式!$G$15:I$19,3,TRUE),IF(C373=17,VLOOKUP(AC373,判定式!$H$15:I$19,2,TRUE))))))))</f>
        <v>0</v>
      </c>
    </row>
    <row r="374" spans="1:30" ht="14.25">
      <c r="A374" s="70">
        <v>45</v>
      </c>
      <c r="B374" s="134"/>
      <c r="C374" s="202"/>
      <c r="D374" s="216" t="str">
        <f t="shared" si="16"/>
        <v>-</v>
      </c>
      <c r="E374" s="227"/>
      <c r="F374" s="227"/>
      <c r="G374" s="227"/>
      <c r="H374" s="227"/>
      <c r="I374" s="227"/>
      <c r="J374" s="227"/>
      <c r="K374" s="71"/>
      <c r="L374" s="227"/>
      <c r="M374" s="227"/>
      <c r="N374" s="239"/>
      <c r="O374" s="239"/>
      <c r="P374" s="239"/>
      <c r="Q374" s="239"/>
      <c r="R374" s="239"/>
      <c r="S374" s="239"/>
      <c r="T374" s="253" t="str">
        <f>IF($E374="","",VLOOKUP($E374,判定式!$Q$3:$X$12,8,TRUE))</f>
        <v/>
      </c>
      <c r="U374" s="253" t="str">
        <f>IF($F374="","",VLOOKUP($F374,判定式!$R$3:$X$12,7,TRUE))</f>
        <v/>
      </c>
      <c r="V374" s="253" t="str">
        <f>IF($G374="","",VLOOKUP($G374,判定式!$S$3:$X$12,6,TRUE))</f>
        <v/>
      </c>
      <c r="W374" s="253" t="str">
        <f>IF($H374="","",VLOOKUP($H374,判定式!$T$3:$X$12,5,TRUE))</f>
        <v/>
      </c>
      <c r="X374" s="253" t="str">
        <f>IF($I374="","",VLOOKUP($I374,判定式!$AA$3:$AB$12,2,TRUE))</f>
        <v/>
      </c>
      <c r="Y374" s="253" t="str">
        <f>IF($J374="","",VLOOKUP($J374,判定式!$W$3:$X$12,2,TRUE))</f>
        <v/>
      </c>
      <c r="Z374" s="253" t="str">
        <f>IF($K374="","",VLOOKUP($K374,判定式!$Z$3:$AB$12,3,TRUE))</f>
        <v/>
      </c>
      <c r="AA374" s="253" t="str">
        <f>IF($L374="","",VLOOKUP($L374,判定式!$U$3:$X$12,4,TRUE))</f>
        <v/>
      </c>
      <c r="AB374" s="253" t="str">
        <f>IF($M374="","",VLOOKUP($M374,判定式!$V$3:$X$12,3,TRUE))</f>
        <v/>
      </c>
      <c r="AC374" s="78" t="str">
        <f t="shared" si="17"/>
        <v/>
      </c>
      <c r="AD374" s="171" t="b">
        <f>IF(ISNUMBER(D374),"判定外",IF(C374=12,VLOOKUP(AC374,判定式!$C$15:I$19,7,TRUE),IF(C374=13,VLOOKUP(AC374,判定式!$D$15:I$19,6,TRUE),IF(C374=14,VLOOKUP(AC374,判定式!$E$15:I$19,5,TRUE),IF(C374=15,VLOOKUP(AC374,判定式!$F$15:I$19,4,TRUE),IF(C374=16,VLOOKUP(AC374,判定式!$G$15:I$19,3,TRUE),IF(C374=17,VLOOKUP(AC374,判定式!$H$15:I$19,2,TRUE))))))))</f>
        <v>0</v>
      </c>
    </row>
    <row r="375" spans="1:30" ht="14.25">
      <c r="A375" s="73">
        <v>46</v>
      </c>
      <c r="B375" s="135"/>
      <c r="C375" s="203"/>
      <c r="D375" s="217" t="str">
        <f t="shared" si="16"/>
        <v>-</v>
      </c>
      <c r="E375" s="229"/>
      <c r="F375" s="229"/>
      <c r="G375" s="229"/>
      <c r="H375" s="229"/>
      <c r="I375" s="229"/>
      <c r="J375" s="229"/>
      <c r="K375" s="74"/>
      <c r="L375" s="229"/>
      <c r="M375" s="229"/>
      <c r="N375" s="238"/>
      <c r="O375" s="238"/>
      <c r="P375" s="238"/>
      <c r="Q375" s="238"/>
      <c r="R375" s="238"/>
      <c r="S375" s="238"/>
      <c r="T375" s="254" t="str">
        <f>IF($E375="","",VLOOKUP($E375,判定式!$Q$3:$X$12,8,TRUE))</f>
        <v/>
      </c>
      <c r="U375" s="254" t="str">
        <f>IF($F375="","",VLOOKUP($F375,判定式!$R$3:$X$12,7,TRUE))</f>
        <v/>
      </c>
      <c r="V375" s="254" t="str">
        <f>IF($G375="","",VLOOKUP($G375,判定式!$S$3:$X$12,6,TRUE))</f>
        <v/>
      </c>
      <c r="W375" s="254" t="str">
        <f>IF($H375="","",VLOOKUP($H375,判定式!$T$3:$X$12,5,TRUE))</f>
        <v/>
      </c>
      <c r="X375" s="254" t="str">
        <f>IF($I375="","",VLOOKUP($I375,判定式!$AA$3:$AB$12,2,TRUE))</f>
        <v/>
      </c>
      <c r="Y375" s="254" t="str">
        <f>IF($J375="","",VLOOKUP($J375,判定式!$W$3:$X$12,2,TRUE))</f>
        <v/>
      </c>
      <c r="Z375" s="254" t="str">
        <f>IF($K375="","",VLOOKUP($K375,判定式!$Z$3:$AB$12,3,TRUE))</f>
        <v/>
      </c>
      <c r="AA375" s="254" t="str">
        <f>IF($L375="","",VLOOKUP($L375,判定式!$U$3:$X$12,4,TRUE))</f>
        <v/>
      </c>
      <c r="AB375" s="254" t="str">
        <f>IF($M375="","",VLOOKUP($M375,判定式!$V$3:$X$12,3,TRUE))</f>
        <v/>
      </c>
      <c r="AC375" s="75" t="str">
        <f t="shared" si="17"/>
        <v/>
      </c>
      <c r="AD375" s="172" t="b">
        <f>IF(ISNUMBER(D375),"判定外",IF(C375=12,VLOOKUP(AC375,判定式!$C$15:I$19,7,TRUE),IF(C375=13,VLOOKUP(AC375,判定式!$D$15:I$19,6,TRUE),IF(C375=14,VLOOKUP(AC375,判定式!$E$15:I$19,5,TRUE),IF(C375=15,VLOOKUP(AC375,判定式!$F$15:I$19,4,TRUE),IF(C375=16,VLOOKUP(AC375,判定式!$G$15:I$19,3,TRUE),IF(C375=17,VLOOKUP(AC375,判定式!$H$15:I$19,2,TRUE))))))))</f>
        <v>0</v>
      </c>
    </row>
    <row r="376" spans="1:30" ht="14.25">
      <c r="A376" s="67">
        <v>47</v>
      </c>
      <c r="B376" s="133"/>
      <c r="C376" s="201"/>
      <c r="D376" s="215" t="str">
        <f t="shared" si="16"/>
        <v>-</v>
      </c>
      <c r="E376" s="225"/>
      <c r="F376" s="225"/>
      <c r="G376" s="225"/>
      <c r="H376" s="225"/>
      <c r="I376" s="225"/>
      <c r="J376" s="225"/>
      <c r="K376" s="68"/>
      <c r="L376" s="225"/>
      <c r="M376" s="225"/>
      <c r="N376" s="235"/>
      <c r="O376" s="235"/>
      <c r="P376" s="235"/>
      <c r="Q376" s="235"/>
      <c r="R376" s="235"/>
      <c r="S376" s="235"/>
      <c r="T376" s="250" t="str">
        <f>IF($E376="","",VLOOKUP($E376,判定式!$Q$3:$X$12,8,TRUE))</f>
        <v/>
      </c>
      <c r="U376" s="250" t="str">
        <f>IF($F376="","",VLOOKUP($F376,判定式!$R$3:$X$12,7,TRUE))</f>
        <v/>
      </c>
      <c r="V376" s="250" t="str">
        <f>IF($G376="","",VLOOKUP($G376,判定式!$S$3:$X$12,6,TRUE))</f>
        <v/>
      </c>
      <c r="W376" s="250" t="str">
        <f>IF($H376="","",VLOOKUP($H376,判定式!$T$3:$X$12,5,TRUE))</f>
        <v/>
      </c>
      <c r="X376" s="250" t="str">
        <f>IF($I376="","",VLOOKUP($I376,判定式!$AA$3:$AB$12,2,TRUE))</f>
        <v/>
      </c>
      <c r="Y376" s="250" t="str">
        <f>IF($J376="","",VLOOKUP($J376,判定式!$W$3:$X$12,2,TRUE))</f>
        <v/>
      </c>
      <c r="Z376" s="250" t="str">
        <f>IF($K376="","",VLOOKUP($K376,判定式!$Z$3:$AB$12,3,TRUE))</f>
        <v/>
      </c>
      <c r="AA376" s="250" t="str">
        <f>IF($L376="","",VLOOKUP($L376,判定式!$U$3:$X$12,4,TRUE))</f>
        <v/>
      </c>
      <c r="AB376" s="250" t="str">
        <f>IF($M376="","",VLOOKUP($M376,判定式!$V$3:$X$12,3,TRUE))</f>
        <v/>
      </c>
      <c r="AC376" s="69" t="str">
        <f t="shared" si="17"/>
        <v/>
      </c>
      <c r="AD376" s="170" t="b">
        <f>IF(ISNUMBER(D376),"判定外",IF(C376=12,VLOOKUP(AC376,判定式!$C$15:I$19,7,TRUE),IF(C376=13,VLOOKUP(AC376,判定式!$D$15:I$19,6,TRUE),IF(C376=14,VLOOKUP(AC376,判定式!$E$15:I$19,5,TRUE),IF(C376=15,VLOOKUP(AC376,判定式!$F$15:I$19,4,TRUE),IF(C376=16,VLOOKUP(AC376,判定式!$G$15:I$19,3,TRUE),IF(C376=17,VLOOKUP(AC376,判定式!$H$15:I$19,2,TRUE))))))))</f>
        <v>0</v>
      </c>
    </row>
    <row r="377" spans="1:30" ht="14.25">
      <c r="A377" s="67">
        <v>48</v>
      </c>
      <c r="B377" s="133"/>
      <c r="C377" s="201"/>
      <c r="D377" s="215" t="str">
        <f t="shared" si="16"/>
        <v>-</v>
      </c>
      <c r="E377" s="225"/>
      <c r="F377" s="225"/>
      <c r="G377" s="225"/>
      <c r="H377" s="225"/>
      <c r="I377" s="225"/>
      <c r="J377" s="225"/>
      <c r="K377" s="68"/>
      <c r="L377" s="225"/>
      <c r="M377" s="225"/>
      <c r="N377" s="235"/>
      <c r="O377" s="235"/>
      <c r="P377" s="235"/>
      <c r="Q377" s="235"/>
      <c r="R377" s="235"/>
      <c r="S377" s="235"/>
      <c r="T377" s="250" t="str">
        <f>IF($E377="","",VLOOKUP($E377,判定式!$Q$3:$X$12,8,TRUE))</f>
        <v/>
      </c>
      <c r="U377" s="250" t="str">
        <f>IF($F377="","",VLOOKUP($F377,判定式!$R$3:$X$12,7,TRUE))</f>
        <v/>
      </c>
      <c r="V377" s="250" t="str">
        <f>IF($G377="","",VLOOKUP($G377,判定式!$S$3:$X$12,6,TRUE))</f>
        <v/>
      </c>
      <c r="W377" s="250" t="str">
        <f>IF($H377="","",VLOOKUP($H377,判定式!$T$3:$X$12,5,TRUE))</f>
        <v/>
      </c>
      <c r="X377" s="250" t="str">
        <f>IF($I377="","",VLOOKUP($I377,判定式!$AA$3:$AB$12,2,TRUE))</f>
        <v/>
      </c>
      <c r="Y377" s="250" t="str">
        <f>IF($J377="","",VLOOKUP($J377,判定式!$W$3:$X$12,2,TRUE))</f>
        <v/>
      </c>
      <c r="Z377" s="250" t="str">
        <f>IF($K377="","",VLOOKUP($K377,判定式!$Z$3:$AB$12,3,TRUE))</f>
        <v/>
      </c>
      <c r="AA377" s="250" t="str">
        <f>IF($L377="","",VLOOKUP($L377,判定式!$U$3:$X$12,4,TRUE))</f>
        <v/>
      </c>
      <c r="AB377" s="250" t="str">
        <f>IF($M377="","",VLOOKUP($M377,判定式!$V$3:$X$12,3,TRUE))</f>
        <v/>
      </c>
      <c r="AC377" s="69" t="str">
        <f t="shared" si="17"/>
        <v/>
      </c>
      <c r="AD377" s="170" t="b">
        <f>IF(ISNUMBER(D377),"判定外",IF(C377=12,VLOOKUP(AC377,判定式!$C$15:I$19,7,TRUE),IF(C377=13,VLOOKUP(AC377,判定式!$D$15:I$19,6,TRUE),IF(C377=14,VLOOKUP(AC377,判定式!$E$15:I$19,5,TRUE),IF(C377=15,VLOOKUP(AC377,判定式!$F$15:I$19,4,TRUE),IF(C377=16,VLOOKUP(AC377,判定式!$G$15:I$19,3,TRUE),IF(C377=17,VLOOKUP(AC377,判定式!$H$15:I$19,2,TRUE))))))))</f>
        <v>0</v>
      </c>
    </row>
    <row r="378" spans="1:30" ht="14.25">
      <c r="A378" s="67">
        <v>49</v>
      </c>
      <c r="B378" s="133"/>
      <c r="C378" s="201"/>
      <c r="D378" s="215" t="str">
        <f t="shared" si="16"/>
        <v>-</v>
      </c>
      <c r="E378" s="225"/>
      <c r="F378" s="225"/>
      <c r="G378" s="225"/>
      <c r="H378" s="225"/>
      <c r="I378" s="225"/>
      <c r="J378" s="225"/>
      <c r="K378" s="68"/>
      <c r="L378" s="225"/>
      <c r="M378" s="225"/>
      <c r="N378" s="235"/>
      <c r="O378" s="235"/>
      <c r="P378" s="235"/>
      <c r="Q378" s="235"/>
      <c r="R378" s="235"/>
      <c r="S378" s="235"/>
      <c r="T378" s="250" t="str">
        <f>IF($E378="","",VLOOKUP($E378,判定式!$Q$3:$X$12,8,TRUE))</f>
        <v/>
      </c>
      <c r="U378" s="250" t="str">
        <f>IF($F378="","",VLOOKUP($F378,判定式!$R$3:$X$12,7,TRUE))</f>
        <v/>
      </c>
      <c r="V378" s="250" t="str">
        <f>IF($G378="","",VLOOKUP($G378,判定式!$S$3:$X$12,6,TRUE))</f>
        <v/>
      </c>
      <c r="W378" s="250" t="str">
        <f>IF($H378="","",VLOOKUP($H378,判定式!$T$3:$X$12,5,TRUE))</f>
        <v/>
      </c>
      <c r="X378" s="250" t="str">
        <f>IF($I378="","",VLOOKUP($I378,判定式!$AA$3:$AB$12,2,TRUE))</f>
        <v/>
      </c>
      <c r="Y378" s="250" t="str">
        <f>IF($J378="","",VLOOKUP($J378,判定式!$W$3:$X$12,2,TRUE))</f>
        <v/>
      </c>
      <c r="Z378" s="250" t="str">
        <f>IF($K378="","",VLOOKUP($K378,判定式!$Z$3:$AB$12,3,TRUE))</f>
        <v/>
      </c>
      <c r="AA378" s="250" t="str">
        <f>IF($L378="","",VLOOKUP($L378,判定式!$U$3:$X$12,4,TRUE))</f>
        <v/>
      </c>
      <c r="AB378" s="250" t="str">
        <f>IF($M378="","",VLOOKUP($M378,判定式!$V$3:$X$12,3,TRUE))</f>
        <v/>
      </c>
      <c r="AC378" s="69" t="str">
        <f t="shared" si="17"/>
        <v/>
      </c>
      <c r="AD378" s="170" t="b">
        <f>IF(ISNUMBER(D378),"判定外",IF(C378=12,VLOOKUP(AC378,判定式!$C$15:I$19,7,TRUE),IF(C378=13,VLOOKUP(AC378,判定式!$D$15:I$19,6,TRUE),IF(C378=14,VLOOKUP(AC378,判定式!$E$15:I$19,5,TRUE),IF(C378=15,VLOOKUP(AC378,判定式!$F$15:I$19,4,TRUE),IF(C378=16,VLOOKUP(AC378,判定式!$G$15:I$19,3,TRUE),IF(C378=17,VLOOKUP(AC378,判定式!$H$15:I$19,2,TRUE))))))))</f>
        <v>0</v>
      </c>
    </row>
    <row r="379" spans="1:30" ht="14.25">
      <c r="A379" s="76">
        <v>50</v>
      </c>
      <c r="B379" s="136"/>
      <c r="C379" s="204"/>
      <c r="D379" s="218" t="str">
        <f t="shared" si="16"/>
        <v>-</v>
      </c>
      <c r="E379" s="230"/>
      <c r="F379" s="230"/>
      <c r="G379" s="230"/>
      <c r="H379" s="230"/>
      <c r="I379" s="230"/>
      <c r="J379" s="230"/>
      <c r="K379" s="77"/>
      <c r="L379" s="230"/>
      <c r="M379" s="230"/>
      <c r="N379" s="239"/>
      <c r="O379" s="239"/>
      <c r="P379" s="239"/>
      <c r="Q379" s="239"/>
      <c r="R379" s="239"/>
      <c r="S379" s="239"/>
      <c r="T379" s="251" t="str">
        <f>IF($E379="","",VLOOKUP($E379,判定式!$Q$3:$X$12,8,TRUE))</f>
        <v/>
      </c>
      <c r="U379" s="251" t="str">
        <f>IF($F379="","",VLOOKUP($F379,判定式!$R$3:$X$12,7,TRUE))</f>
        <v/>
      </c>
      <c r="V379" s="251" t="str">
        <f>IF($G379="","",VLOOKUP($G379,判定式!$S$3:$X$12,6,TRUE))</f>
        <v/>
      </c>
      <c r="W379" s="251" t="str">
        <f>IF($H379="","",VLOOKUP($H379,判定式!$T$3:$X$12,5,TRUE))</f>
        <v/>
      </c>
      <c r="X379" s="251" t="str">
        <f>IF($I379="","",VLOOKUP($I379,判定式!$AA$3:$AB$12,2,TRUE))</f>
        <v/>
      </c>
      <c r="Y379" s="251" t="str">
        <f>IF($J379="","",VLOOKUP($J379,判定式!$W$3:$X$12,2,TRUE))</f>
        <v/>
      </c>
      <c r="Z379" s="251" t="str">
        <f>IF($K379="","",VLOOKUP($K379,判定式!$Z$3:$AB$12,3,TRUE))</f>
        <v/>
      </c>
      <c r="AA379" s="251" t="str">
        <f>IF($L379="","",VLOOKUP($L379,判定式!$U$3:$X$12,4,TRUE))</f>
        <v/>
      </c>
      <c r="AB379" s="251" t="str">
        <f>IF($M379="","",VLOOKUP($M379,判定式!$V$3:$X$12,3,TRUE))</f>
        <v/>
      </c>
      <c r="AC379" s="78" t="str">
        <f t="shared" si="17"/>
        <v/>
      </c>
      <c r="AD379" s="173" t="b">
        <f>IF(ISNUMBER(D379),"判定外",IF(C379=12,VLOOKUP(AC379,判定式!$C$15:I$19,7,TRUE),IF(C379=13,VLOOKUP(AC379,判定式!$D$15:I$19,6,TRUE),IF(C379=14,VLOOKUP(AC379,判定式!$E$15:I$19,5,TRUE),IF(C379=15,VLOOKUP(AC379,判定式!$F$15:I$19,4,TRUE),IF(C379=16,VLOOKUP(AC379,判定式!$G$15:I$19,3,TRUE),IF(C379=17,VLOOKUP(AC379,判定式!$H$15:I$19,2,TRUE))))))))</f>
        <v>0</v>
      </c>
    </row>
    <row r="380" spans="1:30" ht="14.25">
      <c r="A380" s="79">
        <v>51</v>
      </c>
      <c r="B380" s="137"/>
      <c r="C380" s="205"/>
      <c r="D380" s="219" t="str">
        <f t="shared" si="16"/>
        <v>-</v>
      </c>
      <c r="E380" s="231"/>
      <c r="F380" s="231"/>
      <c r="G380" s="231"/>
      <c r="H380" s="231"/>
      <c r="I380" s="231"/>
      <c r="J380" s="231"/>
      <c r="K380" s="80"/>
      <c r="L380" s="231"/>
      <c r="M380" s="231"/>
      <c r="N380" s="238"/>
      <c r="O380" s="238"/>
      <c r="P380" s="238"/>
      <c r="Q380" s="238"/>
      <c r="R380" s="238"/>
      <c r="S380" s="238"/>
      <c r="T380" s="252" t="str">
        <f>IF($E380="","",VLOOKUP($E380,判定式!$Q$3:$X$12,8,TRUE))</f>
        <v/>
      </c>
      <c r="U380" s="252" t="str">
        <f>IF($F380="","",VLOOKUP($F380,判定式!$R$3:$X$12,7,TRUE))</f>
        <v/>
      </c>
      <c r="V380" s="252" t="str">
        <f>IF($G380="","",VLOOKUP($G380,判定式!$S$3:$X$12,6,TRUE))</f>
        <v/>
      </c>
      <c r="W380" s="252" t="str">
        <f>IF($H380="","",VLOOKUP($H380,判定式!$T$3:$X$12,5,TRUE))</f>
        <v/>
      </c>
      <c r="X380" s="252" t="str">
        <f>IF($I380="","",VLOOKUP($I380,判定式!$AA$3:$AB$12,2,TRUE))</f>
        <v/>
      </c>
      <c r="Y380" s="252" t="str">
        <f>IF($J380="","",VLOOKUP($J380,判定式!$W$3:$X$12,2,TRUE))</f>
        <v/>
      </c>
      <c r="Z380" s="252" t="str">
        <f>IF($K380="","",VLOOKUP($K380,判定式!$Z$3:$AB$12,3,TRUE))</f>
        <v/>
      </c>
      <c r="AA380" s="252" t="str">
        <f>IF($L380="","",VLOOKUP($L380,判定式!$U$3:$X$12,4,TRUE))</f>
        <v/>
      </c>
      <c r="AB380" s="252" t="str">
        <f>IF($M380="","",VLOOKUP($M380,判定式!$V$3:$X$12,3,TRUE))</f>
        <v/>
      </c>
      <c r="AC380" s="75" t="str">
        <f t="shared" si="17"/>
        <v/>
      </c>
      <c r="AD380" s="174" t="b">
        <f>IF(ISNUMBER(D380),"判定外",IF(C380=12,VLOOKUP(AC380,判定式!$C$15:I$19,7,TRUE),IF(C380=13,VLOOKUP(AC380,判定式!$D$15:I$19,6,TRUE),IF(C380=14,VLOOKUP(AC380,判定式!$E$15:I$19,5,TRUE),IF(C380=15,VLOOKUP(AC380,判定式!$F$15:I$19,4,TRUE),IF(C380=16,VLOOKUP(AC380,判定式!$G$15:I$19,3,TRUE),IF(C380=17,VLOOKUP(AC380,判定式!$H$15:I$19,2,TRUE))))))))</f>
        <v>0</v>
      </c>
    </row>
    <row r="381" spans="1:30" ht="14.25">
      <c r="A381" s="67">
        <v>52</v>
      </c>
      <c r="B381" s="133"/>
      <c r="C381" s="201"/>
      <c r="D381" s="215" t="str">
        <f t="shared" si="16"/>
        <v>-</v>
      </c>
      <c r="E381" s="225"/>
      <c r="F381" s="225"/>
      <c r="G381" s="225"/>
      <c r="H381" s="225"/>
      <c r="I381" s="225"/>
      <c r="J381" s="225"/>
      <c r="K381" s="68"/>
      <c r="L381" s="225"/>
      <c r="M381" s="225"/>
      <c r="N381" s="235"/>
      <c r="O381" s="235"/>
      <c r="P381" s="235"/>
      <c r="Q381" s="235"/>
      <c r="R381" s="235"/>
      <c r="S381" s="235"/>
      <c r="T381" s="250" t="str">
        <f>IF($E381="","",VLOOKUP($E381,判定式!$Q$3:$X$12,8,TRUE))</f>
        <v/>
      </c>
      <c r="U381" s="250" t="str">
        <f>IF($F381="","",VLOOKUP($F381,判定式!$R$3:$X$12,7,TRUE))</f>
        <v/>
      </c>
      <c r="V381" s="250" t="str">
        <f>IF($G381="","",VLOOKUP($G381,判定式!$S$3:$X$12,6,TRUE))</f>
        <v/>
      </c>
      <c r="W381" s="250" t="str">
        <f>IF($H381="","",VLOOKUP($H381,判定式!$T$3:$X$12,5,TRUE))</f>
        <v/>
      </c>
      <c r="X381" s="250" t="str">
        <f>IF($I381="","",VLOOKUP($I381,判定式!$AA$3:$AB$12,2,TRUE))</f>
        <v/>
      </c>
      <c r="Y381" s="250" t="str">
        <f>IF($J381="","",VLOOKUP($J381,判定式!$W$3:$X$12,2,TRUE))</f>
        <v/>
      </c>
      <c r="Z381" s="250" t="str">
        <f>IF($K381="","",VLOOKUP($K381,判定式!$Z$3:$AB$12,3,TRUE))</f>
        <v/>
      </c>
      <c r="AA381" s="250" t="str">
        <f>IF($L381="","",VLOOKUP($L381,判定式!$U$3:$X$12,4,TRUE))</f>
        <v/>
      </c>
      <c r="AB381" s="250" t="str">
        <f>IF($M381="","",VLOOKUP($M381,判定式!$V$3:$X$12,3,TRUE))</f>
        <v/>
      </c>
      <c r="AC381" s="69" t="str">
        <f t="shared" si="17"/>
        <v/>
      </c>
      <c r="AD381" s="170" t="b">
        <f>IF(ISNUMBER(D381),"判定外",IF(C381=12,VLOOKUP(AC381,判定式!$C$15:I$19,7,TRUE),IF(C381=13,VLOOKUP(AC381,判定式!$D$15:I$19,6,TRUE),IF(C381=14,VLOOKUP(AC381,判定式!$E$15:I$19,5,TRUE),IF(C381=15,VLOOKUP(AC381,判定式!$F$15:I$19,4,TRUE),IF(C381=16,VLOOKUP(AC381,判定式!$G$15:I$19,3,TRUE),IF(C381=17,VLOOKUP(AC381,判定式!$H$15:I$19,2,TRUE))))))))</f>
        <v>0</v>
      </c>
    </row>
    <row r="382" spans="1:30" ht="14.25">
      <c r="A382" s="67">
        <v>53</v>
      </c>
      <c r="B382" s="133"/>
      <c r="C382" s="201"/>
      <c r="D382" s="215" t="str">
        <f t="shared" si="16"/>
        <v>-</v>
      </c>
      <c r="E382" s="225"/>
      <c r="F382" s="225"/>
      <c r="G382" s="225"/>
      <c r="H382" s="225"/>
      <c r="I382" s="225"/>
      <c r="J382" s="225"/>
      <c r="K382" s="68"/>
      <c r="L382" s="225"/>
      <c r="M382" s="225"/>
      <c r="N382" s="235"/>
      <c r="O382" s="235"/>
      <c r="P382" s="235"/>
      <c r="Q382" s="235"/>
      <c r="R382" s="235"/>
      <c r="S382" s="235"/>
      <c r="T382" s="250" t="str">
        <f>IF($E382="","",VLOOKUP($E382,判定式!$Q$3:$X$12,8,TRUE))</f>
        <v/>
      </c>
      <c r="U382" s="250" t="str">
        <f>IF($F382="","",VLOOKUP($F382,判定式!$R$3:$X$12,7,TRUE))</f>
        <v/>
      </c>
      <c r="V382" s="250" t="str">
        <f>IF($G382="","",VLOOKUP($G382,判定式!$S$3:$X$12,6,TRUE))</f>
        <v/>
      </c>
      <c r="W382" s="250" t="str">
        <f>IF($H382="","",VLOOKUP($H382,判定式!$T$3:$X$12,5,TRUE))</f>
        <v/>
      </c>
      <c r="X382" s="250" t="str">
        <f>IF($I382="","",VLOOKUP($I382,判定式!$AA$3:$AB$12,2,TRUE))</f>
        <v/>
      </c>
      <c r="Y382" s="250" t="str">
        <f>IF($J382="","",VLOOKUP($J382,判定式!$W$3:$X$12,2,TRUE))</f>
        <v/>
      </c>
      <c r="Z382" s="250" t="str">
        <f>IF($K382="","",VLOOKUP($K382,判定式!$Z$3:$AB$12,3,TRUE))</f>
        <v/>
      </c>
      <c r="AA382" s="250" t="str">
        <f>IF($L382="","",VLOOKUP($L382,判定式!$U$3:$X$12,4,TRUE))</f>
        <v/>
      </c>
      <c r="AB382" s="250" t="str">
        <f>IF($M382="","",VLOOKUP($M382,判定式!$V$3:$X$12,3,TRUE))</f>
        <v/>
      </c>
      <c r="AC382" s="69" t="str">
        <f t="shared" si="17"/>
        <v/>
      </c>
      <c r="AD382" s="170" t="b">
        <f>IF(ISNUMBER(D382),"判定外",IF(C382=12,VLOOKUP(AC382,判定式!$C$15:I$19,7,TRUE),IF(C382=13,VLOOKUP(AC382,判定式!$D$15:I$19,6,TRUE),IF(C382=14,VLOOKUP(AC382,判定式!$E$15:I$19,5,TRUE),IF(C382=15,VLOOKUP(AC382,判定式!$F$15:I$19,4,TRUE),IF(C382=16,VLOOKUP(AC382,判定式!$G$15:I$19,3,TRUE),IF(C382=17,VLOOKUP(AC382,判定式!$H$15:I$19,2,TRUE))))))))</f>
        <v>0</v>
      </c>
    </row>
    <row r="383" spans="1:30" ht="14.25">
      <c r="A383" s="67">
        <v>54</v>
      </c>
      <c r="B383" s="133"/>
      <c r="C383" s="201"/>
      <c r="D383" s="215" t="str">
        <f t="shared" si="16"/>
        <v>-</v>
      </c>
      <c r="E383" s="225"/>
      <c r="F383" s="225"/>
      <c r="G383" s="225"/>
      <c r="H383" s="225"/>
      <c r="I383" s="225"/>
      <c r="J383" s="225"/>
      <c r="K383" s="68"/>
      <c r="L383" s="225"/>
      <c r="M383" s="225"/>
      <c r="N383" s="235"/>
      <c r="O383" s="235"/>
      <c r="P383" s="235"/>
      <c r="Q383" s="235"/>
      <c r="R383" s="235"/>
      <c r="S383" s="235"/>
      <c r="T383" s="250" t="str">
        <f>IF($E383="","",VLOOKUP($E383,判定式!$Q$3:$X$12,8,TRUE))</f>
        <v/>
      </c>
      <c r="U383" s="250" t="str">
        <f>IF($F383="","",VLOOKUP($F383,判定式!$R$3:$X$12,7,TRUE))</f>
        <v/>
      </c>
      <c r="V383" s="250" t="str">
        <f>IF($G383="","",VLOOKUP($G383,判定式!$S$3:$X$12,6,TRUE))</f>
        <v/>
      </c>
      <c r="W383" s="250" t="str">
        <f>IF($H383="","",VLOOKUP($H383,判定式!$T$3:$X$12,5,TRUE))</f>
        <v/>
      </c>
      <c r="X383" s="250" t="str">
        <f>IF($I383="","",VLOOKUP($I383,判定式!$AA$3:$AB$12,2,TRUE))</f>
        <v/>
      </c>
      <c r="Y383" s="250" t="str">
        <f>IF($J383="","",VLOOKUP($J383,判定式!$W$3:$X$12,2,TRUE))</f>
        <v/>
      </c>
      <c r="Z383" s="250" t="str">
        <f>IF($K383="","",VLOOKUP($K383,判定式!$Z$3:$AB$12,3,TRUE))</f>
        <v/>
      </c>
      <c r="AA383" s="250" t="str">
        <f>IF($L383="","",VLOOKUP($L383,判定式!$U$3:$X$12,4,TRUE))</f>
        <v/>
      </c>
      <c r="AB383" s="250" t="str">
        <f>IF($M383="","",VLOOKUP($M383,判定式!$V$3:$X$12,3,TRUE))</f>
        <v/>
      </c>
      <c r="AC383" s="69" t="str">
        <f t="shared" si="17"/>
        <v/>
      </c>
      <c r="AD383" s="170" t="b">
        <f>IF(ISNUMBER(D383),"判定外",IF(C383=12,VLOOKUP(AC383,判定式!$C$15:I$19,7,TRUE),IF(C383=13,VLOOKUP(AC383,判定式!$D$15:I$19,6,TRUE),IF(C383=14,VLOOKUP(AC383,判定式!$E$15:I$19,5,TRUE),IF(C383=15,VLOOKUP(AC383,判定式!$F$15:I$19,4,TRUE),IF(C383=16,VLOOKUP(AC383,判定式!$G$15:I$19,3,TRUE),IF(C383=17,VLOOKUP(AC383,判定式!$H$15:I$19,2,TRUE))))))))</f>
        <v>0</v>
      </c>
    </row>
    <row r="384" spans="1:30" ht="14.25">
      <c r="A384" s="70">
        <v>55</v>
      </c>
      <c r="B384" s="134"/>
      <c r="C384" s="202"/>
      <c r="D384" s="218" t="str">
        <f t="shared" si="16"/>
        <v>-</v>
      </c>
      <c r="E384" s="227"/>
      <c r="F384" s="227"/>
      <c r="G384" s="227"/>
      <c r="H384" s="227"/>
      <c r="I384" s="227"/>
      <c r="J384" s="227"/>
      <c r="K384" s="71"/>
      <c r="L384" s="227"/>
      <c r="M384" s="227"/>
      <c r="N384" s="239"/>
      <c r="O384" s="239"/>
      <c r="P384" s="239"/>
      <c r="Q384" s="239"/>
      <c r="R384" s="239"/>
      <c r="S384" s="239"/>
      <c r="T384" s="253" t="str">
        <f>IF($E384="","",VLOOKUP($E384,判定式!$Q$3:$X$12,8,TRUE))</f>
        <v/>
      </c>
      <c r="U384" s="253" t="str">
        <f>IF($F384="","",VLOOKUP($F384,判定式!$R$3:$X$12,7,TRUE))</f>
        <v/>
      </c>
      <c r="V384" s="253" t="str">
        <f>IF($G384="","",VLOOKUP($G384,判定式!$S$3:$X$12,6,TRUE))</f>
        <v/>
      </c>
      <c r="W384" s="253" t="str">
        <f>IF($H384="","",VLOOKUP($H384,判定式!$T$3:$X$12,5,TRUE))</f>
        <v/>
      </c>
      <c r="X384" s="253" t="str">
        <f>IF($I384="","",VLOOKUP($I384,判定式!$AA$3:$AB$12,2,TRUE))</f>
        <v/>
      </c>
      <c r="Y384" s="253" t="str">
        <f>IF($J384="","",VLOOKUP($J384,判定式!$W$3:$X$12,2,TRUE))</f>
        <v/>
      </c>
      <c r="Z384" s="253" t="str">
        <f>IF($K384="","",VLOOKUP($K384,判定式!$Z$3:$AB$12,3,TRUE))</f>
        <v/>
      </c>
      <c r="AA384" s="253" t="str">
        <f>IF($L384="","",VLOOKUP($L384,判定式!$U$3:$X$12,4,TRUE))</f>
        <v/>
      </c>
      <c r="AB384" s="253" t="str">
        <f>IF($M384="","",VLOOKUP($M384,判定式!$V$3:$X$12,3,TRUE))</f>
        <v/>
      </c>
      <c r="AC384" s="78" t="str">
        <f t="shared" si="17"/>
        <v/>
      </c>
      <c r="AD384" s="171" t="b">
        <f>IF(ISNUMBER(D384),"判定外",IF(C384=12,VLOOKUP(AC384,判定式!$C$15:I$19,7,TRUE),IF(C384=13,VLOOKUP(AC384,判定式!$D$15:I$19,6,TRUE),IF(C384=14,VLOOKUP(AC384,判定式!$E$15:I$19,5,TRUE),IF(C384=15,VLOOKUP(AC384,判定式!$F$15:I$19,4,TRUE),IF(C384=16,VLOOKUP(AC384,判定式!$G$15:I$19,3,TRUE),IF(C384=17,VLOOKUP(AC384,判定式!$H$15:I$19,2,TRUE))))))))</f>
        <v>0</v>
      </c>
    </row>
    <row r="385" spans="1:30" ht="14.25">
      <c r="A385" s="73">
        <v>56</v>
      </c>
      <c r="B385" s="135"/>
      <c r="C385" s="203"/>
      <c r="D385" s="219" t="str">
        <f t="shared" si="16"/>
        <v>-</v>
      </c>
      <c r="E385" s="229"/>
      <c r="F385" s="229"/>
      <c r="G385" s="229"/>
      <c r="H385" s="229"/>
      <c r="I385" s="229"/>
      <c r="J385" s="229"/>
      <c r="K385" s="74"/>
      <c r="L385" s="229"/>
      <c r="M385" s="229"/>
      <c r="N385" s="238"/>
      <c r="O385" s="238"/>
      <c r="P385" s="238"/>
      <c r="Q385" s="238"/>
      <c r="R385" s="238"/>
      <c r="S385" s="238"/>
      <c r="T385" s="254" t="str">
        <f>IF($E385="","",VLOOKUP($E385,判定式!$Q$3:$X$12,8,TRUE))</f>
        <v/>
      </c>
      <c r="U385" s="254" t="str">
        <f>IF($F385="","",VLOOKUP($F385,判定式!$R$3:$X$12,7,TRUE))</f>
        <v/>
      </c>
      <c r="V385" s="254" t="str">
        <f>IF($G385="","",VLOOKUP($G385,判定式!$S$3:$X$12,6,TRUE))</f>
        <v/>
      </c>
      <c r="W385" s="254" t="str">
        <f>IF($H385="","",VLOOKUP($H385,判定式!$T$3:$X$12,5,TRUE))</f>
        <v/>
      </c>
      <c r="X385" s="254" t="str">
        <f>IF($I385="","",VLOOKUP($I385,判定式!$AA$3:$AB$12,2,TRUE))</f>
        <v/>
      </c>
      <c r="Y385" s="254" t="str">
        <f>IF($J385="","",VLOOKUP($J385,判定式!$W$3:$X$12,2,TRUE))</f>
        <v/>
      </c>
      <c r="Z385" s="254" t="str">
        <f>IF($K385="","",VLOOKUP($K385,判定式!$Z$3:$AB$12,3,TRUE))</f>
        <v/>
      </c>
      <c r="AA385" s="254" t="str">
        <f>IF($L385="","",VLOOKUP($L385,判定式!$U$3:$X$12,4,TRUE))</f>
        <v/>
      </c>
      <c r="AB385" s="254" t="str">
        <f>IF($M385="","",VLOOKUP($M385,判定式!$V$3:$X$12,3,TRUE))</f>
        <v/>
      </c>
      <c r="AC385" s="75" t="str">
        <f t="shared" si="17"/>
        <v/>
      </c>
      <c r="AD385" s="172" t="b">
        <f>IF(ISNUMBER(D385),"判定外",IF(C385=12,VLOOKUP(AC385,判定式!$C$15:I$19,7,TRUE),IF(C385=13,VLOOKUP(AC385,判定式!$D$15:I$19,6,TRUE),IF(C385=14,VLOOKUP(AC385,判定式!$E$15:I$19,5,TRUE),IF(C385=15,VLOOKUP(AC385,判定式!$F$15:I$19,4,TRUE),IF(C385=16,VLOOKUP(AC385,判定式!$G$15:I$19,3,TRUE),IF(C385=17,VLOOKUP(AC385,判定式!$H$15:I$19,2,TRUE))))))))</f>
        <v>0</v>
      </c>
    </row>
    <row r="386" spans="1:30" ht="14.25">
      <c r="A386" s="67">
        <v>57</v>
      </c>
      <c r="B386" s="133"/>
      <c r="C386" s="201"/>
      <c r="D386" s="215" t="str">
        <f t="shared" si="16"/>
        <v>-</v>
      </c>
      <c r="E386" s="225"/>
      <c r="F386" s="225"/>
      <c r="G386" s="225"/>
      <c r="H386" s="225"/>
      <c r="I386" s="225"/>
      <c r="J386" s="225"/>
      <c r="K386" s="68"/>
      <c r="L386" s="225"/>
      <c r="M386" s="225"/>
      <c r="N386" s="235"/>
      <c r="O386" s="235"/>
      <c r="P386" s="235"/>
      <c r="Q386" s="235"/>
      <c r="R386" s="235"/>
      <c r="S386" s="235"/>
      <c r="T386" s="250" t="str">
        <f>IF($E386="","",VLOOKUP($E386,判定式!$Q$3:$X$12,8,TRUE))</f>
        <v/>
      </c>
      <c r="U386" s="250" t="str">
        <f>IF($F386="","",VLOOKUP($F386,判定式!$R$3:$X$12,7,TRUE))</f>
        <v/>
      </c>
      <c r="V386" s="250" t="str">
        <f>IF($G386="","",VLOOKUP($G386,判定式!$S$3:$X$12,6,TRUE))</f>
        <v/>
      </c>
      <c r="W386" s="250" t="str">
        <f>IF($H386="","",VLOOKUP($H386,判定式!$T$3:$X$12,5,TRUE))</f>
        <v/>
      </c>
      <c r="X386" s="250" t="str">
        <f>IF($I386="","",VLOOKUP($I386,判定式!$AA$3:$AB$12,2,TRUE))</f>
        <v/>
      </c>
      <c r="Y386" s="250" t="str">
        <f>IF($J386="","",VLOOKUP($J386,判定式!$W$3:$X$12,2,TRUE))</f>
        <v/>
      </c>
      <c r="Z386" s="250" t="str">
        <f>IF($K386="","",VLOOKUP($K386,判定式!$Z$3:$AB$12,3,TRUE))</f>
        <v/>
      </c>
      <c r="AA386" s="250" t="str">
        <f>IF($L386="","",VLOOKUP($L386,判定式!$U$3:$X$12,4,TRUE))</f>
        <v/>
      </c>
      <c r="AB386" s="250" t="str">
        <f>IF($M386="","",VLOOKUP($M386,判定式!$V$3:$X$12,3,TRUE))</f>
        <v/>
      </c>
      <c r="AC386" s="69" t="str">
        <f t="shared" si="17"/>
        <v/>
      </c>
      <c r="AD386" s="170" t="b">
        <f>IF(ISNUMBER(D386),"判定外",IF(C386=12,VLOOKUP(AC386,判定式!$C$15:I$19,7,TRUE),IF(C386=13,VLOOKUP(AC386,判定式!$D$15:I$19,6,TRUE),IF(C386=14,VLOOKUP(AC386,判定式!$E$15:I$19,5,TRUE),IF(C386=15,VLOOKUP(AC386,判定式!$F$15:I$19,4,TRUE),IF(C386=16,VLOOKUP(AC386,判定式!$G$15:I$19,3,TRUE),IF(C386=17,VLOOKUP(AC386,判定式!$H$15:I$19,2,TRUE))))))))</f>
        <v>0</v>
      </c>
    </row>
    <row r="387" spans="1:30" ht="14.25">
      <c r="A387" s="67">
        <v>58</v>
      </c>
      <c r="B387" s="133"/>
      <c r="C387" s="201"/>
      <c r="D387" s="215" t="str">
        <f t="shared" si="16"/>
        <v>-</v>
      </c>
      <c r="E387" s="225"/>
      <c r="F387" s="225"/>
      <c r="G387" s="225"/>
      <c r="H387" s="225"/>
      <c r="I387" s="225"/>
      <c r="J387" s="225"/>
      <c r="K387" s="68"/>
      <c r="L387" s="225"/>
      <c r="M387" s="225"/>
      <c r="N387" s="235"/>
      <c r="O387" s="235"/>
      <c r="P387" s="235"/>
      <c r="Q387" s="235"/>
      <c r="R387" s="235"/>
      <c r="S387" s="235"/>
      <c r="T387" s="250" t="str">
        <f>IF($E387="","",VLOOKUP($E387,判定式!$Q$3:$X$12,8,TRUE))</f>
        <v/>
      </c>
      <c r="U387" s="250" t="str">
        <f>IF($F387="","",VLOOKUP($F387,判定式!$R$3:$X$12,7,TRUE))</f>
        <v/>
      </c>
      <c r="V387" s="250" t="str">
        <f>IF($G387="","",VLOOKUP($G387,判定式!$S$3:$X$12,6,TRUE))</f>
        <v/>
      </c>
      <c r="W387" s="250" t="str">
        <f>IF($H387="","",VLOOKUP($H387,判定式!$T$3:$X$12,5,TRUE))</f>
        <v/>
      </c>
      <c r="X387" s="250" t="str">
        <f>IF($I387="","",VLOOKUP($I387,判定式!$AA$3:$AB$12,2,TRUE))</f>
        <v/>
      </c>
      <c r="Y387" s="250" t="str">
        <f>IF($J387="","",VLOOKUP($J387,判定式!$W$3:$X$12,2,TRUE))</f>
        <v/>
      </c>
      <c r="Z387" s="250" t="str">
        <f>IF($K387="","",VLOOKUP($K387,判定式!$Z$3:$AB$12,3,TRUE))</f>
        <v/>
      </c>
      <c r="AA387" s="250" t="str">
        <f>IF($L387="","",VLOOKUP($L387,判定式!$U$3:$X$12,4,TRUE))</f>
        <v/>
      </c>
      <c r="AB387" s="250" t="str">
        <f>IF($M387="","",VLOOKUP($M387,判定式!$V$3:$X$12,3,TRUE))</f>
        <v/>
      </c>
      <c r="AC387" s="69" t="str">
        <f t="shared" si="17"/>
        <v/>
      </c>
      <c r="AD387" s="170" t="b">
        <f>IF(ISNUMBER(D387),"判定外",IF(C387=12,VLOOKUP(AC387,判定式!$C$15:I$19,7,TRUE),IF(C387=13,VLOOKUP(AC387,判定式!$D$15:I$19,6,TRUE),IF(C387=14,VLOOKUP(AC387,判定式!$E$15:I$19,5,TRUE),IF(C387=15,VLOOKUP(AC387,判定式!$F$15:I$19,4,TRUE),IF(C387=16,VLOOKUP(AC387,判定式!$G$15:I$19,3,TRUE),IF(C387=17,VLOOKUP(AC387,判定式!$H$15:I$19,2,TRUE))))))))</f>
        <v>0</v>
      </c>
    </row>
    <row r="388" spans="1:30" ht="14.25">
      <c r="A388" s="67">
        <v>59</v>
      </c>
      <c r="B388" s="133"/>
      <c r="C388" s="201"/>
      <c r="D388" s="215" t="str">
        <f t="shared" si="16"/>
        <v>-</v>
      </c>
      <c r="E388" s="225"/>
      <c r="F388" s="225"/>
      <c r="G388" s="225"/>
      <c r="H388" s="225"/>
      <c r="I388" s="225"/>
      <c r="J388" s="225"/>
      <c r="K388" s="68"/>
      <c r="L388" s="225"/>
      <c r="M388" s="225"/>
      <c r="N388" s="235"/>
      <c r="O388" s="235"/>
      <c r="P388" s="235"/>
      <c r="Q388" s="235"/>
      <c r="R388" s="235"/>
      <c r="S388" s="235"/>
      <c r="T388" s="250" t="str">
        <f>IF($E388="","",VLOOKUP($E388,判定式!$Q$3:$X$12,8,TRUE))</f>
        <v/>
      </c>
      <c r="U388" s="250" t="str">
        <f>IF($F388="","",VLOOKUP($F388,判定式!$R$3:$X$12,7,TRUE))</f>
        <v/>
      </c>
      <c r="V388" s="250" t="str">
        <f>IF($G388="","",VLOOKUP($G388,判定式!$S$3:$X$12,6,TRUE))</f>
        <v/>
      </c>
      <c r="W388" s="250" t="str">
        <f>IF($H388="","",VLOOKUP($H388,判定式!$T$3:$X$12,5,TRUE))</f>
        <v/>
      </c>
      <c r="X388" s="250" t="str">
        <f>IF($I388="","",VLOOKUP($I388,判定式!$AA$3:$AB$12,2,TRUE))</f>
        <v/>
      </c>
      <c r="Y388" s="250" t="str">
        <f>IF($J388="","",VLOOKUP($J388,判定式!$W$3:$X$12,2,TRUE))</f>
        <v/>
      </c>
      <c r="Z388" s="250" t="str">
        <f>IF($K388="","",VLOOKUP($K388,判定式!$Z$3:$AB$12,3,TRUE))</f>
        <v/>
      </c>
      <c r="AA388" s="250" t="str">
        <f>IF($L388="","",VLOOKUP($L388,判定式!$U$3:$X$12,4,TRUE))</f>
        <v/>
      </c>
      <c r="AB388" s="250" t="str">
        <f>IF($M388="","",VLOOKUP($M388,判定式!$V$3:$X$12,3,TRUE))</f>
        <v/>
      </c>
      <c r="AC388" s="69" t="str">
        <f t="shared" si="17"/>
        <v/>
      </c>
      <c r="AD388" s="170" t="b">
        <f>IF(ISNUMBER(D388),"判定外",IF(C388=12,VLOOKUP(AC388,判定式!$C$15:I$19,7,TRUE),IF(C388=13,VLOOKUP(AC388,判定式!$D$15:I$19,6,TRUE),IF(C388=14,VLOOKUP(AC388,判定式!$E$15:I$19,5,TRUE),IF(C388=15,VLOOKUP(AC388,判定式!$F$15:I$19,4,TRUE),IF(C388=16,VLOOKUP(AC388,判定式!$G$15:I$19,3,TRUE),IF(C388=17,VLOOKUP(AC388,判定式!$H$15:I$19,2,TRUE))))))))</f>
        <v>0</v>
      </c>
    </row>
    <row r="389" spans="1:30" ht="14.25">
      <c r="A389" s="76">
        <v>60</v>
      </c>
      <c r="B389" s="136"/>
      <c r="C389" s="204"/>
      <c r="D389" s="218" t="str">
        <f t="shared" si="16"/>
        <v>-</v>
      </c>
      <c r="E389" s="230"/>
      <c r="F389" s="230"/>
      <c r="G389" s="230"/>
      <c r="H389" s="230"/>
      <c r="I389" s="230"/>
      <c r="J389" s="230"/>
      <c r="K389" s="77"/>
      <c r="L389" s="230"/>
      <c r="M389" s="230"/>
      <c r="N389" s="239"/>
      <c r="O389" s="239"/>
      <c r="P389" s="239"/>
      <c r="Q389" s="239"/>
      <c r="R389" s="239"/>
      <c r="S389" s="239"/>
      <c r="T389" s="251" t="str">
        <f>IF($E389="","",VLOOKUP($E389,判定式!$Q$3:$X$12,8,TRUE))</f>
        <v/>
      </c>
      <c r="U389" s="251" t="str">
        <f>IF($F389="","",VLOOKUP($F389,判定式!$R$3:$X$12,7,TRUE))</f>
        <v/>
      </c>
      <c r="V389" s="251" t="str">
        <f>IF($G389="","",VLOOKUP($G389,判定式!$S$3:$X$12,6,TRUE))</f>
        <v/>
      </c>
      <c r="W389" s="251" t="str">
        <f>IF($H389="","",VLOOKUP($H389,判定式!$T$3:$X$12,5,TRUE))</f>
        <v/>
      </c>
      <c r="X389" s="251" t="str">
        <f>IF($I389="","",VLOOKUP($I389,判定式!$AA$3:$AB$12,2,TRUE))</f>
        <v/>
      </c>
      <c r="Y389" s="251" t="str">
        <f>IF($J389="","",VLOOKUP($J389,判定式!$W$3:$X$12,2,TRUE))</f>
        <v/>
      </c>
      <c r="Z389" s="251" t="str">
        <f>IF($K389="","",VLOOKUP($K389,判定式!$Z$3:$AB$12,3,TRUE))</f>
        <v/>
      </c>
      <c r="AA389" s="251" t="str">
        <f>IF($L389="","",VLOOKUP($L389,判定式!$U$3:$X$12,4,TRUE))</f>
        <v/>
      </c>
      <c r="AB389" s="251" t="str">
        <f>IF($M389="","",VLOOKUP($M389,判定式!$V$3:$X$12,3,TRUE))</f>
        <v/>
      </c>
      <c r="AC389" s="78" t="str">
        <f t="shared" si="17"/>
        <v/>
      </c>
      <c r="AD389" s="173" t="b">
        <f>IF(ISNUMBER(D389),"判定外",IF(C389=12,VLOOKUP(AC389,判定式!$C$15:I$19,7,TRUE),IF(C389=13,VLOOKUP(AC389,判定式!$D$15:I$19,6,TRUE),IF(C389=14,VLOOKUP(AC389,判定式!$E$15:I$19,5,TRUE),IF(C389=15,VLOOKUP(AC389,判定式!$F$15:I$19,4,TRUE),IF(C389=16,VLOOKUP(AC389,判定式!$G$15:I$19,3,TRUE),IF(C389=17,VLOOKUP(AC389,判定式!$H$15:I$19,2,TRUE))))))))</f>
        <v>0</v>
      </c>
    </row>
    <row r="390" spans="1:30" ht="14.25">
      <c r="A390" s="79">
        <v>61</v>
      </c>
      <c r="B390" s="137"/>
      <c r="C390" s="205"/>
      <c r="D390" s="219" t="str">
        <f t="shared" si="16"/>
        <v>-</v>
      </c>
      <c r="E390" s="231"/>
      <c r="F390" s="231"/>
      <c r="G390" s="231"/>
      <c r="H390" s="231"/>
      <c r="I390" s="231"/>
      <c r="J390" s="231"/>
      <c r="K390" s="80"/>
      <c r="L390" s="231"/>
      <c r="M390" s="231"/>
      <c r="N390" s="238"/>
      <c r="O390" s="238"/>
      <c r="P390" s="238"/>
      <c r="Q390" s="238"/>
      <c r="R390" s="238"/>
      <c r="S390" s="238"/>
      <c r="T390" s="252" t="str">
        <f>IF($E390="","",VLOOKUP($E390,判定式!$Q$3:$X$12,8,TRUE))</f>
        <v/>
      </c>
      <c r="U390" s="252" t="str">
        <f>IF($F390="","",VLOOKUP($F390,判定式!$R$3:$X$12,7,TRUE))</f>
        <v/>
      </c>
      <c r="V390" s="252" t="str">
        <f>IF($G390="","",VLOOKUP($G390,判定式!$S$3:$X$12,6,TRUE))</f>
        <v/>
      </c>
      <c r="W390" s="252" t="str">
        <f>IF($H390="","",VLOOKUP($H390,判定式!$T$3:$X$12,5,TRUE))</f>
        <v/>
      </c>
      <c r="X390" s="252" t="str">
        <f>IF($I390="","",VLOOKUP($I390,判定式!$AA$3:$AB$12,2,TRUE))</f>
        <v/>
      </c>
      <c r="Y390" s="252" t="str">
        <f>IF($J390="","",VLOOKUP($J390,判定式!$W$3:$X$12,2,TRUE))</f>
        <v/>
      </c>
      <c r="Z390" s="252" t="str">
        <f>IF($K390="","",VLOOKUP($K390,判定式!$Z$3:$AB$12,3,TRUE))</f>
        <v/>
      </c>
      <c r="AA390" s="252" t="str">
        <f>IF($L390="","",VLOOKUP($L390,判定式!$U$3:$X$12,4,TRUE))</f>
        <v/>
      </c>
      <c r="AB390" s="252" t="str">
        <f>IF($M390="","",VLOOKUP($M390,判定式!$V$3:$X$12,3,TRUE))</f>
        <v/>
      </c>
      <c r="AC390" s="75" t="str">
        <f t="shared" si="17"/>
        <v/>
      </c>
      <c r="AD390" s="174" t="b">
        <f>IF(ISNUMBER(D390),"判定外",IF(C390=12,VLOOKUP(AC390,判定式!$C$15:I$19,7,TRUE),IF(C390=13,VLOOKUP(AC390,判定式!$D$15:I$19,6,TRUE),IF(C390=14,VLOOKUP(AC390,判定式!$E$15:I$19,5,TRUE),IF(C390=15,VLOOKUP(AC390,判定式!$F$15:I$19,4,TRUE),IF(C390=16,VLOOKUP(AC390,判定式!$G$15:I$19,3,TRUE),IF(C390=17,VLOOKUP(AC390,判定式!$H$15:I$19,2,TRUE))))))))</f>
        <v>0</v>
      </c>
    </row>
    <row r="391" spans="1:30" ht="14.25">
      <c r="A391" s="67">
        <v>62</v>
      </c>
      <c r="B391" s="133"/>
      <c r="C391" s="201"/>
      <c r="D391" s="215" t="str">
        <f t="shared" si="16"/>
        <v>-</v>
      </c>
      <c r="E391" s="225"/>
      <c r="F391" s="225"/>
      <c r="G391" s="225"/>
      <c r="H391" s="225"/>
      <c r="I391" s="225"/>
      <c r="J391" s="225"/>
      <c r="K391" s="68"/>
      <c r="L391" s="225"/>
      <c r="M391" s="225"/>
      <c r="N391" s="235"/>
      <c r="O391" s="235"/>
      <c r="P391" s="235"/>
      <c r="Q391" s="235"/>
      <c r="R391" s="235"/>
      <c r="S391" s="235"/>
      <c r="T391" s="250" t="str">
        <f>IF($E391="","",VLOOKUP($E391,判定式!$Q$3:$X$12,8,TRUE))</f>
        <v/>
      </c>
      <c r="U391" s="250" t="str">
        <f>IF($F391="","",VLOOKUP($F391,判定式!$R$3:$X$12,7,TRUE))</f>
        <v/>
      </c>
      <c r="V391" s="250" t="str">
        <f>IF($G391="","",VLOOKUP($G391,判定式!$S$3:$X$12,6,TRUE))</f>
        <v/>
      </c>
      <c r="W391" s="250" t="str">
        <f>IF($H391="","",VLOOKUP($H391,判定式!$T$3:$X$12,5,TRUE))</f>
        <v/>
      </c>
      <c r="X391" s="250" t="str">
        <f>IF($I391="","",VLOOKUP($I391,判定式!$AA$3:$AB$12,2,TRUE))</f>
        <v/>
      </c>
      <c r="Y391" s="250" t="str">
        <f>IF($J391="","",VLOOKUP($J391,判定式!$W$3:$X$12,2,TRUE))</f>
        <v/>
      </c>
      <c r="Z391" s="250" t="str">
        <f>IF($K391="","",VLOOKUP($K391,判定式!$Z$3:$AB$12,3,TRUE))</f>
        <v/>
      </c>
      <c r="AA391" s="250" t="str">
        <f>IF($L391="","",VLOOKUP($L391,判定式!$U$3:$X$12,4,TRUE))</f>
        <v/>
      </c>
      <c r="AB391" s="250" t="str">
        <f>IF($M391="","",VLOOKUP($M391,判定式!$V$3:$X$12,3,TRUE))</f>
        <v/>
      </c>
      <c r="AC391" s="69" t="str">
        <f t="shared" si="17"/>
        <v/>
      </c>
      <c r="AD391" s="170" t="b">
        <f>IF(ISNUMBER(D391),"判定外",IF(C391=12,VLOOKUP(AC391,判定式!$C$15:I$19,7,TRUE),IF(C391=13,VLOOKUP(AC391,判定式!$D$15:I$19,6,TRUE),IF(C391=14,VLOOKUP(AC391,判定式!$E$15:I$19,5,TRUE),IF(C391=15,VLOOKUP(AC391,判定式!$F$15:I$19,4,TRUE),IF(C391=16,VLOOKUP(AC391,判定式!$G$15:I$19,3,TRUE),IF(C391=17,VLOOKUP(AC391,判定式!$H$15:I$19,2,TRUE))))))))</f>
        <v>0</v>
      </c>
    </row>
    <row r="392" spans="1:30" ht="14.25">
      <c r="A392" s="67">
        <v>63</v>
      </c>
      <c r="B392" s="133"/>
      <c r="C392" s="201"/>
      <c r="D392" s="215" t="str">
        <f t="shared" si="16"/>
        <v>-</v>
      </c>
      <c r="E392" s="225"/>
      <c r="F392" s="225"/>
      <c r="G392" s="225"/>
      <c r="H392" s="225"/>
      <c r="I392" s="225"/>
      <c r="J392" s="225"/>
      <c r="K392" s="68"/>
      <c r="L392" s="225"/>
      <c r="M392" s="225"/>
      <c r="N392" s="235"/>
      <c r="O392" s="235"/>
      <c r="P392" s="235"/>
      <c r="Q392" s="235"/>
      <c r="R392" s="235"/>
      <c r="S392" s="235"/>
      <c r="T392" s="250" t="str">
        <f>IF($E392="","",VLOOKUP($E392,判定式!$Q$3:$X$12,8,TRUE))</f>
        <v/>
      </c>
      <c r="U392" s="250" t="str">
        <f>IF($F392="","",VLOOKUP($F392,判定式!$R$3:$X$12,7,TRUE))</f>
        <v/>
      </c>
      <c r="V392" s="250" t="str">
        <f>IF($G392="","",VLOOKUP($G392,判定式!$S$3:$X$12,6,TRUE))</f>
        <v/>
      </c>
      <c r="W392" s="250" t="str">
        <f>IF($H392="","",VLOOKUP($H392,判定式!$T$3:$X$12,5,TRUE))</f>
        <v/>
      </c>
      <c r="X392" s="250" t="str">
        <f>IF($I392="","",VLOOKUP($I392,判定式!$AA$3:$AB$12,2,TRUE))</f>
        <v/>
      </c>
      <c r="Y392" s="250" t="str">
        <f>IF($J392="","",VLOOKUP($J392,判定式!$W$3:$X$12,2,TRUE))</f>
        <v/>
      </c>
      <c r="Z392" s="250" t="str">
        <f>IF($K392="","",VLOOKUP($K392,判定式!$Z$3:$AB$12,3,TRUE))</f>
        <v/>
      </c>
      <c r="AA392" s="250" t="str">
        <f>IF($L392="","",VLOOKUP($L392,判定式!$U$3:$X$12,4,TRUE))</f>
        <v/>
      </c>
      <c r="AB392" s="250" t="str">
        <f>IF($M392="","",VLOOKUP($M392,判定式!$V$3:$X$12,3,TRUE))</f>
        <v/>
      </c>
      <c r="AC392" s="69" t="str">
        <f t="shared" si="17"/>
        <v/>
      </c>
      <c r="AD392" s="170" t="b">
        <f>IF(ISNUMBER(D392),"判定外",IF(C392=12,VLOOKUP(AC392,判定式!$C$15:I$19,7,TRUE),IF(C392=13,VLOOKUP(AC392,判定式!$D$15:I$19,6,TRUE),IF(C392=14,VLOOKUP(AC392,判定式!$E$15:I$19,5,TRUE),IF(C392=15,VLOOKUP(AC392,判定式!$F$15:I$19,4,TRUE),IF(C392=16,VLOOKUP(AC392,判定式!$G$15:I$19,3,TRUE),IF(C392=17,VLOOKUP(AC392,判定式!$H$15:I$19,2,TRUE))))))))</f>
        <v>0</v>
      </c>
    </row>
    <row r="393" spans="1:30" ht="14.25">
      <c r="A393" s="67">
        <v>64</v>
      </c>
      <c r="B393" s="133"/>
      <c r="C393" s="201"/>
      <c r="D393" s="215" t="str">
        <f t="shared" si="16"/>
        <v>-</v>
      </c>
      <c r="E393" s="225"/>
      <c r="F393" s="225"/>
      <c r="G393" s="225"/>
      <c r="H393" s="225"/>
      <c r="I393" s="225"/>
      <c r="J393" s="225"/>
      <c r="K393" s="68"/>
      <c r="L393" s="225"/>
      <c r="M393" s="225"/>
      <c r="N393" s="235"/>
      <c r="O393" s="235"/>
      <c r="P393" s="235"/>
      <c r="Q393" s="235"/>
      <c r="R393" s="235"/>
      <c r="S393" s="235"/>
      <c r="T393" s="250" t="str">
        <f>IF($E393="","",VLOOKUP($E393,判定式!$Q$3:$X$12,8,TRUE))</f>
        <v/>
      </c>
      <c r="U393" s="250" t="str">
        <f>IF($F393="","",VLOOKUP($F393,判定式!$R$3:$X$12,7,TRUE))</f>
        <v/>
      </c>
      <c r="V393" s="250" t="str">
        <f>IF($G393="","",VLOOKUP($G393,判定式!$S$3:$X$12,6,TRUE))</f>
        <v/>
      </c>
      <c r="W393" s="250" t="str">
        <f>IF($H393="","",VLOOKUP($H393,判定式!$T$3:$X$12,5,TRUE))</f>
        <v/>
      </c>
      <c r="X393" s="250" t="str">
        <f>IF($I393="","",VLOOKUP($I393,判定式!$AA$3:$AB$12,2,TRUE))</f>
        <v/>
      </c>
      <c r="Y393" s="250" t="str">
        <f>IF($J393="","",VLOOKUP($J393,判定式!$W$3:$X$12,2,TRUE))</f>
        <v/>
      </c>
      <c r="Z393" s="250" t="str">
        <f>IF($K393="","",VLOOKUP($K393,判定式!$Z$3:$AB$12,3,TRUE))</f>
        <v/>
      </c>
      <c r="AA393" s="250" t="str">
        <f>IF($L393="","",VLOOKUP($L393,判定式!$U$3:$X$12,4,TRUE))</f>
        <v/>
      </c>
      <c r="AB393" s="250" t="str">
        <f>IF($M393="","",VLOOKUP($M393,判定式!$V$3:$X$12,3,TRUE))</f>
        <v/>
      </c>
      <c r="AC393" s="69" t="str">
        <f t="shared" si="17"/>
        <v/>
      </c>
      <c r="AD393" s="170" t="b">
        <f>IF(ISNUMBER(D393),"判定外",IF(C393=12,VLOOKUP(AC393,判定式!$C$15:I$19,7,TRUE),IF(C393=13,VLOOKUP(AC393,判定式!$D$15:I$19,6,TRUE),IF(C393=14,VLOOKUP(AC393,判定式!$E$15:I$19,5,TRUE),IF(C393=15,VLOOKUP(AC393,判定式!$F$15:I$19,4,TRUE),IF(C393=16,VLOOKUP(AC393,判定式!$G$15:I$19,3,TRUE),IF(C393=17,VLOOKUP(AC393,判定式!$H$15:I$19,2,TRUE))))))))</f>
        <v>0</v>
      </c>
    </row>
    <row r="394" spans="1:30" ht="14.25">
      <c r="A394" s="70">
        <v>65</v>
      </c>
      <c r="B394" s="134"/>
      <c r="C394" s="202"/>
      <c r="D394" s="218" t="str">
        <f t="shared" ref="D394:D457" si="18">IF((COUNTBLANK(E394:H394)+COUNTBLANK(K394:M394)+IF(AND(I394="",J394=""),1,0))=0,"",IF((COUNTBLANK(E394:H394)+COUNTBLANK(K394:M394)+IF(AND(I394="",J394=""),1,0))=8,"-",(COUNTBLANK(E394:H394)+COUNTBLANK(K394:M394)+IF(AND(I394="",J394=""),1,0))))</f>
        <v>-</v>
      </c>
      <c r="E394" s="227"/>
      <c r="F394" s="227"/>
      <c r="G394" s="227"/>
      <c r="H394" s="227"/>
      <c r="I394" s="227"/>
      <c r="J394" s="227"/>
      <c r="K394" s="71"/>
      <c r="L394" s="227"/>
      <c r="M394" s="227"/>
      <c r="N394" s="239"/>
      <c r="O394" s="239"/>
      <c r="P394" s="239"/>
      <c r="Q394" s="239"/>
      <c r="R394" s="239"/>
      <c r="S394" s="239"/>
      <c r="T394" s="253" t="str">
        <f>IF($E394="","",VLOOKUP($E394,判定式!$Q$3:$X$12,8,TRUE))</f>
        <v/>
      </c>
      <c r="U394" s="253" t="str">
        <f>IF($F394="","",VLOOKUP($F394,判定式!$R$3:$X$12,7,TRUE))</f>
        <v/>
      </c>
      <c r="V394" s="253" t="str">
        <f>IF($G394="","",VLOOKUP($G394,判定式!$S$3:$X$12,6,TRUE))</f>
        <v/>
      </c>
      <c r="W394" s="253" t="str">
        <f>IF($H394="","",VLOOKUP($H394,判定式!$T$3:$X$12,5,TRUE))</f>
        <v/>
      </c>
      <c r="X394" s="253" t="str">
        <f>IF($I394="","",VLOOKUP($I394,判定式!$AA$3:$AB$12,2,TRUE))</f>
        <v/>
      </c>
      <c r="Y394" s="253" t="str">
        <f>IF($J394="","",VLOOKUP($J394,判定式!$W$3:$X$12,2,TRUE))</f>
        <v/>
      </c>
      <c r="Z394" s="253" t="str">
        <f>IF($K394="","",VLOOKUP($K394,判定式!$Z$3:$AB$12,3,TRUE))</f>
        <v/>
      </c>
      <c r="AA394" s="253" t="str">
        <f>IF($L394="","",VLOOKUP($L394,判定式!$U$3:$X$12,4,TRUE))</f>
        <v/>
      </c>
      <c r="AB394" s="253" t="str">
        <f>IF($M394="","",VLOOKUP($M394,判定式!$V$3:$X$12,3,TRUE))</f>
        <v/>
      </c>
      <c r="AC394" s="78" t="str">
        <f t="shared" si="17"/>
        <v/>
      </c>
      <c r="AD394" s="171" t="b">
        <f>IF(ISNUMBER(D394),"判定外",IF(C394=12,VLOOKUP(AC394,判定式!$C$15:I$19,7,TRUE),IF(C394=13,VLOOKUP(AC394,判定式!$D$15:I$19,6,TRUE),IF(C394=14,VLOOKUP(AC394,判定式!$E$15:I$19,5,TRUE),IF(C394=15,VLOOKUP(AC394,判定式!$F$15:I$19,4,TRUE),IF(C394=16,VLOOKUP(AC394,判定式!$G$15:I$19,3,TRUE),IF(C394=17,VLOOKUP(AC394,判定式!$H$15:I$19,2,TRUE))))))))</f>
        <v>0</v>
      </c>
    </row>
    <row r="395" spans="1:30" ht="14.25">
      <c r="A395" s="73">
        <v>66</v>
      </c>
      <c r="B395" s="135"/>
      <c r="C395" s="203"/>
      <c r="D395" s="219" t="str">
        <f t="shared" si="18"/>
        <v>-</v>
      </c>
      <c r="E395" s="229"/>
      <c r="F395" s="229"/>
      <c r="G395" s="229"/>
      <c r="H395" s="229"/>
      <c r="I395" s="229"/>
      <c r="J395" s="229"/>
      <c r="K395" s="74"/>
      <c r="L395" s="229"/>
      <c r="M395" s="229"/>
      <c r="N395" s="238"/>
      <c r="O395" s="238"/>
      <c r="P395" s="238"/>
      <c r="Q395" s="238"/>
      <c r="R395" s="238"/>
      <c r="S395" s="238"/>
      <c r="T395" s="254" t="str">
        <f>IF($E395="","",VLOOKUP($E395,判定式!$Q$3:$X$12,8,TRUE))</f>
        <v/>
      </c>
      <c r="U395" s="254" t="str">
        <f>IF($F395="","",VLOOKUP($F395,判定式!$R$3:$X$12,7,TRUE))</f>
        <v/>
      </c>
      <c r="V395" s="254" t="str">
        <f>IF($G395="","",VLOOKUP($G395,判定式!$S$3:$X$12,6,TRUE))</f>
        <v/>
      </c>
      <c r="W395" s="254" t="str">
        <f>IF($H395="","",VLOOKUP($H395,判定式!$T$3:$X$12,5,TRUE))</f>
        <v/>
      </c>
      <c r="X395" s="254" t="str">
        <f>IF($I395="","",VLOOKUP($I395,判定式!$AA$3:$AB$12,2,TRUE))</f>
        <v/>
      </c>
      <c r="Y395" s="254" t="str">
        <f>IF($J395="","",VLOOKUP($J395,判定式!$W$3:$X$12,2,TRUE))</f>
        <v/>
      </c>
      <c r="Z395" s="254" t="str">
        <f>IF($K395="","",VLOOKUP($K395,判定式!$Z$3:$AB$12,3,TRUE))</f>
        <v/>
      </c>
      <c r="AA395" s="254" t="str">
        <f>IF($L395="","",VLOOKUP($L395,判定式!$U$3:$X$12,4,TRUE))</f>
        <v/>
      </c>
      <c r="AB395" s="254" t="str">
        <f>IF($M395="","",VLOOKUP($M395,判定式!$V$3:$X$12,3,TRUE))</f>
        <v/>
      </c>
      <c r="AC395" s="75" t="str">
        <f t="shared" ref="AC395:AC458" si="19">IF(COUNTBLANK(T395:AB395)=0,IF((SUM(T395:X395)+SUM(Z395:AB395))&gt;=(SUM(T395:W395)+SUM(Y395:AB395)),SUM(T395:X395)+SUM(Z395:AB395),SUM(T395:W395)+SUM(Y395:AB395)),IF(AND(X395="",Y395=""),"",IF(AND(COUNTBLANK(T395:W395)=0,COUNTBLANK(Z395:AB395)=0),IF((SUM(T395:X395)+SUM(Z395:AB395))&gt;=(SUM(T395:W395)+SUM(Y395:AB395)),SUM(T395:X395)+SUM(Z395:AB395),SUM(T395:W395)+SUM(Y395:AB395)),"")))</f>
        <v/>
      </c>
      <c r="AD395" s="172" t="b">
        <f>IF(ISNUMBER(D395),"判定外",IF(C395=12,VLOOKUP(AC395,判定式!$C$15:I$19,7,TRUE),IF(C395=13,VLOOKUP(AC395,判定式!$D$15:I$19,6,TRUE),IF(C395=14,VLOOKUP(AC395,判定式!$E$15:I$19,5,TRUE),IF(C395=15,VLOOKUP(AC395,判定式!$F$15:I$19,4,TRUE),IF(C395=16,VLOOKUP(AC395,判定式!$G$15:I$19,3,TRUE),IF(C395=17,VLOOKUP(AC395,判定式!$H$15:I$19,2,TRUE))))))))</f>
        <v>0</v>
      </c>
    </row>
    <row r="396" spans="1:30" ht="14.25">
      <c r="A396" s="67">
        <v>67</v>
      </c>
      <c r="B396" s="133"/>
      <c r="C396" s="201"/>
      <c r="D396" s="215" t="str">
        <f t="shared" si="18"/>
        <v>-</v>
      </c>
      <c r="E396" s="225"/>
      <c r="F396" s="225"/>
      <c r="G396" s="225"/>
      <c r="H396" s="225"/>
      <c r="I396" s="225"/>
      <c r="J396" s="225"/>
      <c r="K396" s="68"/>
      <c r="L396" s="225"/>
      <c r="M396" s="225"/>
      <c r="N396" s="235"/>
      <c r="O396" s="235"/>
      <c r="P396" s="235"/>
      <c r="Q396" s="235"/>
      <c r="R396" s="235"/>
      <c r="S396" s="235"/>
      <c r="T396" s="250" t="str">
        <f>IF($E396="","",VLOOKUP($E396,判定式!$Q$3:$X$12,8,TRUE))</f>
        <v/>
      </c>
      <c r="U396" s="250" t="str">
        <f>IF($F396="","",VLOOKUP($F396,判定式!$R$3:$X$12,7,TRUE))</f>
        <v/>
      </c>
      <c r="V396" s="250" t="str">
        <f>IF($G396="","",VLOOKUP($G396,判定式!$S$3:$X$12,6,TRUE))</f>
        <v/>
      </c>
      <c r="W396" s="250" t="str">
        <f>IF($H396="","",VLOOKUP($H396,判定式!$T$3:$X$12,5,TRUE))</f>
        <v/>
      </c>
      <c r="X396" s="250" t="str">
        <f>IF($I396="","",VLOOKUP($I396,判定式!$AA$3:$AB$12,2,TRUE))</f>
        <v/>
      </c>
      <c r="Y396" s="250" t="str">
        <f>IF($J396="","",VLOOKUP($J396,判定式!$W$3:$X$12,2,TRUE))</f>
        <v/>
      </c>
      <c r="Z396" s="250" t="str">
        <f>IF($K396="","",VLOOKUP($K396,判定式!$Z$3:$AB$12,3,TRUE))</f>
        <v/>
      </c>
      <c r="AA396" s="250" t="str">
        <f>IF($L396="","",VLOOKUP($L396,判定式!$U$3:$X$12,4,TRUE))</f>
        <v/>
      </c>
      <c r="AB396" s="250" t="str">
        <f>IF($M396="","",VLOOKUP($M396,判定式!$V$3:$X$12,3,TRUE))</f>
        <v/>
      </c>
      <c r="AC396" s="69" t="str">
        <f t="shared" si="19"/>
        <v/>
      </c>
      <c r="AD396" s="170" t="b">
        <f>IF(ISNUMBER(D396),"判定外",IF(C396=12,VLOOKUP(AC396,判定式!$C$15:I$19,7,TRUE),IF(C396=13,VLOOKUP(AC396,判定式!$D$15:I$19,6,TRUE),IF(C396=14,VLOOKUP(AC396,判定式!$E$15:I$19,5,TRUE),IF(C396=15,VLOOKUP(AC396,判定式!$F$15:I$19,4,TRUE),IF(C396=16,VLOOKUP(AC396,判定式!$G$15:I$19,3,TRUE),IF(C396=17,VLOOKUP(AC396,判定式!$H$15:I$19,2,TRUE))))))))</f>
        <v>0</v>
      </c>
    </row>
    <row r="397" spans="1:30" ht="14.25">
      <c r="A397" s="67">
        <v>68</v>
      </c>
      <c r="B397" s="133"/>
      <c r="C397" s="201"/>
      <c r="D397" s="215" t="str">
        <f t="shared" si="18"/>
        <v>-</v>
      </c>
      <c r="E397" s="225"/>
      <c r="F397" s="225"/>
      <c r="G397" s="225"/>
      <c r="H397" s="225"/>
      <c r="I397" s="225"/>
      <c r="J397" s="225"/>
      <c r="K397" s="68"/>
      <c r="L397" s="225"/>
      <c r="M397" s="225"/>
      <c r="N397" s="235"/>
      <c r="O397" s="235"/>
      <c r="P397" s="235"/>
      <c r="Q397" s="235"/>
      <c r="R397" s="235"/>
      <c r="S397" s="235"/>
      <c r="T397" s="250" t="str">
        <f>IF($E397="","",VLOOKUP($E397,判定式!$Q$3:$X$12,8,TRUE))</f>
        <v/>
      </c>
      <c r="U397" s="250" t="str">
        <f>IF($F397="","",VLOOKUP($F397,判定式!$R$3:$X$12,7,TRUE))</f>
        <v/>
      </c>
      <c r="V397" s="250" t="str">
        <f>IF($G397="","",VLOOKUP($G397,判定式!$S$3:$X$12,6,TRUE))</f>
        <v/>
      </c>
      <c r="W397" s="250" t="str">
        <f>IF($H397="","",VLOOKUP($H397,判定式!$T$3:$X$12,5,TRUE))</f>
        <v/>
      </c>
      <c r="X397" s="250" t="str">
        <f>IF($I397="","",VLOOKUP($I397,判定式!$AA$3:$AB$12,2,TRUE))</f>
        <v/>
      </c>
      <c r="Y397" s="250" t="str">
        <f>IF($J397="","",VLOOKUP($J397,判定式!$W$3:$X$12,2,TRUE))</f>
        <v/>
      </c>
      <c r="Z397" s="250" t="str">
        <f>IF($K397="","",VLOOKUP($K397,判定式!$Z$3:$AB$12,3,TRUE))</f>
        <v/>
      </c>
      <c r="AA397" s="250" t="str">
        <f>IF($L397="","",VLOOKUP($L397,判定式!$U$3:$X$12,4,TRUE))</f>
        <v/>
      </c>
      <c r="AB397" s="250" t="str">
        <f>IF($M397="","",VLOOKUP($M397,判定式!$V$3:$X$12,3,TRUE))</f>
        <v/>
      </c>
      <c r="AC397" s="69" t="str">
        <f t="shared" si="19"/>
        <v/>
      </c>
      <c r="AD397" s="170" t="b">
        <f>IF(ISNUMBER(D397),"判定外",IF(C397=12,VLOOKUP(AC397,判定式!$C$15:I$19,7,TRUE),IF(C397=13,VLOOKUP(AC397,判定式!$D$15:I$19,6,TRUE),IF(C397=14,VLOOKUP(AC397,判定式!$E$15:I$19,5,TRUE),IF(C397=15,VLOOKUP(AC397,判定式!$F$15:I$19,4,TRUE),IF(C397=16,VLOOKUP(AC397,判定式!$G$15:I$19,3,TRUE),IF(C397=17,VLOOKUP(AC397,判定式!$H$15:I$19,2,TRUE))))))))</f>
        <v>0</v>
      </c>
    </row>
    <row r="398" spans="1:30" ht="14.25">
      <c r="A398" s="67">
        <v>69</v>
      </c>
      <c r="B398" s="133"/>
      <c r="C398" s="201"/>
      <c r="D398" s="215" t="str">
        <f t="shared" si="18"/>
        <v>-</v>
      </c>
      <c r="E398" s="225"/>
      <c r="F398" s="225"/>
      <c r="G398" s="225"/>
      <c r="H398" s="225"/>
      <c r="I398" s="225"/>
      <c r="J398" s="225"/>
      <c r="K398" s="68"/>
      <c r="L398" s="225"/>
      <c r="M398" s="225"/>
      <c r="N398" s="235"/>
      <c r="O398" s="235"/>
      <c r="P398" s="235"/>
      <c r="Q398" s="235"/>
      <c r="R398" s="235"/>
      <c r="S398" s="235"/>
      <c r="T398" s="250" t="str">
        <f>IF($E398="","",VLOOKUP($E398,判定式!$Q$3:$X$12,8,TRUE))</f>
        <v/>
      </c>
      <c r="U398" s="250" t="str">
        <f>IF($F398="","",VLOOKUP($F398,判定式!$R$3:$X$12,7,TRUE))</f>
        <v/>
      </c>
      <c r="V398" s="250" t="str">
        <f>IF($G398="","",VLOOKUP($G398,判定式!$S$3:$X$12,6,TRUE))</f>
        <v/>
      </c>
      <c r="W398" s="250" t="str">
        <f>IF($H398="","",VLOOKUP($H398,判定式!$T$3:$X$12,5,TRUE))</f>
        <v/>
      </c>
      <c r="X398" s="250" t="str">
        <f>IF($I398="","",VLOOKUP($I398,判定式!$AA$3:$AB$12,2,TRUE))</f>
        <v/>
      </c>
      <c r="Y398" s="250" t="str">
        <f>IF($J398="","",VLOOKUP($J398,判定式!$W$3:$X$12,2,TRUE))</f>
        <v/>
      </c>
      <c r="Z398" s="250" t="str">
        <f>IF($K398="","",VLOOKUP($K398,判定式!$Z$3:$AB$12,3,TRUE))</f>
        <v/>
      </c>
      <c r="AA398" s="250" t="str">
        <f>IF($L398="","",VLOOKUP($L398,判定式!$U$3:$X$12,4,TRUE))</f>
        <v/>
      </c>
      <c r="AB398" s="250" t="str">
        <f>IF($M398="","",VLOOKUP($M398,判定式!$V$3:$X$12,3,TRUE))</f>
        <v/>
      </c>
      <c r="AC398" s="69" t="str">
        <f t="shared" si="19"/>
        <v/>
      </c>
      <c r="AD398" s="170" t="b">
        <f>IF(ISNUMBER(D398),"判定外",IF(C398=12,VLOOKUP(AC398,判定式!$C$15:I$19,7,TRUE),IF(C398=13,VLOOKUP(AC398,判定式!$D$15:I$19,6,TRUE),IF(C398=14,VLOOKUP(AC398,判定式!$E$15:I$19,5,TRUE),IF(C398=15,VLOOKUP(AC398,判定式!$F$15:I$19,4,TRUE),IF(C398=16,VLOOKUP(AC398,判定式!$G$15:I$19,3,TRUE),IF(C398=17,VLOOKUP(AC398,判定式!$H$15:I$19,2,TRUE))))))))</f>
        <v>0</v>
      </c>
    </row>
    <row r="399" spans="1:30" ht="14.25">
      <c r="A399" s="76">
        <v>70</v>
      </c>
      <c r="B399" s="136"/>
      <c r="C399" s="204"/>
      <c r="D399" s="218" t="str">
        <f t="shared" si="18"/>
        <v>-</v>
      </c>
      <c r="E399" s="230"/>
      <c r="F399" s="230"/>
      <c r="G399" s="230"/>
      <c r="H399" s="230"/>
      <c r="I399" s="230"/>
      <c r="J399" s="230"/>
      <c r="K399" s="77"/>
      <c r="L399" s="230"/>
      <c r="M399" s="230"/>
      <c r="N399" s="239"/>
      <c r="O399" s="239"/>
      <c r="P399" s="239"/>
      <c r="Q399" s="239"/>
      <c r="R399" s="239"/>
      <c r="S399" s="239"/>
      <c r="T399" s="251" t="str">
        <f>IF($E399="","",VLOOKUP($E399,判定式!$Q$3:$X$12,8,TRUE))</f>
        <v/>
      </c>
      <c r="U399" s="251" t="str">
        <f>IF($F399="","",VLOOKUP($F399,判定式!$R$3:$X$12,7,TRUE))</f>
        <v/>
      </c>
      <c r="V399" s="251" t="str">
        <f>IF($G399="","",VLOOKUP($G399,判定式!$S$3:$X$12,6,TRUE))</f>
        <v/>
      </c>
      <c r="W399" s="251" t="str">
        <f>IF($H399="","",VLOOKUP($H399,判定式!$T$3:$X$12,5,TRUE))</f>
        <v/>
      </c>
      <c r="X399" s="251" t="str">
        <f>IF($I399="","",VLOOKUP($I399,判定式!$AA$3:$AB$12,2,TRUE))</f>
        <v/>
      </c>
      <c r="Y399" s="251" t="str">
        <f>IF($J399="","",VLOOKUP($J399,判定式!$W$3:$X$12,2,TRUE))</f>
        <v/>
      </c>
      <c r="Z399" s="251" t="str">
        <f>IF($K399="","",VLOOKUP($K399,判定式!$Z$3:$AB$12,3,TRUE))</f>
        <v/>
      </c>
      <c r="AA399" s="251" t="str">
        <f>IF($L399="","",VLOOKUP($L399,判定式!$U$3:$X$12,4,TRUE))</f>
        <v/>
      </c>
      <c r="AB399" s="251" t="str">
        <f>IF($M399="","",VLOOKUP($M399,判定式!$V$3:$X$12,3,TRUE))</f>
        <v/>
      </c>
      <c r="AC399" s="78" t="str">
        <f t="shared" si="19"/>
        <v/>
      </c>
      <c r="AD399" s="173" t="b">
        <f>IF(ISNUMBER(D399),"判定外",IF(C399=12,VLOOKUP(AC399,判定式!$C$15:I$19,7,TRUE),IF(C399=13,VLOOKUP(AC399,判定式!$D$15:I$19,6,TRUE),IF(C399=14,VLOOKUP(AC399,判定式!$E$15:I$19,5,TRUE),IF(C399=15,VLOOKUP(AC399,判定式!$F$15:I$19,4,TRUE),IF(C399=16,VLOOKUP(AC399,判定式!$G$15:I$19,3,TRUE),IF(C399=17,VLOOKUP(AC399,判定式!$H$15:I$19,2,TRUE))))))))</f>
        <v>0</v>
      </c>
    </row>
    <row r="400" spans="1:30" ht="14.25">
      <c r="A400" s="79">
        <v>71</v>
      </c>
      <c r="B400" s="137"/>
      <c r="C400" s="205"/>
      <c r="D400" s="219" t="str">
        <f t="shared" si="18"/>
        <v>-</v>
      </c>
      <c r="E400" s="231"/>
      <c r="F400" s="231"/>
      <c r="G400" s="231"/>
      <c r="H400" s="231"/>
      <c r="I400" s="231"/>
      <c r="J400" s="231"/>
      <c r="K400" s="80"/>
      <c r="L400" s="231"/>
      <c r="M400" s="231"/>
      <c r="N400" s="238"/>
      <c r="O400" s="238"/>
      <c r="P400" s="238"/>
      <c r="Q400" s="238"/>
      <c r="R400" s="238"/>
      <c r="S400" s="238"/>
      <c r="T400" s="252" t="str">
        <f>IF($E400="","",VLOOKUP($E400,判定式!$Q$3:$X$12,8,TRUE))</f>
        <v/>
      </c>
      <c r="U400" s="252" t="str">
        <f>IF($F400="","",VLOOKUP($F400,判定式!$R$3:$X$12,7,TRUE))</f>
        <v/>
      </c>
      <c r="V400" s="252" t="str">
        <f>IF($G400="","",VLOOKUP($G400,判定式!$S$3:$X$12,6,TRUE))</f>
        <v/>
      </c>
      <c r="W400" s="252" t="str">
        <f>IF($H400="","",VLOOKUP($H400,判定式!$T$3:$X$12,5,TRUE))</f>
        <v/>
      </c>
      <c r="X400" s="252" t="str">
        <f>IF($I400="","",VLOOKUP($I400,判定式!$AA$3:$AB$12,2,TRUE))</f>
        <v/>
      </c>
      <c r="Y400" s="252" t="str">
        <f>IF($J400="","",VLOOKUP($J400,判定式!$W$3:$X$12,2,TRUE))</f>
        <v/>
      </c>
      <c r="Z400" s="252" t="str">
        <f>IF($K400="","",VLOOKUP($K400,判定式!$Z$3:$AB$12,3,TRUE))</f>
        <v/>
      </c>
      <c r="AA400" s="252" t="str">
        <f>IF($L400="","",VLOOKUP($L400,判定式!$U$3:$X$12,4,TRUE))</f>
        <v/>
      </c>
      <c r="AB400" s="252" t="str">
        <f>IF($M400="","",VLOOKUP($M400,判定式!$V$3:$X$12,3,TRUE))</f>
        <v/>
      </c>
      <c r="AC400" s="75" t="str">
        <f t="shared" si="19"/>
        <v/>
      </c>
      <c r="AD400" s="174" t="b">
        <f>IF(ISNUMBER(D400),"判定外",IF(C400=12,VLOOKUP(AC400,判定式!$C$15:I$19,7,TRUE),IF(C400=13,VLOOKUP(AC400,判定式!$D$15:I$19,6,TRUE),IF(C400=14,VLOOKUP(AC400,判定式!$E$15:I$19,5,TRUE),IF(C400=15,VLOOKUP(AC400,判定式!$F$15:I$19,4,TRUE),IF(C400=16,VLOOKUP(AC400,判定式!$G$15:I$19,3,TRUE),IF(C400=17,VLOOKUP(AC400,判定式!$H$15:I$19,2,TRUE))))))))</f>
        <v>0</v>
      </c>
    </row>
    <row r="401" spans="1:30" ht="14.25">
      <c r="A401" s="67">
        <v>72</v>
      </c>
      <c r="B401" s="133"/>
      <c r="C401" s="201"/>
      <c r="D401" s="215" t="str">
        <f t="shared" si="18"/>
        <v>-</v>
      </c>
      <c r="E401" s="225"/>
      <c r="F401" s="225"/>
      <c r="G401" s="225"/>
      <c r="H401" s="225"/>
      <c r="I401" s="225"/>
      <c r="J401" s="225"/>
      <c r="K401" s="68"/>
      <c r="L401" s="225"/>
      <c r="M401" s="225"/>
      <c r="N401" s="235"/>
      <c r="O401" s="235"/>
      <c r="P401" s="235"/>
      <c r="Q401" s="235"/>
      <c r="R401" s="235"/>
      <c r="S401" s="235"/>
      <c r="T401" s="250" t="str">
        <f>IF($E401="","",VLOOKUP($E401,判定式!$Q$3:$X$12,8,TRUE))</f>
        <v/>
      </c>
      <c r="U401" s="250" t="str">
        <f>IF($F401="","",VLOOKUP($F401,判定式!$R$3:$X$12,7,TRUE))</f>
        <v/>
      </c>
      <c r="V401" s="250" t="str">
        <f>IF($G401="","",VLOOKUP($G401,判定式!$S$3:$X$12,6,TRUE))</f>
        <v/>
      </c>
      <c r="W401" s="250" t="str">
        <f>IF($H401="","",VLOOKUP($H401,判定式!$T$3:$X$12,5,TRUE))</f>
        <v/>
      </c>
      <c r="X401" s="250" t="str">
        <f>IF($I401="","",VLOOKUP($I401,判定式!$AA$3:$AB$12,2,TRUE))</f>
        <v/>
      </c>
      <c r="Y401" s="250" t="str">
        <f>IF($J401="","",VLOOKUP($J401,判定式!$W$3:$X$12,2,TRUE))</f>
        <v/>
      </c>
      <c r="Z401" s="250" t="str">
        <f>IF($K401="","",VLOOKUP($K401,判定式!$Z$3:$AB$12,3,TRUE))</f>
        <v/>
      </c>
      <c r="AA401" s="250" t="str">
        <f>IF($L401="","",VLOOKUP($L401,判定式!$U$3:$X$12,4,TRUE))</f>
        <v/>
      </c>
      <c r="AB401" s="250" t="str">
        <f>IF($M401="","",VLOOKUP($M401,判定式!$V$3:$X$12,3,TRUE))</f>
        <v/>
      </c>
      <c r="AC401" s="69" t="str">
        <f t="shared" si="19"/>
        <v/>
      </c>
      <c r="AD401" s="170" t="b">
        <f>IF(ISNUMBER(D401),"判定外",IF(C401=12,VLOOKUP(AC401,判定式!$C$15:I$19,7,TRUE),IF(C401=13,VLOOKUP(AC401,判定式!$D$15:I$19,6,TRUE),IF(C401=14,VLOOKUP(AC401,判定式!$E$15:I$19,5,TRUE),IF(C401=15,VLOOKUP(AC401,判定式!$F$15:I$19,4,TRUE),IF(C401=16,VLOOKUP(AC401,判定式!$G$15:I$19,3,TRUE),IF(C401=17,VLOOKUP(AC401,判定式!$H$15:I$19,2,TRUE))))))))</f>
        <v>0</v>
      </c>
    </row>
    <row r="402" spans="1:30" ht="14.25">
      <c r="A402" s="67">
        <v>73</v>
      </c>
      <c r="B402" s="133"/>
      <c r="C402" s="201"/>
      <c r="D402" s="215" t="str">
        <f t="shared" si="18"/>
        <v>-</v>
      </c>
      <c r="E402" s="225"/>
      <c r="F402" s="225"/>
      <c r="G402" s="225"/>
      <c r="H402" s="225"/>
      <c r="I402" s="225"/>
      <c r="J402" s="225"/>
      <c r="K402" s="68"/>
      <c r="L402" s="225"/>
      <c r="M402" s="225"/>
      <c r="N402" s="235"/>
      <c r="O402" s="235"/>
      <c r="P402" s="235"/>
      <c r="Q402" s="235"/>
      <c r="R402" s="235"/>
      <c r="S402" s="235"/>
      <c r="T402" s="250" t="str">
        <f>IF($E402="","",VLOOKUP($E402,判定式!$Q$3:$X$12,8,TRUE))</f>
        <v/>
      </c>
      <c r="U402" s="250" t="str">
        <f>IF($F402="","",VLOOKUP($F402,判定式!$R$3:$X$12,7,TRUE))</f>
        <v/>
      </c>
      <c r="V402" s="250" t="str">
        <f>IF($G402="","",VLOOKUP($G402,判定式!$S$3:$X$12,6,TRUE))</f>
        <v/>
      </c>
      <c r="W402" s="250" t="str">
        <f>IF($H402="","",VLOOKUP($H402,判定式!$T$3:$X$12,5,TRUE))</f>
        <v/>
      </c>
      <c r="X402" s="250" t="str">
        <f>IF($I402="","",VLOOKUP($I402,判定式!$AA$3:$AB$12,2,TRUE))</f>
        <v/>
      </c>
      <c r="Y402" s="250" t="str">
        <f>IF($J402="","",VLOOKUP($J402,判定式!$W$3:$X$12,2,TRUE))</f>
        <v/>
      </c>
      <c r="Z402" s="250" t="str">
        <f>IF($K402="","",VLOOKUP($K402,判定式!$Z$3:$AB$12,3,TRUE))</f>
        <v/>
      </c>
      <c r="AA402" s="250" t="str">
        <f>IF($L402="","",VLOOKUP($L402,判定式!$U$3:$X$12,4,TRUE))</f>
        <v/>
      </c>
      <c r="AB402" s="250" t="str">
        <f>IF($M402="","",VLOOKUP($M402,判定式!$V$3:$X$12,3,TRUE))</f>
        <v/>
      </c>
      <c r="AC402" s="69" t="str">
        <f t="shared" si="19"/>
        <v/>
      </c>
      <c r="AD402" s="170" t="b">
        <f>IF(ISNUMBER(D402),"判定外",IF(C402=12,VLOOKUP(AC402,判定式!$C$15:I$19,7,TRUE),IF(C402=13,VLOOKUP(AC402,判定式!$D$15:I$19,6,TRUE),IF(C402=14,VLOOKUP(AC402,判定式!$E$15:I$19,5,TRUE),IF(C402=15,VLOOKUP(AC402,判定式!$F$15:I$19,4,TRUE),IF(C402=16,VLOOKUP(AC402,判定式!$G$15:I$19,3,TRUE),IF(C402=17,VLOOKUP(AC402,判定式!$H$15:I$19,2,TRUE))))))))</f>
        <v>0</v>
      </c>
    </row>
    <row r="403" spans="1:30" ht="14.25">
      <c r="A403" s="67">
        <v>74</v>
      </c>
      <c r="B403" s="133"/>
      <c r="C403" s="201"/>
      <c r="D403" s="215" t="str">
        <f t="shared" si="18"/>
        <v>-</v>
      </c>
      <c r="E403" s="225"/>
      <c r="F403" s="225"/>
      <c r="G403" s="225"/>
      <c r="H403" s="225"/>
      <c r="I403" s="225"/>
      <c r="J403" s="225"/>
      <c r="K403" s="68"/>
      <c r="L403" s="225"/>
      <c r="M403" s="225"/>
      <c r="N403" s="235"/>
      <c r="O403" s="235"/>
      <c r="P403" s="235"/>
      <c r="Q403" s="235"/>
      <c r="R403" s="235"/>
      <c r="S403" s="235"/>
      <c r="T403" s="250" t="str">
        <f>IF($E403="","",VLOOKUP($E403,判定式!$Q$3:$X$12,8,TRUE))</f>
        <v/>
      </c>
      <c r="U403" s="250" t="str">
        <f>IF($F403="","",VLOOKUP($F403,判定式!$R$3:$X$12,7,TRUE))</f>
        <v/>
      </c>
      <c r="V403" s="250" t="str">
        <f>IF($G403="","",VLOOKUP($G403,判定式!$S$3:$X$12,6,TRUE))</f>
        <v/>
      </c>
      <c r="W403" s="250" t="str">
        <f>IF($H403="","",VLOOKUP($H403,判定式!$T$3:$X$12,5,TRUE))</f>
        <v/>
      </c>
      <c r="X403" s="250" t="str">
        <f>IF($I403="","",VLOOKUP($I403,判定式!$AA$3:$AB$12,2,TRUE))</f>
        <v/>
      </c>
      <c r="Y403" s="250" t="str">
        <f>IF($J403="","",VLOOKUP($J403,判定式!$W$3:$X$12,2,TRUE))</f>
        <v/>
      </c>
      <c r="Z403" s="250" t="str">
        <f>IF($K403="","",VLOOKUP($K403,判定式!$Z$3:$AB$12,3,TRUE))</f>
        <v/>
      </c>
      <c r="AA403" s="250" t="str">
        <f>IF($L403="","",VLOOKUP($L403,判定式!$U$3:$X$12,4,TRUE))</f>
        <v/>
      </c>
      <c r="AB403" s="250" t="str">
        <f>IF($M403="","",VLOOKUP($M403,判定式!$V$3:$X$12,3,TRUE))</f>
        <v/>
      </c>
      <c r="AC403" s="69" t="str">
        <f t="shared" si="19"/>
        <v/>
      </c>
      <c r="AD403" s="170" t="b">
        <f>IF(ISNUMBER(D403),"判定外",IF(C403=12,VLOOKUP(AC403,判定式!$C$15:I$19,7,TRUE),IF(C403=13,VLOOKUP(AC403,判定式!$D$15:I$19,6,TRUE),IF(C403=14,VLOOKUP(AC403,判定式!$E$15:I$19,5,TRUE),IF(C403=15,VLOOKUP(AC403,判定式!$F$15:I$19,4,TRUE),IF(C403=16,VLOOKUP(AC403,判定式!$G$15:I$19,3,TRUE),IF(C403=17,VLOOKUP(AC403,判定式!$H$15:I$19,2,TRUE))))))))</f>
        <v>0</v>
      </c>
    </row>
    <row r="404" spans="1:30" ht="14.25">
      <c r="A404" s="70">
        <v>75</v>
      </c>
      <c r="B404" s="134"/>
      <c r="C404" s="202"/>
      <c r="D404" s="218" t="str">
        <f t="shared" si="18"/>
        <v>-</v>
      </c>
      <c r="E404" s="227"/>
      <c r="F404" s="227"/>
      <c r="G404" s="227"/>
      <c r="H404" s="227"/>
      <c r="I404" s="227"/>
      <c r="J404" s="227"/>
      <c r="K404" s="71"/>
      <c r="L404" s="227"/>
      <c r="M404" s="227"/>
      <c r="N404" s="239"/>
      <c r="O404" s="239"/>
      <c r="P404" s="239"/>
      <c r="Q404" s="239"/>
      <c r="R404" s="239"/>
      <c r="S404" s="239"/>
      <c r="T404" s="253" t="str">
        <f>IF($E404="","",VLOOKUP($E404,判定式!$Q$3:$X$12,8,TRUE))</f>
        <v/>
      </c>
      <c r="U404" s="253" t="str">
        <f>IF($F404="","",VLOOKUP($F404,判定式!$R$3:$X$12,7,TRUE))</f>
        <v/>
      </c>
      <c r="V404" s="253" t="str">
        <f>IF($G404="","",VLOOKUP($G404,判定式!$S$3:$X$12,6,TRUE))</f>
        <v/>
      </c>
      <c r="W404" s="253" t="str">
        <f>IF($H404="","",VLOOKUP($H404,判定式!$T$3:$X$12,5,TRUE))</f>
        <v/>
      </c>
      <c r="X404" s="253" t="str">
        <f>IF($I404="","",VLOOKUP($I404,判定式!$AA$3:$AB$12,2,TRUE))</f>
        <v/>
      </c>
      <c r="Y404" s="253" t="str">
        <f>IF($J404="","",VLOOKUP($J404,判定式!$W$3:$X$12,2,TRUE))</f>
        <v/>
      </c>
      <c r="Z404" s="253" t="str">
        <f>IF($K404="","",VLOOKUP($K404,判定式!$Z$3:$AB$12,3,TRUE))</f>
        <v/>
      </c>
      <c r="AA404" s="253" t="str">
        <f>IF($L404="","",VLOOKUP($L404,判定式!$U$3:$X$12,4,TRUE))</f>
        <v/>
      </c>
      <c r="AB404" s="253" t="str">
        <f>IF($M404="","",VLOOKUP($M404,判定式!$V$3:$X$12,3,TRUE))</f>
        <v/>
      </c>
      <c r="AC404" s="78" t="str">
        <f t="shared" si="19"/>
        <v/>
      </c>
      <c r="AD404" s="171" t="b">
        <f>IF(ISNUMBER(D404),"判定外",IF(C404=12,VLOOKUP(AC404,判定式!$C$15:I$19,7,TRUE),IF(C404=13,VLOOKUP(AC404,判定式!$D$15:I$19,6,TRUE),IF(C404=14,VLOOKUP(AC404,判定式!$E$15:I$19,5,TRUE),IF(C404=15,VLOOKUP(AC404,判定式!$F$15:I$19,4,TRUE),IF(C404=16,VLOOKUP(AC404,判定式!$G$15:I$19,3,TRUE),IF(C404=17,VLOOKUP(AC404,判定式!$H$15:I$19,2,TRUE))))))))</f>
        <v>0</v>
      </c>
    </row>
    <row r="405" spans="1:30" ht="14.25">
      <c r="A405" s="73">
        <v>76</v>
      </c>
      <c r="B405" s="135"/>
      <c r="C405" s="203"/>
      <c r="D405" s="219" t="str">
        <f t="shared" si="18"/>
        <v>-</v>
      </c>
      <c r="E405" s="229"/>
      <c r="F405" s="229"/>
      <c r="G405" s="229"/>
      <c r="H405" s="229"/>
      <c r="I405" s="229"/>
      <c r="J405" s="229"/>
      <c r="K405" s="74"/>
      <c r="L405" s="229"/>
      <c r="M405" s="229"/>
      <c r="N405" s="238"/>
      <c r="O405" s="238"/>
      <c r="P405" s="238"/>
      <c r="Q405" s="238"/>
      <c r="R405" s="238"/>
      <c r="S405" s="238"/>
      <c r="T405" s="254" t="str">
        <f>IF($E405="","",VLOOKUP($E405,判定式!$Q$3:$X$12,8,TRUE))</f>
        <v/>
      </c>
      <c r="U405" s="254" t="str">
        <f>IF($F405="","",VLOOKUP($F405,判定式!$R$3:$X$12,7,TRUE))</f>
        <v/>
      </c>
      <c r="V405" s="254" t="str">
        <f>IF($G405="","",VLOOKUP($G405,判定式!$S$3:$X$12,6,TRUE))</f>
        <v/>
      </c>
      <c r="W405" s="254" t="str">
        <f>IF($H405="","",VLOOKUP($H405,判定式!$T$3:$X$12,5,TRUE))</f>
        <v/>
      </c>
      <c r="X405" s="254" t="str">
        <f>IF($I405="","",VLOOKUP($I405,判定式!$AA$3:$AB$12,2,TRUE))</f>
        <v/>
      </c>
      <c r="Y405" s="254" t="str">
        <f>IF($J405="","",VLOOKUP($J405,判定式!$W$3:$X$12,2,TRUE))</f>
        <v/>
      </c>
      <c r="Z405" s="254" t="str">
        <f>IF($K405="","",VLOOKUP($K405,判定式!$Z$3:$AB$12,3,TRUE))</f>
        <v/>
      </c>
      <c r="AA405" s="254" t="str">
        <f>IF($L405="","",VLOOKUP($L405,判定式!$U$3:$X$12,4,TRUE))</f>
        <v/>
      </c>
      <c r="AB405" s="254" t="str">
        <f>IF($M405="","",VLOOKUP($M405,判定式!$V$3:$X$12,3,TRUE))</f>
        <v/>
      </c>
      <c r="AC405" s="75" t="str">
        <f t="shared" si="19"/>
        <v/>
      </c>
      <c r="AD405" s="172" t="b">
        <f>IF(ISNUMBER(D405),"判定外",IF(C405=12,VLOOKUP(AC405,判定式!$C$15:I$19,7,TRUE),IF(C405=13,VLOOKUP(AC405,判定式!$D$15:I$19,6,TRUE),IF(C405=14,VLOOKUP(AC405,判定式!$E$15:I$19,5,TRUE),IF(C405=15,VLOOKUP(AC405,判定式!$F$15:I$19,4,TRUE),IF(C405=16,VLOOKUP(AC405,判定式!$G$15:I$19,3,TRUE),IF(C405=17,VLOOKUP(AC405,判定式!$H$15:I$19,2,TRUE))))))))</f>
        <v>0</v>
      </c>
    </row>
    <row r="406" spans="1:30" ht="14.25">
      <c r="A406" s="67">
        <v>77</v>
      </c>
      <c r="B406" s="133"/>
      <c r="C406" s="201"/>
      <c r="D406" s="215" t="str">
        <f t="shared" si="18"/>
        <v>-</v>
      </c>
      <c r="E406" s="225"/>
      <c r="F406" s="225"/>
      <c r="G406" s="225"/>
      <c r="H406" s="225"/>
      <c r="I406" s="225"/>
      <c r="J406" s="225"/>
      <c r="K406" s="68"/>
      <c r="L406" s="225"/>
      <c r="M406" s="225"/>
      <c r="N406" s="235"/>
      <c r="O406" s="235"/>
      <c r="P406" s="235"/>
      <c r="Q406" s="235"/>
      <c r="R406" s="235"/>
      <c r="S406" s="235"/>
      <c r="T406" s="250" t="str">
        <f>IF($E406="","",VLOOKUP($E406,判定式!$Q$3:$X$12,8,TRUE))</f>
        <v/>
      </c>
      <c r="U406" s="250" t="str">
        <f>IF($F406="","",VLOOKUP($F406,判定式!$R$3:$X$12,7,TRUE))</f>
        <v/>
      </c>
      <c r="V406" s="250" t="str">
        <f>IF($G406="","",VLOOKUP($G406,判定式!$S$3:$X$12,6,TRUE))</f>
        <v/>
      </c>
      <c r="W406" s="250" t="str">
        <f>IF($H406="","",VLOOKUP($H406,判定式!$T$3:$X$12,5,TRUE))</f>
        <v/>
      </c>
      <c r="X406" s="250" t="str">
        <f>IF($I406="","",VLOOKUP($I406,判定式!$AA$3:$AB$12,2,TRUE))</f>
        <v/>
      </c>
      <c r="Y406" s="250" t="str">
        <f>IF($J406="","",VLOOKUP($J406,判定式!$W$3:$X$12,2,TRUE))</f>
        <v/>
      </c>
      <c r="Z406" s="250" t="str">
        <f>IF($K406="","",VLOOKUP($K406,判定式!$Z$3:$AB$12,3,TRUE))</f>
        <v/>
      </c>
      <c r="AA406" s="250" t="str">
        <f>IF($L406="","",VLOOKUP($L406,判定式!$U$3:$X$12,4,TRUE))</f>
        <v/>
      </c>
      <c r="AB406" s="250" t="str">
        <f>IF($M406="","",VLOOKUP($M406,判定式!$V$3:$X$12,3,TRUE))</f>
        <v/>
      </c>
      <c r="AC406" s="69" t="str">
        <f t="shared" si="19"/>
        <v/>
      </c>
      <c r="AD406" s="170" t="b">
        <f>IF(ISNUMBER(D406),"判定外",IF(C406=12,VLOOKUP(AC406,判定式!$C$15:I$19,7,TRUE),IF(C406=13,VLOOKUP(AC406,判定式!$D$15:I$19,6,TRUE),IF(C406=14,VLOOKUP(AC406,判定式!$E$15:I$19,5,TRUE),IF(C406=15,VLOOKUP(AC406,判定式!$F$15:I$19,4,TRUE),IF(C406=16,VLOOKUP(AC406,判定式!$G$15:I$19,3,TRUE),IF(C406=17,VLOOKUP(AC406,判定式!$H$15:I$19,2,TRUE))))))))</f>
        <v>0</v>
      </c>
    </row>
    <row r="407" spans="1:30" ht="14.25">
      <c r="A407" s="67">
        <v>78</v>
      </c>
      <c r="B407" s="133"/>
      <c r="C407" s="201"/>
      <c r="D407" s="215" t="str">
        <f t="shared" si="18"/>
        <v>-</v>
      </c>
      <c r="E407" s="225"/>
      <c r="F407" s="225"/>
      <c r="G407" s="225"/>
      <c r="H407" s="225"/>
      <c r="I407" s="225"/>
      <c r="J407" s="225"/>
      <c r="K407" s="68"/>
      <c r="L407" s="225"/>
      <c r="M407" s="225"/>
      <c r="N407" s="235"/>
      <c r="O407" s="235"/>
      <c r="P407" s="235"/>
      <c r="Q407" s="235"/>
      <c r="R407" s="235"/>
      <c r="S407" s="235"/>
      <c r="T407" s="250" t="str">
        <f>IF($E407="","",VLOOKUP($E407,判定式!$Q$3:$X$12,8,TRUE))</f>
        <v/>
      </c>
      <c r="U407" s="250" t="str">
        <f>IF($F407="","",VLOOKUP($F407,判定式!$R$3:$X$12,7,TRUE))</f>
        <v/>
      </c>
      <c r="V407" s="250" t="str">
        <f>IF($G407="","",VLOOKUP($G407,判定式!$S$3:$X$12,6,TRUE))</f>
        <v/>
      </c>
      <c r="W407" s="250" t="str">
        <f>IF($H407="","",VLOOKUP($H407,判定式!$T$3:$X$12,5,TRUE))</f>
        <v/>
      </c>
      <c r="X407" s="250" t="str">
        <f>IF($I407="","",VLOOKUP($I407,判定式!$AA$3:$AB$12,2,TRUE))</f>
        <v/>
      </c>
      <c r="Y407" s="250" t="str">
        <f>IF($J407="","",VLOOKUP($J407,判定式!$W$3:$X$12,2,TRUE))</f>
        <v/>
      </c>
      <c r="Z407" s="250" t="str">
        <f>IF($K407="","",VLOOKUP($K407,判定式!$Z$3:$AB$12,3,TRUE))</f>
        <v/>
      </c>
      <c r="AA407" s="250" t="str">
        <f>IF($L407="","",VLOOKUP($L407,判定式!$U$3:$X$12,4,TRUE))</f>
        <v/>
      </c>
      <c r="AB407" s="250" t="str">
        <f>IF($M407="","",VLOOKUP($M407,判定式!$V$3:$X$12,3,TRUE))</f>
        <v/>
      </c>
      <c r="AC407" s="69" t="str">
        <f t="shared" si="19"/>
        <v/>
      </c>
      <c r="AD407" s="170" t="b">
        <f>IF(ISNUMBER(D407),"判定外",IF(C407=12,VLOOKUP(AC407,判定式!$C$15:I$19,7,TRUE),IF(C407=13,VLOOKUP(AC407,判定式!$D$15:I$19,6,TRUE),IF(C407=14,VLOOKUP(AC407,判定式!$E$15:I$19,5,TRUE),IF(C407=15,VLOOKUP(AC407,判定式!$F$15:I$19,4,TRUE),IF(C407=16,VLOOKUP(AC407,判定式!$G$15:I$19,3,TRUE),IF(C407=17,VLOOKUP(AC407,判定式!$H$15:I$19,2,TRUE))))))))</f>
        <v>0</v>
      </c>
    </row>
    <row r="408" spans="1:30" ht="14.25">
      <c r="A408" s="67">
        <v>79</v>
      </c>
      <c r="B408" s="133"/>
      <c r="C408" s="201"/>
      <c r="D408" s="215" t="str">
        <f t="shared" si="18"/>
        <v>-</v>
      </c>
      <c r="E408" s="225"/>
      <c r="F408" s="225"/>
      <c r="G408" s="225"/>
      <c r="H408" s="225"/>
      <c r="I408" s="225"/>
      <c r="J408" s="225"/>
      <c r="K408" s="68"/>
      <c r="L408" s="225"/>
      <c r="M408" s="225"/>
      <c r="N408" s="235"/>
      <c r="O408" s="235"/>
      <c r="P408" s="235"/>
      <c r="Q408" s="235"/>
      <c r="R408" s="235"/>
      <c r="S408" s="235"/>
      <c r="T408" s="250" t="str">
        <f>IF($E408="","",VLOOKUP($E408,判定式!$Q$3:$X$12,8,TRUE))</f>
        <v/>
      </c>
      <c r="U408" s="250" t="str">
        <f>IF($F408="","",VLOOKUP($F408,判定式!$R$3:$X$12,7,TRUE))</f>
        <v/>
      </c>
      <c r="V408" s="250" t="str">
        <f>IF($G408="","",VLOOKUP($G408,判定式!$S$3:$X$12,6,TRUE))</f>
        <v/>
      </c>
      <c r="W408" s="250" t="str">
        <f>IF($H408="","",VLOOKUP($H408,判定式!$T$3:$X$12,5,TRUE))</f>
        <v/>
      </c>
      <c r="X408" s="250" t="str">
        <f>IF($I408="","",VLOOKUP($I408,判定式!$AA$3:$AB$12,2,TRUE))</f>
        <v/>
      </c>
      <c r="Y408" s="250" t="str">
        <f>IF($J408="","",VLOOKUP($J408,判定式!$W$3:$X$12,2,TRUE))</f>
        <v/>
      </c>
      <c r="Z408" s="250" t="str">
        <f>IF($K408="","",VLOOKUP($K408,判定式!$Z$3:$AB$12,3,TRUE))</f>
        <v/>
      </c>
      <c r="AA408" s="250" t="str">
        <f>IF($L408="","",VLOOKUP($L408,判定式!$U$3:$X$12,4,TRUE))</f>
        <v/>
      </c>
      <c r="AB408" s="250" t="str">
        <f>IF($M408="","",VLOOKUP($M408,判定式!$V$3:$X$12,3,TRUE))</f>
        <v/>
      </c>
      <c r="AC408" s="69" t="str">
        <f t="shared" si="19"/>
        <v/>
      </c>
      <c r="AD408" s="170" t="b">
        <f>IF(ISNUMBER(D408),"判定外",IF(C408=12,VLOOKUP(AC408,判定式!$C$15:I$19,7,TRUE),IF(C408=13,VLOOKUP(AC408,判定式!$D$15:I$19,6,TRUE),IF(C408=14,VLOOKUP(AC408,判定式!$E$15:I$19,5,TRUE),IF(C408=15,VLOOKUP(AC408,判定式!$F$15:I$19,4,TRUE),IF(C408=16,VLOOKUP(AC408,判定式!$G$15:I$19,3,TRUE),IF(C408=17,VLOOKUP(AC408,判定式!$H$15:I$19,2,TRUE))))))))</f>
        <v>0</v>
      </c>
    </row>
    <row r="409" spans="1:30" ht="14.25">
      <c r="A409" s="76">
        <v>80</v>
      </c>
      <c r="B409" s="136"/>
      <c r="C409" s="204"/>
      <c r="D409" s="218" t="str">
        <f t="shared" si="18"/>
        <v>-</v>
      </c>
      <c r="E409" s="230"/>
      <c r="F409" s="230"/>
      <c r="G409" s="230"/>
      <c r="H409" s="230"/>
      <c r="I409" s="230"/>
      <c r="J409" s="230"/>
      <c r="K409" s="77"/>
      <c r="L409" s="230"/>
      <c r="M409" s="230"/>
      <c r="N409" s="239"/>
      <c r="O409" s="239"/>
      <c r="P409" s="239"/>
      <c r="Q409" s="239"/>
      <c r="R409" s="239"/>
      <c r="S409" s="239"/>
      <c r="T409" s="251" t="str">
        <f>IF($E409="","",VLOOKUP($E409,判定式!$Q$3:$X$12,8,TRUE))</f>
        <v/>
      </c>
      <c r="U409" s="251" t="str">
        <f>IF($F409="","",VLOOKUP($F409,判定式!$R$3:$X$12,7,TRUE))</f>
        <v/>
      </c>
      <c r="V409" s="251" t="str">
        <f>IF($G409="","",VLOOKUP($G409,判定式!$S$3:$X$12,6,TRUE))</f>
        <v/>
      </c>
      <c r="W409" s="251" t="str">
        <f>IF($H409="","",VLOOKUP($H409,判定式!$T$3:$X$12,5,TRUE))</f>
        <v/>
      </c>
      <c r="X409" s="251" t="str">
        <f>IF($I409="","",VLOOKUP($I409,判定式!$AA$3:$AB$12,2,TRUE))</f>
        <v/>
      </c>
      <c r="Y409" s="251" t="str">
        <f>IF($J409="","",VLOOKUP($J409,判定式!$W$3:$X$12,2,TRUE))</f>
        <v/>
      </c>
      <c r="Z409" s="251" t="str">
        <f>IF($K409="","",VLOOKUP($K409,判定式!$Z$3:$AB$12,3,TRUE))</f>
        <v/>
      </c>
      <c r="AA409" s="251" t="str">
        <f>IF($L409="","",VLOOKUP($L409,判定式!$U$3:$X$12,4,TRUE))</f>
        <v/>
      </c>
      <c r="AB409" s="251" t="str">
        <f>IF($M409="","",VLOOKUP($M409,判定式!$V$3:$X$12,3,TRUE))</f>
        <v/>
      </c>
      <c r="AC409" s="78" t="str">
        <f t="shared" si="19"/>
        <v/>
      </c>
      <c r="AD409" s="173" t="b">
        <f>IF(ISNUMBER(D409),"判定外",IF(C409=12,VLOOKUP(AC409,判定式!$C$15:I$19,7,TRUE),IF(C409=13,VLOOKUP(AC409,判定式!$D$15:I$19,6,TRUE),IF(C409=14,VLOOKUP(AC409,判定式!$E$15:I$19,5,TRUE),IF(C409=15,VLOOKUP(AC409,判定式!$F$15:I$19,4,TRUE),IF(C409=16,VLOOKUP(AC409,判定式!$G$15:I$19,3,TRUE),IF(C409=17,VLOOKUP(AC409,判定式!$H$15:I$19,2,TRUE))))))))</f>
        <v>0</v>
      </c>
    </row>
    <row r="410" spans="1:30" ht="14.25">
      <c r="A410" s="79">
        <v>81</v>
      </c>
      <c r="B410" s="137"/>
      <c r="C410" s="205"/>
      <c r="D410" s="219" t="str">
        <f t="shared" si="18"/>
        <v>-</v>
      </c>
      <c r="E410" s="231"/>
      <c r="F410" s="231"/>
      <c r="G410" s="231"/>
      <c r="H410" s="231"/>
      <c r="I410" s="231"/>
      <c r="J410" s="231"/>
      <c r="K410" s="80"/>
      <c r="L410" s="231"/>
      <c r="M410" s="231"/>
      <c r="N410" s="238"/>
      <c r="O410" s="238"/>
      <c r="P410" s="238"/>
      <c r="Q410" s="238"/>
      <c r="R410" s="238"/>
      <c r="S410" s="238"/>
      <c r="T410" s="252" t="str">
        <f>IF($E410="","",VLOOKUP($E410,判定式!$Q$3:$X$12,8,TRUE))</f>
        <v/>
      </c>
      <c r="U410" s="252" t="str">
        <f>IF($F410="","",VLOOKUP($F410,判定式!$R$3:$X$12,7,TRUE))</f>
        <v/>
      </c>
      <c r="V410" s="252" t="str">
        <f>IF($G410="","",VLOOKUP($G410,判定式!$S$3:$X$12,6,TRUE))</f>
        <v/>
      </c>
      <c r="W410" s="252" t="str">
        <f>IF($H410="","",VLOOKUP($H410,判定式!$T$3:$X$12,5,TRUE))</f>
        <v/>
      </c>
      <c r="X410" s="252" t="str">
        <f>IF($I410="","",VLOOKUP($I410,判定式!$AA$3:$AB$12,2,TRUE))</f>
        <v/>
      </c>
      <c r="Y410" s="252" t="str">
        <f>IF($J410="","",VLOOKUP($J410,判定式!$W$3:$X$12,2,TRUE))</f>
        <v/>
      </c>
      <c r="Z410" s="252" t="str">
        <f>IF($K410="","",VLOOKUP($K410,判定式!$Z$3:$AB$12,3,TRUE))</f>
        <v/>
      </c>
      <c r="AA410" s="252" t="str">
        <f>IF($L410="","",VLOOKUP($L410,判定式!$U$3:$X$12,4,TRUE))</f>
        <v/>
      </c>
      <c r="AB410" s="252" t="str">
        <f>IF($M410="","",VLOOKUP($M410,判定式!$V$3:$X$12,3,TRUE))</f>
        <v/>
      </c>
      <c r="AC410" s="75" t="str">
        <f t="shared" si="19"/>
        <v/>
      </c>
      <c r="AD410" s="174" t="b">
        <f>IF(ISNUMBER(D410),"判定外",IF(C410=12,VLOOKUP(AC410,判定式!$C$15:I$19,7,TRUE),IF(C410=13,VLOOKUP(AC410,判定式!$D$15:I$19,6,TRUE),IF(C410=14,VLOOKUP(AC410,判定式!$E$15:I$19,5,TRUE),IF(C410=15,VLOOKUP(AC410,判定式!$F$15:I$19,4,TRUE),IF(C410=16,VLOOKUP(AC410,判定式!$G$15:I$19,3,TRUE),IF(C410=17,VLOOKUP(AC410,判定式!$H$15:I$19,2,TRUE))))))))</f>
        <v>0</v>
      </c>
    </row>
    <row r="411" spans="1:30" ht="14.25">
      <c r="A411" s="67">
        <v>82</v>
      </c>
      <c r="B411" s="133"/>
      <c r="C411" s="201"/>
      <c r="D411" s="215" t="str">
        <f t="shared" si="18"/>
        <v>-</v>
      </c>
      <c r="E411" s="225"/>
      <c r="F411" s="225"/>
      <c r="G411" s="225"/>
      <c r="H411" s="225"/>
      <c r="I411" s="225"/>
      <c r="J411" s="225"/>
      <c r="K411" s="68"/>
      <c r="L411" s="225"/>
      <c r="M411" s="225"/>
      <c r="N411" s="235"/>
      <c r="O411" s="235"/>
      <c r="P411" s="235"/>
      <c r="Q411" s="235"/>
      <c r="R411" s="235"/>
      <c r="S411" s="235"/>
      <c r="T411" s="250" t="str">
        <f>IF($E411="","",VLOOKUP($E411,判定式!$Q$3:$X$12,8,TRUE))</f>
        <v/>
      </c>
      <c r="U411" s="250" t="str">
        <f>IF($F411="","",VLOOKUP($F411,判定式!$R$3:$X$12,7,TRUE))</f>
        <v/>
      </c>
      <c r="V411" s="250" t="str">
        <f>IF($G411="","",VLOOKUP($G411,判定式!$S$3:$X$12,6,TRUE))</f>
        <v/>
      </c>
      <c r="W411" s="250" t="str">
        <f>IF($H411="","",VLOOKUP($H411,判定式!$T$3:$X$12,5,TRUE))</f>
        <v/>
      </c>
      <c r="X411" s="250" t="str">
        <f>IF($I411="","",VLOOKUP($I411,判定式!$AA$3:$AB$12,2,TRUE))</f>
        <v/>
      </c>
      <c r="Y411" s="250" t="str">
        <f>IF($J411="","",VLOOKUP($J411,判定式!$W$3:$X$12,2,TRUE))</f>
        <v/>
      </c>
      <c r="Z411" s="250" t="str">
        <f>IF($K411="","",VLOOKUP($K411,判定式!$Z$3:$AB$12,3,TRUE))</f>
        <v/>
      </c>
      <c r="AA411" s="250" t="str">
        <f>IF($L411="","",VLOOKUP($L411,判定式!$U$3:$X$12,4,TRUE))</f>
        <v/>
      </c>
      <c r="AB411" s="250" t="str">
        <f>IF($M411="","",VLOOKUP($M411,判定式!$V$3:$X$12,3,TRUE))</f>
        <v/>
      </c>
      <c r="AC411" s="69" t="str">
        <f t="shared" si="19"/>
        <v/>
      </c>
      <c r="AD411" s="170" t="b">
        <f>IF(ISNUMBER(D411),"判定外",IF(C411=12,VLOOKUP(AC411,判定式!$C$15:I$19,7,TRUE),IF(C411=13,VLOOKUP(AC411,判定式!$D$15:I$19,6,TRUE),IF(C411=14,VLOOKUP(AC411,判定式!$E$15:I$19,5,TRUE),IF(C411=15,VLOOKUP(AC411,判定式!$F$15:I$19,4,TRUE),IF(C411=16,VLOOKUP(AC411,判定式!$G$15:I$19,3,TRUE),IF(C411=17,VLOOKUP(AC411,判定式!$H$15:I$19,2,TRUE))))))))</f>
        <v>0</v>
      </c>
    </row>
    <row r="412" spans="1:30" ht="14.25">
      <c r="A412" s="67">
        <v>83</v>
      </c>
      <c r="B412" s="133"/>
      <c r="C412" s="201"/>
      <c r="D412" s="215" t="str">
        <f t="shared" si="18"/>
        <v>-</v>
      </c>
      <c r="E412" s="225"/>
      <c r="F412" s="225"/>
      <c r="G412" s="225"/>
      <c r="H412" s="225"/>
      <c r="I412" s="225"/>
      <c r="J412" s="225"/>
      <c r="K412" s="68"/>
      <c r="L412" s="225"/>
      <c r="M412" s="225"/>
      <c r="N412" s="235"/>
      <c r="O412" s="235"/>
      <c r="P412" s="235"/>
      <c r="Q412" s="235"/>
      <c r="R412" s="235"/>
      <c r="S412" s="235"/>
      <c r="T412" s="250" t="str">
        <f>IF($E412="","",VLOOKUP($E412,判定式!$Q$3:$X$12,8,TRUE))</f>
        <v/>
      </c>
      <c r="U412" s="250" t="str">
        <f>IF($F412="","",VLOOKUP($F412,判定式!$R$3:$X$12,7,TRUE))</f>
        <v/>
      </c>
      <c r="V412" s="250" t="str">
        <f>IF($G412="","",VLOOKUP($G412,判定式!$S$3:$X$12,6,TRUE))</f>
        <v/>
      </c>
      <c r="W412" s="250" t="str">
        <f>IF($H412="","",VLOOKUP($H412,判定式!$T$3:$X$12,5,TRUE))</f>
        <v/>
      </c>
      <c r="X412" s="250" t="str">
        <f>IF($I412="","",VLOOKUP($I412,判定式!$AA$3:$AB$12,2,TRUE))</f>
        <v/>
      </c>
      <c r="Y412" s="250" t="str">
        <f>IF($J412="","",VLOOKUP($J412,判定式!$W$3:$X$12,2,TRUE))</f>
        <v/>
      </c>
      <c r="Z412" s="250" t="str">
        <f>IF($K412="","",VLOOKUP($K412,判定式!$Z$3:$AB$12,3,TRUE))</f>
        <v/>
      </c>
      <c r="AA412" s="250" t="str">
        <f>IF($L412="","",VLOOKUP($L412,判定式!$U$3:$X$12,4,TRUE))</f>
        <v/>
      </c>
      <c r="AB412" s="250" t="str">
        <f>IF($M412="","",VLOOKUP($M412,判定式!$V$3:$X$12,3,TRUE))</f>
        <v/>
      </c>
      <c r="AC412" s="69" t="str">
        <f t="shared" si="19"/>
        <v/>
      </c>
      <c r="AD412" s="170" t="b">
        <f>IF(ISNUMBER(D412),"判定外",IF(C412=12,VLOOKUP(AC412,判定式!$C$15:I$19,7,TRUE),IF(C412=13,VLOOKUP(AC412,判定式!$D$15:I$19,6,TRUE),IF(C412=14,VLOOKUP(AC412,判定式!$E$15:I$19,5,TRUE),IF(C412=15,VLOOKUP(AC412,判定式!$F$15:I$19,4,TRUE),IF(C412=16,VLOOKUP(AC412,判定式!$G$15:I$19,3,TRUE),IF(C412=17,VLOOKUP(AC412,判定式!$H$15:I$19,2,TRUE))))))))</f>
        <v>0</v>
      </c>
    </row>
    <row r="413" spans="1:30" ht="14.25">
      <c r="A413" s="67">
        <v>84</v>
      </c>
      <c r="B413" s="133"/>
      <c r="C413" s="201"/>
      <c r="D413" s="215" t="str">
        <f t="shared" si="18"/>
        <v>-</v>
      </c>
      <c r="E413" s="225"/>
      <c r="F413" s="225"/>
      <c r="G413" s="225"/>
      <c r="H413" s="225"/>
      <c r="I413" s="225"/>
      <c r="J413" s="225"/>
      <c r="K413" s="68"/>
      <c r="L413" s="225"/>
      <c r="M413" s="225"/>
      <c r="N413" s="235"/>
      <c r="O413" s="235"/>
      <c r="P413" s="235"/>
      <c r="Q413" s="235"/>
      <c r="R413" s="235"/>
      <c r="S413" s="235"/>
      <c r="T413" s="250" t="str">
        <f>IF($E413="","",VLOOKUP($E413,判定式!$Q$3:$X$12,8,TRUE))</f>
        <v/>
      </c>
      <c r="U413" s="250" t="str">
        <f>IF($F413="","",VLOOKUP($F413,判定式!$R$3:$X$12,7,TRUE))</f>
        <v/>
      </c>
      <c r="V413" s="250" t="str">
        <f>IF($G413="","",VLOOKUP($G413,判定式!$S$3:$X$12,6,TRUE))</f>
        <v/>
      </c>
      <c r="W413" s="250" t="str">
        <f>IF($H413="","",VLOOKUP($H413,判定式!$T$3:$X$12,5,TRUE))</f>
        <v/>
      </c>
      <c r="X413" s="250" t="str">
        <f>IF($I413="","",VLOOKUP($I413,判定式!$AA$3:$AB$12,2,TRUE))</f>
        <v/>
      </c>
      <c r="Y413" s="250" t="str">
        <f>IF($J413="","",VLOOKUP($J413,判定式!$W$3:$X$12,2,TRUE))</f>
        <v/>
      </c>
      <c r="Z413" s="250" t="str">
        <f>IF($K413="","",VLOOKUP($K413,判定式!$Z$3:$AB$12,3,TRUE))</f>
        <v/>
      </c>
      <c r="AA413" s="250" t="str">
        <f>IF($L413="","",VLOOKUP($L413,判定式!$U$3:$X$12,4,TRUE))</f>
        <v/>
      </c>
      <c r="AB413" s="250" t="str">
        <f>IF($M413="","",VLOOKUP($M413,判定式!$V$3:$X$12,3,TRUE))</f>
        <v/>
      </c>
      <c r="AC413" s="69" t="str">
        <f t="shared" si="19"/>
        <v/>
      </c>
      <c r="AD413" s="170" t="b">
        <f>IF(ISNUMBER(D413),"判定外",IF(C413=12,VLOOKUP(AC413,判定式!$C$15:I$19,7,TRUE),IF(C413=13,VLOOKUP(AC413,判定式!$D$15:I$19,6,TRUE),IF(C413=14,VLOOKUP(AC413,判定式!$E$15:I$19,5,TRUE),IF(C413=15,VLOOKUP(AC413,判定式!$F$15:I$19,4,TRUE),IF(C413=16,VLOOKUP(AC413,判定式!$G$15:I$19,3,TRUE),IF(C413=17,VLOOKUP(AC413,判定式!$H$15:I$19,2,TRUE))))))))</f>
        <v>0</v>
      </c>
    </row>
    <row r="414" spans="1:30" ht="14.25">
      <c r="A414" s="70">
        <v>85</v>
      </c>
      <c r="B414" s="134"/>
      <c r="C414" s="202"/>
      <c r="D414" s="218" t="str">
        <f t="shared" si="18"/>
        <v>-</v>
      </c>
      <c r="E414" s="227"/>
      <c r="F414" s="227"/>
      <c r="G414" s="227"/>
      <c r="H414" s="227"/>
      <c r="I414" s="227"/>
      <c r="J414" s="227"/>
      <c r="K414" s="71"/>
      <c r="L414" s="227"/>
      <c r="M414" s="227"/>
      <c r="N414" s="239"/>
      <c r="O414" s="239"/>
      <c r="P414" s="239"/>
      <c r="Q414" s="239"/>
      <c r="R414" s="239"/>
      <c r="S414" s="239"/>
      <c r="T414" s="253" t="str">
        <f>IF($E414="","",VLOOKUP($E414,判定式!$Q$3:$X$12,8,TRUE))</f>
        <v/>
      </c>
      <c r="U414" s="253" t="str">
        <f>IF($F414="","",VLOOKUP($F414,判定式!$R$3:$X$12,7,TRUE))</f>
        <v/>
      </c>
      <c r="V414" s="253" t="str">
        <f>IF($G414="","",VLOOKUP($G414,判定式!$S$3:$X$12,6,TRUE))</f>
        <v/>
      </c>
      <c r="W414" s="253" t="str">
        <f>IF($H414="","",VLOOKUP($H414,判定式!$T$3:$X$12,5,TRUE))</f>
        <v/>
      </c>
      <c r="X414" s="253" t="str">
        <f>IF($I414="","",VLOOKUP($I414,判定式!$AA$3:$AB$12,2,TRUE))</f>
        <v/>
      </c>
      <c r="Y414" s="253" t="str">
        <f>IF($J414="","",VLOOKUP($J414,判定式!$W$3:$X$12,2,TRUE))</f>
        <v/>
      </c>
      <c r="Z414" s="253" t="str">
        <f>IF($K414="","",VLOOKUP($K414,判定式!$Z$3:$AB$12,3,TRUE))</f>
        <v/>
      </c>
      <c r="AA414" s="253" t="str">
        <f>IF($L414="","",VLOOKUP($L414,判定式!$U$3:$X$12,4,TRUE))</f>
        <v/>
      </c>
      <c r="AB414" s="253" t="str">
        <f>IF($M414="","",VLOOKUP($M414,判定式!$V$3:$X$12,3,TRUE))</f>
        <v/>
      </c>
      <c r="AC414" s="78" t="str">
        <f t="shared" si="19"/>
        <v/>
      </c>
      <c r="AD414" s="171" t="b">
        <f>IF(ISNUMBER(D414),"判定外",IF(C414=12,VLOOKUP(AC414,判定式!$C$15:I$19,7,TRUE),IF(C414=13,VLOOKUP(AC414,判定式!$D$15:I$19,6,TRUE),IF(C414=14,VLOOKUP(AC414,判定式!$E$15:I$19,5,TRUE),IF(C414=15,VLOOKUP(AC414,判定式!$F$15:I$19,4,TRUE),IF(C414=16,VLOOKUP(AC414,判定式!$G$15:I$19,3,TRUE),IF(C414=17,VLOOKUP(AC414,判定式!$H$15:I$19,2,TRUE))))))))</f>
        <v>0</v>
      </c>
    </row>
    <row r="415" spans="1:30" ht="14.25">
      <c r="A415" s="73">
        <v>86</v>
      </c>
      <c r="B415" s="135"/>
      <c r="C415" s="203"/>
      <c r="D415" s="219" t="str">
        <f t="shared" si="18"/>
        <v>-</v>
      </c>
      <c r="E415" s="229"/>
      <c r="F415" s="229"/>
      <c r="G415" s="229"/>
      <c r="H415" s="229"/>
      <c r="I415" s="229"/>
      <c r="J415" s="229"/>
      <c r="K415" s="74"/>
      <c r="L415" s="229"/>
      <c r="M415" s="229"/>
      <c r="N415" s="238"/>
      <c r="O415" s="238"/>
      <c r="P415" s="238"/>
      <c r="Q415" s="238"/>
      <c r="R415" s="238"/>
      <c r="S415" s="238"/>
      <c r="T415" s="254" t="str">
        <f>IF($E415="","",VLOOKUP($E415,判定式!$Q$3:$X$12,8,TRUE))</f>
        <v/>
      </c>
      <c r="U415" s="254" t="str">
        <f>IF($F415="","",VLOOKUP($F415,判定式!$R$3:$X$12,7,TRUE))</f>
        <v/>
      </c>
      <c r="V415" s="254" t="str">
        <f>IF($G415="","",VLOOKUP($G415,判定式!$S$3:$X$12,6,TRUE))</f>
        <v/>
      </c>
      <c r="W415" s="254" t="str">
        <f>IF($H415="","",VLOOKUP($H415,判定式!$T$3:$X$12,5,TRUE))</f>
        <v/>
      </c>
      <c r="X415" s="254" t="str">
        <f>IF($I415="","",VLOOKUP($I415,判定式!$AA$3:$AB$12,2,TRUE))</f>
        <v/>
      </c>
      <c r="Y415" s="254" t="str">
        <f>IF($J415="","",VLOOKUP($J415,判定式!$W$3:$X$12,2,TRUE))</f>
        <v/>
      </c>
      <c r="Z415" s="254" t="str">
        <f>IF($K415="","",VLOOKUP($K415,判定式!$Z$3:$AB$12,3,TRUE))</f>
        <v/>
      </c>
      <c r="AA415" s="254" t="str">
        <f>IF($L415="","",VLOOKUP($L415,判定式!$U$3:$X$12,4,TRUE))</f>
        <v/>
      </c>
      <c r="AB415" s="254" t="str">
        <f>IF($M415="","",VLOOKUP($M415,判定式!$V$3:$X$12,3,TRUE))</f>
        <v/>
      </c>
      <c r="AC415" s="75" t="str">
        <f t="shared" si="19"/>
        <v/>
      </c>
      <c r="AD415" s="172" t="b">
        <f>IF(ISNUMBER(D415),"判定外",IF(C415=12,VLOOKUP(AC415,判定式!$C$15:I$19,7,TRUE),IF(C415=13,VLOOKUP(AC415,判定式!$D$15:I$19,6,TRUE),IF(C415=14,VLOOKUP(AC415,判定式!$E$15:I$19,5,TRUE),IF(C415=15,VLOOKUP(AC415,判定式!$F$15:I$19,4,TRUE),IF(C415=16,VLOOKUP(AC415,判定式!$G$15:I$19,3,TRUE),IF(C415=17,VLOOKUP(AC415,判定式!$H$15:I$19,2,TRUE))))))))</f>
        <v>0</v>
      </c>
    </row>
    <row r="416" spans="1:30" ht="14.25">
      <c r="A416" s="67">
        <v>87</v>
      </c>
      <c r="B416" s="133"/>
      <c r="C416" s="201"/>
      <c r="D416" s="215" t="str">
        <f t="shared" si="18"/>
        <v>-</v>
      </c>
      <c r="E416" s="225"/>
      <c r="F416" s="225"/>
      <c r="G416" s="225"/>
      <c r="H416" s="225"/>
      <c r="I416" s="225"/>
      <c r="J416" s="225"/>
      <c r="K416" s="68"/>
      <c r="L416" s="225"/>
      <c r="M416" s="225"/>
      <c r="N416" s="235"/>
      <c r="O416" s="235"/>
      <c r="P416" s="235"/>
      <c r="Q416" s="235"/>
      <c r="R416" s="235"/>
      <c r="S416" s="235"/>
      <c r="T416" s="250" t="str">
        <f>IF($E416="","",VLOOKUP($E416,判定式!$Q$3:$X$12,8,TRUE))</f>
        <v/>
      </c>
      <c r="U416" s="250" t="str">
        <f>IF($F416="","",VLOOKUP($F416,判定式!$R$3:$X$12,7,TRUE))</f>
        <v/>
      </c>
      <c r="V416" s="250" t="str">
        <f>IF($G416="","",VLOOKUP($G416,判定式!$S$3:$X$12,6,TRUE))</f>
        <v/>
      </c>
      <c r="W416" s="250" t="str">
        <f>IF($H416="","",VLOOKUP($H416,判定式!$T$3:$X$12,5,TRUE))</f>
        <v/>
      </c>
      <c r="X416" s="250" t="str">
        <f>IF($I416="","",VLOOKUP($I416,判定式!$AA$3:$AB$12,2,TRUE))</f>
        <v/>
      </c>
      <c r="Y416" s="250" t="str">
        <f>IF($J416="","",VLOOKUP($J416,判定式!$W$3:$X$12,2,TRUE))</f>
        <v/>
      </c>
      <c r="Z416" s="250" t="str">
        <f>IF($K416="","",VLOOKUP($K416,判定式!$Z$3:$AB$12,3,TRUE))</f>
        <v/>
      </c>
      <c r="AA416" s="250" t="str">
        <f>IF($L416="","",VLOOKUP($L416,判定式!$U$3:$X$12,4,TRUE))</f>
        <v/>
      </c>
      <c r="AB416" s="250" t="str">
        <f>IF($M416="","",VLOOKUP($M416,判定式!$V$3:$X$12,3,TRUE))</f>
        <v/>
      </c>
      <c r="AC416" s="69" t="str">
        <f t="shared" si="19"/>
        <v/>
      </c>
      <c r="AD416" s="170" t="b">
        <f>IF(ISNUMBER(D416),"判定外",IF(C416=12,VLOOKUP(AC416,判定式!$C$15:I$19,7,TRUE),IF(C416=13,VLOOKUP(AC416,判定式!$D$15:I$19,6,TRUE),IF(C416=14,VLOOKUP(AC416,判定式!$E$15:I$19,5,TRUE),IF(C416=15,VLOOKUP(AC416,判定式!$F$15:I$19,4,TRUE),IF(C416=16,VLOOKUP(AC416,判定式!$G$15:I$19,3,TRUE),IF(C416=17,VLOOKUP(AC416,判定式!$H$15:I$19,2,TRUE))))))))</f>
        <v>0</v>
      </c>
    </row>
    <row r="417" spans="1:30" ht="14.25">
      <c r="A417" s="67">
        <v>88</v>
      </c>
      <c r="B417" s="133"/>
      <c r="C417" s="201"/>
      <c r="D417" s="215" t="str">
        <f t="shared" si="18"/>
        <v>-</v>
      </c>
      <c r="E417" s="225"/>
      <c r="F417" s="225"/>
      <c r="G417" s="225"/>
      <c r="H417" s="225"/>
      <c r="I417" s="225"/>
      <c r="J417" s="225"/>
      <c r="K417" s="68"/>
      <c r="L417" s="225"/>
      <c r="M417" s="225"/>
      <c r="N417" s="235"/>
      <c r="O417" s="235"/>
      <c r="P417" s="235"/>
      <c r="Q417" s="235"/>
      <c r="R417" s="235"/>
      <c r="S417" s="235"/>
      <c r="T417" s="250" t="str">
        <f>IF($E417="","",VLOOKUP($E417,判定式!$Q$3:$X$12,8,TRUE))</f>
        <v/>
      </c>
      <c r="U417" s="250" t="str">
        <f>IF($F417="","",VLOOKUP($F417,判定式!$R$3:$X$12,7,TRUE))</f>
        <v/>
      </c>
      <c r="V417" s="250" t="str">
        <f>IF($G417="","",VLOOKUP($G417,判定式!$S$3:$X$12,6,TRUE))</f>
        <v/>
      </c>
      <c r="W417" s="250" t="str">
        <f>IF($H417="","",VLOOKUP($H417,判定式!$T$3:$X$12,5,TRUE))</f>
        <v/>
      </c>
      <c r="X417" s="250" t="str">
        <f>IF($I417="","",VLOOKUP($I417,判定式!$AA$3:$AB$12,2,TRUE))</f>
        <v/>
      </c>
      <c r="Y417" s="250" t="str">
        <f>IF($J417="","",VLOOKUP($J417,判定式!$W$3:$X$12,2,TRUE))</f>
        <v/>
      </c>
      <c r="Z417" s="250" t="str">
        <f>IF($K417="","",VLOOKUP($K417,判定式!$Z$3:$AB$12,3,TRUE))</f>
        <v/>
      </c>
      <c r="AA417" s="250" t="str">
        <f>IF($L417="","",VLOOKUP($L417,判定式!$U$3:$X$12,4,TRUE))</f>
        <v/>
      </c>
      <c r="AB417" s="250" t="str">
        <f>IF($M417="","",VLOOKUP($M417,判定式!$V$3:$X$12,3,TRUE))</f>
        <v/>
      </c>
      <c r="AC417" s="69" t="str">
        <f t="shared" si="19"/>
        <v/>
      </c>
      <c r="AD417" s="170" t="b">
        <f>IF(ISNUMBER(D417),"判定外",IF(C417=12,VLOOKUP(AC417,判定式!$C$15:I$19,7,TRUE),IF(C417=13,VLOOKUP(AC417,判定式!$D$15:I$19,6,TRUE),IF(C417=14,VLOOKUP(AC417,判定式!$E$15:I$19,5,TRUE),IF(C417=15,VLOOKUP(AC417,判定式!$F$15:I$19,4,TRUE),IF(C417=16,VLOOKUP(AC417,判定式!$G$15:I$19,3,TRUE),IF(C417=17,VLOOKUP(AC417,判定式!$H$15:I$19,2,TRUE))))))))</f>
        <v>0</v>
      </c>
    </row>
    <row r="418" spans="1:30" ht="14.25">
      <c r="A418" s="67">
        <v>89</v>
      </c>
      <c r="B418" s="133"/>
      <c r="C418" s="201"/>
      <c r="D418" s="215" t="str">
        <f t="shared" si="18"/>
        <v>-</v>
      </c>
      <c r="E418" s="225"/>
      <c r="F418" s="225"/>
      <c r="G418" s="225"/>
      <c r="H418" s="225"/>
      <c r="I418" s="225"/>
      <c r="J418" s="225"/>
      <c r="K418" s="68"/>
      <c r="L418" s="225"/>
      <c r="M418" s="225"/>
      <c r="N418" s="235"/>
      <c r="O418" s="235"/>
      <c r="P418" s="235"/>
      <c r="Q418" s="235"/>
      <c r="R418" s="235"/>
      <c r="S418" s="235"/>
      <c r="T418" s="250" t="str">
        <f>IF($E418="","",VLOOKUP($E418,判定式!$Q$3:$X$12,8,TRUE))</f>
        <v/>
      </c>
      <c r="U418" s="250" t="str">
        <f>IF($F418="","",VLOOKUP($F418,判定式!$R$3:$X$12,7,TRUE))</f>
        <v/>
      </c>
      <c r="V418" s="250" t="str">
        <f>IF($G418="","",VLOOKUP($G418,判定式!$S$3:$X$12,6,TRUE))</f>
        <v/>
      </c>
      <c r="W418" s="250" t="str">
        <f>IF($H418="","",VLOOKUP($H418,判定式!$T$3:$X$12,5,TRUE))</f>
        <v/>
      </c>
      <c r="X418" s="250" t="str">
        <f>IF($I418="","",VLOOKUP($I418,判定式!$AA$3:$AB$12,2,TRUE))</f>
        <v/>
      </c>
      <c r="Y418" s="250" t="str">
        <f>IF($J418="","",VLOOKUP($J418,判定式!$W$3:$X$12,2,TRUE))</f>
        <v/>
      </c>
      <c r="Z418" s="250" t="str">
        <f>IF($K418="","",VLOOKUP($K418,判定式!$Z$3:$AB$12,3,TRUE))</f>
        <v/>
      </c>
      <c r="AA418" s="250" t="str">
        <f>IF($L418="","",VLOOKUP($L418,判定式!$U$3:$X$12,4,TRUE))</f>
        <v/>
      </c>
      <c r="AB418" s="250" t="str">
        <f>IF($M418="","",VLOOKUP($M418,判定式!$V$3:$X$12,3,TRUE))</f>
        <v/>
      </c>
      <c r="AC418" s="69" t="str">
        <f t="shared" si="19"/>
        <v/>
      </c>
      <c r="AD418" s="170" t="b">
        <f>IF(ISNUMBER(D418),"判定外",IF(C418=12,VLOOKUP(AC418,判定式!$C$15:I$19,7,TRUE),IF(C418=13,VLOOKUP(AC418,判定式!$D$15:I$19,6,TRUE),IF(C418=14,VLOOKUP(AC418,判定式!$E$15:I$19,5,TRUE),IF(C418=15,VLOOKUP(AC418,判定式!$F$15:I$19,4,TRUE),IF(C418=16,VLOOKUP(AC418,判定式!$G$15:I$19,3,TRUE),IF(C418=17,VLOOKUP(AC418,判定式!$H$15:I$19,2,TRUE))))))))</f>
        <v>0</v>
      </c>
    </row>
    <row r="419" spans="1:30" ht="14.25">
      <c r="A419" s="76">
        <v>90</v>
      </c>
      <c r="B419" s="136"/>
      <c r="C419" s="204"/>
      <c r="D419" s="218" t="str">
        <f t="shared" si="18"/>
        <v>-</v>
      </c>
      <c r="E419" s="230"/>
      <c r="F419" s="230"/>
      <c r="G419" s="230"/>
      <c r="H419" s="230"/>
      <c r="I419" s="230"/>
      <c r="J419" s="230"/>
      <c r="K419" s="77"/>
      <c r="L419" s="230"/>
      <c r="M419" s="230"/>
      <c r="N419" s="239"/>
      <c r="O419" s="239"/>
      <c r="P419" s="239"/>
      <c r="Q419" s="239"/>
      <c r="R419" s="239"/>
      <c r="S419" s="239"/>
      <c r="T419" s="251" t="str">
        <f>IF($E419="","",VLOOKUP($E419,判定式!$Q$3:$X$12,8,TRUE))</f>
        <v/>
      </c>
      <c r="U419" s="251" t="str">
        <f>IF($F419="","",VLOOKUP($F419,判定式!$R$3:$X$12,7,TRUE))</f>
        <v/>
      </c>
      <c r="V419" s="251" t="str">
        <f>IF($G419="","",VLOOKUP($G419,判定式!$S$3:$X$12,6,TRUE))</f>
        <v/>
      </c>
      <c r="W419" s="251" t="str">
        <f>IF($H419="","",VLOOKUP($H419,判定式!$T$3:$X$12,5,TRUE))</f>
        <v/>
      </c>
      <c r="X419" s="251" t="str">
        <f>IF($I419="","",VLOOKUP($I419,判定式!$AA$3:$AB$12,2,TRUE))</f>
        <v/>
      </c>
      <c r="Y419" s="251" t="str">
        <f>IF($J419="","",VLOOKUP($J419,判定式!$W$3:$X$12,2,TRUE))</f>
        <v/>
      </c>
      <c r="Z419" s="251" t="str">
        <f>IF($K419="","",VLOOKUP($K419,判定式!$Z$3:$AB$12,3,TRUE))</f>
        <v/>
      </c>
      <c r="AA419" s="251" t="str">
        <f>IF($L419="","",VLOOKUP($L419,判定式!$U$3:$X$12,4,TRUE))</f>
        <v/>
      </c>
      <c r="AB419" s="251" t="str">
        <f>IF($M419="","",VLOOKUP($M419,判定式!$V$3:$X$12,3,TRUE))</f>
        <v/>
      </c>
      <c r="AC419" s="78" t="str">
        <f t="shared" si="19"/>
        <v/>
      </c>
      <c r="AD419" s="173" t="b">
        <f>IF(ISNUMBER(D419),"判定外",IF(C419=12,VLOOKUP(AC419,判定式!$C$15:I$19,7,TRUE),IF(C419=13,VLOOKUP(AC419,判定式!$D$15:I$19,6,TRUE),IF(C419=14,VLOOKUP(AC419,判定式!$E$15:I$19,5,TRUE),IF(C419=15,VLOOKUP(AC419,判定式!$F$15:I$19,4,TRUE),IF(C419=16,VLOOKUP(AC419,判定式!$G$15:I$19,3,TRUE),IF(C419=17,VLOOKUP(AC419,判定式!$H$15:I$19,2,TRUE))))))))</f>
        <v>0</v>
      </c>
    </row>
    <row r="420" spans="1:30" ht="14.25">
      <c r="A420" s="79">
        <v>91</v>
      </c>
      <c r="B420" s="137"/>
      <c r="C420" s="205"/>
      <c r="D420" s="219" t="str">
        <f t="shared" si="18"/>
        <v>-</v>
      </c>
      <c r="E420" s="231"/>
      <c r="F420" s="231"/>
      <c r="G420" s="231"/>
      <c r="H420" s="231"/>
      <c r="I420" s="231"/>
      <c r="J420" s="231"/>
      <c r="K420" s="80"/>
      <c r="L420" s="231"/>
      <c r="M420" s="231"/>
      <c r="N420" s="238"/>
      <c r="O420" s="238"/>
      <c r="P420" s="238"/>
      <c r="Q420" s="238"/>
      <c r="R420" s="238"/>
      <c r="S420" s="238"/>
      <c r="T420" s="252" t="str">
        <f>IF($E420="","",VLOOKUP($E420,判定式!$Q$3:$X$12,8,TRUE))</f>
        <v/>
      </c>
      <c r="U420" s="252" t="str">
        <f>IF($F420="","",VLOOKUP($F420,判定式!$R$3:$X$12,7,TRUE))</f>
        <v/>
      </c>
      <c r="V420" s="252" t="str">
        <f>IF($G420="","",VLOOKUP($G420,判定式!$S$3:$X$12,6,TRUE))</f>
        <v/>
      </c>
      <c r="W420" s="252" t="str">
        <f>IF($H420="","",VLOOKUP($H420,判定式!$T$3:$X$12,5,TRUE))</f>
        <v/>
      </c>
      <c r="X420" s="252" t="str">
        <f>IF($I420="","",VLOOKUP($I420,判定式!$AA$3:$AB$12,2,TRUE))</f>
        <v/>
      </c>
      <c r="Y420" s="252" t="str">
        <f>IF($J420="","",VLOOKUP($J420,判定式!$W$3:$X$12,2,TRUE))</f>
        <v/>
      </c>
      <c r="Z420" s="252" t="str">
        <f>IF($K420="","",VLOOKUP($K420,判定式!$Z$3:$AB$12,3,TRUE))</f>
        <v/>
      </c>
      <c r="AA420" s="252" t="str">
        <f>IF($L420="","",VLOOKUP($L420,判定式!$U$3:$X$12,4,TRUE))</f>
        <v/>
      </c>
      <c r="AB420" s="252" t="str">
        <f>IF($M420="","",VLOOKUP($M420,判定式!$V$3:$X$12,3,TRUE))</f>
        <v/>
      </c>
      <c r="AC420" s="75" t="str">
        <f t="shared" si="19"/>
        <v/>
      </c>
      <c r="AD420" s="174" t="b">
        <f>IF(ISNUMBER(D420),"判定外",IF(C420=12,VLOOKUP(AC420,判定式!$C$15:I$19,7,TRUE),IF(C420=13,VLOOKUP(AC420,判定式!$D$15:I$19,6,TRUE),IF(C420=14,VLOOKUP(AC420,判定式!$E$15:I$19,5,TRUE),IF(C420=15,VLOOKUP(AC420,判定式!$F$15:I$19,4,TRUE),IF(C420=16,VLOOKUP(AC420,判定式!$G$15:I$19,3,TRUE),IF(C420=17,VLOOKUP(AC420,判定式!$H$15:I$19,2,TRUE))))))))</f>
        <v>0</v>
      </c>
    </row>
    <row r="421" spans="1:30" ht="14.25">
      <c r="A421" s="67">
        <v>92</v>
      </c>
      <c r="B421" s="133"/>
      <c r="C421" s="201"/>
      <c r="D421" s="215" t="str">
        <f t="shared" si="18"/>
        <v>-</v>
      </c>
      <c r="E421" s="225"/>
      <c r="F421" s="225"/>
      <c r="G421" s="225"/>
      <c r="H421" s="225"/>
      <c r="I421" s="225"/>
      <c r="J421" s="225"/>
      <c r="K421" s="68"/>
      <c r="L421" s="225"/>
      <c r="M421" s="225"/>
      <c r="N421" s="235"/>
      <c r="O421" s="235"/>
      <c r="P421" s="235"/>
      <c r="Q421" s="235"/>
      <c r="R421" s="235"/>
      <c r="S421" s="235"/>
      <c r="T421" s="250" t="str">
        <f>IF($E421="","",VLOOKUP($E421,判定式!$Q$3:$X$12,8,TRUE))</f>
        <v/>
      </c>
      <c r="U421" s="250" t="str">
        <f>IF($F421="","",VLOOKUP($F421,判定式!$R$3:$X$12,7,TRUE))</f>
        <v/>
      </c>
      <c r="V421" s="250" t="str">
        <f>IF($G421="","",VLOOKUP($G421,判定式!$S$3:$X$12,6,TRUE))</f>
        <v/>
      </c>
      <c r="W421" s="250" t="str">
        <f>IF($H421="","",VLOOKUP($H421,判定式!$T$3:$X$12,5,TRUE))</f>
        <v/>
      </c>
      <c r="X421" s="250" t="str">
        <f>IF($I421="","",VLOOKUP($I421,判定式!$AA$3:$AB$12,2,TRUE))</f>
        <v/>
      </c>
      <c r="Y421" s="250" t="str">
        <f>IF($J421="","",VLOOKUP($J421,判定式!$W$3:$X$12,2,TRUE))</f>
        <v/>
      </c>
      <c r="Z421" s="250" t="str">
        <f>IF($K421="","",VLOOKUP($K421,判定式!$Z$3:$AB$12,3,TRUE))</f>
        <v/>
      </c>
      <c r="AA421" s="250" t="str">
        <f>IF($L421="","",VLOOKUP($L421,判定式!$U$3:$X$12,4,TRUE))</f>
        <v/>
      </c>
      <c r="AB421" s="250" t="str">
        <f>IF($M421="","",VLOOKUP($M421,判定式!$V$3:$X$12,3,TRUE))</f>
        <v/>
      </c>
      <c r="AC421" s="69" t="str">
        <f t="shared" si="19"/>
        <v/>
      </c>
      <c r="AD421" s="170" t="b">
        <f>IF(ISNUMBER(D421),"判定外",IF(C421=12,VLOOKUP(AC421,判定式!$C$15:I$19,7,TRUE),IF(C421=13,VLOOKUP(AC421,判定式!$D$15:I$19,6,TRUE),IF(C421=14,VLOOKUP(AC421,判定式!$E$15:I$19,5,TRUE),IF(C421=15,VLOOKUP(AC421,判定式!$F$15:I$19,4,TRUE),IF(C421=16,VLOOKUP(AC421,判定式!$G$15:I$19,3,TRUE),IF(C421=17,VLOOKUP(AC421,判定式!$H$15:I$19,2,TRUE))))))))</f>
        <v>0</v>
      </c>
    </row>
    <row r="422" spans="1:30" ht="14.25">
      <c r="A422" s="67">
        <v>93</v>
      </c>
      <c r="B422" s="133"/>
      <c r="C422" s="201"/>
      <c r="D422" s="215" t="str">
        <f t="shared" si="18"/>
        <v>-</v>
      </c>
      <c r="E422" s="225"/>
      <c r="F422" s="225"/>
      <c r="G422" s="225"/>
      <c r="H422" s="225"/>
      <c r="I422" s="225"/>
      <c r="J422" s="225"/>
      <c r="K422" s="68"/>
      <c r="L422" s="225"/>
      <c r="M422" s="225"/>
      <c r="N422" s="235"/>
      <c r="O422" s="235"/>
      <c r="P422" s="235"/>
      <c r="Q422" s="235"/>
      <c r="R422" s="235"/>
      <c r="S422" s="235"/>
      <c r="T422" s="250" t="str">
        <f>IF($E422="","",VLOOKUP($E422,判定式!$Q$3:$X$12,8,TRUE))</f>
        <v/>
      </c>
      <c r="U422" s="250" t="str">
        <f>IF($F422="","",VLOOKUP($F422,判定式!$R$3:$X$12,7,TRUE))</f>
        <v/>
      </c>
      <c r="V422" s="250" t="str">
        <f>IF($G422="","",VLOOKUP($G422,判定式!$S$3:$X$12,6,TRUE))</f>
        <v/>
      </c>
      <c r="W422" s="250" t="str">
        <f>IF($H422="","",VLOOKUP($H422,判定式!$T$3:$X$12,5,TRUE))</f>
        <v/>
      </c>
      <c r="X422" s="250" t="str">
        <f>IF($I422="","",VLOOKUP($I422,判定式!$AA$3:$AB$12,2,TRUE))</f>
        <v/>
      </c>
      <c r="Y422" s="250" t="str">
        <f>IF($J422="","",VLOOKUP($J422,判定式!$W$3:$X$12,2,TRUE))</f>
        <v/>
      </c>
      <c r="Z422" s="250" t="str">
        <f>IF($K422="","",VLOOKUP($K422,判定式!$Z$3:$AB$12,3,TRUE))</f>
        <v/>
      </c>
      <c r="AA422" s="250" t="str">
        <f>IF($L422="","",VLOOKUP($L422,判定式!$U$3:$X$12,4,TRUE))</f>
        <v/>
      </c>
      <c r="AB422" s="250" t="str">
        <f>IF($M422="","",VLOOKUP($M422,判定式!$V$3:$X$12,3,TRUE))</f>
        <v/>
      </c>
      <c r="AC422" s="69" t="str">
        <f t="shared" si="19"/>
        <v/>
      </c>
      <c r="AD422" s="170" t="b">
        <f>IF(ISNUMBER(D422),"判定外",IF(C422=12,VLOOKUP(AC422,判定式!$C$15:I$19,7,TRUE),IF(C422=13,VLOOKUP(AC422,判定式!$D$15:I$19,6,TRUE),IF(C422=14,VLOOKUP(AC422,判定式!$E$15:I$19,5,TRUE),IF(C422=15,VLOOKUP(AC422,判定式!$F$15:I$19,4,TRUE),IF(C422=16,VLOOKUP(AC422,判定式!$G$15:I$19,3,TRUE),IF(C422=17,VLOOKUP(AC422,判定式!$H$15:I$19,2,TRUE))))))))</f>
        <v>0</v>
      </c>
    </row>
    <row r="423" spans="1:30" ht="14.25">
      <c r="A423" s="67">
        <v>94</v>
      </c>
      <c r="B423" s="133"/>
      <c r="C423" s="201"/>
      <c r="D423" s="215" t="str">
        <f t="shared" si="18"/>
        <v>-</v>
      </c>
      <c r="E423" s="225"/>
      <c r="F423" s="225"/>
      <c r="G423" s="225"/>
      <c r="H423" s="225"/>
      <c r="I423" s="225"/>
      <c r="J423" s="225"/>
      <c r="K423" s="68"/>
      <c r="L423" s="225"/>
      <c r="M423" s="225"/>
      <c r="N423" s="235"/>
      <c r="O423" s="235"/>
      <c r="P423" s="235"/>
      <c r="Q423" s="235"/>
      <c r="R423" s="235"/>
      <c r="S423" s="235"/>
      <c r="T423" s="250" t="str">
        <f>IF($E423="","",VLOOKUP($E423,判定式!$Q$3:$X$12,8,TRUE))</f>
        <v/>
      </c>
      <c r="U423" s="250" t="str">
        <f>IF($F423="","",VLOOKUP($F423,判定式!$R$3:$X$12,7,TRUE))</f>
        <v/>
      </c>
      <c r="V423" s="250" t="str">
        <f>IF($G423="","",VLOOKUP($G423,判定式!$S$3:$X$12,6,TRUE))</f>
        <v/>
      </c>
      <c r="W423" s="250" t="str">
        <f>IF($H423="","",VLOOKUP($H423,判定式!$T$3:$X$12,5,TRUE))</f>
        <v/>
      </c>
      <c r="X423" s="250" t="str">
        <f>IF($I423="","",VLOOKUP($I423,判定式!$AA$3:$AB$12,2,TRUE))</f>
        <v/>
      </c>
      <c r="Y423" s="250" t="str">
        <f>IF($J423="","",VLOOKUP($J423,判定式!$W$3:$X$12,2,TRUE))</f>
        <v/>
      </c>
      <c r="Z423" s="250" t="str">
        <f>IF($K423="","",VLOOKUP($K423,判定式!$Z$3:$AB$12,3,TRUE))</f>
        <v/>
      </c>
      <c r="AA423" s="250" t="str">
        <f>IF($L423="","",VLOOKUP($L423,判定式!$U$3:$X$12,4,TRUE))</f>
        <v/>
      </c>
      <c r="AB423" s="250" t="str">
        <f>IF($M423="","",VLOOKUP($M423,判定式!$V$3:$X$12,3,TRUE))</f>
        <v/>
      </c>
      <c r="AC423" s="69" t="str">
        <f t="shared" si="19"/>
        <v/>
      </c>
      <c r="AD423" s="170" t="b">
        <f>IF(ISNUMBER(D423),"判定外",IF(C423=12,VLOOKUP(AC423,判定式!$C$15:I$19,7,TRUE),IF(C423=13,VLOOKUP(AC423,判定式!$D$15:I$19,6,TRUE),IF(C423=14,VLOOKUP(AC423,判定式!$E$15:I$19,5,TRUE),IF(C423=15,VLOOKUP(AC423,判定式!$F$15:I$19,4,TRUE),IF(C423=16,VLOOKUP(AC423,判定式!$G$15:I$19,3,TRUE),IF(C423=17,VLOOKUP(AC423,判定式!$H$15:I$19,2,TRUE))))))))</f>
        <v>0</v>
      </c>
    </row>
    <row r="424" spans="1:30" ht="14.25">
      <c r="A424" s="70">
        <v>95</v>
      </c>
      <c r="B424" s="134"/>
      <c r="C424" s="202"/>
      <c r="D424" s="218" t="str">
        <f t="shared" si="18"/>
        <v>-</v>
      </c>
      <c r="E424" s="227"/>
      <c r="F424" s="227"/>
      <c r="G424" s="227"/>
      <c r="H424" s="227"/>
      <c r="I424" s="227"/>
      <c r="J424" s="227"/>
      <c r="K424" s="71"/>
      <c r="L424" s="227"/>
      <c r="M424" s="227"/>
      <c r="N424" s="239"/>
      <c r="O424" s="239"/>
      <c r="P424" s="239"/>
      <c r="Q424" s="239"/>
      <c r="R424" s="239"/>
      <c r="S424" s="239"/>
      <c r="T424" s="253" t="str">
        <f>IF($E424="","",VLOOKUP($E424,判定式!$Q$3:$X$12,8,TRUE))</f>
        <v/>
      </c>
      <c r="U424" s="253" t="str">
        <f>IF($F424="","",VLOOKUP($F424,判定式!$R$3:$X$12,7,TRUE))</f>
        <v/>
      </c>
      <c r="V424" s="253" t="str">
        <f>IF($G424="","",VLOOKUP($G424,判定式!$S$3:$X$12,6,TRUE))</f>
        <v/>
      </c>
      <c r="W424" s="253" t="str">
        <f>IF($H424="","",VLOOKUP($H424,判定式!$T$3:$X$12,5,TRUE))</f>
        <v/>
      </c>
      <c r="X424" s="253" t="str">
        <f>IF($I424="","",VLOOKUP($I424,判定式!$AA$3:$AB$12,2,TRUE))</f>
        <v/>
      </c>
      <c r="Y424" s="253" t="str">
        <f>IF($J424="","",VLOOKUP($J424,判定式!$W$3:$X$12,2,TRUE))</f>
        <v/>
      </c>
      <c r="Z424" s="253" t="str">
        <f>IF($K424="","",VLOOKUP($K424,判定式!$Z$3:$AB$12,3,TRUE))</f>
        <v/>
      </c>
      <c r="AA424" s="253" t="str">
        <f>IF($L424="","",VLOOKUP($L424,判定式!$U$3:$X$12,4,TRUE))</f>
        <v/>
      </c>
      <c r="AB424" s="253" t="str">
        <f>IF($M424="","",VLOOKUP($M424,判定式!$V$3:$X$12,3,TRUE))</f>
        <v/>
      </c>
      <c r="AC424" s="78" t="str">
        <f t="shared" si="19"/>
        <v/>
      </c>
      <c r="AD424" s="171" t="b">
        <f>IF(ISNUMBER(D424),"判定外",IF(C424=12,VLOOKUP(AC424,判定式!$C$15:I$19,7,TRUE),IF(C424=13,VLOOKUP(AC424,判定式!$D$15:I$19,6,TRUE),IF(C424=14,VLOOKUP(AC424,判定式!$E$15:I$19,5,TRUE),IF(C424=15,VLOOKUP(AC424,判定式!$F$15:I$19,4,TRUE),IF(C424=16,VLOOKUP(AC424,判定式!$G$15:I$19,3,TRUE),IF(C424=17,VLOOKUP(AC424,判定式!$H$15:I$19,2,TRUE))))))))</f>
        <v>0</v>
      </c>
    </row>
    <row r="425" spans="1:30" ht="14.25">
      <c r="A425" s="73">
        <v>96</v>
      </c>
      <c r="B425" s="135"/>
      <c r="C425" s="203"/>
      <c r="D425" s="219" t="str">
        <f t="shared" si="18"/>
        <v>-</v>
      </c>
      <c r="E425" s="229"/>
      <c r="F425" s="229"/>
      <c r="G425" s="229"/>
      <c r="H425" s="229"/>
      <c r="I425" s="229"/>
      <c r="J425" s="229"/>
      <c r="K425" s="74"/>
      <c r="L425" s="229"/>
      <c r="M425" s="229"/>
      <c r="N425" s="238"/>
      <c r="O425" s="238"/>
      <c r="P425" s="238"/>
      <c r="Q425" s="238"/>
      <c r="R425" s="238"/>
      <c r="S425" s="238"/>
      <c r="T425" s="254" t="str">
        <f>IF($E425="","",VLOOKUP($E425,判定式!$Q$3:$X$12,8,TRUE))</f>
        <v/>
      </c>
      <c r="U425" s="254" t="str">
        <f>IF($F425="","",VLOOKUP($F425,判定式!$R$3:$X$12,7,TRUE))</f>
        <v/>
      </c>
      <c r="V425" s="254" t="str">
        <f>IF($G425="","",VLOOKUP($G425,判定式!$S$3:$X$12,6,TRUE))</f>
        <v/>
      </c>
      <c r="W425" s="254" t="str">
        <f>IF($H425="","",VLOOKUP($H425,判定式!$T$3:$X$12,5,TRUE))</f>
        <v/>
      </c>
      <c r="X425" s="254" t="str">
        <f>IF($I425="","",VLOOKUP($I425,判定式!$AA$3:$AB$12,2,TRUE))</f>
        <v/>
      </c>
      <c r="Y425" s="254" t="str">
        <f>IF($J425="","",VLOOKUP($J425,判定式!$W$3:$X$12,2,TRUE))</f>
        <v/>
      </c>
      <c r="Z425" s="254" t="str">
        <f>IF($K425="","",VLOOKUP($K425,判定式!$Z$3:$AB$12,3,TRUE))</f>
        <v/>
      </c>
      <c r="AA425" s="254" t="str">
        <f>IF($L425="","",VLOOKUP($L425,判定式!$U$3:$X$12,4,TRUE))</f>
        <v/>
      </c>
      <c r="AB425" s="254" t="str">
        <f>IF($M425="","",VLOOKUP($M425,判定式!$V$3:$X$12,3,TRUE))</f>
        <v/>
      </c>
      <c r="AC425" s="75" t="str">
        <f t="shared" si="19"/>
        <v/>
      </c>
      <c r="AD425" s="172" t="b">
        <f>IF(ISNUMBER(D425),"判定外",IF(C425=12,VLOOKUP(AC425,判定式!$C$15:I$19,7,TRUE),IF(C425=13,VLOOKUP(AC425,判定式!$D$15:I$19,6,TRUE),IF(C425=14,VLOOKUP(AC425,判定式!$E$15:I$19,5,TRUE),IF(C425=15,VLOOKUP(AC425,判定式!$F$15:I$19,4,TRUE),IF(C425=16,VLOOKUP(AC425,判定式!$G$15:I$19,3,TRUE),IF(C425=17,VLOOKUP(AC425,判定式!$H$15:I$19,2,TRUE))))))))</f>
        <v>0</v>
      </c>
    </row>
    <row r="426" spans="1:30" ht="14.25">
      <c r="A426" s="67">
        <v>97</v>
      </c>
      <c r="B426" s="133"/>
      <c r="C426" s="201"/>
      <c r="D426" s="215" t="str">
        <f t="shared" si="18"/>
        <v>-</v>
      </c>
      <c r="E426" s="225"/>
      <c r="F426" s="225"/>
      <c r="G426" s="225"/>
      <c r="H426" s="225"/>
      <c r="I426" s="225"/>
      <c r="J426" s="225"/>
      <c r="K426" s="68"/>
      <c r="L426" s="225"/>
      <c r="M426" s="225"/>
      <c r="N426" s="235"/>
      <c r="O426" s="235"/>
      <c r="P426" s="235"/>
      <c r="Q426" s="235"/>
      <c r="R426" s="235"/>
      <c r="S426" s="235"/>
      <c r="T426" s="250" t="str">
        <f>IF($E426="","",VLOOKUP($E426,判定式!$Q$3:$X$12,8,TRUE))</f>
        <v/>
      </c>
      <c r="U426" s="250" t="str">
        <f>IF($F426="","",VLOOKUP($F426,判定式!$R$3:$X$12,7,TRUE))</f>
        <v/>
      </c>
      <c r="V426" s="250" t="str">
        <f>IF($G426="","",VLOOKUP($G426,判定式!$S$3:$X$12,6,TRUE))</f>
        <v/>
      </c>
      <c r="W426" s="250" t="str">
        <f>IF($H426="","",VLOOKUP($H426,判定式!$T$3:$X$12,5,TRUE))</f>
        <v/>
      </c>
      <c r="X426" s="250" t="str">
        <f>IF($I426="","",VLOOKUP($I426,判定式!$AA$3:$AB$12,2,TRUE))</f>
        <v/>
      </c>
      <c r="Y426" s="250" t="str">
        <f>IF($J426="","",VLOOKUP($J426,判定式!$W$3:$X$12,2,TRUE))</f>
        <v/>
      </c>
      <c r="Z426" s="250" t="str">
        <f>IF($K426="","",VLOOKUP($K426,判定式!$Z$3:$AB$12,3,TRUE))</f>
        <v/>
      </c>
      <c r="AA426" s="250" t="str">
        <f>IF($L426="","",VLOOKUP($L426,判定式!$U$3:$X$12,4,TRUE))</f>
        <v/>
      </c>
      <c r="AB426" s="250" t="str">
        <f>IF($M426="","",VLOOKUP($M426,判定式!$V$3:$X$12,3,TRUE))</f>
        <v/>
      </c>
      <c r="AC426" s="69" t="str">
        <f t="shared" si="19"/>
        <v/>
      </c>
      <c r="AD426" s="170" t="b">
        <f>IF(ISNUMBER(D426),"判定外",IF(C426=12,VLOOKUP(AC426,判定式!$C$15:I$19,7,TRUE),IF(C426=13,VLOOKUP(AC426,判定式!$D$15:I$19,6,TRUE),IF(C426=14,VLOOKUP(AC426,判定式!$E$15:I$19,5,TRUE),IF(C426=15,VLOOKUP(AC426,判定式!$F$15:I$19,4,TRUE),IF(C426=16,VLOOKUP(AC426,判定式!$G$15:I$19,3,TRUE),IF(C426=17,VLOOKUP(AC426,判定式!$H$15:I$19,2,TRUE))))))))</f>
        <v>0</v>
      </c>
    </row>
    <row r="427" spans="1:30" ht="14.25">
      <c r="A427" s="67">
        <v>98</v>
      </c>
      <c r="B427" s="133"/>
      <c r="C427" s="201"/>
      <c r="D427" s="215" t="str">
        <f t="shared" si="18"/>
        <v>-</v>
      </c>
      <c r="E427" s="225"/>
      <c r="F427" s="225"/>
      <c r="G427" s="225"/>
      <c r="H427" s="225"/>
      <c r="I427" s="225"/>
      <c r="J427" s="225"/>
      <c r="K427" s="68"/>
      <c r="L427" s="225"/>
      <c r="M427" s="225"/>
      <c r="N427" s="235"/>
      <c r="O427" s="235"/>
      <c r="P427" s="235"/>
      <c r="Q427" s="235"/>
      <c r="R427" s="235"/>
      <c r="S427" s="235"/>
      <c r="T427" s="250" t="str">
        <f>IF($E427="","",VLOOKUP($E427,判定式!$Q$3:$X$12,8,TRUE))</f>
        <v/>
      </c>
      <c r="U427" s="250" t="str">
        <f>IF($F427="","",VLOOKUP($F427,判定式!$R$3:$X$12,7,TRUE))</f>
        <v/>
      </c>
      <c r="V427" s="250" t="str">
        <f>IF($G427="","",VLOOKUP($G427,判定式!$S$3:$X$12,6,TRUE))</f>
        <v/>
      </c>
      <c r="W427" s="250" t="str">
        <f>IF($H427="","",VLOOKUP($H427,判定式!$T$3:$X$12,5,TRUE))</f>
        <v/>
      </c>
      <c r="X427" s="250" t="str">
        <f>IF($I427="","",VLOOKUP($I427,判定式!$AA$3:$AB$12,2,TRUE))</f>
        <v/>
      </c>
      <c r="Y427" s="250" t="str">
        <f>IF($J427="","",VLOOKUP($J427,判定式!$W$3:$X$12,2,TRUE))</f>
        <v/>
      </c>
      <c r="Z427" s="250" t="str">
        <f>IF($K427="","",VLOOKUP($K427,判定式!$Z$3:$AB$12,3,TRUE))</f>
        <v/>
      </c>
      <c r="AA427" s="250" t="str">
        <f>IF($L427="","",VLOOKUP($L427,判定式!$U$3:$X$12,4,TRUE))</f>
        <v/>
      </c>
      <c r="AB427" s="250" t="str">
        <f>IF($M427="","",VLOOKUP($M427,判定式!$V$3:$X$12,3,TRUE))</f>
        <v/>
      </c>
      <c r="AC427" s="69" t="str">
        <f t="shared" si="19"/>
        <v/>
      </c>
      <c r="AD427" s="170" t="b">
        <f>IF(ISNUMBER(D427),"判定外",IF(C427=12,VLOOKUP(AC427,判定式!$C$15:I$19,7,TRUE),IF(C427=13,VLOOKUP(AC427,判定式!$D$15:I$19,6,TRUE),IF(C427=14,VLOOKUP(AC427,判定式!$E$15:I$19,5,TRUE),IF(C427=15,VLOOKUP(AC427,判定式!$F$15:I$19,4,TRUE),IF(C427=16,VLOOKUP(AC427,判定式!$G$15:I$19,3,TRUE),IF(C427=17,VLOOKUP(AC427,判定式!$H$15:I$19,2,TRUE))))))))</f>
        <v>0</v>
      </c>
    </row>
    <row r="428" spans="1:30" ht="14.25">
      <c r="A428" s="67">
        <v>99</v>
      </c>
      <c r="B428" s="133"/>
      <c r="C428" s="201"/>
      <c r="D428" s="215" t="str">
        <f t="shared" si="18"/>
        <v>-</v>
      </c>
      <c r="E428" s="225"/>
      <c r="F428" s="225"/>
      <c r="G428" s="225"/>
      <c r="H428" s="225"/>
      <c r="I428" s="225"/>
      <c r="J428" s="225"/>
      <c r="K428" s="68"/>
      <c r="L428" s="225"/>
      <c r="M428" s="225"/>
      <c r="N428" s="235"/>
      <c r="O428" s="235"/>
      <c r="P428" s="235"/>
      <c r="Q428" s="235"/>
      <c r="R428" s="235"/>
      <c r="S428" s="235"/>
      <c r="T428" s="250" t="str">
        <f>IF($E428="","",VLOOKUP($E428,判定式!$Q$3:$X$12,8,TRUE))</f>
        <v/>
      </c>
      <c r="U428" s="250" t="str">
        <f>IF($F428="","",VLOOKUP($F428,判定式!$R$3:$X$12,7,TRUE))</f>
        <v/>
      </c>
      <c r="V428" s="250" t="str">
        <f>IF($G428="","",VLOOKUP($G428,判定式!$S$3:$X$12,6,TRUE))</f>
        <v/>
      </c>
      <c r="W428" s="250" t="str">
        <f>IF($H428="","",VLOOKUP($H428,判定式!$T$3:$X$12,5,TRUE))</f>
        <v/>
      </c>
      <c r="X428" s="250" t="str">
        <f>IF($I428="","",VLOOKUP($I428,判定式!$AA$3:$AB$12,2,TRUE))</f>
        <v/>
      </c>
      <c r="Y428" s="250" t="str">
        <f>IF($J428="","",VLOOKUP($J428,判定式!$W$3:$X$12,2,TRUE))</f>
        <v/>
      </c>
      <c r="Z428" s="250" t="str">
        <f>IF($K428="","",VLOOKUP($K428,判定式!$Z$3:$AB$12,3,TRUE))</f>
        <v/>
      </c>
      <c r="AA428" s="250" t="str">
        <f>IF($L428="","",VLOOKUP($L428,判定式!$U$3:$X$12,4,TRUE))</f>
        <v/>
      </c>
      <c r="AB428" s="250" t="str">
        <f>IF($M428="","",VLOOKUP($M428,判定式!$V$3:$X$12,3,TRUE))</f>
        <v/>
      </c>
      <c r="AC428" s="69" t="str">
        <f t="shared" si="19"/>
        <v/>
      </c>
      <c r="AD428" s="170" t="b">
        <f>IF(ISNUMBER(D428),"判定外",IF(C428=12,VLOOKUP(AC428,判定式!$C$15:I$19,7,TRUE),IF(C428=13,VLOOKUP(AC428,判定式!$D$15:I$19,6,TRUE),IF(C428=14,VLOOKUP(AC428,判定式!$E$15:I$19,5,TRUE),IF(C428=15,VLOOKUP(AC428,判定式!$F$15:I$19,4,TRUE),IF(C428=16,VLOOKUP(AC428,判定式!$G$15:I$19,3,TRUE),IF(C428=17,VLOOKUP(AC428,判定式!$H$15:I$19,2,TRUE))))))))</f>
        <v>0</v>
      </c>
    </row>
    <row r="429" spans="1:30" ht="14.25">
      <c r="A429" s="76">
        <v>100</v>
      </c>
      <c r="B429" s="136"/>
      <c r="C429" s="204"/>
      <c r="D429" s="218" t="str">
        <f t="shared" si="18"/>
        <v>-</v>
      </c>
      <c r="E429" s="230"/>
      <c r="F429" s="230"/>
      <c r="G429" s="230"/>
      <c r="H429" s="230"/>
      <c r="I429" s="230"/>
      <c r="J429" s="230"/>
      <c r="K429" s="77"/>
      <c r="L429" s="230"/>
      <c r="M429" s="230"/>
      <c r="N429" s="239"/>
      <c r="O429" s="239"/>
      <c r="P429" s="239"/>
      <c r="Q429" s="239"/>
      <c r="R429" s="239"/>
      <c r="S429" s="239"/>
      <c r="T429" s="251" t="str">
        <f>IF($E429="","",VLOOKUP($E429,判定式!$Q$3:$X$12,8,TRUE))</f>
        <v/>
      </c>
      <c r="U429" s="251" t="str">
        <f>IF($F429="","",VLOOKUP($F429,判定式!$R$3:$X$12,7,TRUE))</f>
        <v/>
      </c>
      <c r="V429" s="251" t="str">
        <f>IF($G429="","",VLOOKUP($G429,判定式!$S$3:$X$12,6,TRUE))</f>
        <v/>
      </c>
      <c r="W429" s="251" t="str">
        <f>IF($H429="","",VLOOKUP($H429,判定式!$T$3:$X$12,5,TRUE))</f>
        <v/>
      </c>
      <c r="X429" s="251" t="str">
        <f>IF($I429="","",VLOOKUP($I429,判定式!$AA$3:$AB$12,2,TRUE))</f>
        <v/>
      </c>
      <c r="Y429" s="251" t="str">
        <f>IF($J429="","",VLOOKUP($J429,判定式!$W$3:$X$12,2,TRUE))</f>
        <v/>
      </c>
      <c r="Z429" s="251" t="str">
        <f>IF($K429="","",VLOOKUP($K429,判定式!$Z$3:$AB$12,3,TRUE))</f>
        <v/>
      </c>
      <c r="AA429" s="251" t="str">
        <f>IF($L429="","",VLOOKUP($L429,判定式!$U$3:$X$12,4,TRUE))</f>
        <v/>
      </c>
      <c r="AB429" s="251" t="str">
        <f>IF($M429="","",VLOOKUP($M429,判定式!$V$3:$X$12,3,TRUE))</f>
        <v/>
      </c>
      <c r="AC429" s="78" t="str">
        <f t="shared" si="19"/>
        <v/>
      </c>
      <c r="AD429" s="173" t="b">
        <f>IF(ISNUMBER(D429),"判定外",IF(C429=12,VLOOKUP(AC429,判定式!$C$15:I$19,7,TRUE),IF(C429=13,VLOOKUP(AC429,判定式!$D$15:I$19,6,TRUE),IF(C429=14,VLOOKUP(AC429,判定式!$E$15:I$19,5,TRUE),IF(C429=15,VLOOKUP(AC429,判定式!$F$15:I$19,4,TRUE),IF(C429=16,VLOOKUP(AC429,判定式!$G$15:I$19,3,TRUE),IF(C429=17,VLOOKUP(AC429,判定式!$H$15:I$19,2,TRUE))))))))</f>
        <v>0</v>
      </c>
    </row>
    <row r="430" spans="1:30" ht="14.25">
      <c r="A430" s="79">
        <v>101</v>
      </c>
      <c r="B430" s="137"/>
      <c r="C430" s="205"/>
      <c r="D430" s="219" t="str">
        <f t="shared" si="18"/>
        <v>-</v>
      </c>
      <c r="E430" s="231"/>
      <c r="F430" s="231"/>
      <c r="G430" s="231"/>
      <c r="H430" s="231"/>
      <c r="I430" s="231"/>
      <c r="J430" s="231"/>
      <c r="K430" s="80"/>
      <c r="L430" s="231"/>
      <c r="M430" s="231"/>
      <c r="N430" s="238"/>
      <c r="O430" s="238"/>
      <c r="P430" s="238"/>
      <c r="Q430" s="238"/>
      <c r="R430" s="238"/>
      <c r="S430" s="238"/>
      <c r="T430" s="252" t="str">
        <f>IF($E430="","",VLOOKUP($E430,判定式!$Q$3:$X$12,8,TRUE))</f>
        <v/>
      </c>
      <c r="U430" s="252" t="str">
        <f>IF($F430="","",VLOOKUP($F430,判定式!$R$3:$X$12,7,TRUE))</f>
        <v/>
      </c>
      <c r="V430" s="252" t="str">
        <f>IF($G430="","",VLOOKUP($G430,判定式!$S$3:$X$12,6,TRUE))</f>
        <v/>
      </c>
      <c r="W430" s="252" t="str">
        <f>IF($H430="","",VLOOKUP($H430,判定式!$T$3:$X$12,5,TRUE))</f>
        <v/>
      </c>
      <c r="X430" s="252" t="str">
        <f>IF($I430="","",VLOOKUP($I430,判定式!$AA$3:$AB$12,2,TRUE))</f>
        <v/>
      </c>
      <c r="Y430" s="252" t="str">
        <f>IF($J430="","",VLOOKUP($J430,判定式!$W$3:$X$12,2,TRUE))</f>
        <v/>
      </c>
      <c r="Z430" s="252" t="str">
        <f>IF($K430="","",VLOOKUP($K430,判定式!$Z$3:$AB$12,3,TRUE))</f>
        <v/>
      </c>
      <c r="AA430" s="252" t="str">
        <f>IF($L430="","",VLOOKUP($L430,判定式!$U$3:$X$12,4,TRUE))</f>
        <v/>
      </c>
      <c r="AB430" s="252" t="str">
        <f>IF($M430="","",VLOOKUP($M430,判定式!$V$3:$X$12,3,TRUE))</f>
        <v/>
      </c>
      <c r="AC430" s="75" t="str">
        <f t="shared" si="19"/>
        <v/>
      </c>
      <c r="AD430" s="174" t="b">
        <f>IF(ISNUMBER(D430),"判定外",IF(C430=12,VLOOKUP(AC430,判定式!$C$15:I$19,7,TRUE),IF(C430=13,VLOOKUP(AC430,判定式!$D$15:I$19,6,TRUE),IF(C430=14,VLOOKUP(AC430,判定式!$E$15:I$19,5,TRUE),IF(C430=15,VLOOKUP(AC430,判定式!$F$15:I$19,4,TRUE),IF(C430=16,VLOOKUP(AC430,判定式!$G$15:I$19,3,TRUE),IF(C430=17,VLOOKUP(AC430,判定式!$H$15:I$19,2,TRUE))))))))</f>
        <v>0</v>
      </c>
    </row>
    <row r="431" spans="1:30" ht="14.25">
      <c r="A431" s="67">
        <v>102</v>
      </c>
      <c r="B431" s="133"/>
      <c r="C431" s="201"/>
      <c r="D431" s="215" t="str">
        <f t="shared" si="18"/>
        <v>-</v>
      </c>
      <c r="E431" s="225"/>
      <c r="F431" s="225"/>
      <c r="G431" s="225"/>
      <c r="H431" s="225"/>
      <c r="I431" s="225"/>
      <c r="J431" s="225"/>
      <c r="K431" s="68"/>
      <c r="L431" s="225"/>
      <c r="M431" s="225"/>
      <c r="N431" s="235"/>
      <c r="O431" s="235"/>
      <c r="P431" s="235"/>
      <c r="Q431" s="235"/>
      <c r="R431" s="235"/>
      <c r="S431" s="235"/>
      <c r="T431" s="250" t="str">
        <f>IF($E431="","",VLOOKUP($E431,判定式!$Q$3:$X$12,8,TRUE))</f>
        <v/>
      </c>
      <c r="U431" s="250" t="str">
        <f>IF($F431="","",VLOOKUP($F431,判定式!$R$3:$X$12,7,TRUE))</f>
        <v/>
      </c>
      <c r="V431" s="250" t="str">
        <f>IF($G431="","",VLOOKUP($G431,判定式!$S$3:$X$12,6,TRUE))</f>
        <v/>
      </c>
      <c r="W431" s="250" t="str">
        <f>IF($H431="","",VLOOKUP($H431,判定式!$T$3:$X$12,5,TRUE))</f>
        <v/>
      </c>
      <c r="X431" s="250" t="str">
        <f>IF($I431="","",VLOOKUP($I431,判定式!$AA$3:$AB$12,2,TRUE))</f>
        <v/>
      </c>
      <c r="Y431" s="250" t="str">
        <f>IF($J431="","",VLOOKUP($J431,判定式!$W$3:$X$12,2,TRUE))</f>
        <v/>
      </c>
      <c r="Z431" s="250" t="str">
        <f>IF($K431="","",VLOOKUP($K431,判定式!$Z$3:$AB$12,3,TRUE))</f>
        <v/>
      </c>
      <c r="AA431" s="250" t="str">
        <f>IF($L431="","",VLOOKUP($L431,判定式!$U$3:$X$12,4,TRUE))</f>
        <v/>
      </c>
      <c r="AB431" s="250" t="str">
        <f>IF($M431="","",VLOOKUP($M431,判定式!$V$3:$X$12,3,TRUE))</f>
        <v/>
      </c>
      <c r="AC431" s="69" t="str">
        <f t="shared" si="19"/>
        <v/>
      </c>
      <c r="AD431" s="170" t="b">
        <f>IF(ISNUMBER(D431),"判定外",IF(C431=12,VLOOKUP(AC431,判定式!$C$15:I$19,7,TRUE),IF(C431=13,VLOOKUP(AC431,判定式!$D$15:I$19,6,TRUE),IF(C431=14,VLOOKUP(AC431,判定式!$E$15:I$19,5,TRUE),IF(C431=15,VLOOKUP(AC431,判定式!$F$15:I$19,4,TRUE),IF(C431=16,VLOOKUP(AC431,判定式!$G$15:I$19,3,TRUE),IF(C431=17,VLOOKUP(AC431,判定式!$H$15:I$19,2,TRUE))))))))</f>
        <v>0</v>
      </c>
    </row>
    <row r="432" spans="1:30" ht="14.25">
      <c r="A432" s="67">
        <v>103</v>
      </c>
      <c r="B432" s="133"/>
      <c r="C432" s="201"/>
      <c r="D432" s="215" t="str">
        <f t="shared" si="18"/>
        <v>-</v>
      </c>
      <c r="E432" s="225"/>
      <c r="F432" s="225"/>
      <c r="G432" s="225"/>
      <c r="H432" s="225"/>
      <c r="I432" s="225"/>
      <c r="J432" s="225"/>
      <c r="K432" s="68"/>
      <c r="L432" s="225"/>
      <c r="M432" s="225"/>
      <c r="N432" s="235"/>
      <c r="O432" s="235"/>
      <c r="P432" s="235"/>
      <c r="Q432" s="235"/>
      <c r="R432" s="235"/>
      <c r="S432" s="235"/>
      <c r="T432" s="250" t="str">
        <f>IF($E432="","",VLOOKUP($E432,判定式!$Q$3:$X$12,8,TRUE))</f>
        <v/>
      </c>
      <c r="U432" s="250" t="str">
        <f>IF($F432="","",VLOOKUP($F432,判定式!$R$3:$X$12,7,TRUE))</f>
        <v/>
      </c>
      <c r="V432" s="250" t="str">
        <f>IF($G432="","",VLOOKUP($G432,判定式!$S$3:$X$12,6,TRUE))</f>
        <v/>
      </c>
      <c r="W432" s="250" t="str">
        <f>IF($H432="","",VLOOKUP($H432,判定式!$T$3:$X$12,5,TRUE))</f>
        <v/>
      </c>
      <c r="X432" s="250" t="str">
        <f>IF($I432="","",VLOOKUP($I432,判定式!$AA$3:$AB$12,2,TRUE))</f>
        <v/>
      </c>
      <c r="Y432" s="250" t="str">
        <f>IF($J432="","",VLOOKUP($J432,判定式!$W$3:$X$12,2,TRUE))</f>
        <v/>
      </c>
      <c r="Z432" s="250" t="str">
        <f>IF($K432="","",VLOOKUP($K432,判定式!$Z$3:$AB$12,3,TRUE))</f>
        <v/>
      </c>
      <c r="AA432" s="250" t="str">
        <f>IF($L432="","",VLOOKUP($L432,判定式!$U$3:$X$12,4,TRUE))</f>
        <v/>
      </c>
      <c r="AB432" s="250" t="str">
        <f>IF($M432="","",VLOOKUP($M432,判定式!$V$3:$X$12,3,TRUE))</f>
        <v/>
      </c>
      <c r="AC432" s="69" t="str">
        <f t="shared" si="19"/>
        <v/>
      </c>
      <c r="AD432" s="170" t="b">
        <f>IF(ISNUMBER(D432),"判定外",IF(C432=12,VLOOKUP(AC432,判定式!$C$15:I$19,7,TRUE),IF(C432=13,VLOOKUP(AC432,判定式!$D$15:I$19,6,TRUE),IF(C432=14,VLOOKUP(AC432,判定式!$E$15:I$19,5,TRUE),IF(C432=15,VLOOKUP(AC432,判定式!$F$15:I$19,4,TRUE),IF(C432=16,VLOOKUP(AC432,判定式!$G$15:I$19,3,TRUE),IF(C432=17,VLOOKUP(AC432,判定式!$H$15:I$19,2,TRUE))))))))</f>
        <v>0</v>
      </c>
    </row>
    <row r="433" spans="1:30" ht="14.25">
      <c r="A433" s="67">
        <v>104</v>
      </c>
      <c r="B433" s="133"/>
      <c r="C433" s="201"/>
      <c r="D433" s="215" t="str">
        <f t="shared" si="18"/>
        <v>-</v>
      </c>
      <c r="E433" s="225"/>
      <c r="F433" s="225"/>
      <c r="G433" s="225"/>
      <c r="H433" s="225"/>
      <c r="I433" s="225"/>
      <c r="J433" s="225"/>
      <c r="K433" s="68"/>
      <c r="L433" s="225"/>
      <c r="M433" s="225"/>
      <c r="N433" s="235"/>
      <c r="O433" s="235"/>
      <c r="P433" s="235"/>
      <c r="Q433" s="235"/>
      <c r="R433" s="235"/>
      <c r="S433" s="235"/>
      <c r="T433" s="250" t="str">
        <f>IF($E433="","",VLOOKUP($E433,判定式!$Q$3:$X$12,8,TRUE))</f>
        <v/>
      </c>
      <c r="U433" s="250" t="str">
        <f>IF($F433="","",VLOOKUP($F433,判定式!$R$3:$X$12,7,TRUE))</f>
        <v/>
      </c>
      <c r="V433" s="250" t="str">
        <f>IF($G433="","",VLOOKUP($G433,判定式!$S$3:$X$12,6,TRUE))</f>
        <v/>
      </c>
      <c r="W433" s="250" t="str">
        <f>IF($H433="","",VLOOKUP($H433,判定式!$T$3:$X$12,5,TRUE))</f>
        <v/>
      </c>
      <c r="X433" s="250" t="str">
        <f>IF($I433="","",VLOOKUP($I433,判定式!$AA$3:$AB$12,2,TRUE))</f>
        <v/>
      </c>
      <c r="Y433" s="250" t="str">
        <f>IF($J433="","",VLOOKUP($J433,判定式!$W$3:$X$12,2,TRUE))</f>
        <v/>
      </c>
      <c r="Z433" s="250" t="str">
        <f>IF($K433="","",VLOOKUP($K433,判定式!$Z$3:$AB$12,3,TRUE))</f>
        <v/>
      </c>
      <c r="AA433" s="250" t="str">
        <f>IF($L433="","",VLOOKUP($L433,判定式!$U$3:$X$12,4,TRUE))</f>
        <v/>
      </c>
      <c r="AB433" s="250" t="str">
        <f>IF($M433="","",VLOOKUP($M433,判定式!$V$3:$X$12,3,TRUE))</f>
        <v/>
      </c>
      <c r="AC433" s="69" t="str">
        <f t="shared" si="19"/>
        <v/>
      </c>
      <c r="AD433" s="170" t="b">
        <f>IF(ISNUMBER(D433),"判定外",IF(C433=12,VLOOKUP(AC433,判定式!$C$15:I$19,7,TRUE),IF(C433=13,VLOOKUP(AC433,判定式!$D$15:I$19,6,TRUE),IF(C433=14,VLOOKUP(AC433,判定式!$E$15:I$19,5,TRUE),IF(C433=15,VLOOKUP(AC433,判定式!$F$15:I$19,4,TRUE),IF(C433=16,VLOOKUP(AC433,判定式!$G$15:I$19,3,TRUE),IF(C433=17,VLOOKUP(AC433,判定式!$H$15:I$19,2,TRUE))))))))</f>
        <v>0</v>
      </c>
    </row>
    <row r="434" spans="1:30" ht="14.25">
      <c r="A434" s="70">
        <v>105</v>
      </c>
      <c r="B434" s="134"/>
      <c r="C434" s="202"/>
      <c r="D434" s="218" t="str">
        <f t="shared" si="18"/>
        <v>-</v>
      </c>
      <c r="E434" s="227"/>
      <c r="F434" s="227"/>
      <c r="G434" s="227"/>
      <c r="H434" s="227"/>
      <c r="I434" s="227"/>
      <c r="J434" s="227"/>
      <c r="K434" s="71"/>
      <c r="L434" s="227"/>
      <c r="M434" s="227"/>
      <c r="N434" s="239"/>
      <c r="O434" s="239"/>
      <c r="P434" s="239"/>
      <c r="Q434" s="239"/>
      <c r="R434" s="239"/>
      <c r="S434" s="239"/>
      <c r="T434" s="253" t="str">
        <f>IF($E434="","",VLOOKUP($E434,判定式!$Q$3:$X$12,8,TRUE))</f>
        <v/>
      </c>
      <c r="U434" s="253" t="str">
        <f>IF($F434="","",VLOOKUP($F434,判定式!$R$3:$X$12,7,TRUE))</f>
        <v/>
      </c>
      <c r="V434" s="253" t="str">
        <f>IF($G434="","",VLOOKUP($G434,判定式!$S$3:$X$12,6,TRUE))</f>
        <v/>
      </c>
      <c r="W434" s="253" t="str">
        <f>IF($H434="","",VLOOKUP($H434,判定式!$T$3:$X$12,5,TRUE))</f>
        <v/>
      </c>
      <c r="X434" s="253" t="str">
        <f>IF($I434="","",VLOOKUP($I434,判定式!$AA$3:$AB$12,2,TRUE))</f>
        <v/>
      </c>
      <c r="Y434" s="253" t="str">
        <f>IF($J434="","",VLOOKUP($J434,判定式!$W$3:$X$12,2,TRUE))</f>
        <v/>
      </c>
      <c r="Z434" s="253" t="str">
        <f>IF($K434="","",VLOOKUP($K434,判定式!$Z$3:$AB$12,3,TRUE))</f>
        <v/>
      </c>
      <c r="AA434" s="253" t="str">
        <f>IF($L434="","",VLOOKUP($L434,判定式!$U$3:$X$12,4,TRUE))</f>
        <v/>
      </c>
      <c r="AB434" s="253" t="str">
        <f>IF($M434="","",VLOOKUP($M434,判定式!$V$3:$X$12,3,TRUE))</f>
        <v/>
      </c>
      <c r="AC434" s="78" t="str">
        <f t="shared" si="19"/>
        <v/>
      </c>
      <c r="AD434" s="171" t="b">
        <f>IF(ISNUMBER(D434),"判定外",IF(C434=12,VLOOKUP(AC434,判定式!$C$15:I$19,7,TRUE),IF(C434=13,VLOOKUP(AC434,判定式!$D$15:I$19,6,TRUE),IF(C434=14,VLOOKUP(AC434,判定式!$E$15:I$19,5,TRUE),IF(C434=15,VLOOKUP(AC434,判定式!$F$15:I$19,4,TRUE),IF(C434=16,VLOOKUP(AC434,判定式!$G$15:I$19,3,TRUE),IF(C434=17,VLOOKUP(AC434,判定式!$H$15:I$19,2,TRUE))))))))</f>
        <v>0</v>
      </c>
    </row>
    <row r="435" spans="1:30" ht="14.25">
      <c r="A435" s="73">
        <v>106</v>
      </c>
      <c r="B435" s="135"/>
      <c r="C435" s="203"/>
      <c r="D435" s="219" t="str">
        <f t="shared" si="18"/>
        <v>-</v>
      </c>
      <c r="E435" s="229"/>
      <c r="F435" s="229"/>
      <c r="G435" s="229"/>
      <c r="H435" s="229"/>
      <c r="I435" s="229"/>
      <c r="J435" s="229"/>
      <c r="K435" s="74"/>
      <c r="L435" s="229"/>
      <c r="M435" s="229"/>
      <c r="N435" s="238"/>
      <c r="O435" s="238"/>
      <c r="P435" s="238"/>
      <c r="Q435" s="238"/>
      <c r="R435" s="238"/>
      <c r="S435" s="238"/>
      <c r="T435" s="254" t="str">
        <f>IF($E435="","",VLOOKUP($E435,判定式!$Q$3:$X$12,8,TRUE))</f>
        <v/>
      </c>
      <c r="U435" s="254" t="str">
        <f>IF($F435="","",VLOOKUP($F435,判定式!$R$3:$X$12,7,TRUE))</f>
        <v/>
      </c>
      <c r="V435" s="254" t="str">
        <f>IF($G435="","",VLOOKUP($G435,判定式!$S$3:$X$12,6,TRUE))</f>
        <v/>
      </c>
      <c r="W435" s="254" t="str">
        <f>IF($H435="","",VLOOKUP($H435,判定式!$T$3:$X$12,5,TRUE))</f>
        <v/>
      </c>
      <c r="X435" s="254" t="str">
        <f>IF($I435="","",VLOOKUP($I435,判定式!$AA$3:$AB$12,2,TRUE))</f>
        <v/>
      </c>
      <c r="Y435" s="254" t="str">
        <f>IF($J435="","",VLOOKUP($J435,判定式!$W$3:$X$12,2,TRUE))</f>
        <v/>
      </c>
      <c r="Z435" s="254" t="str">
        <f>IF($K435="","",VLOOKUP($K435,判定式!$Z$3:$AB$12,3,TRUE))</f>
        <v/>
      </c>
      <c r="AA435" s="254" t="str">
        <f>IF($L435="","",VLOOKUP($L435,判定式!$U$3:$X$12,4,TRUE))</f>
        <v/>
      </c>
      <c r="AB435" s="254" t="str">
        <f>IF($M435="","",VLOOKUP($M435,判定式!$V$3:$X$12,3,TRUE))</f>
        <v/>
      </c>
      <c r="AC435" s="75" t="str">
        <f t="shared" si="19"/>
        <v/>
      </c>
      <c r="AD435" s="172" t="b">
        <f>IF(ISNUMBER(D435),"判定外",IF(C435=12,VLOOKUP(AC435,判定式!$C$15:I$19,7,TRUE),IF(C435=13,VLOOKUP(AC435,判定式!$D$15:I$19,6,TRUE),IF(C435=14,VLOOKUP(AC435,判定式!$E$15:I$19,5,TRUE),IF(C435=15,VLOOKUP(AC435,判定式!$F$15:I$19,4,TRUE),IF(C435=16,VLOOKUP(AC435,判定式!$G$15:I$19,3,TRUE),IF(C435=17,VLOOKUP(AC435,判定式!$H$15:I$19,2,TRUE))))))))</f>
        <v>0</v>
      </c>
    </row>
    <row r="436" spans="1:30" ht="14.25">
      <c r="A436" s="67">
        <v>107</v>
      </c>
      <c r="B436" s="133"/>
      <c r="C436" s="201"/>
      <c r="D436" s="215" t="str">
        <f t="shared" si="18"/>
        <v>-</v>
      </c>
      <c r="E436" s="225"/>
      <c r="F436" s="225"/>
      <c r="G436" s="225"/>
      <c r="H436" s="225"/>
      <c r="I436" s="225"/>
      <c r="J436" s="225"/>
      <c r="K436" s="68"/>
      <c r="L436" s="225"/>
      <c r="M436" s="225"/>
      <c r="N436" s="235"/>
      <c r="O436" s="235"/>
      <c r="P436" s="235"/>
      <c r="Q436" s="235"/>
      <c r="R436" s="235"/>
      <c r="S436" s="235"/>
      <c r="T436" s="250" t="str">
        <f>IF($E436="","",VLOOKUP($E436,判定式!$Q$3:$X$12,8,TRUE))</f>
        <v/>
      </c>
      <c r="U436" s="250" t="str">
        <f>IF($F436="","",VLOOKUP($F436,判定式!$R$3:$X$12,7,TRUE))</f>
        <v/>
      </c>
      <c r="V436" s="250" t="str">
        <f>IF($G436="","",VLOOKUP($G436,判定式!$S$3:$X$12,6,TRUE))</f>
        <v/>
      </c>
      <c r="W436" s="250" t="str">
        <f>IF($H436="","",VLOOKUP($H436,判定式!$T$3:$X$12,5,TRUE))</f>
        <v/>
      </c>
      <c r="X436" s="250" t="str">
        <f>IF($I436="","",VLOOKUP($I436,判定式!$AA$3:$AB$12,2,TRUE))</f>
        <v/>
      </c>
      <c r="Y436" s="250" t="str">
        <f>IF($J436="","",VLOOKUP($J436,判定式!$W$3:$X$12,2,TRUE))</f>
        <v/>
      </c>
      <c r="Z436" s="250" t="str">
        <f>IF($K436="","",VLOOKUP($K436,判定式!$Z$3:$AB$12,3,TRUE))</f>
        <v/>
      </c>
      <c r="AA436" s="250" t="str">
        <f>IF($L436="","",VLOOKUP($L436,判定式!$U$3:$X$12,4,TRUE))</f>
        <v/>
      </c>
      <c r="AB436" s="250" t="str">
        <f>IF($M436="","",VLOOKUP($M436,判定式!$V$3:$X$12,3,TRUE))</f>
        <v/>
      </c>
      <c r="AC436" s="69" t="str">
        <f t="shared" si="19"/>
        <v/>
      </c>
      <c r="AD436" s="170" t="b">
        <f>IF(ISNUMBER(D436),"判定外",IF(C436=12,VLOOKUP(AC436,判定式!$C$15:I$19,7,TRUE),IF(C436=13,VLOOKUP(AC436,判定式!$D$15:I$19,6,TRUE),IF(C436=14,VLOOKUP(AC436,判定式!$E$15:I$19,5,TRUE),IF(C436=15,VLOOKUP(AC436,判定式!$F$15:I$19,4,TRUE),IF(C436=16,VLOOKUP(AC436,判定式!$G$15:I$19,3,TRUE),IF(C436=17,VLOOKUP(AC436,判定式!$H$15:I$19,2,TRUE))))))))</f>
        <v>0</v>
      </c>
    </row>
    <row r="437" spans="1:30" ht="14.25">
      <c r="A437" s="67">
        <v>108</v>
      </c>
      <c r="B437" s="133"/>
      <c r="C437" s="201"/>
      <c r="D437" s="215" t="str">
        <f t="shared" si="18"/>
        <v>-</v>
      </c>
      <c r="E437" s="225"/>
      <c r="F437" s="225"/>
      <c r="G437" s="225"/>
      <c r="H437" s="225"/>
      <c r="I437" s="225"/>
      <c r="J437" s="225"/>
      <c r="K437" s="68"/>
      <c r="L437" s="225"/>
      <c r="M437" s="225"/>
      <c r="N437" s="235"/>
      <c r="O437" s="235"/>
      <c r="P437" s="235"/>
      <c r="Q437" s="235"/>
      <c r="R437" s="235"/>
      <c r="S437" s="235"/>
      <c r="T437" s="250" t="str">
        <f>IF($E437="","",VLOOKUP($E437,判定式!$Q$3:$X$12,8,TRUE))</f>
        <v/>
      </c>
      <c r="U437" s="250" t="str">
        <f>IF($F437="","",VLOOKUP($F437,判定式!$R$3:$X$12,7,TRUE))</f>
        <v/>
      </c>
      <c r="V437" s="250" t="str">
        <f>IF($G437="","",VLOOKUP($G437,判定式!$S$3:$X$12,6,TRUE))</f>
        <v/>
      </c>
      <c r="W437" s="250" t="str">
        <f>IF($H437="","",VLOOKUP($H437,判定式!$T$3:$X$12,5,TRUE))</f>
        <v/>
      </c>
      <c r="X437" s="250" t="str">
        <f>IF($I437="","",VLOOKUP($I437,判定式!$AA$3:$AB$12,2,TRUE))</f>
        <v/>
      </c>
      <c r="Y437" s="250" t="str">
        <f>IF($J437="","",VLOOKUP($J437,判定式!$W$3:$X$12,2,TRUE))</f>
        <v/>
      </c>
      <c r="Z437" s="250" t="str">
        <f>IF($K437="","",VLOOKUP($K437,判定式!$Z$3:$AB$12,3,TRUE))</f>
        <v/>
      </c>
      <c r="AA437" s="250" t="str">
        <f>IF($L437="","",VLOOKUP($L437,判定式!$U$3:$X$12,4,TRUE))</f>
        <v/>
      </c>
      <c r="AB437" s="250" t="str">
        <f>IF($M437="","",VLOOKUP($M437,判定式!$V$3:$X$12,3,TRUE))</f>
        <v/>
      </c>
      <c r="AC437" s="69" t="str">
        <f t="shared" si="19"/>
        <v/>
      </c>
      <c r="AD437" s="170" t="b">
        <f>IF(ISNUMBER(D437),"判定外",IF(C437=12,VLOOKUP(AC437,判定式!$C$15:I$19,7,TRUE),IF(C437=13,VLOOKUP(AC437,判定式!$D$15:I$19,6,TRUE),IF(C437=14,VLOOKUP(AC437,判定式!$E$15:I$19,5,TRUE),IF(C437=15,VLOOKUP(AC437,判定式!$F$15:I$19,4,TRUE),IF(C437=16,VLOOKUP(AC437,判定式!$G$15:I$19,3,TRUE),IF(C437=17,VLOOKUP(AC437,判定式!$H$15:I$19,2,TRUE))))))))</f>
        <v>0</v>
      </c>
    </row>
    <row r="438" spans="1:30" ht="14.25">
      <c r="A438" s="67">
        <v>109</v>
      </c>
      <c r="B438" s="133"/>
      <c r="C438" s="201"/>
      <c r="D438" s="215" t="str">
        <f t="shared" si="18"/>
        <v>-</v>
      </c>
      <c r="E438" s="225"/>
      <c r="F438" s="225"/>
      <c r="G438" s="225"/>
      <c r="H438" s="225"/>
      <c r="I438" s="225"/>
      <c r="J438" s="225"/>
      <c r="K438" s="68"/>
      <c r="L438" s="225"/>
      <c r="M438" s="225"/>
      <c r="N438" s="235"/>
      <c r="O438" s="235"/>
      <c r="P438" s="235"/>
      <c r="Q438" s="235"/>
      <c r="R438" s="235"/>
      <c r="S438" s="235"/>
      <c r="T438" s="250" t="str">
        <f>IF($E438="","",VLOOKUP($E438,判定式!$Q$3:$X$12,8,TRUE))</f>
        <v/>
      </c>
      <c r="U438" s="250" t="str">
        <f>IF($F438="","",VLOOKUP($F438,判定式!$R$3:$X$12,7,TRUE))</f>
        <v/>
      </c>
      <c r="V438" s="250" t="str">
        <f>IF($G438="","",VLOOKUP($G438,判定式!$S$3:$X$12,6,TRUE))</f>
        <v/>
      </c>
      <c r="W438" s="250" t="str">
        <f>IF($H438="","",VLOOKUP($H438,判定式!$T$3:$X$12,5,TRUE))</f>
        <v/>
      </c>
      <c r="X438" s="250" t="str">
        <f>IF($I438="","",VLOOKUP($I438,判定式!$AA$3:$AB$12,2,TRUE))</f>
        <v/>
      </c>
      <c r="Y438" s="250" t="str">
        <f>IF($J438="","",VLOOKUP($J438,判定式!$W$3:$X$12,2,TRUE))</f>
        <v/>
      </c>
      <c r="Z438" s="250" t="str">
        <f>IF($K438="","",VLOOKUP($K438,判定式!$Z$3:$AB$12,3,TRUE))</f>
        <v/>
      </c>
      <c r="AA438" s="250" t="str">
        <f>IF($L438="","",VLOOKUP($L438,判定式!$U$3:$X$12,4,TRUE))</f>
        <v/>
      </c>
      <c r="AB438" s="250" t="str">
        <f>IF($M438="","",VLOOKUP($M438,判定式!$V$3:$X$12,3,TRUE))</f>
        <v/>
      </c>
      <c r="AC438" s="69" t="str">
        <f t="shared" si="19"/>
        <v/>
      </c>
      <c r="AD438" s="170" t="b">
        <f>IF(ISNUMBER(D438),"判定外",IF(C438=12,VLOOKUP(AC438,判定式!$C$15:I$19,7,TRUE),IF(C438=13,VLOOKUP(AC438,判定式!$D$15:I$19,6,TRUE),IF(C438=14,VLOOKUP(AC438,判定式!$E$15:I$19,5,TRUE),IF(C438=15,VLOOKUP(AC438,判定式!$F$15:I$19,4,TRUE),IF(C438=16,VLOOKUP(AC438,判定式!$G$15:I$19,3,TRUE),IF(C438=17,VLOOKUP(AC438,判定式!$H$15:I$19,2,TRUE))))))))</f>
        <v>0</v>
      </c>
    </row>
    <row r="439" spans="1:30" ht="14.25">
      <c r="A439" s="76">
        <v>110</v>
      </c>
      <c r="B439" s="136"/>
      <c r="C439" s="204"/>
      <c r="D439" s="218" t="str">
        <f t="shared" si="18"/>
        <v>-</v>
      </c>
      <c r="E439" s="230"/>
      <c r="F439" s="230"/>
      <c r="G439" s="230"/>
      <c r="H439" s="230"/>
      <c r="I439" s="230"/>
      <c r="J439" s="230"/>
      <c r="K439" s="77"/>
      <c r="L439" s="230"/>
      <c r="M439" s="230"/>
      <c r="N439" s="239"/>
      <c r="O439" s="239"/>
      <c r="P439" s="239"/>
      <c r="Q439" s="239"/>
      <c r="R439" s="239"/>
      <c r="S439" s="239"/>
      <c r="T439" s="251" t="str">
        <f>IF($E439="","",VLOOKUP($E439,判定式!$Q$3:$X$12,8,TRUE))</f>
        <v/>
      </c>
      <c r="U439" s="251" t="str">
        <f>IF($F439="","",VLOOKUP($F439,判定式!$R$3:$X$12,7,TRUE))</f>
        <v/>
      </c>
      <c r="V439" s="251" t="str">
        <f>IF($G439="","",VLOOKUP($G439,判定式!$S$3:$X$12,6,TRUE))</f>
        <v/>
      </c>
      <c r="W439" s="251" t="str">
        <f>IF($H439="","",VLOOKUP($H439,判定式!$T$3:$X$12,5,TRUE))</f>
        <v/>
      </c>
      <c r="X439" s="251" t="str">
        <f>IF($I439="","",VLOOKUP($I439,判定式!$AA$3:$AB$12,2,TRUE))</f>
        <v/>
      </c>
      <c r="Y439" s="251" t="str">
        <f>IF($J439="","",VLOOKUP($J439,判定式!$W$3:$X$12,2,TRUE))</f>
        <v/>
      </c>
      <c r="Z439" s="251" t="str">
        <f>IF($K439="","",VLOOKUP($K439,判定式!$Z$3:$AB$12,3,TRUE))</f>
        <v/>
      </c>
      <c r="AA439" s="251" t="str">
        <f>IF($L439="","",VLOOKUP($L439,判定式!$U$3:$X$12,4,TRUE))</f>
        <v/>
      </c>
      <c r="AB439" s="251" t="str">
        <f>IF($M439="","",VLOOKUP($M439,判定式!$V$3:$X$12,3,TRUE))</f>
        <v/>
      </c>
      <c r="AC439" s="78" t="str">
        <f t="shared" si="19"/>
        <v/>
      </c>
      <c r="AD439" s="173" t="b">
        <f>IF(ISNUMBER(D439),"判定外",IF(C439=12,VLOOKUP(AC439,判定式!$C$15:I$19,7,TRUE),IF(C439=13,VLOOKUP(AC439,判定式!$D$15:I$19,6,TRUE),IF(C439=14,VLOOKUP(AC439,判定式!$E$15:I$19,5,TRUE),IF(C439=15,VLOOKUP(AC439,判定式!$F$15:I$19,4,TRUE),IF(C439=16,VLOOKUP(AC439,判定式!$G$15:I$19,3,TRUE),IF(C439=17,VLOOKUP(AC439,判定式!$H$15:I$19,2,TRUE))))))))</f>
        <v>0</v>
      </c>
    </row>
    <row r="440" spans="1:30" ht="14.25">
      <c r="A440" s="79">
        <v>111</v>
      </c>
      <c r="B440" s="137"/>
      <c r="C440" s="205"/>
      <c r="D440" s="219" t="str">
        <f t="shared" si="18"/>
        <v>-</v>
      </c>
      <c r="E440" s="231"/>
      <c r="F440" s="231"/>
      <c r="G440" s="231"/>
      <c r="H440" s="231"/>
      <c r="I440" s="231"/>
      <c r="J440" s="231"/>
      <c r="K440" s="80"/>
      <c r="L440" s="231"/>
      <c r="M440" s="231"/>
      <c r="N440" s="238"/>
      <c r="O440" s="238"/>
      <c r="P440" s="238"/>
      <c r="Q440" s="238"/>
      <c r="R440" s="238"/>
      <c r="S440" s="238"/>
      <c r="T440" s="252" t="str">
        <f>IF($E440="","",VLOOKUP($E440,判定式!$Q$3:$X$12,8,TRUE))</f>
        <v/>
      </c>
      <c r="U440" s="252" t="str">
        <f>IF($F440="","",VLOOKUP($F440,判定式!$R$3:$X$12,7,TRUE))</f>
        <v/>
      </c>
      <c r="V440" s="252" t="str">
        <f>IF($G440="","",VLOOKUP($G440,判定式!$S$3:$X$12,6,TRUE))</f>
        <v/>
      </c>
      <c r="W440" s="252" t="str">
        <f>IF($H440="","",VLOOKUP($H440,判定式!$T$3:$X$12,5,TRUE))</f>
        <v/>
      </c>
      <c r="X440" s="252" t="str">
        <f>IF($I440="","",VLOOKUP($I440,判定式!$AA$3:$AB$12,2,TRUE))</f>
        <v/>
      </c>
      <c r="Y440" s="252" t="str">
        <f>IF($J440="","",VLOOKUP($J440,判定式!$W$3:$X$12,2,TRUE))</f>
        <v/>
      </c>
      <c r="Z440" s="252" t="str">
        <f>IF($K440="","",VLOOKUP($K440,判定式!$Z$3:$AB$12,3,TRUE))</f>
        <v/>
      </c>
      <c r="AA440" s="252" t="str">
        <f>IF($L440="","",VLOOKUP($L440,判定式!$U$3:$X$12,4,TRUE))</f>
        <v/>
      </c>
      <c r="AB440" s="252" t="str">
        <f>IF($M440="","",VLOOKUP($M440,判定式!$V$3:$X$12,3,TRUE))</f>
        <v/>
      </c>
      <c r="AC440" s="75" t="str">
        <f t="shared" si="19"/>
        <v/>
      </c>
      <c r="AD440" s="174" t="b">
        <f>IF(ISNUMBER(D440),"判定外",IF(C440=12,VLOOKUP(AC440,判定式!$C$15:I$19,7,TRUE),IF(C440=13,VLOOKUP(AC440,判定式!$D$15:I$19,6,TRUE),IF(C440=14,VLOOKUP(AC440,判定式!$E$15:I$19,5,TRUE),IF(C440=15,VLOOKUP(AC440,判定式!$F$15:I$19,4,TRUE),IF(C440=16,VLOOKUP(AC440,判定式!$G$15:I$19,3,TRUE),IF(C440=17,VLOOKUP(AC440,判定式!$H$15:I$19,2,TRUE))))))))</f>
        <v>0</v>
      </c>
    </row>
    <row r="441" spans="1:30" ht="14.25">
      <c r="A441" s="67">
        <v>112</v>
      </c>
      <c r="B441" s="133"/>
      <c r="C441" s="201"/>
      <c r="D441" s="215" t="str">
        <f t="shared" si="18"/>
        <v>-</v>
      </c>
      <c r="E441" s="225"/>
      <c r="F441" s="225"/>
      <c r="G441" s="225"/>
      <c r="H441" s="225"/>
      <c r="I441" s="225"/>
      <c r="J441" s="225"/>
      <c r="K441" s="68"/>
      <c r="L441" s="225"/>
      <c r="M441" s="225"/>
      <c r="N441" s="235"/>
      <c r="O441" s="235"/>
      <c r="P441" s="235"/>
      <c r="Q441" s="235"/>
      <c r="R441" s="235"/>
      <c r="S441" s="235"/>
      <c r="T441" s="250" t="str">
        <f>IF($E441="","",VLOOKUP($E441,判定式!$Q$3:$X$12,8,TRUE))</f>
        <v/>
      </c>
      <c r="U441" s="250" t="str">
        <f>IF($F441="","",VLOOKUP($F441,判定式!$R$3:$X$12,7,TRUE))</f>
        <v/>
      </c>
      <c r="V441" s="250" t="str">
        <f>IF($G441="","",VLOOKUP($G441,判定式!$S$3:$X$12,6,TRUE))</f>
        <v/>
      </c>
      <c r="W441" s="250" t="str">
        <f>IF($H441="","",VLOOKUP($H441,判定式!$T$3:$X$12,5,TRUE))</f>
        <v/>
      </c>
      <c r="X441" s="250" t="str">
        <f>IF($I441="","",VLOOKUP($I441,判定式!$AA$3:$AB$12,2,TRUE))</f>
        <v/>
      </c>
      <c r="Y441" s="250" t="str">
        <f>IF($J441="","",VLOOKUP($J441,判定式!$W$3:$X$12,2,TRUE))</f>
        <v/>
      </c>
      <c r="Z441" s="250" t="str">
        <f>IF($K441="","",VLOOKUP($K441,判定式!$Z$3:$AB$12,3,TRUE))</f>
        <v/>
      </c>
      <c r="AA441" s="250" t="str">
        <f>IF($L441="","",VLOOKUP($L441,判定式!$U$3:$X$12,4,TRUE))</f>
        <v/>
      </c>
      <c r="AB441" s="250" t="str">
        <f>IF($M441="","",VLOOKUP($M441,判定式!$V$3:$X$12,3,TRUE))</f>
        <v/>
      </c>
      <c r="AC441" s="69" t="str">
        <f t="shared" si="19"/>
        <v/>
      </c>
      <c r="AD441" s="170" t="b">
        <f>IF(ISNUMBER(D441),"判定外",IF(C441=12,VLOOKUP(AC441,判定式!$C$15:I$19,7,TRUE),IF(C441=13,VLOOKUP(AC441,判定式!$D$15:I$19,6,TRUE),IF(C441=14,VLOOKUP(AC441,判定式!$E$15:I$19,5,TRUE),IF(C441=15,VLOOKUP(AC441,判定式!$F$15:I$19,4,TRUE),IF(C441=16,VLOOKUP(AC441,判定式!$G$15:I$19,3,TRUE),IF(C441=17,VLOOKUP(AC441,判定式!$H$15:I$19,2,TRUE))))))))</f>
        <v>0</v>
      </c>
    </row>
    <row r="442" spans="1:30" ht="14.25">
      <c r="A442" s="67">
        <v>113</v>
      </c>
      <c r="B442" s="133"/>
      <c r="C442" s="201"/>
      <c r="D442" s="215" t="str">
        <f t="shared" si="18"/>
        <v>-</v>
      </c>
      <c r="E442" s="225"/>
      <c r="F442" s="225"/>
      <c r="G442" s="225"/>
      <c r="H442" s="225"/>
      <c r="I442" s="225"/>
      <c r="J442" s="225"/>
      <c r="K442" s="68"/>
      <c r="L442" s="225"/>
      <c r="M442" s="225"/>
      <c r="N442" s="235"/>
      <c r="O442" s="235"/>
      <c r="P442" s="235"/>
      <c r="Q442" s="235"/>
      <c r="R442" s="235"/>
      <c r="S442" s="235"/>
      <c r="T442" s="250" t="str">
        <f>IF($E442="","",VLOOKUP($E442,判定式!$Q$3:$X$12,8,TRUE))</f>
        <v/>
      </c>
      <c r="U442" s="250" t="str">
        <f>IF($F442="","",VLOOKUP($F442,判定式!$R$3:$X$12,7,TRUE))</f>
        <v/>
      </c>
      <c r="V442" s="250" t="str">
        <f>IF($G442="","",VLOOKUP($G442,判定式!$S$3:$X$12,6,TRUE))</f>
        <v/>
      </c>
      <c r="W442" s="250" t="str">
        <f>IF($H442="","",VLOOKUP($H442,判定式!$T$3:$X$12,5,TRUE))</f>
        <v/>
      </c>
      <c r="X442" s="250" t="str">
        <f>IF($I442="","",VLOOKUP($I442,判定式!$AA$3:$AB$12,2,TRUE))</f>
        <v/>
      </c>
      <c r="Y442" s="250" t="str">
        <f>IF($J442="","",VLOOKUP($J442,判定式!$W$3:$X$12,2,TRUE))</f>
        <v/>
      </c>
      <c r="Z442" s="250" t="str">
        <f>IF($K442="","",VLOOKUP($K442,判定式!$Z$3:$AB$12,3,TRUE))</f>
        <v/>
      </c>
      <c r="AA442" s="250" t="str">
        <f>IF($L442="","",VLOOKUP($L442,判定式!$U$3:$X$12,4,TRUE))</f>
        <v/>
      </c>
      <c r="AB442" s="250" t="str">
        <f>IF($M442="","",VLOOKUP($M442,判定式!$V$3:$X$12,3,TRUE))</f>
        <v/>
      </c>
      <c r="AC442" s="69" t="str">
        <f t="shared" si="19"/>
        <v/>
      </c>
      <c r="AD442" s="170" t="b">
        <f>IF(ISNUMBER(D442),"判定外",IF(C442=12,VLOOKUP(AC442,判定式!$C$15:I$19,7,TRUE),IF(C442=13,VLOOKUP(AC442,判定式!$D$15:I$19,6,TRUE),IF(C442=14,VLOOKUP(AC442,判定式!$E$15:I$19,5,TRUE),IF(C442=15,VLOOKUP(AC442,判定式!$F$15:I$19,4,TRUE),IF(C442=16,VLOOKUP(AC442,判定式!$G$15:I$19,3,TRUE),IF(C442=17,VLOOKUP(AC442,判定式!$H$15:I$19,2,TRUE))))))))</f>
        <v>0</v>
      </c>
    </row>
    <row r="443" spans="1:30" ht="14.25">
      <c r="A443" s="70">
        <v>114</v>
      </c>
      <c r="B443" s="134"/>
      <c r="C443" s="202"/>
      <c r="D443" s="215" t="str">
        <f t="shared" si="18"/>
        <v>-</v>
      </c>
      <c r="E443" s="227"/>
      <c r="F443" s="227"/>
      <c r="G443" s="227"/>
      <c r="H443" s="227"/>
      <c r="I443" s="227"/>
      <c r="J443" s="227"/>
      <c r="K443" s="71"/>
      <c r="L443" s="227"/>
      <c r="M443" s="227"/>
      <c r="N443" s="235"/>
      <c r="O443" s="235"/>
      <c r="P443" s="235"/>
      <c r="Q443" s="235"/>
      <c r="R443" s="235"/>
      <c r="S443" s="235"/>
      <c r="T443" s="253" t="str">
        <f>IF($E443="","",VLOOKUP($E443,判定式!$Q$3:$X$12,8,TRUE))</f>
        <v/>
      </c>
      <c r="U443" s="253" t="str">
        <f>IF($F443="","",VLOOKUP($F443,判定式!$R$3:$X$12,7,TRUE))</f>
        <v/>
      </c>
      <c r="V443" s="253" t="str">
        <f>IF($G443="","",VLOOKUP($G443,判定式!$S$3:$X$12,6,TRUE))</f>
        <v/>
      </c>
      <c r="W443" s="253" t="str">
        <f>IF($H443="","",VLOOKUP($H443,判定式!$T$3:$X$12,5,TRUE))</f>
        <v/>
      </c>
      <c r="X443" s="253" t="str">
        <f>IF($I443="","",VLOOKUP($I443,判定式!$AA$3:$AB$12,2,TRUE))</f>
        <v/>
      </c>
      <c r="Y443" s="253" t="str">
        <f>IF($J443="","",VLOOKUP($J443,判定式!$W$3:$X$12,2,TRUE))</f>
        <v/>
      </c>
      <c r="Z443" s="253" t="str">
        <f>IF($K443="","",VLOOKUP($K443,判定式!$Z$3:$AB$12,3,TRUE))</f>
        <v/>
      </c>
      <c r="AA443" s="253" t="str">
        <f>IF($L443="","",VLOOKUP($L443,判定式!$U$3:$X$12,4,TRUE))</f>
        <v/>
      </c>
      <c r="AB443" s="253" t="str">
        <f>IF($M443="","",VLOOKUP($M443,判定式!$V$3:$X$12,3,TRUE))</f>
        <v/>
      </c>
      <c r="AC443" s="69" t="str">
        <f t="shared" si="19"/>
        <v/>
      </c>
      <c r="AD443" s="171" t="b">
        <f>IF(ISNUMBER(D443),"判定外",IF(C443=12,VLOOKUP(AC443,判定式!$C$15:I$19,7,TRUE),IF(C443=13,VLOOKUP(AC443,判定式!$D$15:I$19,6,TRUE),IF(C443=14,VLOOKUP(AC443,判定式!$E$15:I$19,5,TRUE),IF(C443=15,VLOOKUP(AC443,判定式!$F$15:I$19,4,TRUE),IF(C443=16,VLOOKUP(AC443,判定式!$G$15:I$19,3,TRUE),IF(C443=17,VLOOKUP(AC443,判定式!$H$15:I$19,2,TRUE))))))))</f>
        <v>0</v>
      </c>
    </row>
    <row r="444" spans="1:30" ht="14.25">
      <c r="A444" s="76">
        <v>115</v>
      </c>
      <c r="B444" s="136"/>
      <c r="C444" s="204"/>
      <c r="D444" s="218" t="str">
        <f t="shared" si="18"/>
        <v>-</v>
      </c>
      <c r="E444" s="230"/>
      <c r="F444" s="230"/>
      <c r="G444" s="230"/>
      <c r="H444" s="230"/>
      <c r="I444" s="230"/>
      <c r="J444" s="230"/>
      <c r="K444" s="77"/>
      <c r="L444" s="230"/>
      <c r="M444" s="230"/>
      <c r="N444" s="239"/>
      <c r="O444" s="239"/>
      <c r="P444" s="239"/>
      <c r="Q444" s="239"/>
      <c r="R444" s="239"/>
      <c r="S444" s="239"/>
      <c r="T444" s="251" t="str">
        <f>IF($E444="","",VLOOKUP($E444,判定式!$Q$3:$X$12,8,TRUE))</f>
        <v/>
      </c>
      <c r="U444" s="251" t="str">
        <f>IF($F444="","",VLOOKUP($F444,判定式!$R$3:$X$12,7,TRUE))</f>
        <v/>
      </c>
      <c r="V444" s="251" t="str">
        <f>IF($G444="","",VLOOKUP($G444,判定式!$S$3:$X$12,6,TRUE))</f>
        <v/>
      </c>
      <c r="W444" s="251" t="str">
        <f>IF($H444="","",VLOOKUP($H444,判定式!$T$3:$X$12,5,TRUE))</f>
        <v/>
      </c>
      <c r="X444" s="251" t="str">
        <f>IF($I444="","",VLOOKUP($I444,判定式!$AA$3:$AB$12,2,TRUE))</f>
        <v/>
      </c>
      <c r="Y444" s="251" t="str">
        <f>IF($J444="","",VLOOKUP($J444,判定式!$W$3:$X$12,2,TRUE))</f>
        <v/>
      </c>
      <c r="Z444" s="251" t="str">
        <f>IF($K444="","",VLOOKUP($K444,判定式!$Z$3:$AB$12,3,TRUE))</f>
        <v/>
      </c>
      <c r="AA444" s="251" t="str">
        <f>IF($L444="","",VLOOKUP($L444,判定式!$U$3:$X$12,4,TRUE))</f>
        <v/>
      </c>
      <c r="AB444" s="251" t="str">
        <f>IF($M444="","",VLOOKUP($M444,判定式!$V$3:$X$12,3,TRUE))</f>
        <v/>
      </c>
      <c r="AC444" s="78" t="str">
        <f t="shared" si="19"/>
        <v/>
      </c>
      <c r="AD444" s="173" t="b">
        <f>IF(ISNUMBER(D444),"判定外",IF(C444=12,VLOOKUP(AC444,判定式!$C$15:I$19,7,TRUE),IF(C444=13,VLOOKUP(AC444,判定式!$D$15:I$19,6,TRUE),IF(C444=14,VLOOKUP(AC444,判定式!$E$15:I$19,5,TRUE),IF(C444=15,VLOOKUP(AC444,判定式!$F$15:I$19,4,TRUE),IF(C444=16,VLOOKUP(AC444,判定式!$G$15:I$19,3,TRUE),IF(C444=17,VLOOKUP(AC444,判定式!$H$15:I$19,2,TRUE))))))))</f>
        <v>0</v>
      </c>
    </row>
    <row r="445" spans="1:30" ht="14.25">
      <c r="A445" s="73">
        <v>116</v>
      </c>
      <c r="B445" s="135"/>
      <c r="C445" s="203"/>
      <c r="D445" s="217" t="str">
        <f t="shared" si="18"/>
        <v>-</v>
      </c>
      <c r="E445" s="228"/>
      <c r="F445" s="229"/>
      <c r="G445" s="229"/>
      <c r="H445" s="229"/>
      <c r="I445" s="229"/>
      <c r="J445" s="229"/>
      <c r="K445" s="74"/>
      <c r="L445" s="229"/>
      <c r="M445" s="229"/>
      <c r="N445" s="238"/>
      <c r="O445" s="238"/>
      <c r="P445" s="238"/>
      <c r="Q445" s="238"/>
      <c r="R445" s="238"/>
      <c r="S445" s="238"/>
      <c r="T445" s="254" t="str">
        <f>IF($E445="","",VLOOKUP($E445,判定式!$Q$3:$X$12,8,TRUE))</f>
        <v/>
      </c>
      <c r="U445" s="254" t="str">
        <f>IF($F445="","",VLOOKUP($F445,判定式!$R$3:$X$12,7,TRUE))</f>
        <v/>
      </c>
      <c r="V445" s="254" t="str">
        <f>IF($G445="","",VLOOKUP($G445,判定式!$S$3:$X$12,6,TRUE))</f>
        <v/>
      </c>
      <c r="W445" s="254" t="str">
        <f>IF($H445="","",VLOOKUP($H445,判定式!$T$3:$X$12,5,TRUE))</f>
        <v/>
      </c>
      <c r="X445" s="254" t="str">
        <f>IF($I445="","",VLOOKUP($I445,判定式!$AA$3:$AB$12,2,TRUE))</f>
        <v/>
      </c>
      <c r="Y445" s="254" t="str">
        <f>IF($J445="","",VLOOKUP($J445,判定式!$W$3:$X$12,2,TRUE))</f>
        <v/>
      </c>
      <c r="Z445" s="254" t="str">
        <f>IF($K445="","",VLOOKUP($K445,判定式!$Z$3:$AB$12,3,TRUE))</f>
        <v/>
      </c>
      <c r="AA445" s="254" t="str">
        <f>IF($L445="","",VLOOKUP($L445,判定式!$U$3:$X$12,4,TRUE))</f>
        <v/>
      </c>
      <c r="AB445" s="254" t="str">
        <f>IF($M445="","",VLOOKUP($M445,判定式!$V$3:$X$12,3,TRUE))</f>
        <v/>
      </c>
      <c r="AC445" s="75" t="str">
        <f t="shared" si="19"/>
        <v/>
      </c>
      <c r="AD445" s="172" t="b">
        <f>IF(ISNUMBER(D445),"判定外",IF(C445=12,VLOOKUP(AC445,判定式!$C$15:I$19,7,TRUE),IF(C445=13,VLOOKUP(AC445,判定式!$D$15:I$19,6,TRUE),IF(C445=14,VLOOKUP(AC445,判定式!$E$15:I$19,5,TRUE),IF(C445=15,VLOOKUP(AC445,判定式!$F$15:I$19,4,TRUE),IF(C445=16,VLOOKUP(AC445,判定式!$G$15:I$19,3,TRUE),IF(C445=17,VLOOKUP(AC445,判定式!$H$15:I$19,2,TRUE))))))))</f>
        <v>0</v>
      </c>
    </row>
    <row r="446" spans="1:30" ht="14.25">
      <c r="A446" s="67">
        <v>117</v>
      </c>
      <c r="B446" s="133"/>
      <c r="C446" s="201"/>
      <c r="D446" s="215" t="str">
        <f t="shared" si="18"/>
        <v>-</v>
      </c>
      <c r="E446" s="224"/>
      <c r="F446" s="225"/>
      <c r="G446" s="225"/>
      <c r="H446" s="225"/>
      <c r="I446" s="225"/>
      <c r="J446" s="225"/>
      <c r="K446" s="68"/>
      <c r="L446" s="225"/>
      <c r="M446" s="225"/>
      <c r="N446" s="235"/>
      <c r="O446" s="235"/>
      <c r="P446" s="235"/>
      <c r="Q446" s="235"/>
      <c r="R446" s="235"/>
      <c r="S446" s="235"/>
      <c r="T446" s="250" t="str">
        <f>IF($E446="","",VLOOKUP($E446,判定式!$Q$3:$X$12,8,TRUE))</f>
        <v/>
      </c>
      <c r="U446" s="250" t="str">
        <f>IF($F446="","",VLOOKUP($F446,判定式!$R$3:$X$12,7,TRUE))</f>
        <v/>
      </c>
      <c r="V446" s="250" t="str">
        <f>IF($G446="","",VLOOKUP($G446,判定式!$S$3:$X$12,6,TRUE))</f>
        <v/>
      </c>
      <c r="W446" s="250" t="str">
        <f>IF($H446="","",VLOOKUP($H446,判定式!$T$3:$X$12,5,TRUE))</f>
        <v/>
      </c>
      <c r="X446" s="250" t="str">
        <f>IF($I446="","",VLOOKUP($I446,判定式!$AA$3:$AB$12,2,TRUE))</f>
        <v/>
      </c>
      <c r="Y446" s="250" t="str">
        <f>IF($J446="","",VLOOKUP($J446,判定式!$W$3:$X$12,2,TRUE))</f>
        <v/>
      </c>
      <c r="Z446" s="250" t="str">
        <f>IF($K446="","",VLOOKUP($K446,判定式!$Z$3:$AB$12,3,TRUE))</f>
        <v/>
      </c>
      <c r="AA446" s="250" t="str">
        <f>IF($L446="","",VLOOKUP($L446,判定式!$U$3:$X$12,4,TRUE))</f>
        <v/>
      </c>
      <c r="AB446" s="250" t="str">
        <f>IF($M446="","",VLOOKUP($M446,判定式!$V$3:$X$12,3,TRUE))</f>
        <v/>
      </c>
      <c r="AC446" s="69" t="str">
        <f t="shared" si="19"/>
        <v/>
      </c>
      <c r="AD446" s="170" t="b">
        <f>IF(ISNUMBER(D446),"判定外",IF(C446=12,VLOOKUP(AC446,判定式!$C$15:I$19,7,TRUE),IF(C446=13,VLOOKUP(AC446,判定式!$D$15:I$19,6,TRUE),IF(C446=14,VLOOKUP(AC446,判定式!$E$15:I$19,5,TRUE),IF(C446=15,VLOOKUP(AC446,判定式!$F$15:I$19,4,TRUE),IF(C446=16,VLOOKUP(AC446,判定式!$G$15:I$19,3,TRUE),IF(C446=17,VLOOKUP(AC446,判定式!$H$15:I$19,2,TRUE))))))))</f>
        <v>0</v>
      </c>
    </row>
    <row r="447" spans="1:30" ht="14.25">
      <c r="A447" s="67">
        <v>118</v>
      </c>
      <c r="B447" s="133"/>
      <c r="C447" s="201"/>
      <c r="D447" s="215" t="str">
        <f t="shared" si="18"/>
        <v>-</v>
      </c>
      <c r="E447" s="225"/>
      <c r="F447" s="225"/>
      <c r="G447" s="225"/>
      <c r="H447" s="225"/>
      <c r="I447" s="225"/>
      <c r="J447" s="225"/>
      <c r="K447" s="68"/>
      <c r="L447" s="225"/>
      <c r="M447" s="225"/>
      <c r="N447" s="235"/>
      <c r="O447" s="235"/>
      <c r="P447" s="235"/>
      <c r="Q447" s="235"/>
      <c r="R447" s="235"/>
      <c r="S447" s="235"/>
      <c r="T447" s="250" t="str">
        <f>IF($E447="","",VLOOKUP($E447,判定式!$Q$3:$X$12,8,TRUE))</f>
        <v/>
      </c>
      <c r="U447" s="250" t="str">
        <f>IF($F447="","",VLOOKUP($F447,判定式!$R$3:$X$12,7,TRUE))</f>
        <v/>
      </c>
      <c r="V447" s="250" t="str">
        <f>IF($G447="","",VLOOKUP($G447,判定式!$S$3:$X$12,6,TRUE))</f>
        <v/>
      </c>
      <c r="W447" s="250" t="str">
        <f>IF($H447="","",VLOOKUP($H447,判定式!$T$3:$X$12,5,TRUE))</f>
        <v/>
      </c>
      <c r="X447" s="250" t="str">
        <f>IF($I447="","",VLOOKUP($I447,判定式!$AA$3:$AB$12,2,TRUE))</f>
        <v/>
      </c>
      <c r="Y447" s="250" t="str">
        <f>IF($J447="","",VLOOKUP($J447,判定式!$W$3:$X$12,2,TRUE))</f>
        <v/>
      </c>
      <c r="Z447" s="250" t="str">
        <f>IF($K447="","",VLOOKUP($K447,判定式!$Z$3:$AB$12,3,TRUE))</f>
        <v/>
      </c>
      <c r="AA447" s="250" t="str">
        <f>IF($L447="","",VLOOKUP($L447,判定式!$U$3:$X$12,4,TRUE))</f>
        <v/>
      </c>
      <c r="AB447" s="250" t="str">
        <f>IF($M447="","",VLOOKUP($M447,判定式!$V$3:$X$12,3,TRUE))</f>
        <v/>
      </c>
      <c r="AC447" s="69" t="str">
        <f t="shared" si="19"/>
        <v/>
      </c>
      <c r="AD447" s="170" t="b">
        <f>IF(ISNUMBER(D447),"判定外",IF(C447=12,VLOOKUP(AC447,判定式!$C$15:I$19,7,TRUE),IF(C447=13,VLOOKUP(AC447,判定式!$D$15:I$19,6,TRUE),IF(C447=14,VLOOKUP(AC447,判定式!$E$15:I$19,5,TRUE),IF(C447=15,VLOOKUP(AC447,判定式!$F$15:I$19,4,TRUE),IF(C447=16,VLOOKUP(AC447,判定式!$G$15:I$19,3,TRUE),IF(C447=17,VLOOKUP(AC447,判定式!$H$15:I$19,2,TRUE))))))))</f>
        <v>0</v>
      </c>
    </row>
    <row r="448" spans="1:30" ht="14.25">
      <c r="A448" s="67">
        <v>119</v>
      </c>
      <c r="B448" s="133"/>
      <c r="C448" s="201"/>
      <c r="D448" s="215" t="str">
        <f t="shared" si="18"/>
        <v>-</v>
      </c>
      <c r="E448" s="225"/>
      <c r="F448" s="225"/>
      <c r="G448" s="225"/>
      <c r="H448" s="225"/>
      <c r="I448" s="225"/>
      <c r="J448" s="225"/>
      <c r="K448" s="68"/>
      <c r="L448" s="225"/>
      <c r="M448" s="225"/>
      <c r="N448" s="235"/>
      <c r="O448" s="235"/>
      <c r="P448" s="235"/>
      <c r="Q448" s="235"/>
      <c r="R448" s="235"/>
      <c r="S448" s="235"/>
      <c r="T448" s="250" t="str">
        <f>IF($E448="","",VLOOKUP($E448,判定式!$Q$3:$X$12,8,TRUE))</f>
        <v/>
      </c>
      <c r="U448" s="250" t="str">
        <f>IF($F448="","",VLOOKUP($F448,判定式!$R$3:$X$12,7,TRUE))</f>
        <v/>
      </c>
      <c r="V448" s="250" t="str">
        <f>IF($G448="","",VLOOKUP($G448,判定式!$S$3:$X$12,6,TRUE))</f>
        <v/>
      </c>
      <c r="W448" s="250" t="str">
        <f>IF($H448="","",VLOOKUP($H448,判定式!$T$3:$X$12,5,TRUE))</f>
        <v/>
      </c>
      <c r="X448" s="250" t="str">
        <f>IF($I448="","",VLOOKUP($I448,判定式!$AA$3:$AB$12,2,TRUE))</f>
        <v/>
      </c>
      <c r="Y448" s="250" t="str">
        <f>IF($J448="","",VLOOKUP($J448,判定式!$W$3:$X$12,2,TRUE))</f>
        <v/>
      </c>
      <c r="Z448" s="250" t="str">
        <f>IF($K448="","",VLOOKUP($K448,判定式!$Z$3:$AB$12,3,TRUE))</f>
        <v/>
      </c>
      <c r="AA448" s="250" t="str">
        <f>IF($L448="","",VLOOKUP($L448,判定式!$U$3:$X$12,4,TRUE))</f>
        <v/>
      </c>
      <c r="AB448" s="250" t="str">
        <f>IF($M448="","",VLOOKUP($M448,判定式!$V$3:$X$12,3,TRUE))</f>
        <v/>
      </c>
      <c r="AC448" s="69" t="str">
        <f t="shared" si="19"/>
        <v/>
      </c>
      <c r="AD448" s="170" t="b">
        <f>IF(ISNUMBER(D448),"判定外",IF(C448=12,VLOOKUP(AC448,判定式!$C$15:I$19,7,TRUE),IF(C448=13,VLOOKUP(AC448,判定式!$D$15:I$19,6,TRUE),IF(C448=14,VLOOKUP(AC448,判定式!$E$15:I$19,5,TRUE),IF(C448=15,VLOOKUP(AC448,判定式!$F$15:I$19,4,TRUE),IF(C448=16,VLOOKUP(AC448,判定式!$G$15:I$19,3,TRUE),IF(C448=17,VLOOKUP(AC448,判定式!$H$15:I$19,2,TRUE))))))))</f>
        <v>0</v>
      </c>
    </row>
    <row r="449" spans="1:30" ht="14.25">
      <c r="A449" s="76">
        <v>120</v>
      </c>
      <c r="B449" s="136"/>
      <c r="C449" s="204"/>
      <c r="D449" s="218" t="str">
        <f t="shared" si="18"/>
        <v>-</v>
      </c>
      <c r="E449" s="230"/>
      <c r="F449" s="230"/>
      <c r="G449" s="230"/>
      <c r="H449" s="230"/>
      <c r="I449" s="230"/>
      <c r="J449" s="230"/>
      <c r="K449" s="77"/>
      <c r="L449" s="230"/>
      <c r="M449" s="230"/>
      <c r="N449" s="239"/>
      <c r="O449" s="239"/>
      <c r="P449" s="239"/>
      <c r="Q449" s="239"/>
      <c r="R449" s="239"/>
      <c r="S449" s="239"/>
      <c r="T449" s="251" t="str">
        <f>IF($E449="","",VLOOKUP($E449,判定式!$Q$3:$X$12,8,TRUE))</f>
        <v/>
      </c>
      <c r="U449" s="251" t="str">
        <f>IF($F449="","",VLOOKUP($F449,判定式!$R$3:$X$12,7,TRUE))</f>
        <v/>
      </c>
      <c r="V449" s="251" t="str">
        <f>IF($G449="","",VLOOKUP($G449,判定式!$S$3:$X$12,6,TRUE))</f>
        <v/>
      </c>
      <c r="W449" s="251" t="str">
        <f>IF($H449="","",VLOOKUP($H449,判定式!$T$3:$X$12,5,TRUE))</f>
        <v/>
      </c>
      <c r="X449" s="251" t="str">
        <f>IF($I449="","",VLOOKUP($I449,判定式!$AA$3:$AB$12,2,TRUE))</f>
        <v/>
      </c>
      <c r="Y449" s="251" t="str">
        <f>IF($J449="","",VLOOKUP($J449,判定式!$W$3:$X$12,2,TRUE))</f>
        <v/>
      </c>
      <c r="Z449" s="251" t="str">
        <f>IF($K449="","",VLOOKUP($K449,判定式!$Z$3:$AB$12,3,TRUE))</f>
        <v/>
      </c>
      <c r="AA449" s="251" t="str">
        <f>IF($L449="","",VLOOKUP($L449,判定式!$U$3:$X$12,4,TRUE))</f>
        <v/>
      </c>
      <c r="AB449" s="251" t="str">
        <f>IF($M449="","",VLOOKUP($M449,判定式!$V$3:$X$12,3,TRUE))</f>
        <v/>
      </c>
      <c r="AC449" s="78" t="str">
        <f t="shared" si="19"/>
        <v/>
      </c>
      <c r="AD449" s="173" t="b">
        <f>IF(ISNUMBER(D449),"判定外",IF(C449=12,VLOOKUP(AC449,判定式!$C$15:I$19,7,TRUE),IF(C449=13,VLOOKUP(AC449,判定式!$D$15:I$19,6,TRUE),IF(C449=14,VLOOKUP(AC449,判定式!$E$15:I$19,5,TRUE),IF(C449=15,VLOOKUP(AC449,判定式!$F$15:I$19,4,TRUE),IF(C449=16,VLOOKUP(AC449,判定式!$G$15:I$19,3,TRUE),IF(C449=17,VLOOKUP(AC449,判定式!$H$15:I$19,2,TRUE))))))))</f>
        <v>0</v>
      </c>
    </row>
    <row r="450" spans="1:30" ht="14.25">
      <c r="A450" s="73">
        <v>121</v>
      </c>
      <c r="B450" s="137"/>
      <c r="C450" s="205"/>
      <c r="D450" s="219" t="str">
        <f t="shared" si="18"/>
        <v>-</v>
      </c>
      <c r="E450" s="231"/>
      <c r="F450" s="231"/>
      <c r="G450" s="231"/>
      <c r="H450" s="231"/>
      <c r="I450" s="231"/>
      <c r="J450" s="231"/>
      <c r="K450" s="80"/>
      <c r="L450" s="231"/>
      <c r="M450" s="231"/>
      <c r="N450" s="238"/>
      <c r="O450" s="238"/>
      <c r="P450" s="238"/>
      <c r="Q450" s="238"/>
      <c r="R450" s="238"/>
      <c r="S450" s="238"/>
      <c r="T450" s="252" t="str">
        <f>IF($E450="","",VLOOKUP($E450,判定式!$Q$3:$X$12,8,TRUE))</f>
        <v/>
      </c>
      <c r="U450" s="252" t="str">
        <f>IF($F450="","",VLOOKUP($F450,判定式!$R$3:$X$12,7,TRUE))</f>
        <v/>
      </c>
      <c r="V450" s="252" t="str">
        <f>IF($G450="","",VLOOKUP($G450,判定式!$S$3:$X$12,6,TRUE))</f>
        <v/>
      </c>
      <c r="W450" s="252" t="str">
        <f>IF($H450="","",VLOOKUP($H450,判定式!$T$3:$X$12,5,TRUE))</f>
        <v/>
      </c>
      <c r="X450" s="252" t="str">
        <f>IF($I450="","",VLOOKUP($I450,判定式!$AA$3:$AB$12,2,TRUE))</f>
        <v/>
      </c>
      <c r="Y450" s="252" t="str">
        <f>IF($J450="","",VLOOKUP($J450,判定式!$W$3:$X$12,2,TRUE))</f>
        <v/>
      </c>
      <c r="Z450" s="252" t="str">
        <f>IF($K450="","",VLOOKUP($K450,判定式!$Z$3:$AB$12,3,TRUE))</f>
        <v/>
      </c>
      <c r="AA450" s="252" t="str">
        <f>IF($L450="","",VLOOKUP($L450,判定式!$U$3:$X$12,4,TRUE))</f>
        <v/>
      </c>
      <c r="AB450" s="252" t="str">
        <f>IF($M450="","",VLOOKUP($M450,判定式!$V$3:$X$12,3,TRUE))</f>
        <v/>
      </c>
      <c r="AC450" s="75" t="str">
        <f t="shared" si="19"/>
        <v/>
      </c>
      <c r="AD450" s="174" t="b">
        <f>IF(ISNUMBER(D450),"判定外",IF(C450=12,VLOOKUP(AC450,判定式!$C$15:I$19,7,TRUE),IF(C450=13,VLOOKUP(AC450,判定式!$D$15:I$19,6,TRUE),IF(C450=14,VLOOKUP(AC450,判定式!$E$15:I$19,5,TRUE),IF(C450=15,VLOOKUP(AC450,判定式!$F$15:I$19,4,TRUE),IF(C450=16,VLOOKUP(AC450,判定式!$G$15:I$19,3,TRUE),IF(C450=17,VLOOKUP(AC450,判定式!$H$15:I$19,2,TRUE))))))))</f>
        <v>0</v>
      </c>
    </row>
    <row r="451" spans="1:30" ht="14.25">
      <c r="A451" s="67">
        <v>122</v>
      </c>
      <c r="B451" s="133"/>
      <c r="C451" s="201"/>
      <c r="D451" s="215" t="str">
        <f t="shared" si="18"/>
        <v>-</v>
      </c>
      <c r="E451" s="225"/>
      <c r="F451" s="225"/>
      <c r="G451" s="225"/>
      <c r="H451" s="225"/>
      <c r="I451" s="225"/>
      <c r="J451" s="225"/>
      <c r="K451" s="68"/>
      <c r="L451" s="225"/>
      <c r="M451" s="225"/>
      <c r="N451" s="235"/>
      <c r="O451" s="235"/>
      <c r="P451" s="235"/>
      <c r="Q451" s="235"/>
      <c r="R451" s="235"/>
      <c r="S451" s="235"/>
      <c r="T451" s="250" t="str">
        <f>IF($E451="","",VLOOKUP($E451,判定式!$Q$3:$X$12,8,TRUE))</f>
        <v/>
      </c>
      <c r="U451" s="250" t="str">
        <f>IF($F451="","",VLOOKUP($F451,判定式!$R$3:$X$12,7,TRUE))</f>
        <v/>
      </c>
      <c r="V451" s="250" t="str">
        <f>IF($G451="","",VLOOKUP($G451,判定式!$S$3:$X$12,6,TRUE))</f>
        <v/>
      </c>
      <c r="W451" s="250" t="str">
        <f>IF($H451="","",VLOOKUP($H451,判定式!$T$3:$X$12,5,TRUE))</f>
        <v/>
      </c>
      <c r="X451" s="250" t="str">
        <f>IF($I451="","",VLOOKUP($I451,判定式!$AA$3:$AB$12,2,TRUE))</f>
        <v/>
      </c>
      <c r="Y451" s="250" t="str">
        <f>IF($J451="","",VLOOKUP($J451,判定式!$W$3:$X$12,2,TRUE))</f>
        <v/>
      </c>
      <c r="Z451" s="250" t="str">
        <f>IF($K451="","",VLOOKUP($K451,判定式!$Z$3:$AB$12,3,TRUE))</f>
        <v/>
      </c>
      <c r="AA451" s="250" t="str">
        <f>IF($L451="","",VLOOKUP($L451,判定式!$U$3:$X$12,4,TRUE))</f>
        <v/>
      </c>
      <c r="AB451" s="250" t="str">
        <f>IF($M451="","",VLOOKUP($M451,判定式!$V$3:$X$12,3,TRUE))</f>
        <v/>
      </c>
      <c r="AC451" s="69" t="str">
        <f t="shared" si="19"/>
        <v/>
      </c>
      <c r="AD451" s="170" t="b">
        <f>IF(ISNUMBER(D451),"判定外",IF(C451=12,VLOOKUP(AC451,判定式!$C$15:I$19,7,TRUE),IF(C451=13,VLOOKUP(AC451,判定式!$D$15:I$19,6,TRUE),IF(C451=14,VLOOKUP(AC451,判定式!$E$15:I$19,5,TRUE),IF(C451=15,VLOOKUP(AC451,判定式!$F$15:I$19,4,TRUE),IF(C451=16,VLOOKUP(AC451,判定式!$G$15:I$19,3,TRUE),IF(C451=17,VLOOKUP(AC451,判定式!$H$15:I$19,2,TRUE))))))))</f>
        <v>0</v>
      </c>
    </row>
    <row r="452" spans="1:30" ht="14.25">
      <c r="A452" s="67">
        <v>123</v>
      </c>
      <c r="B452" s="133"/>
      <c r="C452" s="201"/>
      <c r="D452" s="215" t="str">
        <f t="shared" si="18"/>
        <v>-</v>
      </c>
      <c r="E452" s="225"/>
      <c r="F452" s="225"/>
      <c r="G452" s="225"/>
      <c r="H452" s="225"/>
      <c r="I452" s="225"/>
      <c r="J452" s="225"/>
      <c r="K452" s="68"/>
      <c r="L452" s="225"/>
      <c r="M452" s="225"/>
      <c r="N452" s="235"/>
      <c r="O452" s="235"/>
      <c r="P452" s="235"/>
      <c r="Q452" s="235"/>
      <c r="R452" s="235"/>
      <c r="S452" s="235"/>
      <c r="T452" s="250" t="str">
        <f>IF($E452="","",VLOOKUP($E452,判定式!$Q$3:$X$12,8,TRUE))</f>
        <v/>
      </c>
      <c r="U452" s="250" t="str">
        <f>IF($F452="","",VLOOKUP($F452,判定式!$R$3:$X$12,7,TRUE))</f>
        <v/>
      </c>
      <c r="V452" s="250" t="str">
        <f>IF($G452="","",VLOOKUP($G452,判定式!$S$3:$X$12,6,TRUE))</f>
        <v/>
      </c>
      <c r="W452" s="250" t="str">
        <f>IF($H452="","",VLOOKUP($H452,判定式!$T$3:$X$12,5,TRUE))</f>
        <v/>
      </c>
      <c r="X452" s="250" t="str">
        <f>IF($I452="","",VLOOKUP($I452,判定式!$AA$3:$AB$12,2,TRUE))</f>
        <v/>
      </c>
      <c r="Y452" s="250" t="str">
        <f>IF($J452="","",VLOOKUP($J452,判定式!$W$3:$X$12,2,TRUE))</f>
        <v/>
      </c>
      <c r="Z452" s="250" t="str">
        <f>IF($K452="","",VLOOKUP($K452,判定式!$Z$3:$AB$12,3,TRUE))</f>
        <v/>
      </c>
      <c r="AA452" s="250" t="str">
        <f>IF($L452="","",VLOOKUP($L452,判定式!$U$3:$X$12,4,TRUE))</f>
        <v/>
      </c>
      <c r="AB452" s="250" t="str">
        <f>IF($M452="","",VLOOKUP($M452,判定式!$V$3:$X$12,3,TRUE))</f>
        <v/>
      </c>
      <c r="AC452" s="69" t="str">
        <f t="shared" si="19"/>
        <v/>
      </c>
      <c r="AD452" s="170" t="b">
        <f>IF(ISNUMBER(D452),"判定外",IF(C452=12,VLOOKUP(AC452,判定式!$C$15:I$19,7,TRUE),IF(C452=13,VLOOKUP(AC452,判定式!$D$15:I$19,6,TRUE),IF(C452=14,VLOOKUP(AC452,判定式!$E$15:I$19,5,TRUE),IF(C452=15,VLOOKUP(AC452,判定式!$F$15:I$19,4,TRUE),IF(C452=16,VLOOKUP(AC452,判定式!$G$15:I$19,3,TRUE),IF(C452=17,VLOOKUP(AC452,判定式!$H$15:I$19,2,TRUE))))))))</f>
        <v>0</v>
      </c>
    </row>
    <row r="453" spans="1:30" ht="14.25">
      <c r="A453" s="67">
        <v>124</v>
      </c>
      <c r="B453" s="133"/>
      <c r="C453" s="201"/>
      <c r="D453" s="215" t="str">
        <f t="shared" si="18"/>
        <v>-</v>
      </c>
      <c r="E453" s="225"/>
      <c r="F453" s="225"/>
      <c r="G453" s="225"/>
      <c r="H453" s="225"/>
      <c r="I453" s="225"/>
      <c r="J453" s="225"/>
      <c r="K453" s="68"/>
      <c r="L453" s="225"/>
      <c r="M453" s="225"/>
      <c r="N453" s="235"/>
      <c r="O453" s="235"/>
      <c r="P453" s="235"/>
      <c r="Q453" s="235"/>
      <c r="R453" s="235"/>
      <c r="S453" s="235"/>
      <c r="T453" s="250" t="str">
        <f>IF($E453="","",VLOOKUP($E453,判定式!$Q$3:$X$12,8,TRUE))</f>
        <v/>
      </c>
      <c r="U453" s="250" t="str">
        <f>IF($F453="","",VLOOKUP($F453,判定式!$R$3:$X$12,7,TRUE))</f>
        <v/>
      </c>
      <c r="V453" s="250" t="str">
        <f>IF($G453="","",VLOOKUP($G453,判定式!$S$3:$X$12,6,TRUE))</f>
        <v/>
      </c>
      <c r="W453" s="250" t="str">
        <f>IF($H453="","",VLOOKUP($H453,判定式!$T$3:$X$12,5,TRUE))</f>
        <v/>
      </c>
      <c r="X453" s="250" t="str">
        <f>IF($I453="","",VLOOKUP($I453,判定式!$AA$3:$AB$12,2,TRUE))</f>
        <v/>
      </c>
      <c r="Y453" s="250" t="str">
        <f>IF($J453="","",VLOOKUP($J453,判定式!$W$3:$X$12,2,TRUE))</f>
        <v/>
      </c>
      <c r="Z453" s="250" t="str">
        <f>IF($K453="","",VLOOKUP($K453,判定式!$Z$3:$AB$12,3,TRUE))</f>
        <v/>
      </c>
      <c r="AA453" s="250" t="str">
        <f>IF($L453="","",VLOOKUP($L453,判定式!$U$3:$X$12,4,TRUE))</f>
        <v/>
      </c>
      <c r="AB453" s="250" t="str">
        <f>IF($M453="","",VLOOKUP($M453,判定式!$V$3:$X$12,3,TRUE))</f>
        <v/>
      </c>
      <c r="AC453" s="69" t="str">
        <f t="shared" si="19"/>
        <v/>
      </c>
      <c r="AD453" s="170" t="b">
        <f>IF(ISNUMBER(D453),"判定外",IF(C453=12,VLOOKUP(AC453,判定式!$C$15:I$19,7,TRUE),IF(C453=13,VLOOKUP(AC453,判定式!$D$15:I$19,6,TRUE),IF(C453=14,VLOOKUP(AC453,判定式!$E$15:I$19,5,TRUE),IF(C453=15,VLOOKUP(AC453,判定式!$F$15:I$19,4,TRUE),IF(C453=16,VLOOKUP(AC453,判定式!$G$15:I$19,3,TRUE),IF(C453=17,VLOOKUP(AC453,判定式!$H$15:I$19,2,TRUE))))))))</f>
        <v>0</v>
      </c>
    </row>
    <row r="454" spans="1:30" ht="14.25">
      <c r="A454" s="76">
        <v>125</v>
      </c>
      <c r="B454" s="134"/>
      <c r="C454" s="202"/>
      <c r="D454" s="216" t="str">
        <f t="shared" si="18"/>
        <v>-</v>
      </c>
      <c r="E454" s="227"/>
      <c r="F454" s="227"/>
      <c r="G454" s="227"/>
      <c r="H454" s="227"/>
      <c r="I454" s="227"/>
      <c r="J454" s="227"/>
      <c r="K454" s="71"/>
      <c r="L454" s="227"/>
      <c r="M454" s="227"/>
      <c r="N454" s="239"/>
      <c r="O454" s="239"/>
      <c r="P454" s="239"/>
      <c r="Q454" s="239"/>
      <c r="R454" s="239"/>
      <c r="S454" s="239"/>
      <c r="T454" s="253" t="str">
        <f>IF($E454="","",VLOOKUP($E454,判定式!$Q$3:$X$12,8,TRUE))</f>
        <v/>
      </c>
      <c r="U454" s="253" t="str">
        <f>IF($F454="","",VLOOKUP($F454,判定式!$R$3:$X$12,7,TRUE))</f>
        <v/>
      </c>
      <c r="V454" s="253" t="str">
        <f>IF($G454="","",VLOOKUP($G454,判定式!$S$3:$X$12,6,TRUE))</f>
        <v/>
      </c>
      <c r="W454" s="253" t="str">
        <f>IF($H454="","",VLOOKUP($H454,判定式!$T$3:$X$12,5,TRUE))</f>
        <v/>
      </c>
      <c r="X454" s="253" t="str">
        <f>IF($I454="","",VLOOKUP($I454,判定式!$AA$3:$AB$12,2,TRUE))</f>
        <v/>
      </c>
      <c r="Y454" s="253" t="str">
        <f>IF($J454="","",VLOOKUP($J454,判定式!$W$3:$X$12,2,TRUE))</f>
        <v/>
      </c>
      <c r="Z454" s="253" t="str">
        <f>IF($K454="","",VLOOKUP($K454,判定式!$Z$3:$AB$12,3,TRUE))</f>
        <v/>
      </c>
      <c r="AA454" s="253" t="str">
        <f>IF($L454="","",VLOOKUP($L454,判定式!$U$3:$X$12,4,TRUE))</f>
        <v/>
      </c>
      <c r="AB454" s="253" t="str">
        <f>IF($M454="","",VLOOKUP($M454,判定式!$V$3:$X$12,3,TRUE))</f>
        <v/>
      </c>
      <c r="AC454" s="78" t="str">
        <f t="shared" si="19"/>
        <v/>
      </c>
      <c r="AD454" s="171" t="b">
        <f>IF(ISNUMBER(D454),"判定外",IF(C454=12,VLOOKUP(AC454,判定式!$C$15:I$19,7,TRUE),IF(C454=13,VLOOKUP(AC454,判定式!$D$15:I$19,6,TRUE),IF(C454=14,VLOOKUP(AC454,判定式!$E$15:I$19,5,TRUE),IF(C454=15,VLOOKUP(AC454,判定式!$F$15:I$19,4,TRUE),IF(C454=16,VLOOKUP(AC454,判定式!$G$15:I$19,3,TRUE),IF(C454=17,VLOOKUP(AC454,判定式!$H$15:I$19,2,TRUE))))))))</f>
        <v>0</v>
      </c>
    </row>
    <row r="455" spans="1:30" ht="14.25">
      <c r="A455" s="73">
        <v>126</v>
      </c>
      <c r="B455" s="135"/>
      <c r="C455" s="203"/>
      <c r="D455" s="217" t="str">
        <f t="shared" si="18"/>
        <v>-</v>
      </c>
      <c r="E455" s="229"/>
      <c r="F455" s="229"/>
      <c r="G455" s="229"/>
      <c r="H455" s="229"/>
      <c r="I455" s="229"/>
      <c r="J455" s="229"/>
      <c r="K455" s="74"/>
      <c r="L455" s="229"/>
      <c r="M455" s="229"/>
      <c r="N455" s="240"/>
      <c r="O455" s="240"/>
      <c r="P455" s="240"/>
      <c r="Q455" s="240"/>
      <c r="R455" s="240"/>
      <c r="S455" s="240"/>
      <c r="T455" s="254" t="str">
        <f>IF($E455="","",VLOOKUP($E455,判定式!$Q$3:$X$12,8,TRUE))</f>
        <v/>
      </c>
      <c r="U455" s="254" t="str">
        <f>IF($F455="","",VLOOKUP($F455,判定式!$R$3:$X$12,7,TRUE))</f>
        <v/>
      </c>
      <c r="V455" s="254" t="str">
        <f>IF($G455="","",VLOOKUP($G455,判定式!$S$3:$X$12,6,TRUE))</f>
        <v/>
      </c>
      <c r="W455" s="254" t="str">
        <f>IF($H455="","",VLOOKUP($H455,判定式!$T$3:$X$12,5,TRUE))</f>
        <v/>
      </c>
      <c r="X455" s="254" t="str">
        <f>IF($I455="","",VLOOKUP($I455,判定式!$AA$3:$AB$12,2,TRUE))</f>
        <v/>
      </c>
      <c r="Y455" s="254" t="str">
        <f>IF($J455="","",VLOOKUP($J455,判定式!$W$3:$X$12,2,TRUE))</f>
        <v/>
      </c>
      <c r="Z455" s="254" t="str">
        <f>IF($K455="","",VLOOKUP($K455,判定式!$Z$3:$AB$12,3,TRUE))</f>
        <v/>
      </c>
      <c r="AA455" s="254" t="str">
        <f>IF($L455="","",VLOOKUP($L455,判定式!$U$3:$X$12,4,TRUE))</f>
        <v/>
      </c>
      <c r="AB455" s="254" t="str">
        <f>IF($M455="","",VLOOKUP($M455,判定式!$V$3:$X$12,3,TRUE))</f>
        <v/>
      </c>
      <c r="AC455" s="75" t="str">
        <f t="shared" si="19"/>
        <v/>
      </c>
      <c r="AD455" s="172" t="b">
        <f>IF(ISNUMBER(D455),"判定外",IF(C455=12,VLOOKUP(AC455,判定式!$C$15:I$19,7,TRUE),IF(C455=13,VLOOKUP(AC455,判定式!$D$15:I$19,6,TRUE),IF(C455=14,VLOOKUP(AC455,判定式!$E$15:I$19,5,TRUE),IF(C455=15,VLOOKUP(AC455,判定式!$F$15:I$19,4,TRUE),IF(C455=16,VLOOKUP(AC455,判定式!$G$15:I$19,3,TRUE),IF(C455=17,VLOOKUP(AC455,判定式!$H$15:I$19,2,TRUE))))))))</f>
        <v>0</v>
      </c>
    </row>
    <row r="456" spans="1:30" ht="14.25">
      <c r="A456" s="67">
        <v>127</v>
      </c>
      <c r="B456" s="133"/>
      <c r="C456" s="201"/>
      <c r="D456" s="215" t="str">
        <f t="shared" si="18"/>
        <v>-</v>
      </c>
      <c r="E456" s="225"/>
      <c r="F456" s="225"/>
      <c r="G456" s="225"/>
      <c r="H456" s="225"/>
      <c r="I456" s="225"/>
      <c r="J456" s="225"/>
      <c r="K456" s="68"/>
      <c r="L456" s="225"/>
      <c r="M456" s="225"/>
      <c r="N456" s="235"/>
      <c r="O456" s="235"/>
      <c r="P456" s="235"/>
      <c r="Q456" s="235"/>
      <c r="R456" s="235"/>
      <c r="S456" s="235"/>
      <c r="T456" s="250" t="str">
        <f>IF($E456="","",VLOOKUP($E456,判定式!$Q$3:$X$12,8,TRUE))</f>
        <v/>
      </c>
      <c r="U456" s="250" t="str">
        <f>IF($F456="","",VLOOKUP($F456,判定式!$R$3:$X$12,7,TRUE))</f>
        <v/>
      </c>
      <c r="V456" s="250" t="str">
        <f>IF($G456="","",VLOOKUP($G456,判定式!$S$3:$X$12,6,TRUE))</f>
        <v/>
      </c>
      <c r="W456" s="250" t="str">
        <f>IF($H456="","",VLOOKUP($H456,判定式!$T$3:$X$12,5,TRUE))</f>
        <v/>
      </c>
      <c r="X456" s="250" t="str">
        <f>IF($I456="","",VLOOKUP($I456,判定式!$AA$3:$AB$12,2,TRUE))</f>
        <v/>
      </c>
      <c r="Y456" s="250" t="str">
        <f>IF($J456="","",VLOOKUP($J456,判定式!$W$3:$X$12,2,TRUE))</f>
        <v/>
      </c>
      <c r="Z456" s="250" t="str">
        <f>IF($K456="","",VLOOKUP($K456,判定式!$Z$3:$AB$12,3,TRUE))</f>
        <v/>
      </c>
      <c r="AA456" s="250" t="str">
        <f>IF($L456="","",VLOOKUP($L456,判定式!$U$3:$X$12,4,TRUE))</f>
        <v/>
      </c>
      <c r="AB456" s="250" t="str">
        <f>IF($M456="","",VLOOKUP($M456,判定式!$V$3:$X$12,3,TRUE))</f>
        <v/>
      </c>
      <c r="AC456" s="69" t="str">
        <f t="shared" si="19"/>
        <v/>
      </c>
      <c r="AD456" s="170" t="b">
        <f>IF(ISNUMBER(D456),"判定外",IF(C456=12,VLOOKUP(AC456,判定式!$C$15:I$19,7,TRUE),IF(C456=13,VLOOKUP(AC456,判定式!$D$15:I$19,6,TRUE),IF(C456=14,VLOOKUP(AC456,判定式!$E$15:I$19,5,TRUE),IF(C456=15,VLOOKUP(AC456,判定式!$F$15:I$19,4,TRUE),IF(C456=16,VLOOKUP(AC456,判定式!$G$15:I$19,3,TRUE),IF(C456=17,VLOOKUP(AC456,判定式!$H$15:I$19,2,TRUE))))))))</f>
        <v>0</v>
      </c>
    </row>
    <row r="457" spans="1:30" ht="14.25">
      <c r="A457" s="67">
        <v>128</v>
      </c>
      <c r="B457" s="133"/>
      <c r="C457" s="201"/>
      <c r="D457" s="215" t="str">
        <f t="shared" si="18"/>
        <v>-</v>
      </c>
      <c r="E457" s="225"/>
      <c r="F457" s="225"/>
      <c r="G457" s="225"/>
      <c r="H457" s="225"/>
      <c r="I457" s="225"/>
      <c r="J457" s="225"/>
      <c r="K457" s="68"/>
      <c r="L457" s="225"/>
      <c r="M457" s="225"/>
      <c r="N457" s="235"/>
      <c r="O457" s="235"/>
      <c r="P457" s="235"/>
      <c r="Q457" s="235"/>
      <c r="R457" s="235"/>
      <c r="S457" s="235"/>
      <c r="T457" s="250" t="str">
        <f>IF($E457="","",VLOOKUP($E457,判定式!$Q$3:$X$12,8,TRUE))</f>
        <v/>
      </c>
      <c r="U457" s="250" t="str">
        <f>IF($F457="","",VLOOKUP($F457,判定式!$R$3:$X$12,7,TRUE))</f>
        <v/>
      </c>
      <c r="V457" s="250" t="str">
        <f>IF($G457="","",VLOOKUP($G457,判定式!$S$3:$X$12,6,TRUE))</f>
        <v/>
      </c>
      <c r="W457" s="250" t="str">
        <f>IF($H457="","",VLOOKUP($H457,判定式!$T$3:$X$12,5,TRUE))</f>
        <v/>
      </c>
      <c r="X457" s="250" t="str">
        <f>IF($I457="","",VLOOKUP($I457,判定式!$AA$3:$AB$12,2,TRUE))</f>
        <v/>
      </c>
      <c r="Y457" s="250" t="str">
        <f>IF($J457="","",VLOOKUP($J457,判定式!$W$3:$X$12,2,TRUE))</f>
        <v/>
      </c>
      <c r="Z457" s="250" t="str">
        <f>IF($K457="","",VLOOKUP($K457,判定式!$Z$3:$AB$12,3,TRUE))</f>
        <v/>
      </c>
      <c r="AA457" s="250" t="str">
        <f>IF($L457="","",VLOOKUP($L457,判定式!$U$3:$X$12,4,TRUE))</f>
        <v/>
      </c>
      <c r="AB457" s="250" t="str">
        <f>IF($M457="","",VLOOKUP($M457,判定式!$V$3:$X$12,3,TRUE))</f>
        <v/>
      </c>
      <c r="AC457" s="69" t="str">
        <f t="shared" si="19"/>
        <v/>
      </c>
      <c r="AD457" s="170" t="b">
        <f>IF(ISNUMBER(D457),"判定外",IF(C457=12,VLOOKUP(AC457,判定式!$C$15:I$19,7,TRUE),IF(C457=13,VLOOKUP(AC457,判定式!$D$15:I$19,6,TRUE),IF(C457=14,VLOOKUP(AC457,判定式!$E$15:I$19,5,TRUE),IF(C457=15,VLOOKUP(AC457,判定式!$F$15:I$19,4,TRUE),IF(C457=16,VLOOKUP(AC457,判定式!$G$15:I$19,3,TRUE),IF(C457=17,VLOOKUP(AC457,判定式!$H$15:I$19,2,TRUE))))))))</f>
        <v>0</v>
      </c>
    </row>
    <row r="458" spans="1:30" ht="14.25">
      <c r="A458" s="67">
        <v>129</v>
      </c>
      <c r="B458" s="133"/>
      <c r="C458" s="201"/>
      <c r="D458" s="215" t="str">
        <f t="shared" ref="D458:D521" si="20">IF((COUNTBLANK(E458:H458)+COUNTBLANK(K458:M458)+IF(AND(I458="",J458=""),1,0))=0,"",IF((COUNTBLANK(E458:H458)+COUNTBLANK(K458:M458)+IF(AND(I458="",J458=""),1,0))=8,"-",(COUNTBLANK(E458:H458)+COUNTBLANK(K458:M458)+IF(AND(I458="",J458=""),1,0))))</f>
        <v>-</v>
      </c>
      <c r="E458" s="225"/>
      <c r="F458" s="225"/>
      <c r="G458" s="225"/>
      <c r="H458" s="225"/>
      <c r="I458" s="225"/>
      <c r="J458" s="225"/>
      <c r="K458" s="68"/>
      <c r="L458" s="225"/>
      <c r="M458" s="225"/>
      <c r="N458" s="235"/>
      <c r="O458" s="235"/>
      <c r="P458" s="235"/>
      <c r="Q458" s="235"/>
      <c r="R458" s="235"/>
      <c r="S458" s="235"/>
      <c r="T458" s="250" t="str">
        <f>IF($E458="","",VLOOKUP($E458,判定式!$Q$3:$X$12,8,TRUE))</f>
        <v/>
      </c>
      <c r="U458" s="250" t="str">
        <f>IF($F458="","",VLOOKUP($F458,判定式!$R$3:$X$12,7,TRUE))</f>
        <v/>
      </c>
      <c r="V458" s="250" t="str">
        <f>IF($G458="","",VLOOKUP($G458,判定式!$S$3:$X$12,6,TRUE))</f>
        <v/>
      </c>
      <c r="W458" s="250" t="str">
        <f>IF($H458="","",VLOOKUP($H458,判定式!$T$3:$X$12,5,TRUE))</f>
        <v/>
      </c>
      <c r="X458" s="250" t="str">
        <f>IF($I458="","",VLOOKUP($I458,判定式!$AA$3:$AB$12,2,TRUE))</f>
        <v/>
      </c>
      <c r="Y458" s="250" t="str">
        <f>IF($J458="","",VLOOKUP($J458,判定式!$W$3:$X$12,2,TRUE))</f>
        <v/>
      </c>
      <c r="Z458" s="250" t="str">
        <f>IF($K458="","",VLOOKUP($K458,判定式!$Z$3:$AB$12,3,TRUE))</f>
        <v/>
      </c>
      <c r="AA458" s="250" t="str">
        <f>IF($L458="","",VLOOKUP($L458,判定式!$U$3:$X$12,4,TRUE))</f>
        <v/>
      </c>
      <c r="AB458" s="250" t="str">
        <f>IF($M458="","",VLOOKUP($M458,判定式!$V$3:$X$12,3,TRUE))</f>
        <v/>
      </c>
      <c r="AC458" s="69" t="str">
        <f t="shared" si="19"/>
        <v/>
      </c>
      <c r="AD458" s="170" t="b">
        <f>IF(ISNUMBER(D458),"判定外",IF(C458=12,VLOOKUP(AC458,判定式!$C$15:I$19,7,TRUE),IF(C458=13,VLOOKUP(AC458,判定式!$D$15:I$19,6,TRUE),IF(C458=14,VLOOKUP(AC458,判定式!$E$15:I$19,5,TRUE),IF(C458=15,VLOOKUP(AC458,判定式!$F$15:I$19,4,TRUE),IF(C458=16,VLOOKUP(AC458,判定式!$G$15:I$19,3,TRUE),IF(C458=17,VLOOKUP(AC458,判定式!$H$15:I$19,2,TRUE))))))))</f>
        <v>0</v>
      </c>
    </row>
    <row r="459" spans="1:30" ht="14.25">
      <c r="A459" s="76">
        <v>130</v>
      </c>
      <c r="B459" s="136"/>
      <c r="C459" s="204"/>
      <c r="D459" s="218" t="str">
        <f t="shared" si="20"/>
        <v>-</v>
      </c>
      <c r="E459" s="230"/>
      <c r="F459" s="230"/>
      <c r="G459" s="230"/>
      <c r="H459" s="230"/>
      <c r="I459" s="230"/>
      <c r="J459" s="230"/>
      <c r="K459" s="77"/>
      <c r="L459" s="230"/>
      <c r="M459" s="230"/>
      <c r="N459" s="239"/>
      <c r="O459" s="239"/>
      <c r="P459" s="239"/>
      <c r="Q459" s="239"/>
      <c r="R459" s="239"/>
      <c r="S459" s="239"/>
      <c r="T459" s="251" t="str">
        <f>IF($E459="","",VLOOKUP($E459,判定式!$Q$3:$X$12,8,TRUE))</f>
        <v/>
      </c>
      <c r="U459" s="251" t="str">
        <f>IF($F459="","",VLOOKUP($F459,判定式!$R$3:$X$12,7,TRUE))</f>
        <v/>
      </c>
      <c r="V459" s="251" t="str">
        <f>IF($G459="","",VLOOKUP($G459,判定式!$S$3:$X$12,6,TRUE))</f>
        <v/>
      </c>
      <c r="W459" s="251" t="str">
        <f>IF($H459="","",VLOOKUP($H459,判定式!$T$3:$X$12,5,TRUE))</f>
        <v/>
      </c>
      <c r="X459" s="251" t="str">
        <f>IF($I459="","",VLOOKUP($I459,判定式!$AA$3:$AB$12,2,TRUE))</f>
        <v/>
      </c>
      <c r="Y459" s="251" t="str">
        <f>IF($J459="","",VLOOKUP($J459,判定式!$W$3:$X$12,2,TRUE))</f>
        <v/>
      </c>
      <c r="Z459" s="251" t="str">
        <f>IF($K459="","",VLOOKUP($K459,判定式!$Z$3:$AB$12,3,TRUE))</f>
        <v/>
      </c>
      <c r="AA459" s="251" t="str">
        <f>IF($L459="","",VLOOKUP($L459,判定式!$U$3:$X$12,4,TRUE))</f>
        <v/>
      </c>
      <c r="AB459" s="251" t="str">
        <f>IF($M459="","",VLOOKUP($M459,判定式!$V$3:$X$12,3,TRUE))</f>
        <v/>
      </c>
      <c r="AC459" s="78" t="str">
        <f t="shared" ref="AC459:AC522" si="21">IF(COUNTBLANK(T459:AB459)=0,IF((SUM(T459:X459)+SUM(Z459:AB459))&gt;=(SUM(T459:W459)+SUM(Y459:AB459)),SUM(T459:X459)+SUM(Z459:AB459),SUM(T459:W459)+SUM(Y459:AB459)),IF(AND(X459="",Y459=""),"",IF(AND(COUNTBLANK(T459:W459)=0,COUNTBLANK(Z459:AB459)=0),IF((SUM(T459:X459)+SUM(Z459:AB459))&gt;=(SUM(T459:W459)+SUM(Y459:AB459)),SUM(T459:X459)+SUM(Z459:AB459),SUM(T459:W459)+SUM(Y459:AB459)),"")))</f>
        <v/>
      </c>
      <c r="AD459" s="173" t="b">
        <f>IF(ISNUMBER(D459),"判定外",IF(C459=12,VLOOKUP(AC459,判定式!$C$15:I$19,7,TRUE),IF(C459=13,VLOOKUP(AC459,判定式!$D$15:I$19,6,TRUE),IF(C459=14,VLOOKUP(AC459,判定式!$E$15:I$19,5,TRUE),IF(C459=15,VLOOKUP(AC459,判定式!$F$15:I$19,4,TRUE),IF(C459=16,VLOOKUP(AC459,判定式!$G$15:I$19,3,TRUE),IF(C459=17,VLOOKUP(AC459,判定式!$H$15:I$19,2,TRUE))))))))</f>
        <v>0</v>
      </c>
    </row>
    <row r="460" spans="1:30" ht="14.25">
      <c r="A460" s="73">
        <v>131</v>
      </c>
      <c r="B460" s="137"/>
      <c r="C460" s="205"/>
      <c r="D460" s="219" t="str">
        <f t="shared" si="20"/>
        <v>-</v>
      </c>
      <c r="E460" s="231"/>
      <c r="F460" s="231"/>
      <c r="G460" s="231"/>
      <c r="H460" s="231"/>
      <c r="I460" s="231"/>
      <c r="J460" s="231"/>
      <c r="K460" s="80"/>
      <c r="L460" s="231"/>
      <c r="M460" s="231"/>
      <c r="N460" s="240"/>
      <c r="O460" s="238"/>
      <c r="P460" s="238"/>
      <c r="Q460" s="238"/>
      <c r="R460" s="238"/>
      <c r="S460" s="238"/>
      <c r="T460" s="252" t="str">
        <f>IF($E460="","",VLOOKUP($E460,判定式!$Q$3:$X$12,8,TRUE))</f>
        <v/>
      </c>
      <c r="U460" s="252" t="str">
        <f>IF($F460="","",VLOOKUP($F460,判定式!$R$3:$X$12,7,TRUE))</f>
        <v/>
      </c>
      <c r="V460" s="252" t="str">
        <f>IF($G460="","",VLOOKUP($G460,判定式!$S$3:$X$12,6,TRUE))</f>
        <v/>
      </c>
      <c r="W460" s="252" t="str">
        <f>IF($H460="","",VLOOKUP($H460,判定式!$T$3:$X$12,5,TRUE))</f>
        <v/>
      </c>
      <c r="X460" s="252" t="str">
        <f>IF($I460="","",VLOOKUP($I460,判定式!$AA$3:$AB$12,2,TRUE))</f>
        <v/>
      </c>
      <c r="Y460" s="252" t="str">
        <f>IF($J460="","",VLOOKUP($J460,判定式!$W$3:$X$12,2,TRUE))</f>
        <v/>
      </c>
      <c r="Z460" s="252" t="str">
        <f>IF($K460="","",VLOOKUP($K460,判定式!$Z$3:$AB$12,3,TRUE))</f>
        <v/>
      </c>
      <c r="AA460" s="252" t="str">
        <f>IF($L460="","",VLOOKUP($L460,判定式!$U$3:$X$12,4,TRUE))</f>
        <v/>
      </c>
      <c r="AB460" s="252" t="str">
        <f>IF($M460="","",VLOOKUP($M460,判定式!$V$3:$X$12,3,TRUE))</f>
        <v/>
      </c>
      <c r="AC460" s="75" t="str">
        <f t="shared" si="21"/>
        <v/>
      </c>
      <c r="AD460" s="174" t="b">
        <f>IF(ISNUMBER(D460),"判定外",IF(C460=12,VLOOKUP(AC460,判定式!$C$15:I$19,7,TRUE),IF(C460=13,VLOOKUP(AC460,判定式!$D$15:I$19,6,TRUE),IF(C460=14,VLOOKUP(AC460,判定式!$E$15:I$19,5,TRUE),IF(C460=15,VLOOKUP(AC460,判定式!$F$15:I$19,4,TRUE),IF(C460=16,VLOOKUP(AC460,判定式!$G$15:I$19,3,TRUE),IF(C460=17,VLOOKUP(AC460,判定式!$H$15:I$19,2,TRUE))))))))</f>
        <v>0</v>
      </c>
    </row>
    <row r="461" spans="1:30" ht="14.25">
      <c r="A461" s="67">
        <v>132</v>
      </c>
      <c r="B461" s="133"/>
      <c r="C461" s="201"/>
      <c r="D461" s="215" t="str">
        <f t="shared" si="20"/>
        <v>-</v>
      </c>
      <c r="E461" s="225"/>
      <c r="F461" s="225"/>
      <c r="G461" s="225"/>
      <c r="H461" s="225"/>
      <c r="I461" s="225"/>
      <c r="J461" s="225"/>
      <c r="K461" s="68"/>
      <c r="L461" s="225"/>
      <c r="M461" s="225"/>
      <c r="N461" s="235"/>
      <c r="O461" s="235"/>
      <c r="P461" s="235"/>
      <c r="Q461" s="235"/>
      <c r="R461" s="235"/>
      <c r="S461" s="235"/>
      <c r="T461" s="250" t="str">
        <f>IF($E461="","",VLOOKUP($E461,判定式!$Q$3:$X$12,8,TRUE))</f>
        <v/>
      </c>
      <c r="U461" s="250" t="str">
        <f>IF($F461="","",VLOOKUP($F461,判定式!$R$3:$X$12,7,TRUE))</f>
        <v/>
      </c>
      <c r="V461" s="250" t="str">
        <f>IF($G461="","",VLOOKUP($G461,判定式!$S$3:$X$12,6,TRUE))</f>
        <v/>
      </c>
      <c r="W461" s="250" t="str">
        <f>IF($H461="","",VLOOKUP($H461,判定式!$T$3:$X$12,5,TRUE))</f>
        <v/>
      </c>
      <c r="X461" s="250" t="str">
        <f>IF($I461="","",VLOOKUP($I461,判定式!$AA$3:$AB$12,2,TRUE))</f>
        <v/>
      </c>
      <c r="Y461" s="250" t="str">
        <f>IF($J461="","",VLOOKUP($J461,判定式!$W$3:$X$12,2,TRUE))</f>
        <v/>
      </c>
      <c r="Z461" s="250" t="str">
        <f>IF($K461="","",VLOOKUP($K461,判定式!$Z$3:$AB$12,3,TRUE))</f>
        <v/>
      </c>
      <c r="AA461" s="250" t="str">
        <f>IF($L461="","",VLOOKUP($L461,判定式!$U$3:$X$12,4,TRUE))</f>
        <v/>
      </c>
      <c r="AB461" s="250" t="str">
        <f>IF($M461="","",VLOOKUP($M461,判定式!$V$3:$X$12,3,TRUE))</f>
        <v/>
      </c>
      <c r="AC461" s="69" t="str">
        <f t="shared" si="21"/>
        <v/>
      </c>
      <c r="AD461" s="170" t="b">
        <f>IF(ISNUMBER(D461),"判定外",IF(C461=12,VLOOKUP(AC461,判定式!$C$15:I$19,7,TRUE),IF(C461=13,VLOOKUP(AC461,判定式!$D$15:I$19,6,TRUE),IF(C461=14,VLOOKUP(AC461,判定式!$E$15:I$19,5,TRUE),IF(C461=15,VLOOKUP(AC461,判定式!$F$15:I$19,4,TRUE),IF(C461=16,VLOOKUP(AC461,判定式!$G$15:I$19,3,TRUE),IF(C461=17,VLOOKUP(AC461,判定式!$H$15:I$19,2,TRUE))))))))</f>
        <v>0</v>
      </c>
    </row>
    <row r="462" spans="1:30" ht="14.25">
      <c r="A462" s="67">
        <v>133</v>
      </c>
      <c r="B462" s="133"/>
      <c r="C462" s="201"/>
      <c r="D462" s="215" t="str">
        <f t="shared" si="20"/>
        <v>-</v>
      </c>
      <c r="E462" s="225"/>
      <c r="F462" s="225"/>
      <c r="G462" s="225"/>
      <c r="H462" s="225"/>
      <c r="I462" s="225"/>
      <c r="J462" s="225"/>
      <c r="K462" s="68"/>
      <c r="L462" s="225"/>
      <c r="M462" s="225"/>
      <c r="N462" s="235"/>
      <c r="O462" s="235"/>
      <c r="P462" s="235"/>
      <c r="Q462" s="235"/>
      <c r="R462" s="235"/>
      <c r="S462" s="235"/>
      <c r="T462" s="250" t="str">
        <f>IF($E462="","",VLOOKUP($E462,判定式!$Q$3:$X$12,8,TRUE))</f>
        <v/>
      </c>
      <c r="U462" s="250" t="str">
        <f>IF($F462="","",VLOOKUP($F462,判定式!$R$3:$X$12,7,TRUE))</f>
        <v/>
      </c>
      <c r="V462" s="250" t="str">
        <f>IF($G462="","",VLOOKUP($G462,判定式!$S$3:$X$12,6,TRUE))</f>
        <v/>
      </c>
      <c r="W462" s="250" t="str">
        <f>IF($H462="","",VLOOKUP($H462,判定式!$T$3:$X$12,5,TRUE))</f>
        <v/>
      </c>
      <c r="X462" s="250" t="str">
        <f>IF($I462="","",VLOOKUP($I462,判定式!$AA$3:$AB$12,2,TRUE))</f>
        <v/>
      </c>
      <c r="Y462" s="250" t="str">
        <f>IF($J462="","",VLOOKUP($J462,判定式!$W$3:$X$12,2,TRUE))</f>
        <v/>
      </c>
      <c r="Z462" s="250" t="str">
        <f>IF($K462="","",VLOOKUP($K462,判定式!$Z$3:$AB$12,3,TRUE))</f>
        <v/>
      </c>
      <c r="AA462" s="250" t="str">
        <f>IF($L462="","",VLOOKUP($L462,判定式!$U$3:$X$12,4,TRUE))</f>
        <v/>
      </c>
      <c r="AB462" s="250" t="str">
        <f>IF($M462="","",VLOOKUP($M462,判定式!$V$3:$X$12,3,TRUE))</f>
        <v/>
      </c>
      <c r="AC462" s="69" t="str">
        <f t="shared" si="21"/>
        <v/>
      </c>
      <c r="AD462" s="170" t="b">
        <f>IF(ISNUMBER(D462),"判定外",IF(C462=12,VLOOKUP(AC462,判定式!$C$15:I$19,7,TRUE),IF(C462=13,VLOOKUP(AC462,判定式!$D$15:I$19,6,TRUE),IF(C462=14,VLOOKUP(AC462,判定式!$E$15:I$19,5,TRUE),IF(C462=15,VLOOKUP(AC462,判定式!$F$15:I$19,4,TRUE),IF(C462=16,VLOOKUP(AC462,判定式!$G$15:I$19,3,TRUE),IF(C462=17,VLOOKUP(AC462,判定式!$H$15:I$19,2,TRUE))))))))</f>
        <v>0</v>
      </c>
    </row>
    <row r="463" spans="1:30" ht="14.25">
      <c r="A463" s="67">
        <v>134</v>
      </c>
      <c r="B463" s="133"/>
      <c r="C463" s="201"/>
      <c r="D463" s="215" t="str">
        <f t="shared" si="20"/>
        <v>-</v>
      </c>
      <c r="E463" s="225"/>
      <c r="F463" s="225"/>
      <c r="G463" s="225"/>
      <c r="H463" s="225"/>
      <c r="I463" s="225"/>
      <c r="J463" s="225"/>
      <c r="K463" s="68"/>
      <c r="L463" s="225"/>
      <c r="M463" s="225"/>
      <c r="N463" s="235"/>
      <c r="O463" s="235"/>
      <c r="P463" s="235"/>
      <c r="Q463" s="235"/>
      <c r="R463" s="235"/>
      <c r="S463" s="235"/>
      <c r="T463" s="250" t="str">
        <f>IF($E463="","",VLOOKUP($E463,判定式!$Q$3:$X$12,8,TRUE))</f>
        <v/>
      </c>
      <c r="U463" s="250" t="str">
        <f>IF($F463="","",VLOOKUP($F463,判定式!$R$3:$X$12,7,TRUE))</f>
        <v/>
      </c>
      <c r="V463" s="250" t="str">
        <f>IF($G463="","",VLOOKUP($G463,判定式!$S$3:$X$12,6,TRUE))</f>
        <v/>
      </c>
      <c r="W463" s="250" t="str">
        <f>IF($H463="","",VLOOKUP($H463,判定式!$T$3:$X$12,5,TRUE))</f>
        <v/>
      </c>
      <c r="X463" s="250" t="str">
        <f>IF($I463="","",VLOOKUP($I463,判定式!$AA$3:$AB$12,2,TRUE))</f>
        <v/>
      </c>
      <c r="Y463" s="250" t="str">
        <f>IF($J463="","",VLOOKUP($J463,判定式!$W$3:$X$12,2,TRUE))</f>
        <v/>
      </c>
      <c r="Z463" s="250" t="str">
        <f>IF($K463="","",VLOOKUP($K463,判定式!$Z$3:$AB$12,3,TRUE))</f>
        <v/>
      </c>
      <c r="AA463" s="250" t="str">
        <f>IF($L463="","",VLOOKUP($L463,判定式!$U$3:$X$12,4,TRUE))</f>
        <v/>
      </c>
      <c r="AB463" s="250" t="str">
        <f>IF($M463="","",VLOOKUP($M463,判定式!$V$3:$X$12,3,TRUE))</f>
        <v/>
      </c>
      <c r="AC463" s="69" t="str">
        <f t="shared" si="21"/>
        <v/>
      </c>
      <c r="AD463" s="170" t="b">
        <f>IF(ISNUMBER(D463),"判定外",IF(C463=12,VLOOKUP(AC463,判定式!$C$15:I$19,7,TRUE),IF(C463=13,VLOOKUP(AC463,判定式!$D$15:I$19,6,TRUE),IF(C463=14,VLOOKUP(AC463,判定式!$E$15:I$19,5,TRUE),IF(C463=15,VLOOKUP(AC463,判定式!$F$15:I$19,4,TRUE),IF(C463=16,VLOOKUP(AC463,判定式!$G$15:I$19,3,TRUE),IF(C463=17,VLOOKUP(AC463,判定式!$H$15:I$19,2,TRUE))))))))</f>
        <v>0</v>
      </c>
    </row>
    <row r="464" spans="1:30" ht="14.25">
      <c r="A464" s="76">
        <v>135</v>
      </c>
      <c r="B464" s="134"/>
      <c r="C464" s="202"/>
      <c r="D464" s="216" t="str">
        <f t="shared" si="20"/>
        <v>-</v>
      </c>
      <c r="E464" s="227"/>
      <c r="F464" s="227"/>
      <c r="G464" s="227"/>
      <c r="H464" s="227"/>
      <c r="I464" s="227"/>
      <c r="J464" s="227"/>
      <c r="K464" s="71"/>
      <c r="L464" s="227"/>
      <c r="M464" s="227"/>
      <c r="N464" s="239"/>
      <c r="O464" s="239"/>
      <c r="P464" s="239"/>
      <c r="Q464" s="239"/>
      <c r="R464" s="239"/>
      <c r="S464" s="239"/>
      <c r="T464" s="253" t="str">
        <f>IF($E464="","",VLOOKUP($E464,判定式!$Q$3:$X$12,8,TRUE))</f>
        <v/>
      </c>
      <c r="U464" s="253" t="str">
        <f>IF($F464="","",VLOOKUP($F464,判定式!$R$3:$X$12,7,TRUE))</f>
        <v/>
      </c>
      <c r="V464" s="253" t="str">
        <f>IF($G464="","",VLOOKUP($G464,判定式!$S$3:$X$12,6,TRUE))</f>
        <v/>
      </c>
      <c r="W464" s="253" t="str">
        <f>IF($H464="","",VLOOKUP($H464,判定式!$T$3:$X$12,5,TRUE))</f>
        <v/>
      </c>
      <c r="X464" s="253" t="str">
        <f>IF($I464="","",VLOOKUP($I464,判定式!$AA$3:$AB$12,2,TRUE))</f>
        <v/>
      </c>
      <c r="Y464" s="253" t="str">
        <f>IF($J464="","",VLOOKUP($J464,判定式!$W$3:$X$12,2,TRUE))</f>
        <v/>
      </c>
      <c r="Z464" s="253" t="str">
        <f>IF($K464="","",VLOOKUP($K464,判定式!$Z$3:$AB$12,3,TRUE))</f>
        <v/>
      </c>
      <c r="AA464" s="253" t="str">
        <f>IF($L464="","",VLOOKUP($L464,判定式!$U$3:$X$12,4,TRUE))</f>
        <v/>
      </c>
      <c r="AB464" s="253" t="str">
        <f>IF($M464="","",VLOOKUP($M464,判定式!$V$3:$X$12,3,TRUE))</f>
        <v/>
      </c>
      <c r="AC464" s="78" t="str">
        <f t="shared" si="21"/>
        <v/>
      </c>
      <c r="AD464" s="171" t="b">
        <f>IF(ISNUMBER(D464),"判定外",IF(C464=12,VLOOKUP(AC464,判定式!$C$15:I$19,7,TRUE),IF(C464=13,VLOOKUP(AC464,判定式!$D$15:I$19,6,TRUE),IF(C464=14,VLOOKUP(AC464,判定式!$E$15:I$19,5,TRUE),IF(C464=15,VLOOKUP(AC464,判定式!$F$15:I$19,4,TRUE),IF(C464=16,VLOOKUP(AC464,判定式!$G$15:I$19,3,TRUE),IF(C464=17,VLOOKUP(AC464,判定式!$H$15:I$19,2,TRUE))))))))</f>
        <v>0</v>
      </c>
    </row>
    <row r="465" spans="1:30" ht="14.25">
      <c r="A465" s="73">
        <v>136</v>
      </c>
      <c r="B465" s="135"/>
      <c r="C465" s="203"/>
      <c r="D465" s="217" t="str">
        <f t="shared" si="20"/>
        <v>-</v>
      </c>
      <c r="E465" s="229"/>
      <c r="F465" s="229"/>
      <c r="G465" s="229"/>
      <c r="H465" s="229"/>
      <c r="I465" s="229"/>
      <c r="J465" s="229"/>
      <c r="K465" s="74"/>
      <c r="L465" s="229"/>
      <c r="M465" s="229"/>
      <c r="N465" s="238"/>
      <c r="O465" s="238"/>
      <c r="P465" s="238"/>
      <c r="Q465" s="238"/>
      <c r="R465" s="238"/>
      <c r="S465" s="238"/>
      <c r="T465" s="254" t="str">
        <f>IF($E465="","",VLOOKUP($E465,判定式!$Q$3:$X$12,8,TRUE))</f>
        <v/>
      </c>
      <c r="U465" s="254" t="str">
        <f>IF($F465="","",VLOOKUP($F465,判定式!$R$3:$X$12,7,TRUE))</f>
        <v/>
      </c>
      <c r="V465" s="254" t="str">
        <f>IF($G465="","",VLOOKUP($G465,判定式!$S$3:$X$12,6,TRUE))</f>
        <v/>
      </c>
      <c r="W465" s="254" t="str">
        <f>IF($H465="","",VLOOKUP($H465,判定式!$T$3:$X$12,5,TRUE))</f>
        <v/>
      </c>
      <c r="X465" s="254" t="str">
        <f>IF($I465="","",VLOOKUP($I465,判定式!$AA$3:$AB$12,2,TRUE))</f>
        <v/>
      </c>
      <c r="Y465" s="254" t="str">
        <f>IF($J465="","",VLOOKUP($J465,判定式!$W$3:$X$12,2,TRUE))</f>
        <v/>
      </c>
      <c r="Z465" s="254" t="str">
        <f>IF($K465="","",VLOOKUP($K465,判定式!$Z$3:$AB$12,3,TRUE))</f>
        <v/>
      </c>
      <c r="AA465" s="254" t="str">
        <f>IF($L465="","",VLOOKUP($L465,判定式!$U$3:$X$12,4,TRUE))</f>
        <v/>
      </c>
      <c r="AB465" s="254" t="str">
        <f>IF($M465="","",VLOOKUP($M465,判定式!$V$3:$X$12,3,TRUE))</f>
        <v/>
      </c>
      <c r="AC465" s="75" t="str">
        <f t="shared" si="21"/>
        <v/>
      </c>
      <c r="AD465" s="172" t="b">
        <f>IF(ISNUMBER(D465),"判定外",IF(C465=12,VLOOKUP(AC465,判定式!$C$15:I$19,7,TRUE),IF(C465=13,VLOOKUP(AC465,判定式!$D$15:I$19,6,TRUE),IF(C465=14,VLOOKUP(AC465,判定式!$E$15:I$19,5,TRUE),IF(C465=15,VLOOKUP(AC465,判定式!$F$15:I$19,4,TRUE),IF(C465=16,VLOOKUP(AC465,判定式!$G$15:I$19,3,TRUE),IF(C465=17,VLOOKUP(AC465,判定式!$H$15:I$19,2,TRUE))))))))</f>
        <v>0</v>
      </c>
    </row>
    <row r="466" spans="1:30" ht="14.25">
      <c r="A466" s="67">
        <v>137</v>
      </c>
      <c r="B466" s="133"/>
      <c r="C466" s="201"/>
      <c r="D466" s="215" t="str">
        <f t="shared" si="20"/>
        <v>-</v>
      </c>
      <c r="E466" s="225"/>
      <c r="F466" s="225"/>
      <c r="G466" s="225"/>
      <c r="H466" s="225"/>
      <c r="I466" s="225"/>
      <c r="J466" s="225"/>
      <c r="K466" s="68"/>
      <c r="L466" s="225"/>
      <c r="M466" s="225"/>
      <c r="N466" s="235"/>
      <c r="O466" s="235"/>
      <c r="P466" s="235"/>
      <c r="Q466" s="235"/>
      <c r="R466" s="235"/>
      <c r="S466" s="235"/>
      <c r="T466" s="250" t="str">
        <f>IF($E466="","",VLOOKUP($E466,判定式!$Q$3:$X$12,8,TRUE))</f>
        <v/>
      </c>
      <c r="U466" s="250" t="str">
        <f>IF($F466="","",VLOOKUP($F466,判定式!$R$3:$X$12,7,TRUE))</f>
        <v/>
      </c>
      <c r="V466" s="250" t="str">
        <f>IF($G466="","",VLOOKUP($G466,判定式!$S$3:$X$12,6,TRUE))</f>
        <v/>
      </c>
      <c r="W466" s="250" t="str">
        <f>IF($H466="","",VLOOKUP($H466,判定式!$T$3:$X$12,5,TRUE))</f>
        <v/>
      </c>
      <c r="X466" s="250" t="str">
        <f>IF($I466="","",VLOOKUP($I466,判定式!$AA$3:$AB$12,2,TRUE))</f>
        <v/>
      </c>
      <c r="Y466" s="250" t="str">
        <f>IF($J466="","",VLOOKUP($J466,判定式!$W$3:$X$12,2,TRUE))</f>
        <v/>
      </c>
      <c r="Z466" s="250" t="str">
        <f>IF($K466="","",VLOOKUP($K466,判定式!$Z$3:$AB$12,3,TRUE))</f>
        <v/>
      </c>
      <c r="AA466" s="250" t="str">
        <f>IF($L466="","",VLOOKUP($L466,判定式!$U$3:$X$12,4,TRUE))</f>
        <v/>
      </c>
      <c r="AB466" s="250" t="str">
        <f>IF($M466="","",VLOOKUP($M466,判定式!$V$3:$X$12,3,TRUE))</f>
        <v/>
      </c>
      <c r="AC466" s="69" t="str">
        <f t="shared" si="21"/>
        <v/>
      </c>
      <c r="AD466" s="170" t="b">
        <f>IF(ISNUMBER(D466),"判定外",IF(C466=12,VLOOKUP(AC466,判定式!$C$15:I$19,7,TRUE),IF(C466=13,VLOOKUP(AC466,判定式!$D$15:I$19,6,TRUE),IF(C466=14,VLOOKUP(AC466,判定式!$E$15:I$19,5,TRUE),IF(C466=15,VLOOKUP(AC466,判定式!$F$15:I$19,4,TRUE),IF(C466=16,VLOOKUP(AC466,判定式!$G$15:I$19,3,TRUE),IF(C466=17,VLOOKUP(AC466,判定式!$H$15:I$19,2,TRUE))))))))</f>
        <v>0</v>
      </c>
    </row>
    <row r="467" spans="1:30" ht="14.25">
      <c r="A467" s="67">
        <v>138</v>
      </c>
      <c r="B467" s="133"/>
      <c r="C467" s="201"/>
      <c r="D467" s="215" t="str">
        <f t="shared" si="20"/>
        <v>-</v>
      </c>
      <c r="E467" s="225"/>
      <c r="F467" s="225"/>
      <c r="G467" s="225"/>
      <c r="H467" s="225"/>
      <c r="I467" s="225"/>
      <c r="J467" s="225"/>
      <c r="K467" s="68"/>
      <c r="L467" s="225"/>
      <c r="M467" s="225"/>
      <c r="N467" s="235"/>
      <c r="O467" s="235"/>
      <c r="P467" s="235"/>
      <c r="Q467" s="235"/>
      <c r="R467" s="235"/>
      <c r="S467" s="235"/>
      <c r="T467" s="250" t="str">
        <f>IF($E467="","",VLOOKUP($E467,判定式!$Q$3:$X$12,8,TRUE))</f>
        <v/>
      </c>
      <c r="U467" s="250" t="str">
        <f>IF($F467="","",VLOOKUP($F467,判定式!$R$3:$X$12,7,TRUE))</f>
        <v/>
      </c>
      <c r="V467" s="250" t="str">
        <f>IF($G467="","",VLOOKUP($G467,判定式!$S$3:$X$12,6,TRUE))</f>
        <v/>
      </c>
      <c r="W467" s="250" t="str">
        <f>IF($H467="","",VLOOKUP($H467,判定式!$T$3:$X$12,5,TRUE))</f>
        <v/>
      </c>
      <c r="X467" s="250" t="str">
        <f>IF($I467="","",VLOOKUP($I467,判定式!$AA$3:$AB$12,2,TRUE))</f>
        <v/>
      </c>
      <c r="Y467" s="250" t="str">
        <f>IF($J467="","",VLOOKUP($J467,判定式!$W$3:$X$12,2,TRUE))</f>
        <v/>
      </c>
      <c r="Z467" s="250" t="str">
        <f>IF($K467="","",VLOOKUP($K467,判定式!$Z$3:$AB$12,3,TRUE))</f>
        <v/>
      </c>
      <c r="AA467" s="250" t="str">
        <f>IF($L467="","",VLOOKUP($L467,判定式!$U$3:$X$12,4,TRUE))</f>
        <v/>
      </c>
      <c r="AB467" s="250" t="str">
        <f>IF($M467="","",VLOOKUP($M467,判定式!$V$3:$X$12,3,TRUE))</f>
        <v/>
      </c>
      <c r="AC467" s="69" t="str">
        <f t="shared" si="21"/>
        <v/>
      </c>
      <c r="AD467" s="170" t="b">
        <f>IF(ISNUMBER(D467),"判定外",IF(C467=12,VLOOKUP(AC467,判定式!$C$15:I$19,7,TRUE),IF(C467=13,VLOOKUP(AC467,判定式!$D$15:I$19,6,TRUE),IF(C467=14,VLOOKUP(AC467,判定式!$E$15:I$19,5,TRUE),IF(C467=15,VLOOKUP(AC467,判定式!$F$15:I$19,4,TRUE),IF(C467=16,VLOOKUP(AC467,判定式!$G$15:I$19,3,TRUE),IF(C467=17,VLOOKUP(AC467,判定式!$H$15:I$19,2,TRUE))))))))</f>
        <v>0</v>
      </c>
    </row>
    <row r="468" spans="1:30" ht="14.25">
      <c r="A468" s="67">
        <v>139</v>
      </c>
      <c r="B468" s="133"/>
      <c r="C468" s="201"/>
      <c r="D468" s="215" t="str">
        <f t="shared" si="20"/>
        <v>-</v>
      </c>
      <c r="E468" s="225"/>
      <c r="F468" s="225"/>
      <c r="G468" s="225"/>
      <c r="H468" s="225"/>
      <c r="I468" s="225"/>
      <c r="J468" s="225"/>
      <c r="K468" s="68"/>
      <c r="L468" s="225"/>
      <c r="M468" s="225"/>
      <c r="N468" s="235"/>
      <c r="O468" s="235"/>
      <c r="P468" s="235"/>
      <c r="Q468" s="235"/>
      <c r="R468" s="235"/>
      <c r="S468" s="235"/>
      <c r="T468" s="250" t="str">
        <f>IF($E468="","",VLOOKUP($E468,判定式!$Q$3:$X$12,8,TRUE))</f>
        <v/>
      </c>
      <c r="U468" s="250" t="str">
        <f>IF($F468="","",VLOOKUP($F468,判定式!$R$3:$X$12,7,TRUE))</f>
        <v/>
      </c>
      <c r="V468" s="250" t="str">
        <f>IF($G468="","",VLOOKUP($G468,判定式!$S$3:$X$12,6,TRUE))</f>
        <v/>
      </c>
      <c r="W468" s="250" t="str">
        <f>IF($H468="","",VLOOKUP($H468,判定式!$T$3:$X$12,5,TRUE))</f>
        <v/>
      </c>
      <c r="X468" s="250" t="str">
        <f>IF($I468="","",VLOOKUP($I468,判定式!$AA$3:$AB$12,2,TRUE))</f>
        <v/>
      </c>
      <c r="Y468" s="250" t="str">
        <f>IF($J468="","",VLOOKUP($J468,判定式!$W$3:$X$12,2,TRUE))</f>
        <v/>
      </c>
      <c r="Z468" s="250" t="str">
        <f>IF($K468="","",VLOOKUP($K468,判定式!$Z$3:$AB$12,3,TRUE))</f>
        <v/>
      </c>
      <c r="AA468" s="250" t="str">
        <f>IF($L468="","",VLOOKUP($L468,判定式!$U$3:$X$12,4,TRUE))</f>
        <v/>
      </c>
      <c r="AB468" s="250" t="str">
        <f>IF($M468="","",VLOOKUP($M468,判定式!$V$3:$X$12,3,TRUE))</f>
        <v/>
      </c>
      <c r="AC468" s="69" t="str">
        <f t="shared" si="21"/>
        <v/>
      </c>
      <c r="AD468" s="170" t="b">
        <f>IF(ISNUMBER(D468),"判定外",IF(C468=12,VLOOKUP(AC468,判定式!$C$15:I$19,7,TRUE),IF(C468=13,VLOOKUP(AC468,判定式!$D$15:I$19,6,TRUE),IF(C468=14,VLOOKUP(AC468,判定式!$E$15:I$19,5,TRUE),IF(C468=15,VLOOKUP(AC468,判定式!$F$15:I$19,4,TRUE),IF(C468=16,VLOOKUP(AC468,判定式!$G$15:I$19,3,TRUE),IF(C468=17,VLOOKUP(AC468,判定式!$H$15:I$19,2,TRUE))))))))</f>
        <v>0</v>
      </c>
    </row>
    <row r="469" spans="1:30" ht="14.25">
      <c r="A469" s="76">
        <v>140</v>
      </c>
      <c r="B469" s="136"/>
      <c r="C469" s="204"/>
      <c r="D469" s="218" t="str">
        <f t="shared" si="20"/>
        <v>-</v>
      </c>
      <c r="E469" s="230"/>
      <c r="F469" s="230"/>
      <c r="G469" s="230"/>
      <c r="H469" s="230"/>
      <c r="I469" s="230"/>
      <c r="J469" s="230"/>
      <c r="K469" s="77"/>
      <c r="L469" s="230"/>
      <c r="M469" s="230"/>
      <c r="N469" s="239"/>
      <c r="O469" s="239"/>
      <c r="P469" s="239"/>
      <c r="Q469" s="239"/>
      <c r="R469" s="239"/>
      <c r="S469" s="239"/>
      <c r="T469" s="251" t="str">
        <f>IF($E469="","",VLOOKUP($E469,判定式!$Q$3:$X$12,8,TRUE))</f>
        <v/>
      </c>
      <c r="U469" s="251" t="str">
        <f>IF($F469="","",VLOOKUP($F469,判定式!$R$3:$X$12,7,TRUE))</f>
        <v/>
      </c>
      <c r="V469" s="251" t="str">
        <f>IF($G469="","",VLOOKUP($G469,判定式!$S$3:$X$12,6,TRUE))</f>
        <v/>
      </c>
      <c r="W469" s="251" t="str">
        <f>IF($H469="","",VLOOKUP($H469,判定式!$T$3:$X$12,5,TRUE))</f>
        <v/>
      </c>
      <c r="X469" s="251" t="str">
        <f>IF($I469="","",VLOOKUP($I469,判定式!$AA$3:$AB$12,2,TRUE))</f>
        <v/>
      </c>
      <c r="Y469" s="251" t="str">
        <f>IF($J469="","",VLOOKUP($J469,判定式!$W$3:$X$12,2,TRUE))</f>
        <v/>
      </c>
      <c r="Z469" s="251" t="str">
        <f>IF($K469="","",VLOOKUP($K469,判定式!$Z$3:$AB$12,3,TRUE))</f>
        <v/>
      </c>
      <c r="AA469" s="251" t="str">
        <f>IF($L469="","",VLOOKUP($L469,判定式!$U$3:$X$12,4,TRUE))</f>
        <v/>
      </c>
      <c r="AB469" s="251" t="str">
        <f>IF($M469="","",VLOOKUP($M469,判定式!$V$3:$X$12,3,TRUE))</f>
        <v/>
      </c>
      <c r="AC469" s="78" t="str">
        <f t="shared" si="21"/>
        <v/>
      </c>
      <c r="AD469" s="173" t="b">
        <f>IF(ISNUMBER(D469),"判定外",IF(C469=12,VLOOKUP(AC469,判定式!$C$15:I$19,7,TRUE),IF(C469=13,VLOOKUP(AC469,判定式!$D$15:I$19,6,TRUE),IF(C469=14,VLOOKUP(AC469,判定式!$E$15:I$19,5,TRUE),IF(C469=15,VLOOKUP(AC469,判定式!$F$15:I$19,4,TRUE),IF(C469=16,VLOOKUP(AC469,判定式!$G$15:I$19,3,TRUE),IF(C469=17,VLOOKUP(AC469,判定式!$H$15:I$19,2,TRUE))))))))</f>
        <v>0</v>
      </c>
    </row>
    <row r="470" spans="1:30" ht="14.25">
      <c r="A470" s="73">
        <v>141</v>
      </c>
      <c r="B470" s="137"/>
      <c r="C470" s="205"/>
      <c r="D470" s="219" t="str">
        <f t="shared" si="20"/>
        <v>-</v>
      </c>
      <c r="E470" s="231"/>
      <c r="F470" s="231"/>
      <c r="G470" s="231"/>
      <c r="H470" s="231"/>
      <c r="I470" s="231"/>
      <c r="J470" s="231"/>
      <c r="K470" s="80"/>
      <c r="L470" s="231"/>
      <c r="M470" s="231"/>
      <c r="N470" s="238"/>
      <c r="O470" s="238"/>
      <c r="P470" s="238"/>
      <c r="Q470" s="238"/>
      <c r="R470" s="238"/>
      <c r="S470" s="238"/>
      <c r="T470" s="252" t="str">
        <f>IF($E470="","",VLOOKUP($E470,判定式!$Q$3:$X$12,8,TRUE))</f>
        <v/>
      </c>
      <c r="U470" s="252" t="str">
        <f>IF($F470="","",VLOOKUP($F470,判定式!$R$3:$X$12,7,TRUE))</f>
        <v/>
      </c>
      <c r="V470" s="252" t="str">
        <f>IF($G470="","",VLOOKUP($G470,判定式!$S$3:$X$12,6,TRUE))</f>
        <v/>
      </c>
      <c r="W470" s="252" t="str">
        <f>IF($H470="","",VLOOKUP($H470,判定式!$T$3:$X$12,5,TRUE))</f>
        <v/>
      </c>
      <c r="X470" s="252" t="str">
        <f>IF($I470="","",VLOOKUP($I470,判定式!$AA$3:$AB$12,2,TRUE))</f>
        <v/>
      </c>
      <c r="Y470" s="252" t="str">
        <f>IF($J470="","",VLOOKUP($J470,判定式!$W$3:$X$12,2,TRUE))</f>
        <v/>
      </c>
      <c r="Z470" s="252" t="str">
        <f>IF($K470="","",VLOOKUP($K470,判定式!$Z$3:$AB$12,3,TRUE))</f>
        <v/>
      </c>
      <c r="AA470" s="252" t="str">
        <f>IF($L470="","",VLOOKUP($L470,判定式!$U$3:$X$12,4,TRUE))</f>
        <v/>
      </c>
      <c r="AB470" s="252" t="str">
        <f>IF($M470="","",VLOOKUP($M470,判定式!$V$3:$X$12,3,TRUE))</f>
        <v/>
      </c>
      <c r="AC470" s="75" t="str">
        <f t="shared" si="21"/>
        <v/>
      </c>
      <c r="AD470" s="174" t="b">
        <f>IF(ISNUMBER(D470),"判定外",IF(C470=12,VLOOKUP(AC470,判定式!$C$15:I$19,7,TRUE),IF(C470=13,VLOOKUP(AC470,判定式!$D$15:I$19,6,TRUE),IF(C470=14,VLOOKUP(AC470,判定式!$E$15:I$19,5,TRUE),IF(C470=15,VLOOKUP(AC470,判定式!$F$15:I$19,4,TRUE),IF(C470=16,VLOOKUP(AC470,判定式!$G$15:I$19,3,TRUE),IF(C470=17,VLOOKUP(AC470,判定式!$H$15:I$19,2,TRUE))))))))</f>
        <v>0</v>
      </c>
    </row>
    <row r="471" spans="1:30" ht="14.25">
      <c r="A471" s="67">
        <v>142</v>
      </c>
      <c r="B471" s="133"/>
      <c r="C471" s="201"/>
      <c r="D471" s="215" t="str">
        <f t="shared" si="20"/>
        <v>-</v>
      </c>
      <c r="E471" s="225"/>
      <c r="F471" s="225"/>
      <c r="G471" s="225"/>
      <c r="H471" s="225"/>
      <c r="I471" s="225"/>
      <c r="J471" s="225"/>
      <c r="K471" s="68"/>
      <c r="L471" s="225"/>
      <c r="M471" s="225"/>
      <c r="N471" s="235"/>
      <c r="O471" s="235"/>
      <c r="P471" s="235"/>
      <c r="Q471" s="235"/>
      <c r="R471" s="235"/>
      <c r="S471" s="235"/>
      <c r="T471" s="250" t="str">
        <f>IF($E471="","",VLOOKUP($E471,判定式!$Q$3:$X$12,8,TRUE))</f>
        <v/>
      </c>
      <c r="U471" s="250" t="str">
        <f>IF($F471="","",VLOOKUP($F471,判定式!$R$3:$X$12,7,TRUE))</f>
        <v/>
      </c>
      <c r="V471" s="250" t="str">
        <f>IF($G471="","",VLOOKUP($G471,判定式!$S$3:$X$12,6,TRUE))</f>
        <v/>
      </c>
      <c r="W471" s="250" t="str">
        <f>IF($H471="","",VLOOKUP($H471,判定式!$T$3:$X$12,5,TRUE))</f>
        <v/>
      </c>
      <c r="X471" s="250" t="str">
        <f>IF($I471="","",VLOOKUP($I471,判定式!$AA$3:$AB$12,2,TRUE))</f>
        <v/>
      </c>
      <c r="Y471" s="250" t="str">
        <f>IF($J471="","",VLOOKUP($J471,判定式!$W$3:$X$12,2,TRUE))</f>
        <v/>
      </c>
      <c r="Z471" s="250" t="str">
        <f>IF($K471="","",VLOOKUP($K471,判定式!$Z$3:$AB$12,3,TRUE))</f>
        <v/>
      </c>
      <c r="AA471" s="250" t="str">
        <f>IF($L471="","",VLOOKUP($L471,判定式!$U$3:$X$12,4,TRUE))</f>
        <v/>
      </c>
      <c r="AB471" s="250" t="str">
        <f>IF($M471="","",VLOOKUP($M471,判定式!$V$3:$X$12,3,TRUE))</f>
        <v/>
      </c>
      <c r="AC471" s="69" t="str">
        <f t="shared" si="21"/>
        <v/>
      </c>
      <c r="AD471" s="170" t="b">
        <f>IF(ISNUMBER(D471),"判定外",IF(C471=12,VLOOKUP(AC471,判定式!$C$15:I$19,7,TRUE),IF(C471=13,VLOOKUP(AC471,判定式!$D$15:I$19,6,TRUE),IF(C471=14,VLOOKUP(AC471,判定式!$E$15:I$19,5,TRUE),IF(C471=15,VLOOKUP(AC471,判定式!$F$15:I$19,4,TRUE),IF(C471=16,VLOOKUP(AC471,判定式!$G$15:I$19,3,TRUE),IF(C471=17,VLOOKUP(AC471,判定式!$H$15:I$19,2,TRUE))))))))</f>
        <v>0</v>
      </c>
    </row>
    <row r="472" spans="1:30" ht="14.25">
      <c r="A472" s="67">
        <v>143</v>
      </c>
      <c r="B472" s="133"/>
      <c r="C472" s="201"/>
      <c r="D472" s="215" t="str">
        <f t="shared" si="20"/>
        <v>-</v>
      </c>
      <c r="E472" s="225"/>
      <c r="F472" s="225"/>
      <c r="G472" s="225"/>
      <c r="H472" s="225"/>
      <c r="I472" s="225"/>
      <c r="J472" s="225"/>
      <c r="K472" s="68"/>
      <c r="L472" s="225"/>
      <c r="M472" s="225"/>
      <c r="N472" s="235"/>
      <c r="O472" s="235"/>
      <c r="P472" s="235"/>
      <c r="Q472" s="235"/>
      <c r="R472" s="235"/>
      <c r="S472" s="235"/>
      <c r="T472" s="250" t="str">
        <f>IF($E472="","",VLOOKUP($E472,判定式!$Q$3:$X$12,8,TRUE))</f>
        <v/>
      </c>
      <c r="U472" s="250" t="str">
        <f>IF($F472="","",VLOOKUP($F472,判定式!$R$3:$X$12,7,TRUE))</f>
        <v/>
      </c>
      <c r="V472" s="250" t="str">
        <f>IF($G472="","",VLOOKUP($G472,判定式!$S$3:$X$12,6,TRUE))</f>
        <v/>
      </c>
      <c r="W472" s="250" t="str">
        <f>IF($H472="","",VLOOKUP($H472,判定式!$T$3:$X$12,5,TRUE))</f>
        <v/>
      </c>
      <c r="X472" s="250" t="str">
        <f>IF($I472="","",VLOOKUP($I472,判定式!$AA$3:$AB$12,2,TRUE))</f>
        <v/>
      </c>
      <c r="Y472" s="250" t="str">
        <f>IF($J472="","",VLOOKUP($J472,判定式!$W$3:$X$12,2,TRUE))</f>
        <v/>
      </c>
      <c r="Z472" s="250" t="str">
        <f>IF($K472="","",VLOOKUP($K472,判定式!$Z$3:$AB$12,3,TRUE))</f>
        <v/>
      </c>
      <c r="AA472" s="250" t="str">
        <f>IF($L472="","",VLOOKUP($L472,判定式!$U$3:$X$12,4,TRUE))</f>
        <v/>
      </c>
      <c r="AB472" s="250" t="str">
        <f>IF($M472="","",VLOOKUP($M472,判定式!$V$3:$X$12,3,TRUE))</f>
        <v/>
      </c>
      <c r="AC472" s="69" t="str">
        <f t="shared" si="21"/>
        <v/>
      </c>
      <c r="AD472" s="170" t="b">
        <f>IF(ISNUMBER(D472),"判定外",IF(C472=12,VLOOKUP(AC472,判定式!$C$15:I$19,7,TRUE),IF(C472=13,VLOOKUP(AC472,判定式!$D$15:I$19,6,TRUE),IF(C472=14,VLOOKUP(AC472,判定式!$E$15:I$19,5,TRUE),IF(C472=15,VLOOKUP(AC472,判定式!$F$15:I$19,4,TRUE),IF(C472=16,VLOOKUP(AC472,判定式!$G$15:I$19,3,TRUE),IF(C472=17,VLOOKUP(AC472,判定式!$H$15:I$19,2,TRUE))))))))</f>
        <v>0</v>
      </c>
    </row>
    <row r="473" spans="1:30" ht="14.25">
      <c r="A473" s="67">
        <v>144</v>
      </c>
      <c r="B473" s="133"/>
      <c r="C473" s="201"/>
      <c r="D473" s="215" t="str">
        <f t="shared" si="20"/>
        <v>-</v>
      </c>
      <c r="E473" s="225"/>
      <c r="F473" s="225"/>
      <c r="G473" s="225"/>
      <c r="H473" s="225"/>
      <c r="I473" s="225"/>
      <c r="J473" s="225"/>
      <c r="K473" s="68"/>
      <c r="L473" s="225"/>
      <c r="M473" s="225"/>
      <c r="N473" s="235"/>
      <c r="O473" s="235"/>
      <c r="P473" s="235"/>
      <c r="Q473" s="235"/>
      <c r="R473" s="235"/>
      <c r="S473" s="235"/>
      <c r="T473" s="250" t="str">
        <f>IF($E473="","",VLOOKUP($E473,判定式!$Q$3:$X$12,8,TRUE))</f>
        <v/>
      </c>
      <c r="U473" s="250" t="str">
        <f>IF($F473="","",VLOOKUP($F473,判定式!$R$3:$X$12,7,TRUE))</f>
        <v/>
      </c>
      <c r="V473" s="250" t="str">
        <f>IF($G473="","",VLOOKUP($G473,判定式!$S$3:$X$12,6,TRUE))</f>
        <v/>
      </c>
      <c r="W473" s="250" t="str">
        <f>IF($H473="","",VLOOKUP($H473,判定式!$T$3:$X$12,5,TRUE))</f>
        <v/>
      </c>
      <c r="X473" s="250" t="str">
        <f>IF($I473="","",VLOOKUP($I473,判定式!$AA$3:$AB$12,2,TRUE))</f>
        <v/>
      </c>
      <c r="Y473" s="250" t="str">
        <f>IF($J473="","",VLOOKUP($J473,判定式!$W$3:$X$12,2,TRUE))</f>
        <v/>
      </c>
      <c r="Z473" s="250" t="str">
        <f>IF($K473="","",VLOOKUP($K473,判定式!$Z$3:$AB$12,3,TRUE))</f>
        <v/>
      </c>
      <c r="AA473" s="250" t="str">
        <f>IF($L473="","",VLOOKUP($L473,判定式!$U$3:$X$12,4,TRUE))</f>
        <v/>
      </c>
      <c r="AB473" s="250" t="str">
        <f>IF($M473="","",VLOOKUP($M473,判定式!$V$3:$X$12,3,TRUE))</f>
        <v/>
      </c>
      <c r="AC473" s="69" t="str">
        <f t="shared" si="21"/>
        <v/>
      </c>
      <c r="AD473" s="170" t="b">
        <f>IF(ISNUMBER(D473),"判定外",IF(C473=12,VLOOKUP(AC473,判定式!$C$15:I$19,7,TRUE),IF(C473=13,VLOOKUP(AC473,判定式!$D$15:I$19,6,TRUE),IF(C473=14,VLOOKUP(AC473,判定式!$E$15:I$19,5,TRUE),IF(C473=15,VLOOKUP(AC473,判定式!$F$15:I$19,4,TRUE),IF(C473=16,VLOOKUP(AC473,判定式!$G$15:I$19,3,TRUE),IF(C473=17,VLOOKUP(AC473,判定式!$H$15:I$19,2,TRUE))))))))</f>
        <v>0</v>
      </c>
    </row>
    <row r="474" spans="1:30" ht="14.25">
      <c r="A474" s="76">
        <v>145</v>
      </c>
      <c r="B474" s="134"/>
      <c r="C474" s="202"/>
      <c r="D474" s="216" t="str">
        <f t="shared" si="20"/>
        <v>-</v>
      </c>
      <c r="E474" s="227"/>
      <c r="F474" s="227"/>
      <c r="G474" s="227"/>
      <c r="H474" s="227"/>
      <c r="I474" s="227"/>
      <c r="J474" s="227"/>
      <c r="K474" s="71"/>
      <c r="L474" s="227"/>
      <c r="M474" s="227"/>
      <c r="N474" s="239"/>
      <c r="O474" s="239"/>
      <c r="P474" s="239"/>
      <c r="Q474" s="239"/>
      <c r="R474" s="239"/>
      <c r="S474" s="239"/>
      <c r="T474" s="253" t="str">
        <f>IF($E474="","",VLOOKUP($E474,判定式!$Q$3:$X$12,8,TRUE))</f>
        <v/>
      </c>
      <c r="U474" s="253" t="str">
        <f>IF($F474="","",VLOOKUP($F474,判定式!$R$3:$X$12,7,TRUE))</f>
        <v/>
      </c>
      <c r="V474" s="253" t="str">
        <f>IF($G474="","",VLOOKUP($G474,判定式!$S$3:$X$12,6,TRUE))</f>
        <v/>
      </c>
      <c r="W474" s="253" t="str">
        <f>IF($H474="","",VLOOKUP($H474,判定式!$T$3:$X$12,5,TRUE))</f>
        <v/>
      </c>
      <c r="X474" s="253" t="str">
        <f>IF($I474="","",VLOOKUP($I474,判定式!$AA$3:$AB$12,2,TRUE))</f>
        <v/>
      </c>
      <c r="Y474" s="253" t="str">
        <f>IF($J474="","",VLOOKUP($J474,判定式!$W$3:$X$12,2,TRUE))</f>
        <v/>
      </c>
      <c r="Z474" s="253" t="str">
        <f>IF($K474="","",VLOOKUP($K474,判定式!$Z$3:$AB$12,3,TRUE))</f>
        <v/>
      </c>
      <c r="AA474" s="253" t="str">
        <f>IF($L474="","",VLOOKUP($L474,判定式!$U$3:$X$12,4,TRUE))</f>
        <v/>
      </c>
      <c r="AB474" s="253" t="str">
        <f>IF($M474="","",VLOOKUP($M474,判定式!$V$3:$X$12,3,TRUE))</f>
        <v/>
      </c>
      <c r="AC474" s="78" t="str">
        <f t="shared" si="21"/>
        <v/>
      </c>
      <c r="AD474" s="171" t="b">
        <f>IF(ISNUMBER(D474),"判定外",IF(C474=12,VLOOKUP(AC474,判定式!$C$15:I$19,7,TRUE),IF(C474=13,VLOOKUP(AC474,判定式!$D$15:I$19,6,TRUE),IF(C474=14,VLOOKUP(AC474,判定式!$E$15:I$19,5,TRUE),IF(C474=15,VLOOKUP(AC474,判定式!$F$15:I$19,4,TRUE),IF(C474=16,VLOOKUP(AC474,判定式!$G$15:I$19,3,TRUE),IF(C474=17,VLOOKUP(AC474,判定式!$H$15:I$19,2,TRUE))))))))</f>
        <v>0</v>
      </c>
    </row>
    <row r="475" spans="1:30" ht="14.25">
      <c r="A475" s="73">
        <v>146</v>
      </c>
      <c r="B475" s="135"/>
      <c r="C475" s="203"/>
      <c r="D475" s="217" t="str">
        <f t="shared" si="20"/>
        <v>-</v>
      </c>
      <c r="E475" s="229"/>
      <c r="F475" s="229"/>
      <c r="G475" s="229"/>
      <c r="H475" s="229"/>
      <c r="I475" s="229"/>
      <c r="J475" s="229"/>
      <c r="K475" s="74"/>
      <c r="L475" s="229"/>
      <c r="M475" s="229"/>
      <c r="N475" s="238"/>
      <c r="O475" s="238"/>
      <c r="P475" s="238"/>
      <c r="Q475" s="238"/>
      <c r="R475" s="238"/>
      <c r="S475" s="238"/>
      <c r="T475" s="254" t="str">
        <f>IF($E475="","",VLOOKUP($E475,判定式!$Q$3:$X$12,8,TRUE))</f>
        <v/>
      </c>
      <c r="U475" s="254" t="str">
        <f>IF($F475="","",VLOOKUP($F475,判定式!$R$3:$X$12,7,TRUE))</f>
        <v/>
      </c>
      <c r="V475" s="254" t="str">
        <f>IF($G475="","",VLOOKUP($G475,判定式!$S$3:$X$12,6,TRUE))</f>
        <v/>
      </c>
      <c r="W475" s="254" t="str">
        <f>IF($H475="","",VLOOKUP($H475,判定式!$T$3:$X$12,5,TRUE))</f>
        <v/>
      </c>
      <c r="X475" s="254" t="str">
        <f>IF($I475="","",VLOOKUP($I475,判定式!$AA$3:$AB$12,2,TRUE))</f>
        <v/>
      </c>
      <c r="Y475" s="254" t="str">
        <f>IF($J475="","",VLOOKUP($J475,判定式!$W$3:$X$12,2,TRUE))</f>
        <v/>
      </c>
      <c r="Z475" s="254" t="str">
        <f>IF($K475="","",VLOOKUP($K475,判定式!$Z$3:$AB$12,3,TRUE))</f>
        <v/>
      </c>
      <c r="AA475" s="254" t="str">
        <f>IF($L475="","",VLOOKUP($L475,判定式!$U$3:$X$12,4,TRUE))</f>
        <v/>
      </c>
      <c r="AB475" s="254" t="str">
        <f>IF($M475="","",VLOOKUP($M475,判定式!$V$3:$X$12,3,TRUE))</f>
        <v/>
      </c>
      <c r="AC475" s="75" t="str">
        <f t="shared" si="21"/>
        <v/>
      </c>
      <c r="AD475" s="172" t="b">
        <f>IF(ISNUMBER(D475),"判定外",IF(C475=12,VLOOKUP(AC475,判定式!$C$15:I$19,7,TRUE),IF(C475=13,VLOOKUP(AC475,判定式!$D$15:I$19,6,TRUE),IF(C475=14,VLOOKUP(AC475,判定式!$E$15:I$19,5,TRUE),IF(C475=15,VLOOKUP(AC475,判定式!$F$15:I$19,4,TRUE),IF(C475=16,VLOOKUP(AC475,判定式!$G$15:I$19,3,TRUE),IF(C475=17,VLOOKUP(AC475,判定式!$H$15:I$19,2,TRUE))))))))</f>
        <v>0</v>
      </c>
    </row>
    <row r="476" spans="1:30" ht="14.25">
      <c r="A476" s="67">
        <v>147</v>
      </c>
      <c r="B476" s="133"/>
      <c r="C476" s="201"/>
      <c r="D476" s="215" t="str">
        <f t="shared" si="20"/>
        <v>-</v>
      </c>
      <c r="E476" s="225"/>
      <c r="F476" s="225"/>
      <c r="G476" s="225"/>
      <c r="H476" s="225"/>
      <c r="I476" s="225"/>
      <c r="J476" s="225"/>
      <c r="K476" s="68"/>
      <c r="L476" s="225"/>
      <c r="M476" s="225"/>
      <c r="N476" s="235"/>
      <c r="O476" s="235"/>
      <c r="P476" s="235"/>
      <c r="Q476" s="235"/>
      <c r="R476" s="235"/>
      <c r="S476" s="235"/>
      <c r="T476" s="250" t="str">
        <f>IF($E476="","",VLOOKUP($E476,判定式!$Q$3:$X$12,8,TRUE))</f>
        <v/>
      </c>
      <c r="U476" s="250" t="str">
        <f>IF($F476="","",VLOOKUP($F476,判定式!$R$3:$X$12,7,TRUE))</f>
        <v/>
      </c>
      <c r="V476" s="250" t="str">
        <f>IF($G476="","",VLOOKUP($G476,判定式!$S$3:$X$12,6,TRUE))</f>
        <v/>
      </c>
      <c r="W476" s="250" t="str">
        <f>IF($H476="","",VLOOKUP($H476,判定式!$T$3:$X$12,5,TRUE))</f>
        <v/>
      </c>
      <c r="X476" s="250" t="str">
        <f>IF($I476="","",VLOOKUP($I476,判定式!$AA$3:$AB$12,2,TRUE))</f>
        <v/>
      </c>
      <c r="Y476" s="250" t="str">
        <f>IF($J476="","",VLOOKUP($J476,判定式!$W$3:$X$12,2,TRUE))</f>
        <v/>
      </c>
      <c r="Z476" s="250" t="str">
        <f>IF($K476="","",VLOOKUP($K476,判定式!$Z$3:$AB$12,3,TRUE))</f>
        <v/>
      </c>
      <c r="AA476" s="250" t="str">
        <f>IF($L476="","",VLOOKUP($L476,判定式!$U$3:$X$12,4,TRUE))</f>
        <v/>
      </c>
      <c r="AB476" s="250" t="str">
        <f>IF($M476="","",VLOOKUP($M476,判定式!$V$3:$X$12,3,TRUE))</f>
        <v/>
      </c>
      <c r="AC476" s="69" t="str">
        <f t="shared" si="21"/>
        <v/>
      </c>
      <c r="AD476" s="170" t="b">
        <f>IF(ISNUMBER(D476),"判定外",IF(C476=12,VLOOKUP(AC476,判定式!$C$15:I$19,7,TRUE),IF(C476=13,VLOOKUP(AC476,判定式!$D$15:I$19,6,TRUE),IF(C476=14,VLOOKUP(AC476,判定式!$E$15:I$19,5,TRUE),IF(C476=15,VLOOKUP(AC476,判定式!$F$15:I$19,4,TRUE),IF(C476=16,VLOOKUP(AC476,判定式!$G$15:I$19,3,TRUE),IF(C476=17,VLOOKUP(AC476,判定式!$H$15:I$19,2,TRUE))))))))</f>
        <v>0</v>
      </c>
    </row>
    <row r="477" spans="1:30" ht="14.25">
      <c r="A477" s="67">
        <v>148</v>
      </c>
      <c r="B477" s="133"/>
      <c r="C477" s="201"/>
      <c r="D477" s="215" t="str">
        <f t="shared" si="20"/>
        <v>-</v>
      </c>
      <c r="E477" s="225"/>
      <c r="F477" s="225"/>
      <c r="G477" s="225"/>
      <c r="H477" s="225"/>
      <c r="I477" s="225"/>
      <c r="J477" s="225"/>
      <c r="K477" s="68"/>
      <c r="L477" s="225"/>
      <c r="M477" s="225"/>
      <c r="N477" s="235"/>
      <c r="O477" s="235"/>
      <c r="P477" s="235"/>
      <c r="Q477" s="235"/>
      <c r="R477" s="235"/>
      <c r="S477" s="235"/>
      <c r="T477" s="250" t="str">
        <f>IF($E477="","",VLOOKUP($E477,判定式!$Q$3:$X$12,8,TRUE))</f>
        <v/>
      </c>
      <c r="U477" s="250" t="str">
        <f>IF($F477="","",VLOOKUP($F477,判定式!$R$3:$X$12,7,TRUE))</f>
        <v/>
      </c>
      <c r="V477" s="250" t="str">
        <f>IF($G477="","",VLOOKUP($G477,判定式!$S$3:$X$12,6,TRUE))</f>
        <v/>
      </c>
      <c r="W477" s="250" t="str">
        <f>IF($H477="","",VLOOKUP($H477,判定式!$T$3:$X$12,5,TRUE))</f>
        <v/>
      </c>
      <c r="X477" s="250" t="str">
        <f>IF($I477="","",VLOOKUP($I477,判定式!$AA$3:$AB$12,2,TRUE))</f>
        <v/>
      </c>
      <c r="Y477" s="250" t="str">
        <f>IF($J477="","",VLOOKUP($J477,判定式!$W$3:$X$12,2,TRUE))</f>
        <v/>
      </c>
      <c r="Z477" s="250" t="str">
        <f>IF($K477="","",VLOOKUP($K477,判定式!$Z$3:$AB$12,3,TRUE))</f>
        <v/>
      </c>
      <c r="AA477" s="250" t="str">
        <f>IF($L477="","",VLOOKUP($L477,判定式!$U$3:$X$12,4,TRUE))</f>
        <v/>
      </c>
      <c r="AB477" s="250" t="str">
        <f>IF($M477="","",VLOOKUP($M477,判定式!$V$3:$X$12,3,TRUE))</f>
        <v/>
      </c>
      <c r="AC477" s="69" t="str">
        <f t="shared" si="21"/>
        <v/>
      </c>
      <c r="AD477" s="170" t="b">
        <f>IF(ISNUMBER(D477),"判定外",IF(C477=12,VLOOKUP(AC477,判定式!$C$15:I$19,7,TRUE),IF(C477=13,VLOOKUP(AC477,判定式!$D$15:I$19,6,TRUE),IF(C477=14,VLOOKUP(AC477,判定式!$E$15:I$19,5,TRUE),IF(C477=15,VLOOKUP(AC477,判定式!$F$15:I$19,4,TRUE),IF(C477=16,VLOOKUP(AC477,判定式!$G$15:I$19,3,TRUE),IF(C477=17,VLOOKUP(AC477,判定式!$H$15:I$19,2,TRUE))))))))</f>
        <v>0</v>
      </c>
    </row>
    <row r="478" spans="1:30" ht="14.25">
      <c r="A478" s="67">
        <v>149</v>
      </c>
      <c r="B478" s="133"/>
      <c r="C478" s="201"/>
      <c r="D478" s="215" t="str">
        <f t="shared" si="20"/>
        <v>-</v>
      </c>
      <c r="E478" s="225"/>
      <c r="F478" s="225"/>
      <c r="G478" s="225"/>
      <c r="H478" s="225"/>
      <c r="I478" s="225"/>
      <c r="J478" s="225"/>
      <c r="K478" s="68"/>
      <c r="L478" s="225"/>
      <c r="M478" s="225"/>
      <c r="N478" s="235"/>
      <c r="O478" s="235"/>
      <c r="P478" s="235"/>
      <c r="Q478" s="235"/>
      <c r="R478" s="235"/>
      <c r="S478" s="235"/>
      <c r="T478" s="250" t="str">
        <f>IF($E478="","",VLOOKUP($E478,判定式!$Q$3:$X$12,8,TRUE))</f>
        <v/>
      </c>
      <c r="U478" s="250" t="str">
        <f>IF($F478="","",VLOOKUP($F478,判定式!$R$3:$X$12,7,TRUE))</f>
        <v/>
      </c>
      <c r="V478" s="250" t="str">
        <f>IF($G478="","",VLOOKUP($G478,判定式!$S$3:$X$12,6,TRUE))</f>
        <v/>
      </c>
      <c r="W478" s="250" t="str">
        <f>IF($H478="","",VLOOKUP($H478,判定式!$T$3:$X$12,5,TRUE))</f>
        <v/>
      </c>
      <c r="X478" s="250" t="str">
        <f>IF($I478="","",VLOOKUP($I478,判定式!$AA$3:$AB$12,2,TRUE))</f>
        <v/>
      </c>
      <c r="Y478" s="250" t="str">
        <f>IF($J478="","",VLOOKUP($J478,判定式!$W$3:$X$12,2,TRUE))</f>
        <v/>
      </c>
      <c r="Z478" s="250" t="str">
        <f>IF($K478="","",VLOOKUP($K478,判定式!$Z$3:$AB$12,3,TRUE))</f>
        <v/>
      </c>
      <c r="AA478" s="250" t="str">
        <f>IF($L478="","",VLOOKUP($L478,判定式!$U$3:$X$12,4,TRUE))</f>
        <v/>
      </c>
      <c r="AB478" s="250" t="str">
        <f>IF($M478="","",VLOOKUP($M478,判定式!$V$3:$X$12,3,TRUE))</f>
        <v/>
      </c>
      <c r="AC478" s="69" t="str">
        <f t="shared" si="21"/>
        <v/>
      </c>
      <c r="AD478" s="170" t="b">
        <f>IF(ISNUMBER(D478),"判定外",IF(C478=12,VLOOKUP(AC478,判定式!$C$15:I$19,7,TRUE),IF(C478=13,VLOOKUP(AC478,判定式!$D$15:I$19,6,TRUE),IF(C478=14,VLOOKUP(AC478,判定式!$E$15:I$19,5,TRUE),IF(C478=15,VLOOKUP(AC478,判定式!$F$15:I$19,4,TRUE),IF(C478=16,VLOOKUP(AC478,判定式!$G$15:I$19,3,TRUE),IF(C478=17,VLOOKUP(AC478,判定式!$H$15:I$19,2,TRUE))))))))</f>
        <v>0</v>
      </c>
    </row>
    <row r="479" spans="1:30" ht="14.25">
      <c r="A479" s="76">
        <v>150</v>
      </c>
      <c r="B479" s="136"/>
      <c r="C479" s="204"/>
      <c r="D479" s="218" t="str">
        <f t="shared" si="20"/>
        <v>-</v>
      </c>
      <c r="E479" s="230"/>
      <c r="F479" s="230"/>
      <c r="G479" s="230"/>
      <c r="H479" s="230"/>
      <c r="I479" s="230"/>
      <c r="J479" s="230"/>
      <c r="K479" s="77"/>
      <c r="L479" s="230"/>
      <c r="M479" s="230"/>
      <c r="N479" s="239"/>
      <c r="O479" s="239"/>
      <c r="P479" s="239"/>
      <c r="Q479" s="239"/>
      <c r="R479" s="239"/>
      <c r="S479" s="239"/>
      <c r="T479" s="251" t="str">
        <f>IF($E479="","",VLOOKUP($E479,判定式!$Q$3:$X$12,8,TRUE))</f>
        <v/>
      </c>
      <c r="U479" s="251" t="str">
        <f>IF($F479="","",VLOOKUP($F479,判定式!$R$3:$X$12,7,TRUE))</f>
        <v/>
      </c>
      <c r="V479" s="251" t="str">
        <f>IF($G479="","",VLOOKUP($G479,判定式!$S$3:$X$12,6,TRUE))</f>
        <v/>
      </c>
      <c r="W479" s="251" t="str">
        <f>IF($H479="","",VLOOKUP($H479,判定式!$T$3:$X$12,5,TRUE))</f>
        <v/>
      </c>
      <c r="X479" s="251" t="str">
        <f>IF($I479="","",VLOOKUP($I479,判定式!$AA$3:$AB$12,2,TRUE))</f>
        <v/>
      </c>
      <c r="Y479" s="251" t="str">
        <f>IF($J479="","",VLOOKUP($J479,判定式!$W$3:$X$12,2,TRUE))</f>
        <v/>
      </c>
      <c r="Z479" s="251" t="str">
        <f>IF($K479="","",VLOOKUP($K479,判定式!$Z$3:$AB$12,3,TRUE))</f>
        <v/>
      </c>
      <c r="AA479" s="251" t="str">
        <f>IF($L479="","",VLOOKUP($L479,判定式!$U$3:$X$12,4,TRUE))</f>
        <v/>
      </c>
      <c r="AB479" s="251" t="str">
        <f>IF($M479="","",VLOOKUP($M479,判定式!$V$3:$X$12,3,TRUE))</f>
        <v/>
      </c>
      <c r="AC479" s="78" t="str">
        <f t="shared" si="21"/>
        <v/>
      </c>
      <c r="AD479" s="173" t="b">
        <f>IF(ISNUMBER(D479),"判定外",IF(C479=12,VLOOKUP(AC479,判定式!$C$15:I$19,7,TRUE),IF(C479=13,VLOOKUP(AC479,判定式!$D$15:I$19,6,TRUE),IF(C479=14,VLOOKUP(AC479,判定式!$E$15:I$19,5,TRUE),IF(C479=15,VLOOKUP(AC479,判定式!$F$15:I$19,4,TRUE),IF(C479=16,VLOOKUP(AC479,判定式!$G$15:I$19,3,TRUE),IF(C479=17,VLOOKUP(AC479,判定式!$H$15:I$19,2,TRUE))))))))</f>
        <v>0</v>
      </c>
    </row>
    <row r="480" spans="1:30" ht="14.25">
      <c r="A480" s="73">
        <v>151</v>
      </c>
      <c r="B480" s="137"/>
      <c r="C480" s="205"/>
      <c r="D480" s="219" t="str">
        <f t="shared" si="20"/>
        <v>-</v>
      </c>
      <c r="E480" s="231"/>
      <c r="F480" s="231"/>
      <c r="G480" s="231"/>
      <c r="H480" s="231"/>
      <c r="I480" s="231"/>
      <c r="J480" s="231"/>
      <c r="K480" s="80"/>
      <c r="L480" s="231"/>
      <c r="M480" s="231"/>
      <c r="N480" s="238"/>
      <c r="O480" s="238"/>
      <c r="P480" s="238"/>
      <c r="Q480" s="238"/>
      <c r="R480" s="238"/>
      <c r="S480" s="238"/>
      <c r="T480" s="252" t="str">
        <f>IF($E480="","",VLOOKUP($E480,判定式!$Q$3:$X$12,8,TRUE))</f>
        <v/>
      </c>
      <c r="U480" s="252" t="str">
        <f>IF($F480="","",VLOOKUP($F480,判定式!$R$3:$X$12,7,TRUE))</f>
        <v/>
      </c>
      <c r="V480" s="252" t="str">
        <f>IF($G480="","",VLOOKUP($G480,判定式!$S$3:$X$12,6,TRUE))</f>
        <v/>
      </c>
      <c r="W480" s="252" t="str">
        <f>IF($H480="","",VLOOKUP($H480,判定式!$T$3:$X$12,5,TRUE))</f>
        <v/>
      </c>
      <c r="X480" s="252" t="str">
        <f>IF($I480="","",VLOOKUP($I480,判定式!$AA$3:$AB$12,2,TRUE))</f>
        <v/>
      </c>
      <c r="Y480" s="252" t="str">
        <f>IF($J480="","",VLOOKUP($J480,判定式!$W$3:$X$12,2,TRUE))</f>
        <v/>
      </c>
      <c r="Z480" s="252" t="str">
        <f>IF($K480="","",VLOOKUP($K480,判定式!$Z$3:$AB$12,3,TRUE))</f>
        <v/>
      </c>
      <c r="AA480" s="252" t="str">
        <f>IF($L480="","",VLOOKUP($L480,判定式!$U$3:$X$12,4,TRUE))</f>
        <v/>
      </c>
      <c r="AB480" s="252" t="str">
        <f>IF($M480="","",VLOOKUP($M480,判定式!$V$3:$X$12,3,TRUE))</f>
        <v/>
      </c>
      <c r="AC480" s="75" t="str">
        <f t="shared" si="21"/>
        <v/>
      </c>
      <c r="AD480" s="174" t="b">
        <f>IF(ISNUMBER(D480),"判定外",IF(C480=12,VLOOKUP(AC480,判定式!$C$15:I$19,7,TRUE),IF(C480=13,VLOOKUP(AC480,判定式!$D$15:I$19,6,TRUE),IF(C480=14,VLOOKUP(AC480,判定式!$E$15:I$19,5,TRUE),IF(C480=15,VLOOKUP(AC480,判定式!$F$15:I$19,4,TRUE),IF(C480=16,VLOOKUP(AC480,判定式!$G$15:I$19,3,TRUE),IF(C480=17,VLOOKUP(AC480,判定式!$H$15:I$19,2,TRUE))))))))</f>
        <v>0</v>
      </c>
    </row>
    <row r="481" spans="1:30" ht="14.25">
      <c r="A481" s="67">
        <v>152</v>
      </c>
      <c r="B481" s="133"/>
      <c r="C481" s="201"/>
      <c r="D481" s="215" t="str">
        <f t="shared" si="20"/>
        <v>-</v>
      </c>
      <c r="E481" s="225"/>
      <c r="F481" s="225"/>
      <c r="G481" s="225"/>
      <c r="H481" s="225"/>
      <c r="I481" s="225"/>
      <c r="J481" s="225"/>
      <c r="K481" s="68"/>
      <c r="L481" s="225"/>
      <c r="M481" s="225"/>
      <c r="N481" s="235"/>
      <c r="O481" s="235"/>
      <c r="P481" s="235"/>
      <c r="Q481" s="235"/>
      <c r="R481" s="235"/>
      <c r="S481" s="235"/>
      <c r="T481" s="250" t="str">
        <f>IF($E481="","",VLOOKUP($E481,判定式!$Q$3:$X$12,8,TRUE))</f>
        <v/>
      </c>
      <c r="U481" s="250" t="str">
        <f>IF($F481="","",VLOOKUP($F481,判定式!$R$3:$X$12,7,TRUE))</f>
        <v/>
      </c>
      <c r="V481" s="250" t="str">
        <f>IF($G481="","",VLOOKUP($G481,判定式!$S$3:$X$12,6,TRUE))</f>
        <v/>
      </c>
      <c r="W481" s="250" t="str">
        <f>IF($H481="","",VLOOKUP($H481,判定式!$T$3:$X$12,5,TRUE))</f>
        <v/>
      </c>
      <c r="X481" s="250" t="str">
        <f>IF($I481="","",VLOOKUP($I481,判定式!$AA$3:$AB$12,2,TRUE))</f>
        <v/>
      </c>
      <c r="Y481" s="250" t="str">
        <f>IF($J481="","",VLOOKUP($J481,判定式!$W$3:$X$12,2,TRUE))</f>
        <v/>
      </c>
      <c r="Z481" s="250" t="str">
        <f>IF($K481="","",VLOOKUP($K481,判定式!$Z$3:$AB$12,3,TRUE))</f>
        <v/>
      </c>
      <c r="AA481" s="250" t="str">
        <f>IF($L481="","",VLOOKUP($L481,判定式!$U$3:$X$12,4,TRUE))</f>
        <v/>
      </c>
      <c r="AB481" s="250" t="str">
        <f>IF($M481="","",VLOOKUP($M481,判定式!$V$3:$X$12,3,TRUE))</f>
        <v/>
      </c>
      <c r="AC481" s="69" t="str">
        <f t="shared" si="21"/>
        <v/>
      </c>
      <c r="AD481" s="170" t="b">
        <f>IF(ISNUMBER(D481),"判定外",IF(C481=12,VLOOKUP(AC481,判定式!$C$15:I$19,7,TRUE),IF(C481=13,VLOOKUP(AC481,判定式!$D$15:I$19,6,TRUE),IF(C481=14,VLOOKUP(AC481,判定式!$E$15:I$19,5,TRUE),IF(C481=15,VLOOKUP(AC481,判定式!$F$15:I$19,4,TRUE),IF(C481=16,VLOOKUP(AC481,判定式!$G$15:I$19,3,TRUE),IF(C481=17,VLOOKUP(AC481,判定式!$H$15:I$19,2,TRUE))))))))</f>
        <v>0</v>
      </c>
    </row>
    <row r="482" spans="1:30" ht="14.25">
      <c r="A482" s="67">
        <v>153</v>
      </c>
      <c r="B482" s="133"/>
      <c r="C482" s="201"/>
      <c r="D482" s="215" t="str">
        <f t="shared" si="20"/>
        <v>-</v>
      </c>
      <c r="E482" s="225"/>
      <c r="F482" s="225"/>
      <c r="G482" s="225"/>
      <c r="H482" s="225"/>
      <c r="I482" s="225"/>
      <c r="J482" s="225"/>
      <c r="K482" s="68"/>
      <c r="L482" s="225"/>
      <c r="M482" s="225"/>
      <c r="N482" s="235"/>
      <c r="O482" s="235"/>
      <c r="P482" s="235"/>
      <c r="Q482" s="235"/>
      <c r="R482" s="235"/>
      <c r="S482" s="235"/>
      <c r="T482" s="250" t="str">
        <f>IF($E482="","",VLOOKUP($E482,判定式!$Q$3:$X$12,8,TRUE))</f>
        <v/>
      </c>
      <c r="U482" s="250" t="str">
        <f>IF($F482="","",VLOOKUP($F482,判定式!$R$3:$X$12,7,TRUE))</f>
        <v/>
      </c>
      <c r="V482" s="250" t="str">
        <f>IF($G482="","",VLOOKUP($G482,判定式!$S$3:$X$12,6,TRUE))</f>
        <v/>
      </c>
      <c r="W482" s="250" t="str">
        <f>IF($H482="","",VLOOKUP($H482,判定式!$T$3:$X$12,5,TRUE))</f>
        <v/>
      </c>
      <c r="X482" s="250" t="str">
        <f>IF($I482="","",VLOOKUP($I482,判定式!$AA$3:$AB$12,2,TRUE))</f>
        <v/>
      </c>
      <c r="Y482" s="250" t="str">
        <f>IF($J482="","",VLOOKUP($J482,判定式!$W$3:$X$12,2,TRUE))</f>
        <v/>
      </c>
      <c r="Z482" s="250" t="str">
        <f>IF($K482="","",VLOOKUP($K482,判定式!$Z$3:$AB$12,3,TRUE))</f>
        <v/>
      </c>
      <c r="AA482" s="250" t="str">
        <f>IF($L482="","",VLOOKUP($L482,判定式!$U$3:$X$12,4,TRUE))</f>
        <v/>
      </c>
      <c r="AB482" s="250" t="str">
        <f>IF($M482="","",VLOOKUP($M482,判定式!$V$3:$X$12,3,TRUE))</f>
        <v/>
      </c>
      <c r="AC482" s="69" t="str">
        <f t="shared" si="21"/>
        <v/>
      </c>
      <c r="AD482" s="170" t="b">
        <f>IF(ISNUMBER(D482),"判定外",IF(C482=12,VLOOKUP(AC482,判定式!$C$15:I$19,7,TRUE),IF(C482=13,VLOOKUP(AC482,判定式!$D$15:I$19,6,TRUE),IF(C482=14,VLOOKUP(AC482,判定式!$E$15:I$19,5,TRUE),IF(C482=15,VLOOKUP(AC482,判定式!$F$15:I$19,4,TRUE),IF(C482=16,VLOOKUP(AC482,判定式!$G$15:I$19,3,TRUE),IF(C482=17,VLOOKUP(AC482,判定式!$H$15:I$19,2,TRUE))))))))</f>
        <v>0</v>
      </c>
    </row>
    <row r="483" spans="1:30" ht="14.25">
      <c r="A483" s="67">
        <v>154</v>
      </c>
      <c r="B483" s="133"/>
      <c r="C483" s="201"/>
      <c r="D483" s="215" t="str">
        <f t="shared" si="20"/>
        <v>-</v>
      </c>
      <c r="E483" s="225"/>
      <c r="F483" s="225"/>
      <c r="G483" s="225"/>
      <c r="H483" s="225"/>
      <c r="I483" s="225"/>
      <c r="J483" s="225"/>
      <c r="K483" s="68"/>
      <c r="L483" s="225"/>
      <c r="M483" s="225"/>
      <c r="N483" s="235"/>
      <c r="O483" s="235"/>
      <c r="P483" s="235"/>
      <c r="Q483" s="235"/>
      <c r="R483" s="235"/>
      <c r="S483" s="235"/>
      <c r="T483" s="250" t="str">
        <f>IF($E483="","",VLOOKUP($E483,判定式!$Q$3:$X$12,8,TRUE))</f>
        <v/>
      </c>
      <c r="U483" s="250" t="str">
        <f>IF($F483="","",VLOOKUP($F483,判定式!$R$3:$X$12,7,TRUE))</f>
        <v/>
      </c>
      <c r="V483" s="250" t="str">
        <f>IF($G483="","",VLOOKUP($G483,判定式!$S$3:$X$12,6,TRUE))</f>
        <v/>
      </c>
      <c r="W483" s="250" t="str">
        <f>IF($H483="","",VLOOKUP($H483,判定式!$T$3:$X$12,5,TRUE))</f>
        <v/>
      </c>
      <c r="X483" s="250" t="str">
        <f>IF($I483="","",VLOOKUP($I483,判定式!$AA$3:$AB$12,2,TRUE))</f>
        <v/>
      </c>
      <c r="Y483" s="250" t="str">
        <f>IF($J483="","",VLOOKUP($J483,判定式!$W$3:$X$12,2,TRUE))</f>
        <v/>
      </c>
      <c r="Z483" s="250" t="str">
        <f>IF($K483="","",VLOOKUP($K483,判定式!$Z$3:$AB$12,3,TRUE))</f>
        <v/>
      </c>
      <c r="AA483" s="250" t="str">
        <f>IF($L483="","",VLOOKUP($L483,判定式!$U$3:$X$12,4,TRUE))</f>
        <v/>
      </c>
      <c r="AB483" s="250" t="str">
        <f>IF($M483="","",VLOOKUP($M483,判定式!$V$3:$X$12,3,TRUE))</f>
        <v/>
      </c>
      <c r="AC483" s="69" t="str">
        <f t="shared" si="21"/>
        <v/>
      </c>
      <c r="AD483" s="170" t="b">
        <f>IF(ISNUMBER(D483),"判定外",IF(C483=12,VLOOKUP(AC483,判定式!$C$15:I$19,7,TRUE),IF(C483=13,VLOOKUP(AC483,判定式!$D$15:I$19,6,TRUE),IF(C483=14,VLOOKUP(AC483,判定式!$E$15:I$19,5,TRUE),IF(C483=15,VLOOKUP(AC483,判定式!$F$15:I$19,4,TRUE),IF(C483=16,VLOOKUP(AC483,判定式!$G$15:I$19,3,TRUE),IF(C483=17,VLOOKUP(AC483,判定式!$H$15:I$19,2,TRUE))))))))</f>
        <v>0</v>
      </c>
    </row>
    <row r="484" spans="1:30" ht="14.25">
      <c r="A484" s="76">
        <v>155</v>
      </c>
      <c r="B484" s="134"/>
      <c r="C484" s="202"/>
      <c r="D484" s="216" t="str">
        <f t="shared" si="20"/>
        <v>-</v>
      </c>
      <c r="E484" s="227"/>
      <c r="F484" s="227"/>
      <c r="G484" s="227"/>
      <c r="H484" s="227"/>
      <c r="I484" s="227"/>
      <c r="J484" s="227"/>
      <c r="K484" s="71"/>
      <c r="L484" s="227"/>
      <c r="M484" s="227"/>
      <c r="N484" s="239"/>
      <c r="O484" s="239"/>
      <c r="P484" s="239"/>
      <c r="Q484" s="239"/>
      <c r="R484" s="239"/>
      <c r="S484" s="239"/>
      <c r="T484" s="253" t="str">
        <f>IF($E484="","",VLOOKUP($E484,判定式!$Q$3:$X$12,8,TRUE))</f>
        <v/>
      </c>
      <c r="U484" s="253" t="str">
        <f>IF($F484="","",VLOOKUP($F484,判定式!$R$3:$X$12,7,TRUE))</f>
        <v/>
      </c>
      <c r="V484" s="253" t="str">
        <f>IF($G484="","",VLOOKUP($G484,判定式!$S$3:$X$12,6,TRUE))</f>
        <v/>
      </c>
      <c r="W484" s="253" t="str">
        <f>IF($H484="","",VLOOKUP($H484,判定式!$T$3:$X$12,5,TRUE))</f>
        <v/>
      </c>
      <c r="X484" s="253" t="str">
        <f>IF($I484="","",VLOOKUP($I484,判定式!$AA$3:$AB$12,2,TRUE))</f>
        <v/>
      </c>
      <c r="Y484" s="253" t="str">
        <f>IF($J484="","",VLOOKUP($J484,判定式!$W$3:$X$12,2,TRUE))</f>
        <v/>
      </c>
      <c r="Z484" s="253" t="str">
        <f>IF($K484="","",VLOOKUP($K484,判定式!$Z$3:$AB$12,3,TRUE))</f>
        <v/>
      </c>
      <c r="AA484" s="253" t="str">
        <f>IF($L484="","",VLOOKUP($L484,判定式!$U$3:$X$12,4,TRUE))</f>
        <v/>
      </c>
      <c r="AB484" s="253" t="str">
        <f>IF($M484="","",VLOOKUP($M484,判定式!$V$3:$X$12,3,TRUE))</f>
        <v/>
      </c>
      <c r="AC484" s="78" t="str">
        <f t="shared" si="21"/>
        <v/>
      </c>
      <c r="AD484" s="171" t="b">
        <f>IF(ISNUMBER(D484),"判定外",IF(C484=12,VLOOKUP(AC484,判定式!$C$15:I$19,7,TRUE),IF(C484=13,VLOOKUP(AC484,判定式!$D$15:I$19,6,TRUE),IF(C484=14,VLOOKUP(AC484,判定式!$E$15:I$19,5,TRUE),IF(C484=15,VLOOKUP(AC484,判定式!$F$15:I$19,4,TRUE),IF(C484=16,VLOOKUP(AC484,判定式!$G$15:I$19,3,TRUE),IF(C484=17,VLOOKUP(AC484,判定式!$H$15:I$19,2,TRUE))))))))</f>
        <v>0</v>
      </c>
    </row>
    <row r="485" spans="1:30" ht="14.25">
      <c r="A485" s="73">
        <v>156</v>
      </c>
      <c r="B485" s="135"/>
      <c r="C485" s="203"/>
      <c r="D485" s="217" t="str">
        <f t="shared" si="20"/>
        <v>-</v>
      </c>
      <c r="E485" s="229"/>
      <c r="F485" s="229"/>
      <c r="G485" s="229"/>
      <c r="H485" s="229"/>
      <c r="I485" s="229"/>
      <c r="J485" s="229"/>
      <c r="K485" s="74"/>
      <c r="L485" s="229"/>
      <c r="M485" s="229"/>
      <c r="N485" s="238"/>
      <c r="O485" s="238"/>
      <c r="P485" s="238"/>
      <c r="Q485" s="238"/>
      <c r="R485" s="238"/>
      <c r="S485" s="238"/>
      <c r="T485" s="254" t="str">
        <f>IF($E485="","",VLOOKUP($E485,判定式!$Q$3:$X$12,8,TRUE))</f>
        <v/>
      </c>
      <c r="U485" s="254" t="str">
        <f>IF($F485="","",VLOOKUP($F485,判定式!$R$3:$X$12,7,TRUE))</f>
        <v/>
      </c>
      <c r="V485" s="254" t="str">
        <f>IF($G485="","",VLOOKUP($G485,判定式!$S$3:$X$12,6,TRUE))</f>
        <v/>
      </c>
      <c r="W485" s="254" t="str">
        <f>IF($H485="","",VLOOKUP($H485,判定式!$T$3:$X$12,5,TRUE))</f>
        <v/>
      </c>
      <c r="X485" s="254" t="str">
        <f>IF($I485="","",VLOOKUP($I485,判定式!$AA$3:$AB$12,2,TRUE))</f>
        <v/>
      </c>
      <c r="Y485" s="254" t="str">
        <f>IF($J485="","",VLOOKUP($J485,判定式!$W$3:$X$12,2,TRUE))</f>
        <v/>
      </c>
      <c r="Z485" s="254" t="str">
        <f>IF($K485="","",VLOOKUP($K485,判定式!$Z$3:$AB$12,3,TRUE))</f>
        <v/>
      </c>
      <c r="AA485" s="254" t="str">
        <f>IF($L485="","",VLOOKUP($L485,判定式!$U$3:$X$12,4,TRUE))</f>
        <v/>
      </c>
      <c r="AB485" s="254" t="str">
        <f>IF($M485="","",VLOOKUP($M485,判定式!$V$3:$X$12,3,TRUE))</f>
        <v/>
      </c>
      <c r="AC485" s="75" t="str">
        <f t="shared" si="21"/>
        <v/>
      </c>
      <c r="AD485" s="172" t="b">
        <f>IF(ISNUMBER(D485),"判定外",IF(C485=12,VLOOKUP(AC485,判定式!$C$15:I$19,7,TRUE),IF(C485=13,VLOOKUP(AC485,判定式!$D$15:I$19,6,TRUE),IF(C485=14,VLOOKUP(AC485,判定式!$E$15:I$19,5,TRUE),IF(C485=15,VLOOKUP(AC485,判定式!$F$15:I$19,4,TRUE),IF(C485=16,VLOOKUP(AC485,判定式!$G$15:I$19,3,TRUE),IF(C485=17,VLOOKUP(AC485,判定式!$H$15:I$19,2,TRUE))))))))</f>
        <v>0</v>
      </c>
    </row>
    <row r="486" spans="1:30" ht="14.25">
      <c r="A486" s="67">
        <v>157</v>
      </c>
      <c r="B486" s="133"/>
      <c r="C486" s="201"/>
      <c r="D486" s="215" t="str">
        <f t="shared" si="20"/>
        <v>-</v>
      </c>
      <c r="E486" s="225"/>
      <c r="F486" s="225"/>
      <c r="G486" s="225"/>
      <c r="H486" s="225"/>
      <c r="I486" s="225"/>
      <c r="J486" s="225"/>
      <c r="K486" s="68"/>
      <c r="L486" s="225"/>
      <c r="M486" s="225"/>
      <c r="N486" s="235"/>
      <c r="O486" s="235"/>
      <c r="P486" s="235"/>
      <c r="Q486" s="235"/>
      <c r="R486" s="235"/>
      <c r="S486" s="235"/>
      <c r="T486" s="250" t="str">
        <f>IF($E486="","",VLOOKUP($E486,判定式!$Q$3:$X$12,8,TRUE))</f>
        <v/>
      </c>
      <c r="U486" s="250" t="str">
        <f>IF($F486="","",VLOOKUP($F486,判定式!$R$3:$X$12,7,TRUE))</f>
        <v/>
      </c>
      <c r="V486" s="250" t="str">
        <f>IF($G486="","",VLOOKUP($G486,判定式!$S$3:$X$12,6,TRUE))</f>
        <v/>
      </c>
      <c r="W486" s="250" t="str">
        <f>IF($H486="","",VLOOKUP($H486,判定式!$T$3:$X$12,5,TRUE))</f>
        <v/>
      </c>
      <c r="X486" s="250" t="str">
        <f>IF($I486="","",VLOOKUP($I486,判定式!$AA$3:$AB$12,2,TRUE))</f>
        <v/>
      </c>
      <c r="Y486" s="250" t="str">
        <f>IF($J486="","",VLOOKUP($J486,判定式!$W$3:$X$12,2,TRUE))</f>
        <v/>
      </c>
      <c r="Z486" s="250" t="str">
        <f>IF($K486="","",VLOOKUP($K486,判定式!$Z$3:$AB$12,3,TRUE))</f>
        <v/>
      </c>
      <c r="AA486" s="250" t="str">
        <f>IF($L486="","",VLOOKUP($L486,判定式!$U$3:$X$12,4,TRUE))</f>
        <v/>
      </c>
      <c r="AB486" s="250" t="str">
        <f>IF($M486="","",VLOOKUP($M486,判定式!$V$3:$X$12,3,TRUE))</f>
        <v/>
      </c>
      <c r="AC486" s="69" t="str">
        <f t="shared" si="21"/>
        <v/>
      </c>
      <c r="AD486" s="170" t="b">
        <f>IF(ISNUMBER(D486),"判定外",IF(C486=12,VLOOKUP(AC486,判定式!$C$15:I$19,7,TRUE),IF(C486=13,VLOOKUP(AC486,判定式!$D$15:I$19,6,TRUE),IF(C486=14,VLOOKUP(AC486,判定式!$E$15:I$19,5,TRUE),IF(C486=15,VLOOKUP(AC486,判定式!$F$15:I$19,4,TRUE),IF(C486=16,VLOOKUP(AC486,判定式!$G$15:I$19,3,TRUE),IF(C486=17,VLOOKUP(AC486,判定式!$H$15:I$19,2,TRUE))))))))</f>
        <v>0</v>
      </c>
    </row>
    <row r="487" spans="1:30" ht="14.25">
      <c r="A487" s="67">
        <v>158</v>
      </c>
      <c r="B487" s="133"/>
      <c r="C487" s="201"/>
      <c r="D487" s="215" t="str">
        <f t="shared" si="20"/>
        <v>-</v>
      </c>
      <c r="E487" s="225"/>
      <c r="F487" s="225"/>
      <c r="G487" s="225"/>
      <c r="H487" s="225"/>
      <c r="I487" s="225"/>
      <c r="J487" s="225"/>
      <c r="K487" s="68"/>
      <c r="L487" s="225"/>
      <c r="M487" s="225"/>
      <c r="N487" s="235"/>
      <c r="O487" s="235"/>
      <c r="P487" s="235"/>
      <c r="Q487" s="235"/>
      <c r="R487" s="235"/>
      <c r="S487" s="235"/>
      <c r="T487" s="250" t="str">
        <f>IF($E487="","",VLOOKUP($E487,判定式!$Q$3:$X$12,8,TRUE))</f>
        <v/>
      </c>
      <c r="U487" s="250" t="str">
        <f>IF($F487="","",VLOOKUP($F487,判定式!$R$3:$X$12,7,TRUE))</f>
        <v/>
      </c>
      <c r="V487" s="250" t="str">
        <f>IF($G487="","",VLOOKUP($G487,判定式!$S$3:$X$12,6,TRUE))</f>
        <v/>
      </c>
      <c r="W487" s="250" t="str">
        <f>IF($H487="","",VLOOKUP($H487,判定式!$T$3:$X$12,5,TRUE))</f>
        <v/>
      </c>
      <c r="X487" s="250" t="str">
        <f>IF($I487="","",VLOOKUP($I487,判定式!$AA$3:$AB$12,2,TRUE))</f>
        <v/>
      </c>
      <c r="Y487" s="250" t="str">
        <f>IF($J487="","",VLOOKUP($J487,判定式!$W$3:$X$12,2,TRUE))</f>
        <v/>
      </c>
      <c r="Z487" s="250" t="str">
        <f>IF($K487="","",VLOOKUP($K487,判定式!$Z$3:$AB$12,3,TRUE))</f>
        <v/>
      </c>
      <c r="AA487" s="250" t="str">
        <f>IF($L487="","",VLOOKUP($L487,判定式!$U$3:$X$12,4,TRUE))</f>
        <v/>
      </c>
      <c r="AB487" s="250" t="str">
        <f>IF($M487="","",VLOOKUP($M487,判定式!$V$3:$X$12,3,TRUE))</f>
        <v/>
      </c>
      <c r="AC487" s="69" t="str">
        <f t="shared" si="21"/>
        <v/>
      </c>
      <c r="AD487" s="170" t="b">
        <f>IF(ISNUMBER(D487),"判定外",IF(C487=12,VLOOKUP(AC487,判定式!$C$15:I$19,7,TRUE),IF(C487=13,VLOOKUP(AC487,判定式!$D$15:I$19,6,TRUE),IF(C487=14,VLOOKUP(AC487,判定式!$E$15:I$19,5,TRUE),IF(C487=15,VLOOKUP(AC487,判定式!$F$15:I$19,4,TRUE),IF(C487=16,VLOOKUP(AC487,判定式!$G$15:I$19,3,TRUE),IF(C487=17,VLOOKUP(AC487,判定式!$H$15:I$19,2,TRUE))))))))</f>
        <v>0</v>
      </c>
    </row>
    <row r="488" spans="1:30" ht="14.25">
      <c r="A488" s="67">
        <v>159</v>
      </c>
      <c r="B488" s="133"/>
      <c r="C488" s="201"/>
      <c r="D488" s="215" t="str">
        <f t="shared" si="20"/>
        <v>-</v>
      </c>
      <c r="E488" s="225"/>
      <c r="F488" s="225"/>
      <c r="G488" s="225"/>
      <c r="H488" s="225"/>
      <c r="I488" s="225"/>
      <c r="J488" s="225"/>
      <c r="K488" s="68"/>
      <c r="L488" s="225"/>
      <c r="M488" s="225"/>
      <c r="N488" s="235"/>
      <c r="O488" s="235"/>
      <c r="P488" s="235"/>
      <c r="Q488" s="235"/>
      <c r="R488" s="235"/>
      <c r="S488" s="235"/>
      <c r="T488" s="250" t="str">
        <f>IF($E488="","",VLOOKUP($E488,判定式!$Q$3:$X$12,8,TRUE))</f>
        <v/>
      </c>
      <c r="U488" s="250" t="str">
        <f>IF($F488="","",VLOOKUP($F488,判定式!$R$3:$X$12,7,TRUE))</f>
        <v/>
      </c>
      <c r="V488" s="250" t="str">
        <f>IF($G488="","",VLOOKUP($G488,判定式!$S$3:$X$12,6,TRUE))</f>
        <v/>
      </c>
      <c r="W488" s="250" t="str">
        <f>IF($H488="","",VLOOKUP($H488,判定式!$T$3:$X$12,5,TRUE))</f>
        <v/>
      </c>
      <c r="X488" s="250" t="str">
        <f>IF($I488="","",VLOOKUP($I488,判定式!$AA$3:$AB$12,2,TRUE))</f>
        <v/>
      </c>
      <c r="Y488" s="250" t="str">
        <f>IF($J488="","",VLOOKUP($J488,判定式!$W$3:$X$12,2,TRUE))</f>
        <v/>
      </c>
      <c r="Z488" s="250" t="str">
        <f>IF($K488="","",VLOOKUP($K488,判定式!$Z$3:$AB$12,3,TRUE))</f>
        <v/>
      </c>
      <c r="AA488" s="250" t="str">
        <f>IF($L488="","",VLOOKUP($L488,判定式!$U$3:$X$12,4,TRUE))</f>
        <v/>
      </c>
      <c r="AB488" s="250" t="str">
        <f>IF($M488="","",VLOOKUP($M488,判定式!$V$3:$X$12,3,TRUE))</f>
        <v/>
      </c>
      <c r="AC488" s="69" t="str">
        <f t="shared" si="21"/>
        <v/>
      </c>
      <c r="AD488" s="170" t="b">
        <f>IF(ISNUMBER(D488),"判定外",IF(C488=12,VLOOKUP(AC488,判定式!$C$15:I$19,7,TRUE),IF(C488=13,VLOOKUP(AC488,判定式!$D$15:I$19,6,TRUE),IF(C488=14,VLOOKUP(AC488,判定式!$E$15:I$19,5,TRUE),IF(C488=15,VLOOKUP(AC488,判定式!$F$15:I$19,4,TRUE),IF(C488=16,VLOOKUP(AC488,判定式!$G$15:I$19,3,TRUE),IF(C488=17,VLOOKUP(AC488,判定式!$H$15:I$19,2,TRUE))))))))</f>
        <v>0</v>
      </c>
    </row>
    <row r="489" spans="1:30" ht="14.25">
      <c r="A489" s="76">
        <v>160</v>
      </c>
      <c r="B489" s="136"/>
      <c r="C489" s="204"/>
      <c r="D489" s="218" t="str">
        <f t="shared" si="20"/>
        <v>-</v>
      </c>
      <c r="E489" s="230"/>
      <c r="F489" s="230"/>
      <c r="G489" s="230"/>
      <c r="H489" s="230"/>
      <c r="I489" s="230"/>
      <c r="J489" s="230"/>
      <c r="K489" s="77"/>
      <c r="L489" s="230"/>
      <c r="M489" s="230"/>
      <c r="N489" s="239"/>
      <c r="O489" s="239"/>
      <c r="P489" s="239"/>
      <c r="Q489" s="239"/>
      <c r="R489" s="239"/>
      <c r="S489" s="239"/>
      <c r="T489" s="251" t="str">
        <f>IF($E489="","",VLOOKUP($E489,判定式!$Q$3:$X$12,8,TRUE))</f>
        <v/>
      </c>
      <c r="U489" s="251" t="str">
        <f>IF($F489="","",VLOOKUP($F489,判定式!$R$3:$X$12,7,TRUE))</f>
        <v/>
      </c>
      <c r="V489" s="251" t="str">
        <f>IF($G489="","",VLOOKUP($G489,判定式!$S$3:$X$12,6,TRUE))</f>
        <v/>
      </c>
      <c r="W489" s="251" t="str">
        <f>IF($H489="","",VLOOKUP($H489,判定式!$T$3:$X$12,5,TRUE))</f>
        <v/>
      </c>
      <c r="X489" s="251" t="str">
        <f>IF($I489="","",VLOOKUP($I489,判定式!$AA$3:$AB$12,2,TRUE))</f>
        <v/>
      </c>
      <c r="Y489" s="251" t="str">
        <f>IF($J489="","",VLOOKUP($J489,判定式!$W$3:$X$12,2,TRUE))</f>
        <v/>
      </c>
      <c r="Z489" s="251" t="str">
        <f>IF($K489="","",VLOOKUP($K489,判定式!$Z$3:$AB$12,3,TRUE))</f>
        <v/>
      </c>
      <c r="AA489" s="251" t="str">
        <f>IF($L489="","",VLOOKUP($L489,判定式!$U$3:$X$12,4,TRUE))</f>
        <v/>
      </c>
      <c r="AB489" s="251" t="str">
        <f>IF($M489="","",VLOOKUP($M489,判定式!$V$3:$X$12,3,TRUE))</f>
        <v/>
      </c>
      <c r="AC489" s="78" t="str">
        <f t="shared" si="21"/>
        <v/>
      </c>
      <c r="AD489" s="173" t="b">
        <f>IF(ISNUMBER(D489),"判定外",IF(C489=12,VLOOKUP(AC489,判定式!$C$15:I$19,7,TRUE),IF(C489=13,VLOOKUP(AC489,判定式!$D$15:I$19,6,TRUE),IF(C489=14,VLOOKUP(AC489,判定式!$E$15:I$19,5,TRUE),IF(C489=15,VLOOKUP(AC489,判定式!$F$15:I$19,4,TRUE),IF(C489=16,VLOOKUP(AC489,判定式!$G$15:I$19,3,TRUE),IF(C489=17,VLOOKUP(AC489,判定式!$H$15:I$19,2,TRUE))))))))</f>
        <v>0</v>
      </c>
    </row>
    <row r="490" spans="1:30" ht="14.25">
      <c r="A490" s="73">
        <v>161</v>
      </c>
      <c r="B490" s="137"/>
      <c r="C490" s="205"/>
      <c r="D490" s="219" t="str">
        <f t="shared" si="20"/>
        <v>-</v>
      </c>
      <c r="E490" s="231"/>
      <c r="F490" s="231"/>
      <c r="G490" s="231"/>
      <c r="H490" s="231"/>
      <c r="I490" s="231"/>
      <c r="J490" s="231"/>
      <c r="K490" s="80"/>
      <c r="L490" s="231"/>
      <c r="M490" s="231"/>
      <c r="N490" s="238"/>
      <c r="O490" s="238"/>
      <c r="P490" s="238"/>
      <c r="Q490" s="238"/>
      <c r="R490" s="238"/>
      <c r="S490" s="238"/>
      <c r="T490" s="252" t="str">
        <f>IF($E490="","",VLOOKUP($E490,判定式!$Q$3:$X$12,8,TRUE))</f>
        <v/>
      </c>
      <c r="U490" s="252" t="str">
        <f>IF($F490="","",VLOOKUP($F490,判定式!$R$3:$X$12,7,TRUE))</f>
        <v/>
      </c>
      <c r="V490" s="252" t="str">
        <f>IF($G490="","",VLOOKUP($G490,判定式!$S$3:$X$12,6,TRUE))</f>
        <v/>
      </c>
      <c r="W490" s="252" t="str">
        <f>IF($H490="","",VLOOKUP($H490,判定式!$T$3:$X$12,5,TRUE))</f>
        <v/>
      </c>
      <c r="X490" s="252" t="str">
        <f>IF($I490="","",VLOOKUP($I490,判定式!$AA$3:$AB$12,2,TRUE))</f>
        <v/>
      </c>
      <c r="Y490" s="252" t="str">
        <f>IF($J490="","",VLOOKUP($J490,判定式!$W$3:$X$12,2,TRUE))</f>
        <v/>
      </c>
      <c r="Z490" s="252" t="str">
        <f>IF($K490="","",VLOOKUP($K490,判定式!$Z$3:$AB$12,3,TRUE))</f>
        <v/>
      </c>
      <c r="AA490" s="252" t="str">
        <f>IF($L490="","",VLOOKUP($L490,判定式!$U$3:$X$12,4,TRUE))</f>
        <v/>
      </c>
      <c r="AB490" s="252" t="str">
        <f>IF($M490="","",VLOOKUP($M490,判定式!$V$3:$X$12,3,TRUE))</f>
        <v/>
      </c>
      <c r="AC490" s="75" t="str">
        <f t="shared" si="21"/>
        <v/>
      </c>
      <c r="AD490" s="174" t="b">
        <f>IF(ISNUMBER(D490),"判定外",IF(C490=12,VLOOKUP(AC490,判定式!$C$15:I$19,7,TRUE),IF(C490=13,VLOOKUP(AC490,判定式!$D$15:I$19,6,TRUE),IF(C490=14,VLOOKUP(AC490,判定式!$E$15:I$19,5,TRUE),IF(C490=15,VLOOKUP(AC490,判定式!$F$15:I$19,4,TRUE),IF(C490=16,VLOOKUP(AC490,判定式!$G$15:I$19,3,TRUE),IF(C490=17,VLOOKUP(AC490,判定式!$H$15:I$19,2,TRUE))))))))</f>
        <v>0</v>
      </c>
    </row>
    <row r="491" spans="1:30" ht="14.25">
      <c r="A491" s="67">
        <v>162</v>
      </c>
      <c r="B491" s="133"/>
      <c r="C491" s="201"/>
      <c r="D491" s="215" t="str">
        <f t="shared" si="20"/>
        <v>-</v>
      </c>
      <c r="E491" s="225"/>
      <c r="F491" s="225"/>
      <c r="G491" s="225"/>
      <c r="H491" s="225"/>
      <c r="I491" s="225"/>
      <c r="J491" s="225"/>
      <c r="K491" s="68"/>
      <c r="L491" s="225"/>
      <c r="M491" s="225"/>
      <c r="N491" s="235"/>
      <c r="O491" s="235"/>
      <c r="P491" s="235"/>
      <c r="Q491" s="235"/>
      <c r="R491" s="235"/>
      <c r="S491" s="235"/>
      <c r="T491" s="250" t="str">
        <f>IF($E491="","",VLOOKUP($E491,判定式!$Q$3:$X$12,8,TRUE))</f>
        <v/>
      </c>
      <c r="U491" s="250" t="str">
        <f>IF($F491="","",VLOOKUP($F491,判定式!$R$3:$X$12,7,TRUE))</f>
        <v/>
      </c>
      <c r="V491" s="250" t="str">
        <f>IF($G491="","",VLOOKUP($G491,判定式!$S$3:$X$12,6,TRUE))</f>
        <v/>
      </c>
      <c r="W491" s="250" t="str">
        <f>IF($H491="","",VLOOKUP($H491,判定式!$T$3:$X$12,5,TRUE))</f>
        <v/>
      </c>
      <c r="X491" s="250" t="str">
        <f>IF($I491="","",VLOOKUP($I491,判定式!$AA$3:$AB$12,2,TRUE))</f>
        <v/>
      </c>
      <c r="Y491" s="250" t="str">
        <f>IF($J491="","",VLOOKUP($J491,判定式!$W$3:$X$12,2,TRUE))</f>
        <v/>
      </c>
      <c r="Z491" s="250" t="str">
        <f>IF($K491="","",VLOOKUP($K491,判定式!$Z$3:$AB$12,3,TRUE))</f>
        <v/>
      </c>
      <c r="AA491" s="250" t="str">
        <f>IF($L491="","",VLOOKUP($L491,判定式!$U$3:$X$12,4,TRUE))</f>
        <v/>
      </c>
      <c r="AB491" s="250" t="str">
        <f>IF($M491="","",VLOOKUP($M491,判定式!$V$3:$X$12,3,TRUE))</f>
        <v/>
      </c>
      <c r="AC491" s="69" t="str">
        <f t="shared" si="21"/>
        <v/>
      </c>
      <c r="AD491" s="170" t="b">
        <f>IF(ISNUMBER(D491),"判定外",IF(C491=12,VLOOKUP(AC491,判定式!$C$15:I$19,7,TRUE),IF(C491=13,VLOOKUP(AC491,判定式!$D$15:I$19,6,TRUE),IF(C491=14,VLOOKUP(AC491,判定式!$E$15:I$19,5,TRUE),IF(C491=15,VLOOKUP(AC491,判定式!$F$15:I$19,4,TRUE),IF(C491=16,VLOOKUP(AC491,判定式!$G$15:I$19,3,TRUE),IF(C491=17,VLOOKUP(AC491,判定式!$H$15:I$19,2,TRUE))))))))</f>
        <v>0</v>
      </c>
    </row>
    <row r="492" spans="1:30" ht="14.25">
      <c r="A492" s="67">
        <v>163</v>
      </c>
      <c r="B492" s="133"/>
      <c r="C492" s="201"/>
      <c r="D492" s="215" t="str">
        <f t="shared" si="20"/>
        <v>-</v>
      </c>
      <c r="E492" s="225"/>
      <c r="F492" s="225"/>
      <c r="G492" s="225"/>
      <c r="H492" s="225"/>
      <c r="I492" s="225"/>
      <c r="J492" s="225"/>
      <c r="K492" s="68"/>
      <c r="L492" s="225"/>
      <c r="M492" s="225"/>
      <c r="N492" s="235"/>
      <c r="O492" s="235"/>
      <c r="P492" s="235"/>
      <c r="Q492" s="235"/>
      <c r="R492" s="235"/>
      <c r="S492" s="235"/>
      <c r="T492" s="250" t="str">
        <f>IF($E492="","",VLOOKUP($E492,判定式!$Q$3:$X$12,8,TRUE))</f>
        <v/>
      </c>
      <c r="U492" s="250" t="str">
        <f>IF($F492="","",VLOOKUP($F492,判定式!$R$3:$X$12,7,TRUE))</f>
        <v/>
      </c>
      <c r="V492" s="250" t="str">
        <f>IF($G492="","",VLOOKUP($G492,判定式!$S$3:$X$12,6,TRUE))</f>
        <v/>
      </c>
      <c r="W492" s="250" t="str">
        <f>IF($H492="","",VLOOKUP($H492,判定式!$T$3:$X$12,5,TRUE))</f>
        <v/>
      </c>
      <c r="X492" s="250" t="str">
        <f>IF($I492="","",VLOOKUP($I492,判定式!$AA$3:$AB$12,2,TRUE))</f>
        <v/>
      </c>
      <c r="Y492" s="250" t="str">
        <f>IF($J492="","",VLOOKUP($J492,判定式!$W$3:$X$12,2,TRUE))</f>
        <v/>
      </c>
      <c r="Z492" s="250" t="str">
        <f>IF($K492="","",VLOOKUP($K492,判定式!$Z$3:$AB$12,3,TRUE))</f>
        <v/>
      </c>
      <c r="AA492" s="250" t="str">
        <f>IF($L492="","",VLOOKUP($L492,判定式!$U$3:$X$12,4,TRUE))</f>
        <v/>
      </c>
      <c r="AB492" s="250" t="str">
        <f>IF($M492="","",VLOOKUP($M492,判定式!$V$3:$X$12,3,TRUE))</f>
        <v/>
      </c>
      <c r="AC492" s="69" t="str">
        <f t="shared" si="21"/>
        <v/>
      </c>
      <c r="AD492" s="170" t="b">
        <f>IF(ISNUMBER(D492),"判定外",IF(C492=12,VLOOKUP(AC492,判定式!$C$15:I$19,7,TRUE),IF(C492=13,VLOOKUP(AC492,判定式!$D$15:I$19,6,TRUE),IF(C492=14,VLOOKUP(AC492,判定式!$E$15:I$19,5,TRUE),IF(C492=15,VLOOKUP(AC492,判定式!$F$15:I$19,4,TRUE),IF(C492=16,VLOOKUP(AC492,判定式!$G$15:I$19,3,TRUE),IF(C492=17,VLOOKUP(AC492,判定式!$H$15:I$19,2,TRUE))))))))</f>
        <v>0</v>
      </c>
    </row>
    <row r="493" spans="1:30" ht="14.25">
      <c r="A493" s="67">
        <v>164</v>
      </c>
      <c r="B493" s="133"/>
      <c r="C493" s="201"/>
      <c r="D493" s="215" t="str">
        <f t="shared" si="20"/>
        <v>-</v>
      </c>
      <c r="E493" s="225"/>
      <c r="F493" s="225"/>
      <c r="G493" s="225"/>
      <c r="H493" s="225"/>
      <c r="I493" s="225"/>
      <c r="J493" s="225"/>
      <c r="K493" s="68"/>
      <c r="L493" s="225"/>
      <c r="M493" s="225"/>
      <c r="N493" s="235"/>
      <c r="O493" s="235"/>
      <c r="P493" s="235"/>
      <c r="Q493" s="235"/>
      <c r="R493" s="235"/>
      <c r="S493" s="235"/>
      <c r="T493" s="250" t="str">
        <f>IF($E493="","",VLOOKUP($E493,判定式!$Q$3:$X$12,8,TRUE))</f>
        <v/>
      </c>
      <c r="U493" s="250" t="str">
        <f>IF($F493="","",VLOOKUP($F493,判定式!$R$3:$X$12,7,TRUE))</f>
        <v/>
      </c>
      <c r="V493" s="250" t="str">
        <f>IF($G493="","",VLOOKUP($G493,判定式!$S$3:$X$12,6,TRUE))</f>
        <v/>
      </c>
      <c r="W493" s="250" t="str">
        <f>IF($H493="","",VLOOKUP($H493,判定式!$T$3:$X$12,5,TRUE))</f>
        <v/>
      </c>
      <c r="X493" s="250" t="str">
        <f>IF($I493="","",VLOOKUP($I493,判定式!$AA$3:$AB$12,2,TRUE))</f>
        <v/>
      </c>
      <c r="Y493" s="250" t="str">
        <f>IF($J493="","",VLOOKUP($J493,判定式!$W$3:$X$12,2,TRUE))</f>
        <v/>
      </c>
      <c r="Z493" s="250" t="str">
        <f>IF($K493="","",VLOOKUP($K493,判定式!$Z$3:$AB$12,3,TRUE))</f>
        <v/>
      </c>
      <c r="AA493" s="250" t="str">
        <f>IF($L493="","",VLOOKUP($L493,判定式!$U$3:$X$12,4,TRUE))</f>
        <v/>
      </c>
      <c r="AB493" s="250" t="str">
        <f>IF($M493="","",VLOOKUP($M493,判定式!$V$3:$X$12,3,TRUE))</f>
        <v/>
      </c>
      <c r="AC493" s="69" t="str">
        <f t="shared" si="21"/>
        <v/>
      </c>
      <c r="AD493" s="170" t="b">
        <f>IF(ISNUMBER(D493),"判定外",IF(C493=12,VLOOKUP(AC493,判定式!$C$15:I$19,7,TRUE),IF(C493=13,VLOOKUP(AC493,判定式!$D$15:I$19,6,TRUE),IF(C493=14,VLOOKUP(AC493,判定式!$E$15:I$19,5,TRUE),IF(C493=15,VLOOKUP(AC493,判定式!$F$15:I$19,4,TRUE),IF(C493=16,VLOOKUP(AC493,判定式!$G$15:I$19,3,TRUE),IF(C493=17,VLOOKUP(AC493,判定式!$H$15:I$19,2,TRUE))))))))</f>
        <v>0</v>
      </c>
    </row>
    <row r="494" spans="1:30" ht="14.25">
      <c r="A494" s="76">
        <v>165</v>
      </c>
      <c r="B494" s="134"/>
      <c r="C494" s="202"/>
      <c r="D494" s="218" t="str">
        <f t="shared" si="20"/>
        <v>-</v>
      </c>
      <c r="E494" s="227"/>
      <c r="F494" s="227"/>
      <c r="G494" s="227"/>
      <c r="H494" s="227"/>
      <c r="I494" s="227"/>
      <c r="J494" s="227"/>
      <c r="K494" s="71"/>
      <c r="L494" s="227"/>
      <c r="M494" s="227"/>
      <c r="N494" s="239"/>
      <c r="O494" s="239"/>
      <c r="P494" s="239"/>
      <c r="Q494" s="239"/>
      <c r="R494" s="239"/>
      <c r="S494" s="239"/>
      <c r="T494" s="253" t="str">
        <f>IF($E494="","",VLOOKUP($E494,判定式!$Q$3:$X$12,8,TRUE))</f>
        <v/>
      </c>
      <c r="U494" s="253" t="str">
        <f>IF($F494="","",VLOOKUP($F494,判定式!$R$3:$X$12,7,TRUE))</f>
        <v/>
      </c>
      <c r="V494" s="253" t="str">
        <f>IF($G494="","",VLOOKUP($G494,判定式!$S$3:$X$12,6,TRUE))</f>
        <v/>
      </c>
      <c r="W494" s="253" t="str">
        <f>IF($H494="","",VLOOKUP($H494,判定式!$T$3:$X$12,5,TRUE))</f>
        <v/>
      </c>
      <c r="X494" s="253" t="str">
        <f>IF($I494="","",VLOOKUP($I494,判定式!$AA$3:$AB$12,2,TRUE))</f>
        <v/>
      </c>
      <c r="Y494" s="253" t="str">
        <f>IF($J494="","",VLOOKUP($J494,判定式!$W$3:$X$12,2,TRUE))</f>
        <v/>
      </c>
      <c r="Z494" s="253" t="str">
        <f>IF($K494="","",VLOOKUP($K494,判定式!$Z$3:$AB$12,3,TRUE))</f>
        <v/>
      </c>
      <c r="AA494" s="253" t="str">
        <f>IF($L494="","",VLOOKUP($L494,判定式!$U$3:$X$12,4,TRUE))</f>
        <v/>
      </c>
      <c r="AB494" s="253" t="str">
        <f>IF($M494="","",VLOOKUP($M494,判定式!$V$3:$X$12,3,TRUE))</f>
        <v/>
      </c>
      <c r="AC494" s="78" t="str">
        <f t="shared" si="21"/>
        <v/>
      </c>
      <c r="AD494" s="171" t="b">
        <f>IF(ISNUMBER(D494),"判定外",IF(C494=12,VLOOKUP(AC494,判定式!$C$15:I$19,7,TRUE),IF(C494=13,VLOOKUP(AC494,判定式!$D$15:I$19,6,TRUE),IF(C494=14,VLOOKUP(AC494,判定式!$E$15:I$19,5,TRUE),IF(C494=15,VLOOKUP(AC494,判定式!$F$15:I$19,4,TRUE),IF(C494=16,VLOOKUP(AC494,判定式!$G$15:I$19,3,TRUE),IF(C494=17,VLOOKUP(AC494,判定式!$H$15:I$19,2,TRUE))))))))</f>
        <v>0</v>
      </c>
    </row>
    <row r="495" spans="1:30" ht="14.25">
      <c r="A495" s="73">
        <v>166</v>
      </c>
      <c r="B495" s="135"/>
      <c r="C495" s="203"/>
      <c r="D495" s="219" t="str">
        <f t="shared" si="20"/>
        <v>-</v>
      </c>
      <c r="E495" s="229"/>
      <c r="F495" s="229"/>
      <c r="G495" s="229"/>
      <c r="H495" s="229"/>
      <c r="I495" s="229"/>
      <c r="J495" s="229"/>
      <c r="K495" s="74"/>
      <c r="L495" s="229"/>
      <c r="M495" s="229"/>
      <c r="N495" s="238"/>
      <c r="O495" s="238"/>
      <c r="P495" s="238"/>
      <c r="Q495" s="238"/>
      <c r="R495" s="238"/>
      <c r="S495" s="238"/>
      <c r="T495" s="254" t="str">
        <f>IF($E495="","",VLOOKUP($E495,判定式!$Q$3:$X$12,8,TRUE))</f>
        <v/>
      </c>
      <c r="U495" s="254" t="str">
        <f>IF($F495="","",VLOOKUP($F495,判定式!$R$3:$X$12,7,TRUE))</f>
        <v/>
      </c>
      <c r="V495" s="254" t="str">
        <f>IF($G495="","",VLOOKUP($G495,判定式!$S$3:$X$12,6,TRUE))</f>
        <v/>
      </c>
      <c r="W495" s="254" t="str">
        <f>IF($H495="","",VLOOKUP($H495,判定式!$T$3:$X$12,5,TRUE))</f>
        <v/>
      </c>
      <c r="X495" s="254" t="str">
        <f>IF($I495="","",VLOOKUP($I495,判定式!$AA$3:$AB$12,2,TRUE))</f>
        <v/>
      </c>
      <c r="Y495" s="254" t="str">
        <f>IF($J495="","",VLOOKUP($J495,判定式!$W$3:$X$12,2,TRUE))</f>
        <v/>
      </c>
      <c r="Z495" s="254" t="str">
        <f>IF($K495="","",VLOOKUP($K495,判定式!$Z$3:$AB$12,3,TRUE))</f>
        <v/>
      </c>
      <c r="AA495" s="254" t="str">
        <f>IF($L495="","",VLOOKUP($L495,判定式!$U$3:$X$12,4,TRUE))</f>
        <v/>
      </c>
      <c r="AB495" s="254" t="str">
        <f>IF($M495="","",VLOOKUP($M495,判定式!$V$3:$X$12,3,TRUE))</f>
        <v/>
      </c>
      <c r="AC495" s="75" t="str">
        <f t="shared" si="21"/>
        <v/>
      </c>
      <c r="AD495" s="172" t="b">
        <f>IF(ISNUMBER(D495),"判定外",IF(C495=12,VLOOKUP(AC495,判定式!$C$15:I$19,7,TRUE),IF(C495=13,VLOOKUP(AC495,判定式!$D$15:I$19,6,TRUE),IF(C495=14,VLOOKUP(AC495,判定式!$E$15:I$19,5,TRUE),IF(C495=15,VLOOKUP(AC495,判定式!$F$15:I$19,4,TRUE),IF(C495=16,VLOOKUP(AC495,判定式!$G$15:I$19,3,TRUE),IF(C495=17,VLOOKUP(AC495,判定式!$H$15:I$19,2,TRUE))))))))</f>
        <v>0</v>
      </c>
    </row>
    <row r="496" spans="1:30" ht="14.25">
      <c r="A496" s="67">
        <v>167</v>
      </c>
      <c r="B496" s="133"/>
      <c r="C496" s="201"/>
      <c r="D496" s="215" t="str">
        <f t="shared" si="20"/>
        <v>-</v>
      </c>
      <c r="E496" s="225"/>
      <c r="F496" s="225"/>
      <c r="G496" s="225"/>
      <c r="H496" s="225"/>
      <c r="I496" s="225"/>
      <c r="J496" s="225"/>
      <c r="K496" s="68"/>
      <c r="L496" s="225"/>
      <c r="M496" s="225"/>
      <c r="N496" s="235"/>
      <c r="O496" s="235"/>
      <c r="P496" s="235"/>
      <c r="Q496" s="235"/>
      <c r="R496" s="235"/>
      <c r="S496" s="235"/>
      <c r="T496" s="250" t="str">
        <f>IF($E496="","",VLOOKUP($E496,判定式!$Q$3:$X$12,8,TRUE))</f>
        <v/>
      </c>
      <c r="U496" s="250" t="str">
        <f>IF($F496="","",VLOOKUP($F496,判定式!$R$3:$X$12,7,TRUE))</f>
        <v/>
      </c>
      <c r="V496" s="250" t="str">
        <f>IF($G496="","",VLOOKUP($G496,判定式!$S$3:$X$12,6,TRUE))</f>
        <v/>
      </c>
      <c r="W496" s="250" t="str">
        <f>IF($H496="","",VLOOKUP($H496,判定式!$T$3:$X$12,5,TRUE))</f>
        <v/>
      </c>
      <c r="X496" s="250" t="str">
        <f>IF($I496="","",VLOOKUP($I496,判定式!$AA$3:$AB$12,2,TRUE))</f>
        <v/>
      </c>
      <c r="Y496" s="250" t="str">
        <f>IF($J496="","",VLOOKUP($J496,判定式!$W$3:$X$12,2,TRUE))</f>
        <v/>
      </c>
      <c r="Z496" s="250" t="str">
        <f>IF($K496="","",VLOOKUP($K496,判定式!$Z$3:$AB$12,3,TRUE))</f>
        <v/>
      </c>
      <c r="AA496" s="250" t="str">
        <f>IF($L496="","",VLOOKUP($L496,判定式!$U$3:$X$12,4,TRUE))</f>
        <v/>
      </c>
      <c r="AB496" s="250" t="str">
        <f>IF($M496="","",VLOOKUP($M496,判定式!$V$3:$X$12,3,TRUE))</f>
        <v/>
      </c>
      <c r="AC496" s="69" t="str">
        <f t="shared" si="21"/>
        <v/>
      </c>
      <c r="AD496" s="170" t="b">
        <f>IF(ISNUMBER(D496),"判定外",IF(C496=12,VLOOKUP(AC496,判定式!$C$15:I$19,7,TRUE),IF(C496=13,VLOOKUP(AC496,判定式!$D$15:I$19,6,TRUE),IF(C496=14,VLOOKUP(AC496,判定式!$E$15:I$19,5,TRUE),IF(C496=15,VLOOKUP(AC496,判定式!$F$15:I$19,4,TRUE),IF(C496=16,VLOOKUP(AC496,判定式!$G$15:I$19,3,TRUE),IF(C496=17,VLOOKUP(AC496,判定式!$H$15:I$19,2,TRUE))))))))</f>
        <v>0</v>
      </c>
    </row>
    <row r="497" spans="1:30" ht="14.25">
      <c r="A497" s="67">
        <v>168</v>
      </c>
      <c r="B497" s="133"/>
      <c r="C497" s="201"/>
      <c r="D497" s="215" t="str">
        <f t="shared" si="20"/>
        <v>-</v>
      </c>
      <c r="E497" s="225"/>
      <c r="F497" s="225"/>
      <c r="G497" s="225"/>
      <c r="H497" s="225"/>
      <c r="I497" s="225"/>
      <c r="J497" s="225"/>
      <c r="K497" s="68"/>
      <c r="L497" s="225"/>
      <c r="M497" s="225"/>
      <c r="N497" s="235"/>
      <c r="O497" s="235"/>
      <c r="P497" s="235"/>
      <c r="Q497" s="235"/>
      <c r="R497" s="235"/>
      <c r="S497" s="235"/>
      <c r="T497" s="250" t="str">
        <f>IF($E497="","",VLOOKUP($E497,判定式!$Q$3:$X$12,8,TRUE))</f>
        <v/>
      </c>
      <c r="U497" s="250" t="str">
        <f>IF($F497="","",VLOOKUP($F497,判定式!$R$3:$X$12,7,TRUE))</f>
        <v/>
      </c>
      <c r="V497" s="250" t="str">
        <f>IF($G497="","",VLOOKUP($G497,判定式!$S$3:$X$12,6,TRUE))</f>
        <v/>
      </c>
      <c r="W497" s="250" t="str">
        <f>IF($H497="","",VLOOKUP($H497,判定式!$T$3:$X$12,5,TRUE))</f>
        <v/>
      </c>
      <c r="X497" s="250" t="str">
        <f>IF($I497="","",VLOOKUP($I497,判定式!$AA$3:$AB$12,2,TRUE))</f>
        <v/>
      </c>
      <c r="Y497" s="250" t="str">
        <f>IF($J497="","",VLOOKUP($J497,判定式!$W$3:$X$12,2,TRUE))</f>
        <v/>
      </c>
      <c r="Z497" s="250" t="str">
        <f>IF($K497="","",VLOOKUP($K497,判定式!$Z$3:$AB$12,3,TRUE))</f>
        <v/>
      </c>
      <c r="AA497" s="250" t="str">
        <f>IF($L497="","",VLOOKUP($L497,判定式!$U$3:$X$12,4,TRUE))</f>
        <v/>
      </c>
      <c r="AB497" s="250" t="str">
        <f>IF($M497="","",VLOOKUP($M497,判定式!$V$3:$X$12,3,TRUE))</f>
        <v/>
      </c>
      <c r="AC497" s="69" t="str">
        <f t="shared" si="21"/>
        <v/>
      </c>
      <c r="AD497" s="170" t="b">
        <f>IF(ISNUMBER(D497),"判定外",IF(C497=12,VLOOKUP(AC497,判定式!$C$15:I$19,7,TRUE),IF(C497=13,VLOOKUP(AC497,判定式!$D$15:I$19,6,TRUE),IF(C497=14,VLOOKUP(AC497,判定式!$E$15:I$19,5,TRUE),IF(C497=15,VLOOKUP(AC497,判定式!$F$15:I$19,4,TRUE),IF(C497=16,VLOOKUP(AC497,判定式!$G$15:I$19,3,TRUE),IF(C497=17,VLOOKUP(AC497,判定式!$H$15:I$19,2,TRUE))))))))</f>
        <v>0</v>
      </c>
    </row>
    <row r="498" spans="1:30" ht="14.25">
      <c r="A498" s="67">
        <v>169</v>
      </c>
      <c r="B498" s="133"/>
      <c r="C498" s="201"/>
      <c r="D498" s="215" t="str">
        <f t="shared" si="20"/>
        <v>-</v>
      </c>
      <c r="E498" s="225"/>
      <c r="F498" s="225"/>
      <c r="G498" s="225"/>
      <c r="H498" s="225"/>
      <c r="I498" s="225"/>
      <c r="J498" s="225"/>
      <c r="K498" s="68"/>
      <c r="L498" s="225"/>
      <c r="M498" s="225"/>
      <c r="N498" s="235"/>
      <c r="O498" s="235"/>
      <c r="P498" s="235"/>
      <c r="Q498" s="235"/>
      <c r="R498" s="235"/>
      <c r="S498" s="235"/>
      <c r="T498" s="250" t="str">
        <f>IF($E498="","",VLOOKUP($E498,判定式!$Q$3:$X$12,8,TRUE))</f>
        <v/>
      </c>
      <c r="U498" s="250" t="str">
        <f>IF($F498="","",VLOOKUP($F498,判定式!$R$3:$X$12,7,TRUE))</f>
        <v/>
      </c>
      <c r="V498" s="250" t="str">
        <f>IF($G498="","",VLOOKUP($G498,判定式!$S$3:$X$12,6,TRUE))</f>
        <v/>
      </c>
      <c r="W498" s="250" t="str">
        <f>IF($H498="","",VLOOKUP($H498,判定式!$T$3:$X$12,5,TRUE))</f>
        <v/>
      </c>
      <c r="X498" s="250" t="str">
        <f>IF($I498="","",VLOOKUP($I498,判定式!$AA$3:$AB$12,2,TRUE))</f>
        <v/>
      </c>
      <c r="Y498" s="250" t="str">
        <f>IF($J498="","",VLOOKUP($J498,判定式!$W$3:$X$12,2,TRUE))</f>
        <v/>
      </c>
      <c r="Z498" s="250" t="str">
        <f>IF($K498="","",VLOOKUP($K498,判定式!$Z$3:$AB$12,3,TRUE))</f>
        <v/>
      </c>
      <c r="AA498" s="250" t="str">
        <f>IF($L498="","",VLOOKUP($L498,判定式!$U$3:$X$12,4,TRUE))</f>
        <v/>
      </c>
      <c r="AB498" s="250" t="str">
        <f>IF($M498="","",VLOOKUP($M498,判定式!$V$3:$X$12,3,TRUE))</f>
        <v/>
      </c>
      <c r="AC498" s="69" t="str">
        <f t="shared" si="21"/>
        <v/>
      </c>
      <c r="AD498" s="170" t="b">
        <f>IF(ISNUMBER(D498),"判定外",IF(C498=12,VLOOKUP(AC498,判定式!$C$15:I$19,7,TRUE),IF(C498=13,VLOOKUP(AC498,判定式!$D$15:I$19,6,TRUE),IF(C498=14,VLOOKUP(AC498,判定式!$E$15:I$19,5,TRUE),IF(C498=15,VLOOKUP(AC498,判定式!$F$15:I$19,4,TRUE),IF(C498=16,VLOOKUP(AC498,判定式!$G$15:I$19,3,TRUE),IF(C498=17,VLOOKUP(AC498,判定式!$H$15:I$19,2,TRUE))))))))</f>
        <v>0</v>
      </c>
    </row>
    <row r="499" spans="1:30" ht="14.25">
      <c r="A499" s="76">
        <v>170</v>
      </c>
      <c r="B499" s="136"/>
      <c r="C499" s="204"/>
      <c r="D499" s="218" t="str">
        <f t="shared" si="20"/>
        <v>-</v>
      </c>
      <c r="E499" s="230"/>
      <c r="F499" s="230"/>
      <c r="G499" s="230"/>
      <c r="H499" s="230"/>
      <c r="I499" s="230"/>
      <c r="J499" s="230"/>
      <c r="K499" s="77"/>
      <c r="L499" s="230"/>
      <c r="M499" s="230"/>
      <c r="N499" s="239"/>
      <c r="O499" s="239"/>
      <c r="P499" s="239"/>
      <c r="Q499" s="239"/>
      <c r="R499" s="239"/>
      <c r="S499" s="239"/>
      <c r="T499" s="251" t="str">
        <f>IF($E499="","",VLOOKUP($E499,判定式!$Q$3:$X$12,8,TRUE))</f>
        <v/>
      </c>
      <c r="U499" s="251" t="str">
        <f>IF($F499="","",VLOOKUP($F499,判定式!$R$3:$X$12,7,TRUE))</f>
        <v/>
      </c>
      <c r="V499" s="251" t="str">
        <f>IF($G499="","",VLOOKUP($G499,判定式!$S$3:$X$12,6,TRUE))</f>
        <v/>
      </c>
      <c r="W499" s="251" t="str">
        <f>IF($H499="","",VLOOKUP($H499,判定式!$T$3:$X$12,5,TRUE))</f>
        <v/>
      </c>
      <c r="X499" s="251" t="str">
        <f>IF($I499="","",VLOOKUP($I499,判定式!$AA$3:$AB$12,2,TRUE))</f>
        <v/>
      </c>
      <c r="Y499" s="251" t="str">
        <f>IF($J499="","",VLOOKUP($J499,判定式!$W$3:$X$12,2,TRUE))</f>
        <v/>
      </c>
      <c r="Z499" s="251" t="str">
        <f>IF($K499="","",VLOOKUP($K499,判定式!$Z$3:$AB$12,3,TRUE))</f>
        <v/>
      </c>
      <c r="AA499" s="251" t="str">
        <f>IF($L499="","",VLOOKUP($L499,判定式!$U$3:$X$12,4,TRUE))</f>
        <v/>
      </c>
      <c r="AB499" s="251" t="str">
        <f>IF($M499="","",VLOOKUP($M499,判定式!$V$3:$X$12,3,TRUE))</f>
        <v/>
      </c>
      <c r="AC499" s="78" t="str">
        <f t="shared" si="21"/>
        <v/>
      </c>
      <c r="AD499" s="173" t="b">
        <f>IF(ISNUMBER(D499),"判定外",IF(C499=12,VLOOKUP(AC499,判定式!$C$15:I$19,7,TRUE),IF(C499=13,VLOOKUP(AC499,判定式!$D$15:I$19,6,TRUE),IF(C499=14,VLOOKUP(AC499,判定式!$E$15:I$19,5,TRUE),IF(C499=15,VLOOKUP(AC499,判定式!$F$15:I$19,4,TRUE),IF(C499=16,VLOOKUP(AC499,判定式!$G$15:I$19,3,TRUE),IF(C499=17,VLOOKUP(AC499,判定式!$H$15:I$19,2,TRUE))))))))</f>
        <v>0</v>
      </c>
    </row>
    <row r="500" spans="1:30" ht="14.25">
      <c r="A500" s="73">
        <v>171</v>
      </c>
      <c r="B500" s="137"/>
      <c r="C500" s="205"/>
      <c r="D500" s="219" t="str">
        <f t="shared" si="20"/>
        <v>-</v>
      </c>
      <c r="E500" s="231"/>
      <c r="F500" s="231"/>
      <c r="G500" s="231"/>
      <c r="H500" s="231"/>
      <c r="I500" s="231"/>
      <c r="J500" s="231"/>
      <c r="K500" s="80"/>
      <c r="L500" s="231"/>
      <c r="M500" s="231"/>
      <c r="N500" s="238"/>
      <c r="O500" s="238"/>
      <c r="P500" s="238"/>
      <c r="Q500" s="238"/>
      <c r="R500" s="238"/>
      <c r="S500" s="238"/>
      <c r="T500" s="252" t="str">
        <f>IF($E500="","",VLOOKUP($E500,判定式!$Q$3:$X$12,8,TRUE))</f>
        <v/>
      </c>
      <c r="U500" s="252" t="str">
        <f>IF($F500="","",VLOOKUP($F500,判定式!$R$3:$X$12,7,TRUE))</f>
        <v/>
      </c>
      <c r="V500" s="252" t="str">
        <f>IF($G500="","",VLOOKUP($G500,判定式!$S$3:$X$12,6,TRUE))</f>
        <v/>
      </c>
      <c r="W500" s="252" t="str">
        <f>IF($H500="","",VLOOKUP($H500,判定式!$T$3:$X$12,5,TRUE))</f>
        <v/>
      </c>
      <c r="X500" s="252" t="str">
        <f>IF($I500="","",VLOOKUP($I500,判定式!$AA$3:$AB$12,2,TRUE))</f>
        <v/>
      </c>
      <c r="Y500" s="252" t="str">
        <f>IF($J500="","",VLOOKUP($J500,判定式!$W$3:$X$12,2,TRUE))</f>
        <v/>
      </c>
      <c r="Z500" s="252" t="str">
        <f>IF($K500="","",VLOOKUP($K500,判定式!$Z$3:$AB$12,3,TRUE))</f>
        <v/>
      </c>
      <c r="AA500" s="252" t="str">
        <f>IF($L500="","",VLOOKUP($L500,判定式!$U$3:$X$12,4,TRUE))</f>
        <v/>
      </c>
      <c r="AB500" s="252" t="str">
        <f>IF($M500="","",VLOOKUP($M500,判定式!$V$3:$X$12,3,TRUE))</f>
        <v/>
      </c>
      <c r="AC500" s="75" t="str">
        <f t="shared" si="21"/>
        <v/>
      </c>
      <c r="AD500" s="174" t="b">
        <f>IF(ISNUMBER(D500),"判定外",IF(C500=12,VLOOKUP(AC500,判定式!$C$15:I$19,7,TRUE),IF(C500=13,VLOOKUP(AC500,判定式!$D$15:I$19,6,TRUE),IF(C500=14,VLOOKUP(AC500,判定式!$E$15:I$19,5,TRUE),IF(C500=15,VLOOKUP(AC500,判定式!$F$15:I$19,4,TRUE),IF(C500=16,VLOOKUP(AC500,判定式!$G$15:I$19,3,TRUE),IF(C500=17,VLOOKUP(AC500,判定式!$H$15:I$19,2,TRUE))))))))</f>
        <v>0</v>
      </c>
    </row>
    <row r="501" spans="1:30" ht="14.25">
      <c r="A501" s="67">
        <v>172</v>
      </c>
      <c r="B501" s="133"/>
      <c r="C501" s="201"/>
      <c r="D501" s="215" t="str">
        <f t="shared" si="20"/>
        <v>-</v>
      </c>
      <c r="E501" s="225"/>
      <c r="F501" s="225"/>
      <c r="G501" s="225"/>
      <c r="H501" s="225"/>
      <c r="I501" s="225"/>
      <c r="J501" s="225"/>
      <c r="K501" s="68"/>
      <c r="L501" s="225"/>
      <c r="M501" s="225"/>
      <c r="N501" s="235"/>
      <c r="O501" s="235"/>
      <c r="P501" s="235"/>
      <c r="Q501" s="235"/>
      <c r="R501" s="235"/>
      <c r="S501" s="235"/>
      <c r="T501" s="250" t="str">
        <f>IF($E501="","",VLOOKUP($E501,判定式!$Q$3:$X$12,8,TRUE))</f>
        <v/>
      </c>
      <c r="U501" s="250" t="str">
        <f>IF($F501="","",VLOOKUP($F501,判定式!$R$3:$X$12,7,TRUE))</f>
        <v/>
      </c>
      <c r="V501" s="250" t="str">
        <f>IF($G501="","",VLOOKUP($G501,判定式!$S$3:$X$12,6,TRUE))</f>
        <v/>
      </c>
      <c r="W501" s="250" t="str">
        <f>IF($H501="","",VLOOKUP($H501,判定式!$T$3:$X$12,5,TRUE))</f>
        <v/>
      </c>
      <c r="X501" s="250" t="str">
        <f>IF($I501="","",VLOOKUP($I501,判定式!$AA$3:$AB$12,2,TRUE))</f>
        <v/>
      </c>
      <c r="Y501" s="250" t="str">
        <f>IF($J501="","",VLOOKUP($J501,判定式!$W$3:$X$12,2,TRUE))</f>
        <v/>
      </c>
      <c r="Z501" s="250" t="str">
        <f>IF($K501="","",VLOOKUP($K501,判定式!$Z$3:$AB$12,3,TRUE))</f>
        <v/>
      </c>
      <c r="AA501" s="250" t="str">
        <f>IF($L501="","",VLOOKUP($L501,判定式!$U$3:$X$12,4,TRUE))</f>
        <v/>
      </c>
      <c r="AB501" s="250" t="str">
        <f>IF($M501="","",VLOOKUP($M501,判定式!$V$3:$X$12,3,TRUE))</f>
        <v/>
      </c>
      <c r="AC501" s="69" t="str">
        <f t="shared" si="21"/>
        <v/>
      </c>
      <c r="AD501" s="170" t="b">
        <f>IF(ISNUMBER(D501),"判定外",IF(C501=12,VLOOKUP(AC501,判定式!$C$15:I$19,7,TRUE),IF(C501=13,VLOOKUP(AC501,判定式!$D$15:I$19,6,TRUE),IF(C501=14,VLOOKUP(AC501,判定式!$E$15:I$19,5,TRUE),IF(C501=15,VLOOKUP(AC501,判定式!$F$15:I$19,4,TRUE),IF(C501=16,VLOOKUP(AC501,判定式!$G$15:I$19,3,TRUE),IF(C501=17,VLOOKUP(AC501,判定式!$H$15:I$19,2,TRUE))))))))</f>
        <v>0</v>
      </c>
    </row>
    <row r="502" spans="1:30" ht="14.25">
      <c r="A502" s="67">
        <v>173</v>
      </c>
      <c r="B502" s="133"/>
      <c r="C502" s="201"/>
      <c r="D502" s="215" t="str">
        <f t="shared" si="20"/>
        <v>-</v>
      </c>
      <c r="E502" s="225"/>
      <c r="F502" s="225"/>
      <c r="G502" s="225"/>
      <c r="H502" s="225"/>
      <c r="I502" s="225"/>
      <c r="J502" s="225"/>
      <c r="K502" s="68"/>
      <c r="L502" s="225"/>
      <c r="M502" s="225"/>
      <c r="N502" s="235"/>
      <c r="O502" s="235"/>
      <c r="P502" s="235"/>
      <c r="Q502" s="235"/>
      <c r="R502" s="235"/>
      <c r="S502" s="235"/>
      <c r="T502" s="250" t="str">
        <f>IF($E502="","",VLOOKUP($E502,判定式!$Q$3:$X$12,8,TRUE))</f>
        <v/>
      </c>
      <c r="U502" s="250" t="str">
        <f>IF($F502="","",VLOOKUP($F502,判定式!$R$3:$X$12,7,TRUE))</f>
        <v/>
      </c>
      <c r="V502" s="250" t="str">
        <f>IF($G502="","",VLOOKUP($G502,判定式!$S$3:$X$12,6,TRUE))</f>
        <v/>
      </c>
      <c r="W502" s="250" t="str">
        <f>IF($H502="","",VLOOKUP($H502,判定式!$T$3:$X$12,5,TRUE))</f>
        <v/>
      </c>
      <c r="X502" s="250" t="str">
        <f>IF($I502="","",VLOOKUP($I502,判定式!$AA$3:$AB$12,2,TRUE))</f>
        <v/>
      </c>
      <c r="Y502" s="250" t="str">
        <f>IF($J502="","",VLOOKUP($J502,判定式!$W$3:$X$12,2,TRUE))</f>
        <v/>
      </c>
      <c r="Z502" s="250" t="str">
        <f>IF($K502="","",VLOOKUP($K502,判定式!$Z$3:$AB$12,3,TRUE))</f>
        <v/>
      </c>
      <c r="AA502" s="250" t="str">
        <f>IF($L502="","",VLOOKUP($L502,判定式!$U$3:$X$12,4,TRUE))</f>
        <v/>
      </c>
      <c r="AB502" s="250" t="str">
        <f>IF($M502="","",VLOOKUP($M502,判定式!$V$3:$X$12,3,TRUE))</f>
        <v/>
      </c>
      <c r="AC502" s="69" t="str">
        <f t="shared" si="21"/>
        <v/>
      </c>
      <c r="AD502" s="170" t="b">
        <f>IF(ISNUMBER(D502),"判定外",IF(C502=12,VLOOKUP(AC502,判定式!$C$15:I$19,7,TRUE),IF(C502=13,VLOOKUP(AC502,判定式!$D$15:I$19,6,TRUE),IF(C502=14,VLOOKUP(AC502,判定式!$E$15:I$19,5,TRUE),IF(C502=15,VLOOKUP(AC502,判定式!$F$15:I$19,4,TRUE),IF(C502=16,VLOOKUP(AC502,判定式!$G$15:I$19,3,TRUE),IF(C502=17,VLOOKUP(AC502,判定式!$H$15:I$19,2,TRUE))))))))</f>
        <v>0</v>
      </c>
    </row>
    <row r="503" spans="1:30" ht="14.25">
      <c r="A503" s="67">
        <v>174</v>
      </c>
      <c r="B503" s="133"/>
      <c r="C503" s="201"/>
      <c r="D503" s="215" t="str">
        <f t="shared" si="20"/>
        <v>-</v>
      </c>
      <c r="E503" s="225"/>
      <c r="F503" s="225"/>
      <c r="G503" s="225"/>
      <c r="H503" s="225"/>
      <c r="I503" s="225"/>
      <c r="J503" s="225"/>
      <c r="K503" s="68"/>
      <c r="L503" s="225"/>
      <c r="M503" s="225"/>
      <c r="N503" s="235"/>
      <c r="O503" s="235"/>
      <c r="P503" s="235"/>
      <c r="Q503" s="235"/>
      <c r="R503" s="235"/>
      <c r="S503" s="235"/>
      <c r="T503" s="250" t="str">
        <f>IF($E503="","",VLOOKUP($E503,判定式!$Q$3:$X$12,8,TRUE))</f>
        <v/>
      </c>
      <c r="U503" s="250" t="str">
        <f>IF($F503="","",VLOOKUP($F503,判定式!$R$3:$X$12,7,TRUE))</f>
        <v/>
      </c>
      <c r="V503" s="250" t="str">
        <f>IF($G503="","",VLOOKUP($G503,判定式!$S$3:$X$12,6,TRUE))</f>
        <v/>
      </c>
      <c r="W503" s="250" t="str">
        <f>IF($H503="","",VLOOKUP($H503,判定式!$T$3:$X$12,5,TRUE))</f>
        <v/>
      </c>
      <c r="X503" s="250" t="str">
        <f>IF($I503="","",VLOOKUP($I503,判定式!$AA$3:$AB$12,2,TRUE))</f>
        <v/>
      </c>
      <c r="Y503" s="250" t="str">
        <f>IF($J503="","",VLOOKUP($J503,判定式!$W$3:$X$12,2,TRUE))</f>
        <v/>
      </c>
      <c r="Z503" s="250" t="str">
        <f>IF($K503="","",VLOOKUP($K503,判定式!$Z$3:$AB$12,3,TRUE))</f>
        <v/>
      </c>
      <c r="AA503" s="250" t="str">
        <f>IF($L503="","",VLOOKUP($L503,判定式!$U$3:$X$12,4,TRUE))</f>
        <v/>
      </c>
      <c r="AB503" s="250" t="str">
        <f>IF($M503="","",VLOOKUP($M503,判定式!$V$3:$X$12,3,TRUE))</f>
        <v/>
      </c>
      <c r="AC503" s="69" t="str">
        <f t="shared" si="21"/>
        <v/>
      </c>
      <c r="AD503" s="170" t="b">
        <f>IF(ISNUMBER(D503),"判定外",IF(C503=12,VLOOKUP(AC503,判定式!$C$15:I$19,7,TRUE),IF(C503=13,VLOOKUP(AC503,判定式!$D$15:I$19,6,TRUE),IF(C503=14,VLOOKUP(AC503,判定式!$E$15:I$19,5,TRUE),IF(C503=15,VLOOKUP(AC503,判定式!$F$15:I$19,4,TRUE),IF(C503=16,VLOOKUP(AC503,判定式!$G$15:I$19,3,TRUE),IF(C503=17,VLOOKUP(AC503,判定式!$H$15:I$19,2,TRUE))))))))</f>
        <v>0</v>
      </c>
    </row>
    <row r="504" spans="1:30" ht="14.25">
      <c r="A504" s="76">
        <v>175</v>
      </c>
      <c r="B504" s="134"/>
      <c r="C504" s="202"/>
      <c r="D504" s="218" t="str">
        <f t="shared" si="20"/>
        <v>-</v>
      </c>
      <c r="E504" s="227"/>
      <c r="F504" s="227"/>
      <c r="G504" s="227"/>
      <c r="H504" s="227"/>
      <c r="I504" s="227"/>
      <c r="J504" s="227"/>
      <c r="K504" s="71"/>
      <c r="L504" s="227"/>
      <c r="M504" s="227"/>
      <c r="N504" s="239"/>
      <c r="O504" s="239"/>
      <c r="P504" s="239"/>
      <c r="Q504" s="239"/>
      <c r="R504" s="239"/>
      <c r="S504" s="239"/>
      <c r="T504" s="253" t="str">
        <f>IF($E504="","",VLOOKUP($E504,判定式!$Q$3:$X$12,8,TRUE))</f>
        <v/>
      </c>
      <c r="U504" s="253" t="str">
        <f>IF($F504="","",VLOOKUP($F504,判定式!$R$3:$X$12,7,TRUE))</f>
        <v/>
      </c>
      <c r="V504" s="253" t="str">
        <f>IF($G504="","",VLOOKUP($G504,判定式!$S$3:$X$12,6,TRUE))</f>
        <v/>
      </c>
      <c r="W504" s="253" t="str">
        <f>IF($H504="","",VLOOKUP($H504,判定式!$T$3:$X$12,5,TRUE))</f>
        <v/>
      </c>
      <c r="X504" s="253" t="str">
        <f>IF($I504="","",VLOOKUP($I504,判定式!$AA$3:$AB$12,2,TRUE))</f>
        <v/>
      </c>
      <c r="Y504" s="253" t="str">
        <f>IF($J504="","",VLOOKUP($J504,判定式!$W$3:$X$12,2,TRUE))</f>
        <v/>
      </c>
      <c r="Z504" s="253" t="str">
        <f>IF($K504="","",VLOOKUP($K504,判定式!$Z$3:$AB$12,3,TRUE))</f>
        <v/>
      </c>
      <c r="AA504" s="253" t="str">
        <f>IF($L504="","",VLOOKUP($L504,判定式!$U$3:$X$12,4,TRUE))</f>
        <v/>
      </c>
      <c r="AB504" s="253" t="str">
        <f>IF($M504="","",VLOOKUP($M504,判定式!$V$3:$X$12,3,TRUE))</f>
        <v/>
      </c>
      <c r="AC504" s="78" t="str">
        <f t="shared" si="21"/>
        <v/>
      </c>
      <c r="AD504" s="171" t="b">
        <f>IF(ISNUMBER(D504),"判定外",IF(C504=12,VLOOKUP(AC504,判定式!$C$15:I$19,7,TRUE),IF(C504=13,VLOOKUP(AC504,判定式!$D$15:I$19,6,TRUE),IF(C504=14,VLOOKUP(AC504,判定式!$E$15:I$19,5,TRUE),IF(C504=15,VLOOKUP(AC504,判定式!$F$15:I$19,4,TRUE),IF(C504=16,VLOOKUP(AC504,判定式!$G$15:I$19,3,TRUE),IF(C504=17,VLOOKUP(AC504,判定式!$H$15:I$19,2,TRUE))))))))</f>
        <v>0</v>
      </c>
    </row>
    <row r="505" spans="1:30" ht="14.25">
      <c r="A505" s="73">
        <v>176</v>
      </c>
      <c r="B505" s="135"/>
      <c r="C505" s="203"/>
      <c r="D505" s="219" t="str">
        <f t="shared" si="20"/>
        <v>-</v>
      </c>
      <c r="E505" s="229"/>
      <c r="F505" s="229"/>
      <c r="G505" s="229"/>
      <c r="H505" s="229"/>
      <c r="I505" s="229"/>
      <c r="J505" s="229"/>
      <c r="K505" s="74"/>
      <c r="L505" s="229"/>
      <c r="M505" s="229"/>
      <c r="N505" s="238"/>
      <c r="O505" s="238"/>
      <c r="P505" s="238"/>
      <c r="Q505" s="238"/>
      <c r="R505" s="238"/>
      <c r="S505" s="238"/>
      <c r="T505" s="254" t="str">
        <f>IF($E505="","",VLOOKUP($E505,判定式!$Q$3:$X$12,8,TRUE))</f>
        <v/>
      </c>
      <c r="U505" s="254" t="str">
        <f>IF($F505="","",VLOOKUP($F505,判定式!$R$3:$X$12,7,TRUE))</f>
        <v/>
      </c>
      <c r="V505" s="254" t="str">
        <f>IF($G505="","",VLOOKUP($G505,判定式!$S$3:$X$12,6,TRUE))</f>
        <v/>
      </c>
      <c r="W505" s="254" t="str">
        <f>IF($H505="","",VLOOKUP($H505,判定式!$T$3:$X$12,5,TRUE))</f>
        <v/>
      </c>
      <c r="X505" s="254" t="str">
        <f>IF($I505="","",VLOOKUP($I505,判定式!$AA$3:$AB$12,2,TRUE))</f>
        <v/>
      </c>
      <c r="Y505" s="254" t="str">
        <f>IF($J505="","",VLOOKUP($J505,判定式!$W$3:$X$12,2,TRUE))</f>
        <v/>
      </c>
      <c r="Z505" s="254" t="str">
        <f>IF($K505="","",VLOOKUP($K505,判定式!$Z$3:$AB$12,3,TRUE))</f>
        <v/>
      </c>
      <c r="AA505" s="254" t="str">
        <f>IF($L505="","",VLOOKUP($L505,判定式!$U$3:$X$12,4,TRUE))</f>
        <v/>
      </c>
      <c r="AB505" s="254" t="str">
        <f>IF($M505="","",VLOOKUP($M505,判定式!$V$3:$X$12,3,TRUE))</f>
        <v/>
      </c>
      <c r="AC505" s="75" t="str">
        <f t="shared" si="21"/>
        <v/>
      </c>
      <c r="AD505" s="172" t="b">
        <f>IF(ISNUMBER(D505),"判定外",IF(C505=12,VLOOKUP(AC505,判定式!$C$15:I$19,7,TRUE),IF(C505=13,VLOOKUP(AC505,判定式!$D$15:I$19,6,TRUE),IF(C505=14,VLOOKUP(AC505,判定式!$E$15:I$19,5,TRUE),IF(C505=15,VLOOKUP(AC505,判定式!$F$15:I$19,4,TRUE),IF(C505=16,VLOOKUP(AC505,判定式!$G$15:I$19,3,TRUE),IF(C505=17,VLOOKUP(AC505,判定式!$H$15:I$19,2,TRUE))))))))</f>
        <v>0</v>
      </c>
    </row>
    <row r="506" spans="1:30" ht="14.25">
      <c r="A506" s="67">
        <v>177</v>
      </c>
      <c r="B506" s="133"/>
      <c r="C506" s="201"/>
      <c r="D506" s="215" t="str">
        <f t="shared" si="20"/>
        <v>-</v>
      </c>
      <c r="E506" s="225"/>
      <c r="F506" s="225"/>
      <c r="G506" s="225"/>
      <c r="H506" s="225"/>
      <c r="I506" s="225"/>
      <c r="J506" s="225"/>
      <c r="K506" s="68"/>
      <c r="L506" s="225"/>
      <c r="M506" s="225"/>
      <c r="N506" s="235"/>
      <c r="O506" s="235"/>
      <c r="P506" s="235"/>
      <c r="Q506" s="235"/>
      <c r="R506" s="235"/>
      <c r="S506" s="235"/>
      <c r="T506" s="250" t="str">
        <f>IF($E506="","",VLOOKUP($E506,判定式!$Q$3:$X$12,8,TRUE))</f>
        <v/>
      </c>
      <c r="U506" s="250" t="str">
        <f>IF($F506="","",VLOOKUP($F506,判定式!$R$3:$X$12,7,TRUE))</f>
        <v/>
      </c>
      <c r="V506" s="250" t="str">
        <f>IF($G506="","",VLOOKUP($G506,判定式!$S$3:$X$12,6,TRUE))</f>
        <v/>
      </c>
      <c r="W506" s="250" t="str">
        <f>IF($H506="","",VLOOKUP($H506,判定式!$T$3:$X$12,5,TRUE))</f>
        <v/>
      </c>
      <c r="X506" s="250" t="str">
        <f>IF($I506="","",VLOOKUP($I506,判定式!$AA$3:$AB$12,2,TRUE))</f>
        <v/>
      </c>
      <c r="Y506" s="250" t="str">
        <f>IF($J506="","",VLOOKUP($J506,判定式!$W$3:$X$12,2,TRUE))</f>
        <v/>
      </c>
      <c r="Z506" s="250" t="str">
        <f>IF($K506="","",VLOOKUP($K506,判定式!$Z$3:$AB$12,3,TRUE))</f>
        <v/>
      </c>
      <c r="AA506" s="250" t="str">
        <f>IF($L506="","",VLOOKUP($L506,判定式!$U$3:$X$12,4,TRUE))</f>
        <v/>
      </c>
      <c r="AB506" s="250" t="str">
        <f>IF($M506="","",VLOOKUP($M506,判定式!$V$3:$X$12,3,TRUE))</f>
        <v/>
      </c>
      <c r="AC506" s="69" t="str">
        <f t="shared" si="21"/>
        <v/>
      </c>
      <c r="AD506" s="170" t="b">
        <f>IF(ISNUMBER(D506),"判定外",IF(C506=12,VLOOKUP(AC506,判定式!$C$15:I$19,7,TRUE),IF(C506=13,VLOOKUP(AC506,判定式!$D$15:I$19,6,TRUE),IF(C506=14,VLOOKUP(AC506,判定式!$E$15:I$19,5,TRUE),IF(C506=15,VLOOKUP(AC506,判定式!$F$15:I$19,4,TRUE),IF(C506=16,VLOOKUP(AC506,判定式!$G$15:I$19,3,TRUE),IF(C506=17,VLOOKUP(AC506,判定式!$H$15:I$19,2,TRUE))))))))</f>
        <v>0</v>
      </c>
    </row>
    <row r="507" spans="1:30" ht="14.25">
      <c r="A507" s="67">
        <v>178</v>
      </c>
      <c r="B507" s="133"/>
      <c r="C507" s="201"/>
      <c r="D507" s="215" t="str">
        <f t="shared" si="20"/>
        <v>-</v>
      </c>
      <c r="E507" s="225"/>
      <c r="F507" s="225"/>
      <c r="G507" s="225"/>
      <c r="H507" s="225"/>
      <c r="I507" s="225"/>
      <c r="J507" s="225"/>
      <c r="K507" s="68"/>
      <c r="L507" s="225"/>
      <c r="M507" s="225"/>
      <c r="N507" s="235"/>
      <c r="O507" s="235"/>
      <c r="P507" s="235"/>
      <c r="Q507" s="235"/>
      <c r="R507" s="235"/>
      <c r="S507" s="235"/>
      <c r="T507" s="250" t="str">
        <f>IF($E507="","",VLOOKUP($E507,判定式!$Q$3:$X$12,8,TRUE))</f>
        <v/>
      </c>
      <c r="U507" s="250" t="str">
        <f>IF($F507="","",VLOOKUP($F507,判定式!$R$3:$X$12,7,TRUE))</f>
        <v/>
      </c>
      <c r="V507" s="250" t="str">
        <f>IF($G507="","",VLOOKUP($G507,判定式!$S$3:$X$12,6,TRUE))</f>
        <v/>
      </c>
      <c r="W507" s="250" t="str">
        <f>IF($H507="","",VLOOKUP($H507,判定式!$T$3:$X$12,5,TRUE))</f>
        <v/>
      </c>
      <c r="X507" s="250" t="str">
        <f>IF($I507="","",VLOOKUP($I507,判定式!$AA$3:$AB$12,2,TRUE))</f>
        <v/>
      </c>
      <c r="Y507" s="250" t="str">
        <f>IF($J507="","",VLOOKUP($J507,判定式!$W$3:$X$12,2,TRUE))</f>
        <v/>
      </c>
      <c r="Z507" s="250" t="str">
        <f>IF($K507="","",VLOOKUP($K507,判定式!$Z$3:$AB$12,3,TRUE))</f>
        <v/>
      </c>
      <c r="AA507" s="250" t="str">
        <f>IF($L507="","",VLOOKUP($L507,判定式!$U$3:$X$12,4,TRUE))</f>
        <v/>
      </c>
      <c r="AB507" s="250" t="str">
        <f>IF($M507="","",VLOOKUP($M507,判定式!$V$3:$X$12,3,TRUE))</f>
        <v/>
      </c>
      <c r="AC507" s="69" t="str">
        <f t="shared" si="21"/>
        <v/>
      </c>
      <c r="AD507" s="170" t="b">
        <f>IF(ISNUMBER(D507),"判定外",IF(C507=12,VLOOKUP(AC507,判定式!$C$15:I$19,7,TRUE),IF(C507=13,VLOOKUP(AC507,判定式!$D$15:I$19,6,TRUE),IF(C507=14,VLOOKUP(AC507,判定式!$E$15:I$19,5,TRUE),IF(C507=15,VLOOKUP(AC507,判定式!$F$15:I$19,4,TRUE),IF(C507=16,VLOOKUP(AC507,判定式!$G$15:I$19,3,TRUE),IF(C507=17,VLOOKUP(AC507,判定式!$H$15:I$19,2,TRUE))))))))</f>
        <v>0</v>
      </c>
    </row>
    <row r="508" spans="1:30" ht="14.25">
      <c r="A508" s="67">
        <v>179</v>
      </c>
      <c r="B508" s="133"/>
      <c r="C508" s="201"/>
      <c r="D508" s="215" t="str">
        <f t="shared" si="20"/>
        <v>-</v>
      </c>
      <c r="E508" s="225"/>
      <c r="F508" s="225"/>
      <c r="G508" s="225"/>
      <c r="H508" s="225"/>
      <c r="I508" s="225"/>
      <c r="J508" s="225"/>
      <c r="K508" s="68"/>
      <c r="L508" s="225"/>
      <c r="M508" s="225"/>
      <c r="N508" s="235"/>
      <c r="O508" s="235"/>
      <c r="P508" s="235"/>
      <c r="Q508" s="235"/>
      <c r="R508" s="235"/>
      <c r="S508" s="235"/>
      <c r="T508" s="250" t="str">
        <f>IF($E508="","",VLOOKUP($E508,判定式!$Q$3:$X$12,8,TRUE))</f>
        <v/>
      </c>
      <c r="U508" s="250" t="str">
        <f>IF($F508="","",VLOOKUP($F508,判定式!$R$3:$X$12,7,TRUE))</f>
        <v/>
      </c>
      <c r="V508" s="250" t="str">
        <f>IF($G508="","",VLOOKUP($G508,判定式!$S$3:$X$12,6,TRUE))</f>
        <v/>
      </c>
      <c r="W508" s="250" t="str">
        <f>IF($H508="","",VLOOKUP($H508,判定式!$T$3:$X$12,5,TRUE))</f>
        <v/>
      </c>
      <c r="X508" s="250" t="str">
        <f>IF($I508="","",VLOOKUP($I508,判定式!$AA$3:$AB$12,2,TRUE))</f>
        <v/>
      </c>
      <c r="Y508" s="250" t="str">
        <f>IF($J508="","",VLOOKUP($J508,判定式!$W$3:$X$12,2,TRUE))</f>
        <v/>
      </c>
      <c r="Z508" s="250" t="str">
        <f>IF($K508="","",VLOOKUP($K508,判定式!$Z$3:$AB$12,3,TRUE))</f>
        <v/>
      </c>
      <c r="AA508" s="250" t="str">
        <f>IF($L508="","",VLOOKUP($L508,判定式!$U$3:$X$12,4,TRUE))</f>
        <v/>
      </c>
      <c r="AB508" s="250" t="str">
        <f>IF($M508="","",VLOOKUP($M508,判定式!$V$3:$X$12,3,TRUE))</f>
        <v/>
      </c>
      <c r="AC508" s="69" t="str">
        <f t="shared" si="21"/>
        <v/>
      </c>
      <c r="AD508" s="170" t="b">
        <f>IF(ISNUMBER(D508),"判定外",IF(C508=12,VLOOKUP(AC508,判定式!$C$15:I$19,7,TRUE),IF(C508=13,VLOOKUP(AC508,判定式!$D$15:I$19,6,TRUE),IF(C508=14,VLOOKUP(AC508,判定式!$E$15:I$19,5,TRUE),IF(C508=15,VLOOKUP(AC508,判定式!$F$15:I$19,4,TRUE),IF(C508=16,VLOOKUP(AC508,判定式!$G$15:I$19,3,TRUE),IF(C508=17,VLOOKUP(AC508,判定式!$H$15:I$19,2,TRUE))))))))</f>
        <v>0</v>
      </c>
    </row>
    <row r="509" spans="1:30" ht="14.25">
      <c r="A509" s="76">
        <v>180</v>
      </c>
      <c r="B509" s="136"/>
      <c r="C509" s="204"/>
      <c r="D509" s="218" t="str">
        <f t="shared" si="20"/>
        <v>-</v>
      </c>
      <c r="E509" s="230"/>
      <c r="F509" s="230"/>
      <c r="G509" s="230"/>
      <c r="H509" s="230"/>
      <c r="I509" s="230"/>
      <c r="J509" s="230"/>
      <c r="K509" s="77"/>
      <c r="L509" s="230"/>
      <c r="M509" s="230"/>
      <c r="N509" s="239"/>
      <c r="O509" s="239"/>
      <c r="P509" s="239"/>
      <c r="Q509" s="239"/>
      <c r="R509" s="239"/>
      <c r="S509" s="239"/>
      <c r="T509" s="251" t="str">
        <f>IF($E509="","",VLOOKUP($E509,判定式!$Q$3:$X$12,8,TRUE))</f>
        <v/>
      </c>
      <c r="U509" s="251" t="str">
        <f>IF($F509="","",VLOOKUP($F509,判定式!$R$3:$X$12,7,TRUE))</f>
        <v/>
      </c>
      <c r="V509" s="251" t="str">
        <f>IF($G509="","",VLOOKUP($G509,判定式!$S$3:$X$12,6,TRUE))</f>
        <v/>
      </c>
      <c r="W509" s="251" t="str">
        <f>IF($H509="","",VLOOKUP($H509,判定式!$T$3:$X$12,5,TRUE))</f>
        <v/>
      </c>
      <c r="X509" s="251" t="str">
        <f>IF($I509="","",VLOOKUP($I509,判定式!$AA$3:$AB$12,2,TRUE))</f>
        <v/>
      </c>
      <c r="Y509" s="251" t="str">
        <f>IF($J509="","",VLOOKUP($J509,判定式!$W$3:$X$12,2,TRUE))</f>
        <v/>
      </c>
      <c r="Z509" s="251" t="str">
        <f>IF($K509="","",VLOOKUP($K509,判定式!$Z$3:$AB$12,3,TRUE))</f>
        <v/>
      </c>
      <c r="AA509" s="251" t="str">
        <f>IF($L509="","",VLOOKUP($L509,判定式!$U$3:$X$12,4,TRUE))</f>
        <v/>
      </c>
      <c r="AB509" s="251" t="str">
        <f>IF($M509="","",VLOOKUP($M509,判定式!$V$3:$X$12,3,TRUE))</f>
        <v/>
      </c>
      <c r="AC509" s="78" t="str">
        <f t="shared" si="21"/>
        <v/>
      </c>
      <c r="AD509" s="173" t="b">
        <f>IF(ISNUMBER(D509),"判定外",IF(C509=12,VLOOKUP(AC509,判定式!$C$15:I$19,7,TRUE),IF(C509=13,VLOOKUP(AC509,判定式!$D$15:I$19,6,TRUE),IF(C509=14,VLOOKUP(AC509,判定式!$E$15:I$19,5,TRUE),IF(C509=15,VLOOKUP(AC509,判定式!$F$15:I$19,4,TRUE),IF(C509=16,VLOOKUP(AC509,判定式!$G$15:I$19,3,TRUE),IF(C509=17,VLOOKUP(AC509,判定式!$H$15:I$19,2,TRUE))))))))</f>
        <v>0</v>
      </c>
    </row>
    <row r="510" spans="1:30" ht="14.25">
      <c r="A510" s="73">
        <v>181</v>
      </c>
      <c r="B510" s="137"/>
      <c r="C510" s="205"/>
      <c r="D510" s="219" t="str">
        <f t="shared" si="20"/>
        <v>-</v>
      </c>
      <c r="E510" s="231"/>
      <c r="F510" s="231"/>
      <c r="G510" s="231"/>
      <c r="H510" s="231"/>
      <c r="I510" s="231"/>
      <c r="J510" s="231"/>
      <c r="K510" s="80"/>
      <c r="L510" s="231"/>
      <c r="M510" s="231"/>
      <c r="N510" s="238"/>
      <c r="O510" s="238"/>
      <c r="P510" s="238"/>
      <c r="Q510" s="238"/>
      <c r="R510" s="238"/>
      <c r="S510" s="238"/>
      <c r="T510" s="252" t="str">
        <f>IF($E510="","",VLOOKUP($E510,判定式!$Q$3:$X$12,8,TRUE))</f>
        <v/>
      </c>
      <c r="U510" s="252" t="str">
        <f>IF($F510="","",VLOOKUP($F510,判定式!$R$3:$X$12,7,TRUE))</f>
        <v/>
      </c>
      <c r="V510" s="252" t="str">
        <f>IF($G510="","",VLOOKUP($G510,判定式!$S$3:$X$12,6,TRUE))</f>
        <v/>
      </c>
      <c r="W510" s="252" t="str">
        <f>IF($H510="","",VLOOKUP($H510,判定式!$T$3:$X$12,5,TRUE))</f>
        <v/>
      </c>
      <c r="X510" s="252" t="str">
        <f>IF($I510="","",VLOOKUP($I510,判定式!$AA$3:$AB$12,2,TRUE))</f>
        <v/>
      </c>
      <c r="Y510" s="252" t="str">
        <f>IF($J510="","",VLOOKUP($J510,判定式!$W$3:$X$12,2,TRUE))</f>
        <v/>
      </c>
      <c r="Z510" s="252" t="str">
        <f>IF($K510="","",VLOOKUP($K510,判定式!$Z$3:$AB$12,3,TRUE))</f>
        <v/>
      </c>
      <c r="AA510" s="252" t="str">
        <f>IF($L510="","",VLOOKUP($L510,判定式!$U$3:$X$12,4,TRUE))</f>
        <v/>
      </c>
      <c r="AB510" s="252" t="str">
        <f>IF($M510="","",VLOOKUP($M510,判定式!$V$3:$X$12,3,TRUE))</f>
        <v/>
      </c>
      <c r="AC510" s="75" t="str">
        <f t="shared" si="21"/>
        <v/>
      </c>
      <c r="AD510" s="174" t="b">
        <f>IF(ISNUMBER(D510),"判定外",IF(C510=12,VLOOKUP(AC510,判定式!$C$15:I$19,7,TRUE),IF(C510=13,VLOOKUP(AC510,判定式!$D$15:I$19,6,TRUE),IF(C510=14,VLOOKUP(AC510,判定式!$E$15:I$19,5,TRUE),IF(C510=15,VLOOKUP(AC510,判定式!$F$15:I$19,4,TRUE),IF(C510=16,VLOOKUP(AC510,判定式!$G$15:I$19,3,TRUE),IF(C510=17,VLOOKUP(AC510,判定式!$H$15:I$19,2,TRUE))))))))</f>
        <v>0</v>
      </c>
    </row>
    <row r="511" spans="1:30" ht="14.25">
      <c r="A511" s="67">
        <v>182</v>
      </c>
      <c r="B511" s="133"/>
      <c r="C511" s="201"/>
      <c r="D511" s="215" t="str">
        <f t="shared" si="20"/>
        <v>-</v>
      </c>
      <c r="E511" s="225"/>
      <c r="F511" s="225"/>
      <c r="G511" s="225"/>
      <c r="H511" s="225"/>
      <c r="I511" s="225"/>
      <c r="J511" s="225"/>
      <c r="K511" s="68"/>
      <c r="L511" s="225"/>
      <c r="M511" s="225"/>
      <c r="N511" s="235"/>
      <c r="O511" s="235"/>
      <c r="P511" s="235"/>
      <c r="Q511" s="235"/>
      <c r="R511" s="235"/>
      <c r="S511" s="235"/>
      <c r="T511" s="250" t="str">
        <f>IF($E511="","",VLOOKUP($E511,判定式!$Q$3:$X$12,8,TRUE))</f>
        <v/>
      </c>
      <c r="U511" s="250" t="str">
        <f>IF($F511="","",VLOOKUP($F511,判定式!$R$3:$X$12,7,TRUE))</f>
        <v/>
      </c>
      <c r="V511" s="250" t="str">
        <f>IF($G511="","",VLOOKUP($G511,判定式!$S$3:$X$12,6,TRUE))</f>
        <v/>
      </c>
      <c r="W511" s="250" t="str">
        <f>IF($H511="","",VLOOKUP($H511,判定式!$T$3:$X$12,5,TRUE))</f>
        <v/>
      </c>
      <c r="X511" s="250" t="str">
        <f>IF($I511="","",VLOOKUP($I511,判定式!$AA$3:$AB$12,2,TRUE))</f>
        <v/>
      </c>
      <c r="Y511" s="250" t="str">
        <f>IF($J511="","",VLOOKUP($J511,判定式!$W$3:$X$12,2,TRUE))</f>
        <v/>
      </c>
      <c r="Z511" s="250" t="str">
        <f>IF($K511="","",VLOOKUP($K511,判定式!$Z$3:$AB$12,3,TRUE))</f>
        <v/>
      </c>
      <c r="AA511" s="250" t="str">
        <f>IF($L511="","",VLOOKUP($L511,判定式!$U$3:$X$12,4,TRUE))</f>
        <v/>
      </c>
      <c r="AB511" s="250" t="str">
        <f>IF($M511="","",VLOOKUP($M511,判定式!$V$3:$X$12,3,TRUE))</f>
        <v/>
      </c>
      <c r="AC511" s="69" t="str">
        <f t="shared" si="21"/>
        <v/>
      </c>
      <c r="AD511" s="170" t="b">
        <f>IF(ISNUMBER(D511),"判定外",IF(C511=12,VLOOKUP(AC511,判定式!$C$15:I$19,7,TRUE),IF(C511=13,VLOOKUP(AC511,判定式!$D$15:I$19,6,TRUE),IF(C511=14,VLOOKUP(AC511,判定式!$E$15:I$19,5,TRUE),IF(C511=15,VLOOKUP(AC511,判定式!$F$15:I$19,4,TRUE),IF(C511=16,VLOOKUP(AC511,判定式!$G$15:I$19,3,TRUE),IF(C511=17,VLOOKUP(AC511,判定式!$H$15:I$19,2,TRUE))))))))</f>
        <v>0</v>
      </c>
    </row>
    <row r="512" spans="1:30" ht="14.25">
      <c r="A512" s="67">
        <v>183</v>
      </c>
      <c r="B512" s="133"/>
      <c r="C512" s="201"/>
      <c r="D512" s="215" t="str">
        <f t="shared" si="20"/>
        <v>-</v>
      </c>
      <c r="E512" s="225"/>
      <c r="F512" s="225"/>
      <c r="G512" s="225"/>
      <c r="H512" s="225"/>
      <c r="I512" s="225"/>
      <c r="J512" s="225"/>
      <c r="K512" s="68"/>
      <c r="L512" s="225"/>
      <c r="M512" s="225"/>
      <c r="N512" s="235"/>
      <c r="O512" s="235"/>
      <c r="P512" s="235"/>
      <c r="Q512" s="235"/>
      <c r="R512" s="235"/>
      <c r="S512" s="235"/>
      <c r="T512" s="250" t="str">
        <f>IF($E512="","",VLOOKUP($E512,判定式!$Q$3:$X$12,8,TRUE))</f>
        <v/>
      </c>
      <c r="U512" s="250" t="str">
        <f>IF($F512="","",VLOOKUP($F512,判定式!$R$3:$X$12,7,TRUE))</f>
        <v/>
      </c>
      <c r="V512" s="250" t="str">
        <f>IF($G512="","",VLOOKUP($G512,判定式!$S$3:$X$12,6,TRUE))</f>
        <v/>
      </c>
      <c r="W512" s="250" t="str">
        <f>IF($H512="","",VLOOKUP($H512,判定式!$T$3:$X$12,5,TRUE))</f>
        <v/>
      </c>
      <c r="X512" s="250" t="str">
        <f>IF($I512="","",VLOOKUP($I512,判定式!$AA$3:$AB$12,2,TRUE))</f>
        <v/>
      </c>
      <c r="Y512" s="250" t="str">
        <f>IF($J512="","",VLOOKUP($J512,判定式!$W$3:$X$12,2,TRUE))</f>
        <v/>
      </c>
      <c r="Z512" s="250" t="str">
        <f>IF($K512="","",VLOOKUP($K512,判定式!$Z$3:$AB$12,3,TRUE))</f>
        <v/>
      </c>
      <c r="AA512" s="250" t="str">
        <f>IF($L512="","",VLOOKUP($L512,判定式!$U$3:$X$12,4,TRUE))</f>
        <v/>
      </c>
      <c r="AB512" s="250" t="str">
        <f>IF($M512="","",VLOOKUP($M512,判定式!$V$3:$X$12,3,TRUE))</f>
        <v/>
      </c>
      <c r="AC512" s="69" t="str">
        <f t="shared" si="21"/>
        <v/>
      </c>
      <c r="AD512" s="170" t="b">
        <f>IF(ISNUMBER(D512),"判定外",IF(C512=12,VLOOKUP(AC512,判定式!$C$15:I$19,7,TRUE),IF(C512=13,VLOOKUP(AC512,判定式!$D$15:I$19,6,TRUE),IF(C512=14,VLOOKUP(AC512,判定式!$E$15:I$19,5,TRUE),IF(C512=15,VLOOKUP(AC512,判定式!$F$15:I$19,4,TRUE),IF(C512=16,VLOOKUP(AC512,判定式!$G$15:I$19,3,TRUE),IF(C512=17,VLOOKUP(AC512,判定式!$H$15:I$19,2,TRUE))))))))</f>
        <v>0</v>
      </c>
    </row>
    <row r="513" spans="1:30" ht="14.25">
      <c r="A513" s="67">
        <v>184</v>
      </c>
      <c r="B513" s="133"/>
      <c r="C513" s="201"/>
      <c r="D513" s="215" t="str">
        <f t="shared" si="20"/>
        <v>-</v>
      </c>
      <c r="E513" s="225"/>
      <c r="F513" s="225"/>
      <c r="G513" s="225"/>
      <c r="H513" s="225"/>
      <c r="I513" s="225"/>
      <c r="J513" s="225"/>
      <c r="K513" s="68"/>
      <c r="L513" s="225"/>
      <c r="M513" s="225"/>
      <c r="N513" s="235"/>
      <c r="O513" s="235"/>
      <c r="P513" s="235"/>
      <c r="Q513" s="235"/>
      <c r="R513" s="235"/>
      <c r="S513" s="235"/>
      <c r="T513" s="250" t="str">
        <f>IF($E513="","",VLOOKUP($E513,判定式!$Q$3:$X$12,8,TRUE))</f>
        <v/>
      </c>
      <c r="U513" s="250" t="str">
        <f>IF($F513="","",VLOOKUP($F513,判定式!$R$3:$X$12,7,TRUE))</f>
        <v/>
      </c>
      <c r="V513" s="250" t="str">
        <f>IF($G513="","",VLOOKUP($G513,判定式!$S$3:$X$12,6,TRUE))</f>
        <v/>
      </c>
      <c r="W513" s="250" t="str">
        <f>IF($H513="","",VLOOKUP($H513,判定式!$T$3:$X$12,5,TRUE))</f>
        <v/>
      </c>
      <c r="X513" s="250" t="str">
        <f>IF($I513="","",VLOOKUP($I513,判定式!$AA$3:$AB$12,2,TRUE))</f>
        <v/>
      </c>
      <c r="Y513" s="250" t="str">
        <f>IF($J513="","",VLOOKUP($J513,判定式!$W$3:$X$12,2,TRUE))</f>
        <v/>
      </c>
      <c r="Z513" s="250" t="str">
        <f>IF($K513="","",VLOOKUP($K513,判定式!$Z$3:$AB$12,3,TRUE))</f>
        <v/>
      </c>
      <c r="AA513" s="250" t="str">
        <f>IF($L513="","",VLOOKUP($L513,判定式!$U$3:$X$12,4,TRUE))</f>
        <v/>
      </c>
      <c r="AB513" s="250" t="str">
        <f>IF($M513="","",VLOOKUP($M513,判定式!$V$3:$X$12,3,TRUE))</f>
        <v/>
      </c>
      <c r="AC513" s="69" t="str">
        <f t="shared" si="21"/>
        <v/>
      </c>
      <c r="AD513" s="170" t="b">
        <f>IF(ISNUMBER(D513),"判定外",IF(C513=12,VLOOKUP(AC513,判定式!$C$15:I$19,7,TRUE),IF(C513=13,VLOOKUP(AC513,判定式!$D$15:I$19,6,TRUE),IF(C513=14,VLOOKUP(AC513,判定式!$E$15:I$19,5,TRUE),IF(C513=15,VLOOKUP(AC513,判定式!$F$15:I$19,4,TRUE),IF(C513=16,VLOOKUP(AC513,判定式!$G$15:I$19,3,TRUE),IF(C513=17,VLOOKUP(AC513,判定式!$H$15:I$19,2,TRUE))))))))</f>
        <v>0</v>
      </c>
    </row>
    <row r="514" spans="1:30" ht="14.25">
      <c r="A514" s="76">
        <v>185</v>
      </c>
      <c r="B514" s="134"/>
      <c r="C514" s="202"/>
      <c r="D514" s="218" t="str">
        <f t="shared" si="20"/>
        <v>-</v>
      </c>
      <c r="E514" s="227"/>
      <c r="F514" s="227"/>
      <c r="G514" s="227"/>
      <c r="H514" s="227"/>
      <c r="I514" s="227"/>
      <c r="J514" s="227"/>
      <c r="K514" s="71"/>
      <c r="L514" s="227"/>
      <c r="M514" s="227"/>
      <c r="N514" s="239"/>
      <c r="O514" s="239"/>
      <c r="P514" s="239"/>
      <c r="Q514" s="239"/>
      <c r="R514" s="239"/>
      <c r="S514" s="239"/>
      <c r="T514" s="253" t="str">
        <f>IF($E514="","",VLOOKUP($E514,判定式!$Q$3:$X$12,8,TRUE))</f>
        <v/>
      </c>
      <c r="U514" s="253" t="str">
        <f>IF($F514="","",VLOOKUP($F514,判定式!$R$3:$X$12,7,TRUE))</f>
        <v/>
      </c>
      <c r="V514" s="253" t="str">
        <f>IF($G514="","",VLOOKUP($G514,判定式!$S$3:$X$12,6,TRUE))</f>
        <v/>
      </c>
      <c r="W514" s="253" t="str">
        <f>IF($H514="","",VLOOKUP($H514,判定式!$T$3:$X$12,5,TRUE))</f>
        <v/>
      </c>
      <c r="X514" s="253" t="str">
        <f>IF($I514="","",VLOOKUP($I514,判定式!$AA$3:$AB$12,2,TRUE))</f>
        <v/>
      </c>
      <c r="Y514" s="253" t="str">
        <f>IF($J514="","",VLOOKUP($J514,判定式!$W$3:$X$12,2,TRUE))</f>
        <v/>
      </c>
      <c r="Z514" s="253" t="str">
        <f>IF($K514="","",VLOOKUP($K514,判定式!$Z$3:$AB$12,3,TRUE))</f>
        <v/>
      </c>
      <c r="AA514" s="253" t="str">
        <f>IF($L514="","",VLOOKUP($L514,判定式!$U$3:$X$12,4,TRUE))</f>
        <v/>
      </c>
      <c r="AB514" s="253" t="str">
        <f>IF($M514="","",VLOOKUP($M514,判定式!$V$3:$X$12,3,TRUE))</f>
        <v/>
      </c>
      <c r="AC514" s="78" t="str">
        <f t="shared" si="21"/>
        <v/>
      </c>
      <c r="AD514" s="171" t="b">
        <f>IF(ISNUMBER(D514),"判定外",IF(C514=12,VLOOKUP(AC514,判定式!$C$15:I$19,7,TRUE),IF(C514=13,VLOOKUP(AC514,判定式!$D$15:I$19,6,TRUE),IF(C514=14,VLOOKUP(AC514,判定式!$E$15:I$19,5,TRUE),IF(C514=15,VLOOKUP(AC514,判定式!$F$15:I$19,4,TRUE),IF(C514=16,VLOOKUP(AC514,判定式!$G$15:I$19,3,TRUE),IF(C514=17,VLOOKUP(AC514,判定式!$H$15:I$19,2,TRUE))))))))</f>
        <v>0</v>
      </c>
    </row>
    <row r="515" spans="1:30" ht="14.25">
      <c r="A515" s="73">
        <v>186</v>
      </c>
      <c r="B515" s="135"/>
      <c r="C515" s="203"/>
      <c r="D515" s="219" t="str">
        <f t="shared" si="20"/>
        <v>-</v>
      </c>
      <c r="E515" s="229"/>
      <c r="F515" s="229"/>
      <c r="G515" s="229"/>
      <c r="H515" s="229"/>
      <c r="I515" s="229"/>
      <c r="J515" s="229"/>
      <c r="K515" s="74"/>
      <c r="L515" s="229"/>
      <c r="M515" s="229"/>
      <c r="N515" s="238"/>
      <c r="O515" s="238"/>
      <c r="P515" s="238"/>
      <c r="Q515" s="238"/>
      <c r="R515" s="238"/>
      <c r="S515" s="238"/>
      <c r="T515" s="254" t="str">
        <f>IF($E515="","",VLOOKUP($E515,判定式!$Q$3:$X$12,8,TRUE))</f>
        <v/>
      </c>
      <c r="U515" s="254" t="str">
        <f>IF($F515="","",VLOOKUP($F515,判定式!$R$3:$X$12,7,TRUE))</f>
        <v/>
      </c>
      <c r="V515" s="254" t="str">
        <f>IF($G515="","",VLOOKUP($G515,判定式!$S$3:$X$12,6,TRUE))</f>
        <v/>
      </c>
      <c r="W515" s="254" t="str">
        <f>IF($H515="","",VLOOKUP($H515,判定式!$T$3:$X$12,5,TRUE))</f>
        <v/>
      </c>
      <c r="X515" s="254" t="str">
        <f>IF($I515="","",VLOOKUP($I515,判定式!$AA$3:$AB$12,2,TRUE))</f>
        <v/>
      </c>
      <c r="Y515" s="254" t="str">
        <f>IF($J515="","",VLOOKUP($J515,判定式!$W$3:$X$12,2,TRUE))</f>
        <v/>
      </c>
      <c r="Z515" s="254" t="str">
        <f>IF($K515="","",VLOOKUP($K515,判定式!$Z$3:$AB$12,3,TRUE))</f>
        <v/>
      </c>
      <c r="AA515" s="254" t="str">
        <f>IF($L515="","",VLOOKUP($L515,判定式!$U$3:$X$12,4,TRUE))</f>
        <v/>
      </c>
      <c r="AB515" s="254" t="str">
        <f>IF($M515="","",VLOOKUP($M515,判定式!$V$3:$X$12,3,TRUE))</f>
        <v/>
      </c>
      <c r="AC515" s="75" t="str">
        <f t="shared" si="21"/>
        <v/>
      </c>
      <c r="AD515" s="172" t="b">
        <f>IF(ISNUMBER(D515),"判定外",IF(C515=12,VLOOKUP(AC515,判定式!$C$15:I$19,7,TRUE),IF(C515=13,VLOOKUP(AC515,判定式!$D$15:I$19,6,TRUE),IF(C515=14,VLOOKUP(AC515,判定式!$E$15:I$19,5,TRUE),IF(C515=15,VLOOKUP(AC515,判定式!$F$15:I$19,4,TRUE),IF(C515=16,VLOOKUP(AC515,判定式!$G$15:I$19,3,TRUE),IF(C515=17,VLOOKUP(AC515,判定式!$H$15:I$19,2,TRUE))))))))</f>
        <v>0</v>
      </c>
    </row>
    <row r="516" spans="1:30" ht="14.25">
      <c r="A516" s="67">
        <v>187</v>
      </c>
      <c r="B516" s="133"/>
      <c r="C516" s="201"/>
      <c r="D516" s="215" t="str">
        <f t="shared" si="20"/>
        <v>-</v>
      </c>
      <c r="E516" s="225"/>
      <c r="F516" s="225"/>
      <c r="G516" s="225"/>
      <c r="H516" s="225"/>
      <c r="I516" s="225"/>
      <c r="J516" s="225"/>
      <c r="K516" s="68"/>
      <c r="L516" s="225"/>
      <c r="M516" s="225"/>
      <c r="N516" s="235"/>
      <c r="O516" s="235"/>
      <c r="P516" s="235"/>
      <c r="Q516" s="235"/>
      <c r="R516" s="235"/>
      <c r="S516" s="235"/>
      <c r="T516" s="250" t="str">
        <f>IF($E516="","",VLOOKUP($E516,判定式!$Q$3:$X$12,8,TRUE))</f>
        <v/>
      </c>
      <c r="U516" s="250" t="str">
        <f>IF($F516="","",VLOOKUP($F516,判定式!$R$3:$X$12,7,TRUE))</f>
        <v/>
      </c>
      <c r="V516" s="250" t="str">
        <f>IF($G516="","",VLOOKUP($G516,判定式!$S$3:$X$12,6,TRUE))</f>
        <v/>
      </c>
      <c r="W516" s="250" t="str">
        <f>IF($H516="","",VLOOKUP($H516,判定式!$T$3:$X$12,5,TRUE))</f>
        <v/>
      </c>
      <c r="X516" s="250" t="str">
        <f>IF($I516="","",VLOOKUP($I516,判定式!$AA$3:$AB$12,2,TRUE))</f>
        <v/>
      </c>
      <c r="Y516" s="250" t="str">
        <f>IF($J516="","",VLOOKUP($J516,判定式!$W$3:$X$12,2,TRUE))</f>
        <v/>
      </c>
      <c r="Z516" s="250" t="str">
        <f>IF($K516="","",VLOOKUP($K516,判定式!$Z$3:$AB$12,3,TRUE))</f>
        <v/>
      </c>
      <c r="AA516" s="250" t="str">
        <f>IF($L516="","",VLOOKUP($L516,判定式!$U$3:$X$12,4,TRUE))</f>
        <v/>
      </c>
      <c r="AB516" s="250" t="str">
        <f>IF($M516="","",VLOOKUP($M516,判定式!$V$3:$X$12,3,TRUE))</f>
        <v/>
      </c>
      <c r="AC516" s="69" t="str">
        <f t="shared" si="21"/>
        <v/>
      </c>
      <c r="AD516" s="170" t="b">
        <f>IF(ISNUMBER(D516),"判定外",IF(C516=12,VLOOKUP(AC516,判定式!$C$15:I$19,7,TRUE),IF(C516=13,VLOOKUP(AC516,判定式!$D$15:I$19,6,TRUE),IF(C516=14,VLOOKUP(AC516,判定式!$E$15:I$19,5,TRUE),IF(C516=15,VLOOKUP(AC516,判定式!$F$15:I$19,4,TRUE),IF(C516=16,VLOOKUP(AC516,判定式!$G$15:I$19,3,TRUE),IF(C516=17,VLOOKUP(AC516,判定式!$H$15:I$19,2,TRUE))))))))</f>
        <v>0</v>
      </c>
    </row>
    <row r="517" spans="1:30" ht="14.25">
      <c r="A517" s="67">
        <v>188</v>
      </c>
      <c r="B517" s="133"/>
      <c r="C517" s="201"/>
      <c r="D517" s="215" t="str">
        <f t="shared" si="20"/>
        <v>-</v>
      </c>
      <c r="E517" s="225"/>
      <c r="F517" s="225"/>
      <c r="G517" s="225"/>
      <c r="H517" s="225"/>
      <c r="I517" s="225"/>
      <c r="J517" s="225"/>
      <c r="K517" s="68"/>
      <c r="L517" s="225"/>
      <c r="M517" s="225"/>
      <c r="N517" s="235"/>
      <c r="O517" s="235"/>
      <c r="P517" s="235"/>
      <c r="Q517" s="235"/>
      <c r="R517" s="235"/>
      <c r="S517" s="235"/>
      <c r="T517" s="250" t="str">
        <f>IF($E517="","",VLOOKUP($E517,判定式!$Q$3:$X$12,8,TRUE))</f>
        <v/>
      </c>
      <c r="U517" s="250" t="str">
        <f>IF($F517="","",VLOOKUP($F517,判定式!$R$3:$X$12,7,TRUE))</f>
        <v/>
      </c>
      <c r="V517" s="250" t="str">
        <f>IF($G517="","",VLOOKUP($G517,判定式!$S$3:$X$12,6,TRUE))</f>
        <v/>
      </c>
      <c r="W517" s="250" t="str">
        <f>IF($H517="","",VLOOKUP($H517,判定式!$T$3:$X$12,5,TRUE))</f>
        <v/>
      </c>
      <c r="X517" s="250" t="str">
        <f>IF($I517="","",VLOOKUP($I517,判定式!$AA$3:$AB$12,2,TRUE))</f>
        <v/>
      </c>
      <c r="Y517" s="250" t="str">
        <f>IF($J517="","",VLOOKUP($J517,判定式!$W$3:$X$12,2,TRUE))</f>
        <v/>
      </c>
      <c r="Z517" s="250" t="str">
        <f>IF($K517="","",VLOOKUP($K517,判定式!$Z$3:$AB$12,3,TRUE))</f>
        <v/>
      </c>
      <c r="AA517" s="250" t="str">
        <f>IF($L517="","",VLOOKUP($L517,判定式!$U$3:$X$12,4,TRUE))</f>
        <v/>
      </c>
      <c r="AB517" s="250" t="str">
        <f>IF($M517="","",VLOOKUP($M517,判定式!$V$3:$X$12,3,TRUE))</f>
        <v/>
      </c>
      <c r="AC517" s="69" t="str">
        <f t="shared" si="21"/>
        <v/>
      </c>
      <c r="AD517" s="170" t="b">
        <f>IF(ISNUMBER(D517),"判定外",IF(C517=12,VLOOKUP(AC517,判定式!$C$15:I$19,7,TRUE),IF(C517=13,VLOOKUP(AC517,判定式!$D$15:I$19,6,TRUE),IF(C517=14,VLOOKUP(AC517,判定式!$E$15:I$19,5,TRUE),IF(C517=15,VLOOKUP(AC517,判定式!$F$15:I$19,4,TRUE),IF(C517=16,VLOOKUP(AC517,判定式!$G$15:I$19,3,TRUE),IF(C517=17,VLOOKUP(AC517,判定式!$H$15:I$19,2,TRUE))))))))</f>
        <v>0</v>
      </c>
    </row>
    <row r="518" spans="1:30" ht="14.25">
      <c r="A518" s="67">
        <v>189</v>
      </c>
      <c r="B518" s="133"/>
      <c r="C518" s="201"/>
      <c r="D518" s="215" t="str">
        <f t="shared" si="20"/>
        <v>-</v>
      </c>
      <c r="E518" s="225"/>
      <c r="F518" s="225"/>
      <c r="G518" s="225"/>
      <c r="H518" s="225"/>
      <c r="I518" s="225"/>
      <c r="J518" s="225"/>
      <c r="K518" s="68"/>
      <c r="L518" s="225"/>
      <c r="M518" s="225"/>
      <c r="N518" s="235"/>
      <c r="O518" s="235"/>
      <c r="P518" s="235"/>
      <c r="Q518" s="235"/>
      <c r="R518" s="235"/>
      <c r="S518" s="235"/>
      <c r="T518" s="250" t="str">
        <f>IF($E518="","",VLOOKUP($E518,判定式!$Q$3:$X$12,8,TRUE))</f>
        <v/>
      </c>
      <c r="U518" s="250" t="str">
        <f>IF($F518="","",VLOOKUP($F518,判定式!$R$3:$X$12,7,TRUE))</f>
        <v/>
      </c>
      <c r="V518" s="250" t="str">
        <f>IF($G518="","",VLOOKUP($G518,判定式!$S$3:$X$12,6,TRUE))</f>
        <v/>
      </c>
      <c r="W518" s="250" t="str">
        <f>IF($H518="","",VLOOKUP($H518,判定式!$T$3:$X$12,5,TRUE))</f>
        <v/>
      </c>
      <c r="X518" s="250" t="str">
        <f>IF($I518="","",VLOOKUP($I518,判定式!$AA$3:$AB$12,2,TRUE))</f>
        <v/>
      </c>
      <c r="Y518" s="250" t="str">
        <f>IF($J518="","",VLOOKUP($J518,判定式!$W$3:$X$12,2,TRUE))</f>
        <v/>
      </c>
      <c r="Z518" s="250" t="str">
        <f>IF($K518="","",VLOOKUP($K518,判定式!$Z$3:$AB$12,3,TRUE))</f>
        <v/>
      </c>
      <c r="AA518" s="250" t="str">
        <f>IF($L518="","",VLOOKUP($L518,判定式!$U$3:$X$12,4,TRUE))</f>
        <v/>
      </c>
      <c r="AB518" s="250" t="str">
        <f>IF($M518="","",VLOOKUP($M518,判定式!$V$3:$X$12,3,TRUE))</f>
        <v/>
      </c>
      <c r="AC518" s="69" t="str">
        <f t="shared" si="21"/>
        <v/>
      </c>
      <c r="AD518" s="170" t="b">
        <f>IF(ISNUMBER(D518),"判定外",IF(C518=12,VLOOKUP(AC518,判定式!$C$15:I$19,7,TRUE),IF(C518=13,VLOOKUP(AC518,判定式!$D$15:I$19,6,TRUE),IF(C518=14,VLOOKUP(AC518,判定式!$E$15:I$19,5,TRUE),IF(C518=15,VLOOKUP(AC518,判定式!$F$15:I$19,4,TRUE),IF(C518=16,VLOOKUP(AC518,判定式!$G$15:I$19,3,TRUE),IF(C518=17,VLOOKUP(AC518,判定式!$H$15:I$19,2,TRUE))))))))</f>
        <v>0</v>
      </c>
    </row>
    <row r="519" spans="1:30" ht="14.25">
      <c r="A519" s="76">
        <v>190</v>
      </c>
      <c r="B519" s="136"/>
      <c r="C519" s="204"/>
      <c r="D519" s="218" t="str">
        <f t="shared" si="20"/>
        <v>-</v>
      </c>
      <c r="E519" s="230"/>
      <c r="F519" s="230"/>
      <c r="G519" s="230"/>
      <c r="H519" s="230"/>
      <c r="I519" s="230"/>
      <c r="J519" s="230"/>
      <c r="K519" s="77"/>
      <c r="L519" s="230"/>
      <c r="M519" s="230"/>
      <c r="N519" s="239"/>
      <c r="O519" s="239"/>
      <c r="P519" s="239"/>
      <c r="Q519" s="239"/>
      <c r="R519" s="239"/>
      <c r="S519" s="239"/>
      <c r="T519" s="251" t="str">
        <f>IF($E519="","",VLOOKUP($E519,判定式!$Q$3:$X$12,8,TRUE))</f>
        <v/>
      </c>
      <c r="U519" s="251" t="str">
        <f>IF($F519="","",VLOOKUP($F519,判定式!$R$3:$X$12,7,TRUE))</f>
        <v/>
      </c>
      <c r="V519" s="251" t="str">
        <f>IF($G519="","",VLOOKUP($G519,判定式!$S$3:$X$12,6,TRUE))</f>
        <v/>
      </c>
      <c r="W519" s="251" t="str">
        <f>IF($H519="","",VLOOKUP($H519,判定式!$T$3:$X$12,5,TRUE))</f>
        <v/>
      </c>
      <c r="X519" s="251" t="str">
        <f>IF($I519="","",VLOOKUP($I519,判定式!$AA$3:$AB$12,2,TRUE))</f>
        <v/>
      </c>
      <c r="Y519" s="251" t="str">
        <f>IF($J519="","",VLOOKUP($J519,判定式!$W$3:$X$12,2,TRUE))</f>
        <v/>
      </c>
      <c r="Z519" s="251" t="str">
        <f>IF($K519="","",VLOOKUP($K519,判定式!$Z$3:$AB$12,3,TRUE))</f>
        <v/>
      </c>
      <c r="AA519" s="251" t="str">
        <f>IF($L519="","",VLOOKUP($L519,判定式!$U$3:$X$12,4,TRUE))</f>
        <v/>
      </c>
      <c r="AB519" s="251" t="str">
        <f>IF($M519="","",VLOOKUP($M519,判定式!$V$3:$X$12,3,TRUE))</f>
        <v/>
      </c>
      <c r="AC519" s="78" t="str">
        <f t="shared" si="21"/>
        <v/>
      </c>
      <c r="AD519" s="173" t="b">
        <f>IF(ISNUMBER(D519),"判定外",IF(C519=12,VLOOKUP(AC519,判定式!$C$15:I$19,7,TRUE),IF(C519=13,VLOOKUP(AC519,判定式!$D$15:I$19,6,TRUE),IF(C519=14,VLOOKUP(AC519,判定式!$E$15:I$19,5,TRUE),IF(C519=15,VLOOKUP(AC519,判定式!$F$15:I$19,4,TRUE),IF(C519=16,VLOOKUP(AC519,判定式!$G$15:I$19,3,TRUE),IF(C519=17,VLOOKUP(AC519,判定式!$H$15:I$19,2,TRUE))))))))</f>
        <v>0</v>
      </c>
    </row>
    <row r="520" spans="1:30" ht="14.25">
      <c r="A520" s="73">
        <v>191</v>
      </c>
      <c r="B520" s="137"/>
      <c r="C520" s="205"/>
      <c r="D520" s="219" t="str">
        <f t="shared" si="20"/>
        <v>-</v>
      </c>
      <c r="E520" s="231"/>
      <c r="F520" s="231"/>
      <c r="G520" s="231"/>
      <c r="H520" s="231"/>
      <c r="I520" s="231"/>
      <c r="J520" s="231"/>
      <c r="K520" s="80"/>
      <c r="L520" s="231"/>
      <c r="M520" s="231"/>
      <c r="N520" s="238"/>
      <c r="O520" s="238"/>
      <c r="P520" s="238"/>
      <c r="Q520" s="238"/>
      <c r="R520" s="238"/>
      <c r="S520" s="238"/>
      <c r="T520" s="252" t="str">
        <f>IF($E520="","",VLOOKUP($E520,判定式!$Q$3:$X$12,8,TRUE))</f>
        <v/>
      </c>
      <c r="U520" s="252" t="str">
        <f>IF($F520="","",VLOOKUP($F520,判定式!$R$3:$X$12,7,TRUE))</f>
        <v/>
      </c>
      <c r="V520" s="252" t="str">
        <f>IF($G520="","",VLOOKUP($G520,判定式!$S$3:$X$12,6,TRUE))</f>
        <v/>
      </c>
      <c r="W520" s="252" t="str">
        <f>IF($H520="","",VLOOKUP($H520,判定式!$T$3:$X$12,5,TRUE))</f>
        <v/>
      </c>
      <c r="X520" s="252" t="str">
        <f>IF($I520="","",VLOOKUP($I520,判定式!$AA$3:$AB$12,2,TRUE))</f>
        <v/>
      </c>
      <c r="Y520" s="252" t="str">
        <f>IF($J520="","",VLOOKUP($J520,判定式!$W$3:$X$12,2,TRUE))</f>
        <v/>
      </c>
      <c r="Z520" s="252" t="str">
        <f>IF($K520="","",VLOOKUP($K520,判定式!$Z$3:$AB$12,3,TRUE))</f>
        <v/>
      </c>
      <c r="AA520" s="252" t="str">
        <f>IF($L520="","",VLOOKUP($L520,判定式!$U$3:$X$12,4,TRUE))</f>
        <v/>
      </c>
      <c r="AB520" s="252" t="str">
        <f>IF($M520="","",VLOOKUP($M520,判定式!$V$3:$X$12,3,TRUE))</f>
        <v/>
      </c>
      <c r="AC520" s="75" t="str">
        <f t="shared" si="21"/>
        <v/>
      </c>
      <c r="AD520" s="174" t="b">
        <f>IF(ISNUMBER(D520),"判定外",IF(C520=12,VLOOKUP(AC520,判定式!$C$15:I$19,7,TRUE),IF(C520=13,VLOOKUP(AC520,判定式!$D$15:I$19,6,TRUE),IF(C520=14,VLOOKUP(AC520,判定式!$E$15:I$19,5,TRUE),IF(C520=15,VLOOKUP(AC520,判定式!$F$15:I$19,4,TRUE),IF(C520=16,VLOOKUP(AC520,判定式!$G$15:I$19,3,TRUE),IF(C520=17,VLOOKUP(AC520,判定式!$H$15:I$19,2,TRUE))))))))</f>
        <v>0</v>
      </c>
    </row>
    <row r="521" spans="1:30" ht="14.25">
      <c r="A521" s="67">
        <v>192</v>
      </c>
      <c r="B521" s="133"/>
      <c r="C521" s="201"/>
      <c r="D521" s="215" t="str">
        <f t="shared" si="20"/>
        <v>-</v>
      </c>
      <c r="E521" s="225"/>
      <c r="F521" s="225"/>
      <c r="G521" s="225"/>
      <c r="H521" s="225"/>
      <c r="I521" s="225"/>
      <c r="J521" s="225"/>
      <c r="K521" s="68"/>
      <c r="L521" s="225"/>
      <c r="M521" s="225"/>
      <c r="N521" s="235"/>
      <c r="O521" s="235"/>
      <c r="P521" s="235"/>
      <c r="Q521" s="235"/>
      <c r="R521" s="235"/>
      <c r="S521" s="235"/>
      <c r="T521" s="250" t="str">
        <f>IF($E521="","",VLOOKUP($E521,判定式!$Q$3:$X$12,8,TRUE))</f>
        <v/>
      </c>
      <c r="U521" s="250" t="str">
        <f>IF($F521="","",VLOOKUP($F521,判定式!$R$3:$X$12,7,TRUE))</f>
        <v/>
      </c>
      <c r="V521" s="250" t="str">
        <f>IF($G521="","",VLOOKUP($G521,判定式!$S$3:$X$12,6,TRUE))</f>
        <v/>
      </c>
      <c r="W521" s="250" t="str">
        <f>IF($H521="","",VLOOKUP($H521,判定式!$T$3:$X$12,5,TRUE))</f>
        <v/>
      </c>
      <c r="X521" s="250" t="str">
        <f>IF($I521="","",VLOOKUP($I521,判定式!$AA$3:$AB$12,2,TRUE))</f>
        <v/>
      </c>
      <c r="Y521" s="250" t="str">
        <f>IF($J521="","",VLOOKUP($J521,判定式!$W$3:$X$12,2,TRUE))</f>
        <v/>
      </c>
      <c r="Z521" s="250" t="str">
        <f>IF($K521="","",VLOOKUP($K521,判定式!$Z$3:$AB$12,3,TRUE))</f>
        <v/>
      </c>
      <c r="AA521" s="250" t="str">
        <f>IF($L521="","",VLOOKUP($L521,判定式!$U$3:$X$12,4,TRUE))</f>
        <v/>
      </c>
      <c r="AB521" s="250" t="str">
        <f>IF($M521="","",VLOOKUP($M521,判定式!$V$3:$X$12,3,TRUE))</f>
        <v/>
      </c>
      <c r="AC521" s="69" t="str">
        <f t="shared" si="21"/>
        <v/>
      </c>
      <c r="AD521" s="170" t="b">
        <f>IF(ISNUMBER(D521),"判定外",IF(C521=12,VLOOKUP(AC521,判定式!$C$15:I$19,7,TRUE),IF(C521=13,VLOOKUP(AC521,判定式!$D$15:I$19,6,TRUE),IF(C521=14,VLOOKUP(AC521,判定式!$E$15:I$19,5,TRUE),IF(C521=15,VLOOKUP(AC521,判定式!$F$15:I$19,4,TRUE),IF(C521=16,VLOOKUP(AC521,判定式!$G$15:I$19,3,TRUE),IF(C521=17,VLOOKUP(AC521,判定式!$H$15:I$19,2,TRUE))))))))</f>
        <v>0</v>
      </c>
    </row>
    <row r="522" spans="1:30" ht="14.25">
      <c r="A522" s="67">
        <v>193</v>
      </c>
      <c r="B522" s="133"/>
      <c r="C522" s="201"/>
      <c r="D522" s="215" t="str">
        <f t="shared" ref="D522:D585" si="22">IF((COUNTBLANK(E522:H522)+COUNTBLANK(K522:M522)+IF(AND(I522="",J522=""),1,0))=0,"",IF((COUNTBLANK(E522:H522)+COUNTBLANK(K522:M522)+IF(AND(I522="",J522=""),1,0))=8,"-",(COUNTBLANK(E522:H522)+COUNTBLANK(K522:M522)+IF(AND(I522="",J522=""),1,0))))</f>
        <v>-</v>
      </c>
      <c r="E522" s="225"/>
      <c r="F522" s="225"/>
      <c r="G522" s="225"/>
      <c r="H522" s="225"/>
      <c r="I522" s="225"/>
      <c r="J522" s="225"/>
      <c r="K522" s="68"/>
      <c r="L522" s="225"/>
      <c r="M522" s="225"/>
      <c r="N522" s="235"/>
      <c r="O522" s="235"/>
      <c r="P522" s="235"/>
      <c r="Q522" s="235"/>
      <c r="R522" s="235"/>
      <c r="S522" s="235"/>
      <c r="T522" s="250" t="str">
        <f>IF($E522="","",VLOOKUP($E522,判定式!$Q$3:$X$12,8,TRUE))</f>
        <v/>
      </c>
      <c r="U522" s="250" t="str">
        <f>IF($F522="","",VLOOKUP($F522,判定式!$R$3:$X$12,7,TRUE))</f>
        <v/>
      </c>
      <c r="V522" s="250" t="str">
        <f>IF($G522="","",VLOOKUP($G522,判定式!$S$3:$X$12,6,TRUE))</f>
        <v/>
      </c>
      <c r="W522" s="250" t="str">
        <f>IF($H522="","",VLOOKUP($H522,判定式!$T$3:$X$12,5,TRUE))</f>
        <v/>
      </c>
      <c r="X522" s="250" t="str">
        <f>IF($I522="","",VLOOKUP($I522,判定式!$AA$3:$AB$12,2,TRUE))</f>
        <v/>
      </c>
      <c r="Y522" s="250" t="str">
        <f>IF($J522="","",VLOOKUP($J522,判定式!$W$3:$X$12,2,TRUE))</f>
        <v/>
      </c>
      <c r="Z522" s="250" t="str">
        <f>IF($K522="","",VLOOKUP($K522,判定式!$Z$3:$AB$12,3,TRUE))</f>
        <v/>
      </c>
      <c r="AA522" s="250" t="str">
        <f>IF($L522="","",VLOOKUP($L522,判定式!$U$3:$X$12,4,TRUE))</f>
        <v/>
      </c>
      <c r="AB522" s="250" t="str">
        <f>IF($M522="","",VLOOKUP($M522,判定式!$V$3:$X$12,3,TRUE))</f>
        <v/>
      </c>
      <c r="AC522" s="69" t="str">
        <f t="shared" si="21"/>
        <v/>
      </c>
      <c r="AD522" s="170" t="b">
        <f>IF(ISNUMBER(D522),"判定外",IF(C522=12,VLOOKUP(AC522,判定式!$C$15:I$19,7,TRUE),IF(C522=13,VLOOKUP(AC522,判定式!$D$15:I$19,6,TRUE),IF(C522=14,VLOOKUP(AC522,判定式!$E$15:I$19,5,TRUE),IF(C522=15,VLOOKUP(AC522,判定式!$F$15:I$19,4,TRUE),IF(C522=16,VLOOKUP(AC522,判定式!$G$15:I$19,3,TRUE),IF(C522=17,VLOOKUP(AC522,判定式!$H$15:I$19,2,TRUE))))))))</f>
        <v>0</v>
      </c>
    </row>
    <row r="523" spans="1:30" ht="14.25">
      <c r="A523" s="67">
        <v>194</v>
      </c>
      <c r="B523" s="133"/>
      <c r="C523" s="201"/>
      <c r="D523" s="215" t="str">
        <f t="shared" si="22"/>
        <v>-</v>
      </c>
      <c r="E523" s="225"/>
      <c r="F523" s="225"/>
      <c r="G523" s="225"/>
      <c r="H523" s="225"/>
      <c r="I523" s="225"/>
      <c r="J523" s="225"/>
      <c r="K523" s="68"/>
      <c r="L523" s="225"/>
      <c r="M523" s="225"/>
      <c r="N523" s="235"/>
      <c r="O523" s="235"/>
      <c r="P523" s="235"/>
      <c r="Q523" s="235"/>
      <c r="R523" s="235"/>
      <c r="S523" s="235"/>
      <c r="T523" s="250" t="str">
        <f>IF($E523="","",VLOOKUP($E523,判定式!$Q$3:$X$12,8,TRUE))</f>
        <v/>
      </c>
      <c r="U523" s="250" t="str">
        <f>IF($F523="","",VLOOKUP($F523,判定式!$R$3:$X$12,7,TRUE))</f>
        <v/>
      </c>
      <c r="V523" s="250" t="str">
        <f>IF($G523="","",VLOOKUP($G523,判定式!$S$3:$X$12,6,TRUE))</f>
        <v/>
      </c>
      <c r="W523" s="250" t="str">
        <f>IF($H523="","",VLOOKUP($H523,判定式!$T$3:$X$12,5,TRUE))</f>
        <v/>
      </c>
      <c r="X523" s="250" t="str">
        <f>IF($I523="","",VLOOKUP($I523,判定式!$AA$3:$AB$12,2,TRUE))</f>
        <v/>
      </c>
      <c r="Y523" s="250" t="str">
        <f>IF($J523="","",VLOOKUP($J523,判定式!$W$3:$X$12,2,TRUE))</f>
        <v/>
      </c>
      <c r="Z523" s="250" t="str">
        <f>IF($K523="","",VLOOKUP($K523,判定式!$Z$3:$AB$12,3,TRUE))</f>
        <v/>
      </c>
      <c r="AA523" s="250" t="str">
        <f>IF($L523="","",VLOOKUP($L523,判定式!$U$3:$X$12,4,TRUE))</f>
        <v/>
      </c>
      <c r="AB523" s="250" t="str">
        <f>IF($M523="","",VLOOKUP($M523,判定式!$V$3:$X$12,3,TRUE))</f>
        <v/>
      </c>
      <c r="AC523" s="69" t="str">
        <f t="shared" ref="AC523:AC586" si="23">IF(COUNTBLANK(T523:AB523)=0,IF((SUM(T523:X523)+SUM(Z523:AB523))&gt;=(SUM(T523:W523)+SUM(Y523:AB523)),SUM(T523:X523)+SUM(Z523:AB523),SUM(T523:W523)+SUM(Y523:AB523)),IF(AND(X523="",Y523=""),"",IF(AND(COUNTBLANK(T523:W523)=0,COUNTBLANK(Z523:AB523)=0),IF((SUM(T523:X523)+SUM(Z523:AB523))&gt;=(SUM(T523:W523)+SUM(Y523:AB523)),SUM(T523:X523)+SUM(Z523:AB523),SUM(T523:W523)+SUM(Y523:AB523)),"")))</f>
        <v/>
      </c>
      <c r="AD523" s="170" t="b">
        <f>IF(ISNUMBER(D523),"判定外",IF(C523=12,VLOOKUP(AC523,判定式!$C$15:I$19,7,TRUE),IF(C523=13,VLOOKUP(AC523,判定式!$D$15:I$19,6,TRUE),IF(C523=14,VLOOKUP(AC523,判定式!$E$15:I$19,5,TRUE),IF(C523=15,VLOOKUP(AC523,判定式!$F$15:I$19,4,TRUE),IF(C523=16,VLOOKUP(AC523,判定式!$G$15:I$19,3,TRUE),IF(C523=17,VLOOKUP(AC523,判定式!$H$15:I$19,2,TRUE))))))))</f>
        <v>0</v>
      </c>
    </row>
    <row r="524" spans="1:30" ht="14.25">
      <c r="A524" s="76">
        <v>195</v>
      </c>
      <c r="B524" s="134"/>
      <c r="C524" s="202"/>
      <c r="D524" s="218" t="str">
        <f t="shared" si="22"/>
        <v>-</v>
      </c>
      <c r="E524" s="227"/>
      <c r="F524" s="227"/>
      <c r="G524" s="227"/>
      <c r="H524" s="227"/>
      <c r="I524" s="227"/>
      <c r="J524" s="227"/>
      <c r="K524" s="71"/>
      <c r="L524" s="227"/>
      <c r="M524" s="227"/>
      <c r="N524" s="239"/>
      <c r="O524" s="239"/>
      <c r="P524" s="239"/>
      <c r="Q524" s="239"/>
      <c r="R524" s="239"/>
      <c r="S524" s="239"/>
      <c r="T524" s="253" t="str">
        <f>IF($E524="","",VLOOKUP($E524,判定式!$Q$3:$X$12,8,TRUE))</f>
        <v/>
      </c>
      <c r="U524" s="253" t="str">
        <f>IF($F524="","",VLOOKUP($F524,判定式!$R$3:$X$12,7,TRUE))</f>
        <v/>
      </c>
      <c r="V524" s="253" t="str">
        <f>IF($G524="","",VLOOKUP($G524,判定式!$S$3:$X$12,6,TRUE))</f>
        <v/>
      </c>
      <c r="W524" s="253" t="str">
        <f>IF($H524="","",VLOOKUP($H524,判定式!$T$3:$X$12,5,TRUE))</f>
        <v/>
      </c>
      <c r="X524" s="253" t="str">
        <f>IF($I524="","",VLOOKUP($I524,判定式!$AA$3:$AB$12,2,TRUE))</f>
        <v/>
      </c>
      <c r="Y524" s="253" t="str">
        <f>IF($J524="","",VLOOKUP($J524,判定式!$W$3:$X$12,2,TRUE))</f>
        <v/>
      </c>
      <c r="Z524" s="253" t="str">
        <f>IF($K524="","",VLOOKUP($K524,判定式!$Z$3:$AB$12,3,TRUE))</f>
        <v/>
      </c>
      <c r="AA524" s="253" t="str">
        <f>IF($L524="","",VLOOKUP($L524,判定式!$U$3:$X$12,4,TRUE))</f>
        <v/>
      </c>
      <c r="AB524" s="253" t="str">
        <f>IF($M524="","",VLOOKUP($M524,判定式!$V$3:$X$12,3,TRUE))</f>
        <v/>
      </c>
      <c r="AC524" s="78" t="str">
        <f t="shared" si="23"/>
        <v/>
      </c>
      <c r="AD524" s="171" t="b">
        <f>IF(ISNUMBER(D524),"判定外",IF(C524=12,VLOOKUP(AC524,判定式!$C$15:I$19,7,TRUE),IF(C524=13,VLOOKUP(AC524,判定式!$D$15:I$19,6,TRUE),IF(C524=14,VLOOKUP(AC524,判定式!$E$15:I$19,5,TRUE),IF(C524=15,VLOOKUP(AC524,判定式!$F$15:I$19,4,TRUE),IF(C524=16,VLOOKUP(AC524,判定式!$G$15:I$19,3,TRUE),IF(C524=17,VLOOKUP(AC524,判定式!$H$15:I$19,2,TRUE))))))))</f>
        <v>0</v>
      </c>
    </row>
    <row r="525" spans="1:30" ht="14.25">
      <c r="A525" s="73">
        <v>196</v>
      </c>
      <c r="B525" s="135"/>
      <c r="C525" s="203"/>
      <c r="D525" s="219" t="str">
        <f t="shared" si="22"/>
        <v>-</v>
      </c>
      <c r="E525" s="229"/>
      <c r="F525" s="229"/>
      <c r="G525" s="229"/>
      <c r="H525" s="229"/>
      <c r="I525" s="229"/>
      <c r="J525" s="229"/>
      <c r="K525" s="74"/>
      <c r="L525" s="229"/>
      <c r="M525" s="229"/>
      <c r="N525" s="238"/>
      <c r="O525" s="238"/>
      <c r="P525" s="238"/>
      <c r="Q525" s="238"/>
      <c r="R525" s="238"/>
      <c r="S525" s="238"/>
      <c r="T525" s="254" t="str">
        <f>IF($E525="","",VLOOKUP($E525,判定式!$Q$3:$X$12,8,TRUE))</f>
        <v/>
      </c>
      <c r="U525" s="254" t="str">
        <f>IF($F525="","",VLOOKUP($F525,判定式!$R$3:$X$12,7,TRUE))</f>
        <v/>
      </c>
      <c r="V525" s="254" t="str">
        <f>IF($G525="","",VLOOKUP($G525,判定式!$S$3:$X$12,6,TRUE))</f>
        <v/>
      </c>
      <c r="W525" s="254" t="str">
        <f>IF($H525="","",VLOOKUP($H525,判定式!$T$3:$X$12,5,TRUE))</f>
        <v/>
      </c>
      <c r="X525" s="254" t="str">
        <f>IF($I525="","",VLOOKUP($I525,判定式!$AA$3:$AB$12,2,TRUE))</f>
        <v/>
      </c>
      <c r="Y525" s="254" t="str">
        <f>IF($J525="","",VLOOKUP($J525,判定式!$W$3:$X$12,2,TRUE))</f>
        <v/>
      </c>
      <c r="Z525" s="254" t="str">
        <f>IF($K525="","",VLOOKUP($K525,判定式!$Z$3:$AB$12,3,TRUE))</f>
        <v/>
      </c>
      <c r="AA525" s="254" t="str">
        <f>IF($L525="","",VLOOKUP($L525,判定式!$U$3:$X$12,4,TRUE))</f>
        <v/>
      </c>
      <c r="AB525" s="254" t="str">
        <f>IF($M525="","",VLOOKUP($M525,判定式!$V$3:$X$12,3,TRUE))</f>
        <v/>
      </c>
      <c r="AC525" s="75" t="str">
        <f t="shared" si="23"/>
        <v/>
      </c>
      <c r="AD525" s="172" t="b">
        <f>IF(ISNUMBER(D525),"判定外",IF(C525=12,VLOOKUP(AC525,判定式!$C$15:I$19,7,TRUE),IF(C525=13,VLOOKUP(AC525,判定式!$D$15:I$19,6,TRUE),IF(C525=14,VLOOKUP(AC525,判定式!$E$15:I$19,5,TRUE),IF(C525=15,VLOOKUP(AC525,判定式!$F$15:I$19,4,TRUE),IF(C525=16,VLOOKUP(AC525,判定式!$G$15:I$19,3,TRUE),IF(C525=17,VLOOKUP(AC525,判定式!$H$15:I$19,2,TRUE))))))))</f>
        <v>0</v>
      </c>
    </row>
    <row r="526" spans="1:30" ht="14.25">
      <c r="A526" s="67">
        <v>197</v>
      </c>
      <c r="B526" s="133"/>
      <c r="C526" s="201"/>
      <c r="D526" s="215" t="str">
        <f t="shared" si="22"/>
        <v>-</v>
      </c>
      <c r="E526" s="225"/>
      <c r="F526" s="225"/>
      <c r="G526" s="225"/>
      <c r="H526" s="225"/>
      <c r="I526" s="225"/>
      <c r="J526" s="225"/>
      <c r="K526" s="68"/>
      <c r="L526" s="225"/>
      <c r="M526" s="225"/>
      <c r="N526" s="235"/>
      <c r="O526" s="235"/>
      <c r="P526" s="235"/>
      <c r="Q526" s="235"/>
      <c r="R526" s="235"/>
      <c r="S526" s="235"/>
      <c r="T526" s="250" t="str">
        <f>IF($E526="","",VLOOKUP($E526,判定式!$Q$3:$X$12,8,TRUE))</f>
        <v/>
      </c>
      <c r="U526" s="250" t="str">
        <f>IF($F526="","",VLOOKUP($F526,判定式!$R$3:$X$12,7,TRUE))</f>
        <v/>
      </c>
      <c r="V526" s="250" t="str">
        <f>IF($G526="","",VLOOKUP($G526,判定式!$S$3:$X$12,6,TRUE))</f>
        <v/>
      </c>
      <c r="W526" s="250" t="str">
        <f>IF($H526="","",VLOOKUP($H526,判定式!$T$3:$X$12,5,TRUE))</f>
        <v/>
      </c>
      <c r="X526" s="250" t="str">
        <f>IF($I526="","",VLOOKUP($I526,判定式!$AA$3:$AB$12,2,TRUE))</f>
        <v/>
      </c>
      <c r="Y526" s="250" t="str">
        <f>IF($J526="","",VLOOKUP($J526,判定式!$W$3:$X$12,2,TRUE))</f>
        <v/>
      </c>
      <c r="Z526" s="250" t="str">
        <f>IF($K526="","",VLOOKUP($K526,判定式!$Z$3:$AB$12,3,TRUE))</f>
        <v/>
      </c>
      <c r="AA526" s="250" t="str">
        <f>IF($L526="","",VLOOKUP($L526,判定式!$U$3:$X$12,4,TRUE))</f>
        <v/>
      </c>
      <c r="AB526" s="250" t="str">
        <f>IF($M526="","",VLOOKUP($M526,判定式!$V$3:$X$12,3,TRUE))</f>
        <v/>
      </c>
      <c r="AC526" s="69" t="str">
        <f t="shared" si="23"/>
        <v/>
      </c>
      <c r="AD526" s="170" t="b">
        <f>IF(ISNUMBER(D526),"判定外",IF(C526=12,VLOOKUP(AC526,判定式!$C$15:I$19,7,TRUE),IF(C526=13,VLOOKUP(AC526,判定式!$D$15:I$19,6,TRUE),IF(C526=14,VLOOKUP(AC526,判定式!$E$15:I$19,5,TRUE),IF(C526=15,VLOOKUP(AC526,判定式!$F$15:I$19,4,TRUE),IF(C526=16,VLOOKUP(AC526,判定式!$G$15:I$19,3,TRUE),IF(C526=17,VLOOKUP(AC526,判定式!$H$15:I$19,2,TRUE))))))))</f>
        <v>0</v>
      </c>
    </row>
    <row r="527" spans="1:30" ht="14.25">
      <c r="A527" s="67">
        <v>198</v>
      </c>
      <c r="B527" s="133"/>
      <c r="C527" s="201"/>
      <c r="D527" s="215" t="str">
        <f t="shared" si="22"/>
        <v>-</v>
      </c>
      <c r="E527" s="225"/>
      <c r="F527" s="225"/>
      <c r="G527" s="225"/>
      <c r="H527" s="225"/>
      <c r="I527" s="225"/>
      <c r="J527" s="225"/>
      <c r="K527" s="68"/>
      <c r="L527" s="225"/>
      <c r="M527" s="225"/>
      <c r="N527" s="235"/>
      <c r="O527" s="235"/>
      <c r="P527" s="235"/>
      <c r="Q527" s="235"/>
      <c r="R527" s="235"/>
      <c r="S527" s="235"/>
      <c r="T527" s="250" t="str">
        <f>IF($E527="","",VLOOKUP($E527,判定式!$Q$3:$X$12,8,TRUE))</f>
        <v/>
      </c>
      <c r="U527" s="250" t="str">
        <f>IF($F527="","",VLOOKUP($F527,判定式!$R$3:$X$12,7,TRUE))</f>
        <v/>
      </c>
      <c r="V527" s="250" t="str">
        <f>IF($G527="","",VLOOKUP($G527,判定式!$S$3:$X$12,6,TRUE))</f>
        <v/>
      </c>
      <c r="W527" s="250" t="str">
        <f>IF($H527="","",VLOOKUP($H527,判定式!$T$3:$X$12,5,TRUE))</f>
        <v/>
      </c>
      <c r="X527" s="250" t="str">
        <f>IF($I527="","",VLOOKUP($I527,判定式!$AA$3:$AB$12,2,TRUE))</f>
        <v/>
      </c>
      <c r="Y527" s="250" t="str">
        <f>IF($J527="","",VLOOKUP($J527,判定式!$W$3:$X$12,2,TRUE))</f>
        <v/>
      </c>
      <c r="Z527" s="250" t="str">
        <f>IF($K527="","",VLOOKUP($K527,判定式!$Z$3:$AB$12,3,TRUE))</f>
        <v/>
      </c>
      <c r="AA527" s="250" t="str">
        <f>IF($L527="","",VLOOKUP($L527,判定式!$U$3:$X$12,4,TRUE))</f>
        <v/>
      </c>
      <c r="AB527" s="250" t="str">
        <f>IF($M527="","",VLOOKUP($M527,判定式!$V$3:$X$12,3,TRUE))</f>
        <v/>
      </c>
      <c r="AC527" s="69" t="str">
        <f t="shared" si="23"/>
        <v/>
      </c>
      <c r="AD527" s="170" t="b">
        <f>IF(ISNUMBER(D527),"判定外",IF(C527=12,VLOOKUP(AC527,判定式!$C$15:I$19,7,TRUE),IF(C527=13,VLOOKUP(AC527,判定式!$D$15:I$19,6,TRUE),IF(C527=14,VLOOKUP(AC527,判定式!$E$15:I$19,5,TRUE),IF(C527=15,VLOOKUP(AC527,判定式!$F$15:I$19,4,TRUE),IF(C527=16,VLOOKUP(AC527,判定式!$G$15:I$19,3,TRUE),IF(C527=17,VLOOKUP(AC527,判定式!$H$15:I$19,2,TRUE))))))))</f>
        <v>0</v>
      </c>
    </row>
    <row r="528" spans="1:30" ht="14.25">
      <c r="A528" s="67">
        <v>199</v>
      </c>
      <c r="B528" s="133"/>
      <c r="C528" s="201"/>
      <c r="D528" s="215" t="str">
        <f t="shared" si="22"/>
        <v>-</v>
      </c>
      <c r="E528" s="225"/>
      <c r="F528" s="225"/>
      <c r="G528" s="225"/>
      <c r="H528" s="225"/>
      <c r="I528" s="225"/>
      <c r="J528" s="225"/>
      <c r="K528" s="68"/>
      <c r="L528" s="225"/>
      <c r="M528" s="225"/>
      <c r="N528" s="235"/>
      <c r="O528" s="235"/>
      <c r="P528" s="235"/>
      <c r="Q528" s="235"/>
      <c r="R528" s="235"/>
      <c r="S528" s="235"/>
      <c r="T528" s="250" t="str">
        <f>IF($E528="","",VLOOKUP($E528,判定式!$Q$3:$X$12,8,TRUE))</f>
        <v/>
      </c>
      <c r="U528" s="250" t="str">
        <f>IF($F528="","",VLOOKUP($F528,判定式!$R$3:$X$12,7,TRUE))</f>
        <v/>
      </c>
      <c r="V528" s="250" t="str">
        <f>IF($G528="","",VLOOKUP($G528,判定式!$S$3:$X$12,6,TRUE))</f>
        <v/>
      </c>
      <c r="W528" s="250" t="str">
        <f>IF($H528="","",VLOOKUP($H528,判定式!$T$3:$X$12,5,TRUE))</f>
        <v/>
      </c>
      <c r="X528" s="250" t="str">
        <f>IF($I528="","",VLOOKUP($I528,判定式!$AA$3:$AB$12,2,TRUE))</f>
        <v/>
      </c>
      <c r="Y528" s="250" t="str">
        <f>IF($J528="","",VLOOKUP($J528,判定式!$W$3:$X$12,2,TRUE))</f>
        <v/>
      </c>
      <c r="Z528" s="250" t="str">
        <f>IF($K528="","",VLOOKUP($K528,判定式!$Z$3:$AB$12,3,TRUE))</f>
        <v/>
      </c>
      <c r="AA528" s="250" t="str">
        <f>IF($L528="","",VLOOKUP($L528,判定式!$U$3:$X$12,4,TRUE))</f>
        <v/>
      </c>
      <c r="AB528" s="250" t="str">
        <f>IF($M528="","",VLOOKUP($M528,判定式!$V$3:$X$12,3,TRUE))</f>
        <v/>
      </c>
      <c r="AC528" s="69" t="str">
        <f t="shared" si="23"/>
        <v/>
      </c>
      <c r="AD528" s="170" t="b">
        <f>IF(ISNUMBER(D528),"判定外",IF(C528=12,VLOOKUP(AC528,判定式!$C$15:I$19,7,TRUE),IF(C528=13,VLOOKUP(AC528,判定式!$D$15:I$19,6,TRUE),IF(C528=14,VLOOKUP(AC528,判定式!$E$15:I$19,5,TRUE),IF(C528=15,VLOOKUP(AC528,判定式!$F$15:I$19,4,TRUE),IF(C528=16,VLOOKUP(AC528,判定式!$G$15:I$19,3,TRUE),IF(C528=17,VLOOKUP(AC528,判定式!$H$15:I$19,2,TRUE))))))))</f>
        <v>0</v>
      </c>
    </row>
    <row r="529" spans="1:30" ht="14.25">
      <c r="A529" s="76">
        <v>200</v>
      </c>
      <c r="B529" s="136"/>
      <c r="C529" s="204"/>
      <c r="D529" s="218" t="str">
        <f t="shared" si="22"/>
        <v>-</v>
      </c>
      <c r="E529" s="230"/>
      <c r="F529" s="230"/>
      <c r="G529" s="230"/>
      <c r="H529" s="230"/>
      <c r="I529" s="230"/>
      <c r="J529" s="230"/>
      <c r="K529" s="77"/>
      <c r="L529" s="230"/>
      <c r="M529" s="230"/>
      <c r="N529" s="239"/>
      <c r="O529" s="239"/>
      <c r="P529" s="239"/>
      <c r="Q529" s="239"/>
      <c r="R529" s="239"/>
      <c r="S529" s="239"/>
      <c r="T529" s="251" t="str">
        <f>IF($E529="","",VLOOKUP($E529,判定式!$Q$3:$X$12,8,TRUE))</f>
        <v/>
      </c>
      <c r="U529" s="251" t="str">
        <f>IF($F529="","",VLOOKUP($F529,判定式!$R$3:$X$12,7,TRUE))</f>
        <v/>
      </c>
      <c r="V529" s="251" t="str">
        <f>IF($G529="","",VLOOKUP($G529,判定式!$S$3:$X$12,6,TRUE))</f>
        <v/>
      </c>
      <c r="W529" s="251" t="str">
        <f>IF($H529="","",VLOOKUP($H529,判定式!$T$3:$X$12,5,TRUE))</f>
        <v/>
      </c>
      <c r="X529" s="251" t="str">
        <f>IF($I529="","",VLOOKUP($I529,判定式!$AA$3:$AB$12,2,TRUE))</f>
        <v/>
      </c>
      <c r="Y529" s="251" t="str">
        <f>IF($J529="","",VLOOKUP($J529,判定式!$W$3:$X$12,2,TRUE))</f>
        <v/>
      </c>
      <c r="Z529" s="251" t="str">
        <f>IF($K529="","",VLOOKUP($K529,判定式!$Z$3:$AB$12,3,TRUE))</f>
        <v/>
      </c>
      <c r="AA529" s="251" t="str">
        <f>IF($L529="","",VLOOKUP($L529,判定式!$U$3:$X$12,4,TRUE))</f>
        <v/>
      </c>
      <c r="AB529" s="251" t="str">
        <f>IF($M529="","",VLOOKUP($M529,判定式!$V$3:$X$12,3,TRUE))</f>
        <v/>
      </c>
      <c r="AC529" s="78" t="str">
        <f t="shared" si="23"/>
        <v/>
      </c>
      <c r="AD529" s="173" t="b">
        <f>IF(ISNUMBER(D529),"判定外",IF(C529=12,VLOOKUP(AC529,判定式!$C$15:I$19,7,TRUE),IF(C529=13,VLOOKUP(AC529,判定式!$D$15:I$19,6,TRUE),IF(C529=14,VLOOKUP(AC529,判定式!$E$15:I$19,5,TRUE),IF(C529=15,VLOOKUP(AC529,判定式!$F$15:I$19,4,TRUE),IF(C529=16,VLOOKUP(AC529,判定式!$G$15:I$19,3,TRUE),IF(C529=17,VLOOKUP(AC529,判定式!$H$15:I$19,2,TRUE))))))))</f>
        <v>0</v>
      </c>
    </row>
    <row r="530" spans="1:30" ht="14.25">
      <c r="A530" s="73">
        <v>201</v>
      </c>
      <c r="B530" s="137"/>
      <c r="C530" s="205"/>
      <c r="D530" s="219" t="str">
        <f t="shared" si="22"/>
        <v>-</v>
      </c>
      <c r="E530" s="231"/>
      <c r="F530" s="231"/>
      <c r="G530" s="231"/>
      <c r="H530" s="231"/>
      <c r="I530" s="231"/>
      <c r="J530" s="231"/>
      <c r="K530" s="80"/>
      <c r="L530" s="231"/>
      <c r="M530" s="231"/>
      <c r="N530" s="238"/>
      <c r="O530" s="238"/>
      <c r="P530" s="238"/>
      <c r="Q530" s="238"/>
      <c r="R530" s="238"/>
      <c r="S530" s="238"/>
      <c r="T530" s="252" t="str">
        <f>IF($E530="","",VLOOKUP($E530,判定式!$Q$3:$X$12,8,TRUE))</f>
        <v/>
      </c>
      <c r="U530" s="252" t="str">
        <f>IF($F530="","",VLOOKUP($F530,判定式!$R$3:$X$12,7,TRUE))</f>
        <v/>
      </c>
      <c r="V530" s="252" t="str">
        <f>IF($G530="","",VLOOKUP($G530,判定式!$S$3:$X$12,6,TRUE))</f>
        <v/>
      </c>
      <c r="W530" s="252" t="str">
        <f>IF($H530="","",VLOOKUP($H530,判定式!$T$3:$X$12,5,TRUE))</f>
        <v/>
      </c>
      <c r="X530" s="252" t="str">
        <f>IF($I530="","",VLOOKUP($I530,判定式!$AA$3:$AB$12,2,TRUE))</f>
        <v/>
      </c>
      <c r="Y530" s="252" t="str">
        <f>IF($J530="","",VLOOKUP($J530,判定式!$W$3:$X$12,2,TRUE))</f>
        <v/>
      </c>
      <c r="Z530" s="252" t="str">
        <f>IF($K530="","",VLOOKUP($K530,判定式!$Z$3:$AB$12,3,TRUE))</f>
        <v/>
      </c>
      <c r="AA530" s="252" t="str">
        <f>IF($L530="","",VLOOKUP($L530,判定式!$U$3:$X$12,4,TRUE))</f>
        <v/>
      </c>
      <c r="AB530" s="252" t="str">
        <f>IF($M530="","",VLOOKUP($M530,判定式!$V$3:$X$12,3,TRUE))</f>
        <v/>
      </c>
      <c r="AC530" s="75" t="str">
        <f t="shared" si="23"/>
        <v/>
      </c>
      <c r="AD530" s="174" t="b">
        <f>IF(ISNUMBER(D530),"判定外",IF(C530=12,VLOOKUP(AC530,判定式!$C$15:I$19,7,TRUE),IF(C530=13,VLOOKUP(AC530,判定式!$D$15:I$19,6,TRUE),IF(C530=14,VLOOKUP(AC530,判定式!$E$15:I$19,5,TRUE),IF(C530=15,VLOOKUP(AC530,判定式!$F$15:I$19,4,TRUE),IF(C530=16,VLOOKUP(AC530,判定式!$G$15:I$19,3,TRUE),IF(C530=17,VLOOKUP(AC530,判定式!$H$15:I$19,2,TRUE))))))))</f>
        <v>0</v>
      </c>
    </row>
    <row r="531" spans="1:30" ht="14.25">
      <c r="A531" s="67">
        <v>202</v>
      </c>
      <c r="B531" s="133"/>
      <c r="C531" s="201"/>
      <c r="D531" s="215" t="str">
        <f t="shared" si="22"/>
        <v>-</v>
      </c>
      <c r="E531" s="225"/>
      <c r="F531" s="225"/>
      <c r="G531" s="225"/>
      <c r="H531" s="225"/>
      <c r="I531" s="225"/>
      <c r="J531" s="225"/>
      <c r="K531" s="68"/>
      <c r="L531" s="225"/>
      <c r="M531" s="225"/>
      <c r="N531" s="235"/>
      <c r="O531" s="235"/>
      <c r="P531" s="235"/>
      <c r="Q531" s="235"/>
      <c r="R531" s="235"/>
      <c r="S531" s="235"/>
      <c r="T531" s="250" t="str">
        <f>IF($E531="","",VLOOKUP($E531,判定式!$Q$3:$X$12,8,TRUE))</f>
        <v/>
      </c>
      <c r="U531" s="250" t="str">
        <f>IF($F531="","",VLOOKUP($F531,判定式!$R$3:$X$12,7,TRUE))</f>
        <v/>
      </c>
      <c r="V531" s="250" t="str">
        <f>IF($G531="","",VLOOKUP($G531,判定式!$S$3:$X$12,6,TRUE))</f>
        <v/>
      </c>
      <c r="W531" s="250" t="str">
        <f>IF($H531="","",VLOOKUP($H531,判定式!$T$3:$X$12,5,TRUE))</f>
        <v/>
      </c>
      <c r="X531" s="250" t="str">
        <f>IF($I531="","",VLOOKUP($I531,判定式!$AA$3:$AB$12,2,TRUE))</f>
        <v/>
      </c>
      <c r="Y531" s="250" t="str">
        <f>IF($J531="","",VLOOKUP($J531,判定式!$W$3:$X$12,2,TRUE))</f>
        <v/>
      </c>
      <c r="Z531" s="250" t="str">
        <f>IF($K531="","",VLOOKUP($K531,判定式!$Z$3:$AB$12,3,TRUE))</f>
        <v/>
      </c>
      <c r="AA531" s="250" t="str">
        <f>IF($L531="","",VLOOKUP($L531,判定式!$U$3:$X$12,4,TRUE))</f>
        <v/>
      </c>
      <c r="AB531" s="250" t="str">
        <f>IF($M531="","",VLOOKUP($M531,判定式!$V$3:$X$12,3,TRUE))</f>
        <v/>
      </c>
      <c r="AC531" s="69" t="str">
        <f t="shared" si="23"/>
        <v/>
      </c>
      <c r="AD531" s="170" t="b">
        <f>IF(ISNUMBER(D531),"判定外",IF(C531=12,VLOOKUP(AC531,判定式!$C$15:I$19,7,TRUE),IF(C531=13,VLOOKUP(AC531,判定式!$D$15:I$19,6,TRUE),IF(C531=14,VLOOKUP(AC531,判定式!$E$15:I$19,5,TRUE),IF(C531=15,VLOOKUP(AC531,判定式!$F$15:I$19,4,TRUE),IF(C531=16,VLOOKUP(AC531,判定式!$G$15:I$19,3,TRUE),IF(C531=17,VLOOKUP(AC531,判定式!$H$15:I$19,2,TRUE))))))))</f>
        <v>0</v>
      </c>
    </row>
    <row r="532" spans="1:30" ht="14.25">
      <c r="A532" s="67">
        <v>203</v>
      </c>
      <c r="B532" s="133"/>
      <c r="C532" s="201"/>
      <c r="D532" s="215" t="str">
        <f t="shared" si="22"/>
        <v>-</v>
      </c>
      <c r="E532" s="225"/>
      <c r="F532" s="225"/>
      <c r="G532" s="225"/>
      <c r="H532" s="225"/>
      <c r="I532" s="225"/>
      <c r="J532" s="225"/>
      <c r="K532" s="68"/>
      <c r="L532" s="225"/>
      <c r="M532" s="225"/>
      <c r="N532" s="235"/>
      <c r="O532" s="235"/>
      <c r="P532" s="235"/>
      <c r="Q532" s="235"/>
      <c r="R532" s="235"/>
      <c r="S532" s="235"/>
      <c r="T532" s="250" t="str">
        <f>IF($E532="","",VLOOKUP($E532,判定式!$Q$3:$X$12,8,TRUE))</f>
        <v/>
      </c>
      <c r="U532" s="250" t="str">
        <f>IF($F532="","",VLOOKUP($F532,判定式!$R$3:$X$12,7,TRUE))</f>
        <v/>
      </c>
      <c r="V532" s="250" t="str">
        <f>IF($G532="","",VLOOKUP($G532,判定式!$S$3:$X$12,6,TRUE))</f>
        <v/>
      </c>
      <c r="W532" s="250" t="str">
        <f>IF($H532="","",VLOOKUP($H532,判定式!$T$3:$X$12,5,TRUE))</f>
        <v/>
      </c>
      <c r="X532" s="250" t="str">
        <f>IF($I532="","",VLOOKUP($I532,判定式!$AA$3:$AB$12,2,TRUE))</f>
        <v/>
      </c>
      <c r="Y532" s="250" t="str">
        <f>IF($J532="","",VLOOKUP($J532,判定式!$W$3:$X$12,2,TRUE))</f>
        <v/>
      </c>
      <c r="Z532" s="250" t="str">
        <f>IF($K532="","",VLOOKUP($K532,判定式!$Z$3:$AB$12,3,TRUE))</f>
        <v/>
      </c>
      <c r="AA532" s="250" t="str">
        <f>IF($L532="","",VLOOKUP($L532,判定式!$U$3:$X$12,4,TRUE))</f>
        <v/>
      </c>
      <c r="AB532" s="250" t="str">
        <f>IF($M532="","",VLOOKUP($M532,判定式!$V$3:$X$12,3,TRUE))</f>
        <v/>
      </c>
      <c r="AC532" s="69" t="str">
        <f t="shared" si="23"/>
        <v/>
      </c>
      <c r="AD532" s="170" t="b">
        <f>IF(ISNUMBER(D532),"判定外",IF(C532=12,VLOOKUP(AC532,判定式!$C$15:I$19,7,TRUE),IF(C532=13,VLOOKUP(AC532,判定式!$D$15:I$19,6,TRUE),IF(C532=14,VLOOKUP(AC532,判定式!$E$15:I$19,5,TRUE),IF(C532=15,VLOOKUP(AC532,判定式!$F$15:I$19,4,TRUE),IF(C532=16,VLOOKUP(AC532,判定式!$G$15:I$19,3,TRUE),IF(C532=17,VLOOKUP(AC532,判定式!$H$15:I$19,2,TRUE))))))))</f>
        <v>0</v>
      </c>
    </row>
    <row r="533" spans="1:30" ht="14.25">
      <c r="A533" s="67">
        <v>204</v>
      </c>
      <c r="B533" s="133"/>
      <c r="C533" s="201"/>
      <c r="D533" s="215" t="str">
        <f t="shared" si="22"/>
        <v>-</v>
      </c>
      <c r="E533" s="225"/>
      <c r="F533" s="225"/>
      <c r="G533" s="225"/>
      <c r="H533" s="225"/>
      <c r="I533" s="225"/>
      <c r="J533" s="225"/>
      <c r="K533" s="68"/>
      <c r="L533" s="225"/>
      <c r="M533" s="225"/>
      <c r="N533" s="235"/>
      <c r="O533" s="235"/>
      <c r="P533" s="235"/>
      <c r="Q533" s="235"/>
      <c r="R533" s="235"/>
      <c r="S533" s="235"/>
      <c r="T533" s="250" t="str">
        <f>IF($E533="","",VLOOKUP($E533,判定式!$Q$3:$X$12,8,TRUE))</f>
        <v/>
      </c>
      <c r="U533" s="250" t="str">
        <f>IF($F533="","",VLOOKUP($F533,判定式!$R$3:$X$12,7,TRUE))</f>
        <v/>
      </c>
      <c r="V533" s="250" t="str">
        <f>IF($G533="","",VLOOKUP($G533,判定式!$S$3:$X$12,6,TRUE))</f>
        <v/>
      </c>
      <c r="W533" s="250" t="str">
        <f>IF($H533="","",VLOOKUP($H533,判定式!$T$3:$X$12,5,TRUE))</f>
        <v/>
      </c>
      <c r="X533" s="250" t="str">
        <f>IF($I533="","",VLOOKUP($I533,判定式!$AA$3:$AB$12,2,TRUE))</f>
        <v/>
      </c>
      <c r="Y533" s="250" t="str">
        <f>IF($J533="","",VLOOKUP($J533,判定式!$W$3:$X$12,2,TRUE))</f>
        <v/>
      </c>
      <c r="Z533" s="250" t="str">
        <f>IF($K533="","",VLOOKUP($K533,判定式!$Z$3:$AB$12,3,TRUE))</f>
        <v/>
      </c>
      <c r="AA533" s="250" t="str">
        <f>IF($L533="","",VLOOKUP($L533,判定式!$U$3:$X$12,4,TRUE))</f>
        <v/>
      </c>
      <c r="AB533" s="250" t="str">
        <f>IF($M533="","",VLOOKUP($M533,判定式!$V$3:$X$12,3,TRUE))</f>
        <v/>
      </c>
      <c r="AC533" s="69" t="str">
        <f t="shared" si="23"/>
        <v/>
      </c>
      <c r="AD533" s="170" t="b">
        <f>IF(ISNUMBER(D533),"判定外",IF(C533=12,VLOOKUP(AC533,判定式!$C$15:I$19,7,TRUE),IF(C533=13,VLOOKUP(AC533,判定式!$D$15:I$19,6,TRUE),IF(C533=14,VLOOKUP(AC533,判定式!$E$15:I$19,5,TRUE),IF(C533=15,VLOOKUP(AC533,判定式!$F$15:I$19,4,TRUE),IF(C533=16,VLOOKUP(AC533,判定式!$G$15:I$19,3,TRUE),IF(C533=17,VLOOKUP(AC533,判定式!$H$15:I$19,2,TRUE))))))))</f>
        <v>0</v>
      </c>
    </row>
    <row r="534" spans="1:30" ht="14.25">
      <c r="A534" s="76">
        <v>205</v>
      </c>
      <c r="B534" s="134"/>
      <c r="C534" s="202"/>
      <c r="D534" s="218" t="str">
        <f t="shared" si="22"/>
        <v>-</v>
      </c>
      <c r="E534" s="227"/>
      <c r="F534" s="227"/>
      <c r="G534" s="227"/>
      <c r="H534" s="227"/>
      <c r="I534" s="227"/>
      <c r="J534" s="227"/>
      <c r="K534" s="71"/>
      <c r="L534" s="227"/>
      <c r="M534" s="227"/>
      <c r="N534" s="239"/>
      <c r="O534" s="239"/>
      <c r="P534" s="239"/>
      <c r="Q534" s="239"/>
      <c r="R534" s="239"/>
      <c r="S534" s="239"/>
      <c r="T534" s="253" t="str">
        <f>IF($E534="","",VLOOKUP($E534,判定式!$Q$3:$X$12,8,TRUE))</f>
        <v/>
      </c>
      <c r="U534" s="253" t="str">
        <f>IF($F534="","",VLOOKUP($F534,判定式!$R$3:$X$12,7,TRUE))</f>
        <v/>
      </c>
      <c r="V534" s="253" t="str">
        <f>IF($G534="","",VLOOKUP($G534,判定式!$S$3:$X$12,6,TRUE))</f>
        <v/>
      </c>
      <c r="W534" s="253" t="str">
        <f>IF($H534="","",VLOOKUP($H534,判定式!$T$3:$X$12,5,TRUE))</f>
        <v/>
      </c>
      <c r="X534" s="253" t="str">
        <f>IF($I534="","",VLOOKUP($I534,判定式!$AA$3:$AB$12,2,TRUE))</f>
        <v/>
      </c>
      <c r="Y534" s="253" t="str">
        <f>IF($J534="","",VLOOKUP($J534,判定式!$W$3:$X$12,2,TRUE))</f>
        <v/>
      </c>
      <c r="Z534" s="253" t="str">
        <f>IF($K534="","",VLOOKUP($K534,判定式!$Z$3:$AB$12,3,TRUE))</f>
        <v/>
      </c>
      <c r="AA534" s="253" t="str">
        <f>IF($L534="","",VLOOKUP($L534,判定式!$U$3:$X$12,4,TRUE))</f>
        <v/>
      </c>
      <c r="AB534" s="253" t="str">
        <f>IF($M534="","",VLOOKUP($M534,判定式!$V$3:$X$12,3,TRUE))</f>
        <v/>
      </c>
      <c r="AC534" s="78" t="str">
        <f t="shared" si="23"/>
        <v/>
      </c>
      <c r="AD534" s="171" t="b">
        <f>IF(ISNUMBER(D534),"判定外",IF(C534=12,VLOOKUP(AC534,判定式!$C$15:I$19,7,TRUE),IF(C534=13,VLOOKUP(AC534,判定式!$D$15:I$19,6,TRUE),IF(C534=14,VLOOKUP(AC534,判定式!$E$15:I$19,5,TRUE),IF(C534=15,VLOOKUP(AC534,判定式!$F$15:I$19,4,TRUE),IF(C534=16,VLOOKUP(AC534,判定式!$G$15:I$19,3,TRUE),IF(C534=17,VLOOKUP(AC534,判定式!$H$15:I$19,2,TRUE))))))))</f>
        <v>0</v>
      </c>
    </row>
    <row r="535" spans="1:30" ht="14.25">
      <c r="A535" s="73">
        <v>206</v>
      </c>
      <c r="B535" s="135"/>
      <c r="C535" s="203"/>
      <c r="D535" s="219" t="str">
        <f t="shared" si="22"/>
        <v>-</v>
      </c>
      <c r="E535" s="229"/>
      <c r="F535" s="229"/>
      <c r="G535" s="229"/>
      <c r="H535" s="229"/>
      <c r="I535" s="229"/>
      <c r="J535" s="229"/>
      <c r="K535" s="74"/>
      <c r="L535" s="229"/>
      <c r="M535" s="229"/>
      <c r="N535" s="238"/>
      <c r="O535" s="238"/>
      <c r="P535" s="238"/>
      <c r="Q535" s="238"/>
      <c r="R535" s="238"/>
      <c r="S535" s="238"/>
      <c r="T535" s="254" t="str">
        <f>IF($E535="","",VLOOKUP($E535,判定式!$Q$3:$X$12,8,TRUE))</f>
        <v/>
      </c>
      <c r="U535" s="254" t="str">
        <f>IF($F535="","",VLOOKUP($F535,判定式!$R$3:$X$12,7,TRUE))</f>
        <v/>
      </c>
      <c r="V535" s="254" t="str">
        <f>IF($G535="","",VLOOKUP($G535,判定式!$S$3:$X$12,6,TRUE))</f>
        <v/>
      </c>
      <c r="W535" s="254" t="str">
        <f>IF($H535="","",VLOOKUP($H535,判定式!$T$3:$X$12,5,TRUE))</f>
        <v/>
      </c>
      <c r="X535" s="254" t="str">
        <f>IF($I535="","",VLOOKUP($I535,判定式!$AA$3:$AB$12,2,TRUE))</f>
        <v/>
      </c>
      <c r="Y535" s="254" t="str">
        <f>IF($J535="","",VLOOKUP($J535,判定式!$W$3:$X$12,2,TRUE))</f>
        <v/>
      </c>
      <c r="Z535" s="254" t="str">
        <f>IF($K535="","",VLOOKUP($K535,判定式!$Z$3:$AB$12,3,TRUE))</f>
        <v/>
      </c>
      <c r="AA535" s="254" t="str">
        <f>IF($L535="","",VLOOKUP($L535,判定式!$U$3:$X$12,4,TRUE))</f>
        <v/>
      </c>
      <c r="AB535" s="254" t="str">
        <f>IF($M535="","",VLOOKUP($M535,判定式!$V$3:$X$12,3,TRUE))</f>
        <v/>
      </c>
      <c r="AC535" s="75" t="str">
        <f t="shared" si="23"/>
        <v/>
      </c>
      <c r="AD535" s="172" t="b">
        <f>IF(ISNUMBER(D535),"判定外",IF(C535=12,VLOOKUP(AC535,判定式!$C$15:I$19,7,TRUE),IF(C535=13,VLOOKUP(AC535,判定式!$D$15:I$19,6,TRUE),IF(C535=14,VLOOKUP(AC535,判定式!$E$15:I$19,5,TRUE),IF(C535=15,VLOOKUP(AC535,判定式!$F$15:I$19,4,TRUE),IF(C535=16,VLOOKUP(AC535,判定式!$G$15:I$19,3,TRUE),IF(C535=17,VLOOKUP(AC535,判定式!$H$15:I$19,2,TRUE))))))))</f>
        <v>0</v>
      </c>
    </row>
    <row r="536" spans="1:30" ht="14.25">
      <c r="A536" s="67">
        <v>207</v>
      </c>
      <c r="B536" s="133"/>
      <c r="C536" s="201"/>
      <c r="D536" s="215" t="str">
        <f t="shared" si="22"/>
        <v>-</v>
      </c>
      <c r="E536" s="225"/>
      <c r="F536" s="225"/>
      <c r="G536" s="225"/>
      <c r="H536" s="225"/>
      <c r="I536" s="225"/>
      <c r="J536" s="225"/>
      <c r="K536" s="68"/>
      <c r="L536" s="225"/>
      <c r="M536" s="225"/>
      <c r="N536" s="235"/>
      <c r="O536" s="235"/>
      <c r="P536" s="235"/>
      <c r="Q536" s="235"/>
      <c r="R536" s="235"/>
      <c r="S536" s="235"/>
      <c r="T536" s="250" t="str">
        <f>IF($E536="","",VLOOKUP($E536,判定式!$Q$3:$X$12,8,TRUE))</f>
        <v/>
      </c>
      <c r="U536" s="250" t="str">
        <f>IF($F536="","",VLOOKUP($F536,判定式!$R$3:$X$12,7,TRUE))</f>
        <v/>
      </c>
      <c r="V536" s="250" t="str">
        <f>IF($G536="","",VLOOKUP($G536,判定式!$S$3:$X$12,6,TRUE))</f>
        <v/>
      </c>
      <c r="W536" s="250" t="str">
        <f>IF($H536="","",VLOOKUP($H536,判定式!$T$3:$X$12,5,TRUE))</f>
        <v/>
      </c>
      <c r="X536" s="250" t="str">
        <f>IF($I536="","",VLOOKUP($I536,判定式!$AA$3:$AB$12,2,TRUE))</f>
        <v/>
      </c>
      <c r="Y536" s="250" t="str">
        <f>IF($J536="","",VLOOKUP($J536,判定式!$W$3:$X$12,2,TRUE))</f>
        <v/>
      </c>
      <c r="Z536" s="250" t="str">
        <f>IF($K536="","",VLOOKUP($K536,判定式!$Z$3:$AB$12,3,TRUE))</f>
        <v/>
      </c>
      <c r="AA536" s="250" t="str">
        <f>IF($L536="","",VLOOKUP($L536,判定式!$U$3:$X$12,4,TRUE))</f>
        <v/>
      </c>
      <c r="AB536" s="250" t="str">
        <f>IF($M536="","",VLOOKUP($M536,判定式!$V$3:$X$12,3,TRUE))</f>
        <v/>
      </c>
      <c r="AC536" s="69" t="str">
        <f t="shared" si="23"/>
        <v/>
      </c>
      <c r="AD536" s="170" t="b">
        <f>IF(ISNUMBER(D536),"判定外",IF(C536=12,VLOOKUP(AC536,判定式!$C$15:I$19,7,TRUE),IF(C536=13,VLOOKUP(AC536,判定式!$D$15:I$19,6,TRUE),IF(C536=14,VLOOKUP(AC536,判定式!$E$15:I$19,5,TRUE),IF(C536=15,VLOOKUP(AC536,判定式!$F$15:I$19,4,TRUE),IF(C536=16,VLOOKUP(AC536,判定式!$G$15:I$19,3,TRUE),IF(C536=17,VLOOKUP(AC536,判定式!$H$15:I$19,2,TRUE))))))))</f>
        <v>0</v>
      </c>
    </row>
    <row r="537" spans="1:30" ht="14.25">
      <c r="A537" s="67">
        <v>208</v>
      </c>
      <c r="B537" s="133"/>
      <c r="C537" s="201"/>
      <c r="D537" s="215" t="str">
        <f t="shared" si="22"/>
        <v>-</v>
      </c>
      <c r="E537" s="225"/>
      <c r="F537" s="225"/>
      <c r="G537" s="225"/>
      <c r="H537" s="225"/>
      <c r="I537" s="225"/>
      <c r="J537" s="225"/>
      <c r="K537" s="68"/>
      <c r="L537" s="225"/>
      <c r="M537" s="225"/>
      <c r="N537" s="235"/>
      <c r="O537" s="235"/>
      <c r="P537" s="235"/>
      <c r="Q537" s="235"/>
      <c r="R537" s="235"/>
      <c r="S537" s="235"/>
      <c r="T537" s="250" t="str">
        <f>IF($E537="","",VLOOKUP($E537,判定式!$Q$3:$X$12,8,TRUE))</f>
        <v/>
      </c>
      <c r="U537" s="250" t="str">
        <f>IF($F537="","",VLOOKUP($F537,判定式!$R$3:$X$12,7,TRUE))</f>
        <v/>
      </c>
      <c r="V537" s="250" t="str">
        <f>IF($G537="","",VLOOKUP($G537,判定式!$S$3:$X$12,6,TRUE))</f>
        <v/>
      </c>
      <c r="W537" s="250" t="str">
        <f>IF($H537="","",VLOOKUP($H537,判定式!$T$3:$X$12,5,TRUE))</f>
        <v/>
      </c>
      <c r="X537" s="250" t="str">
        <f>IF($I537="","",VLOOKUP($I537,判定式!$AA$3:$AB$12,2,TRUE))</f>
        <v/>
      </c>
      <c r="Y537" s="250" t="str">
        <f>IF($J537="","",VLOOKUP($J537,判定式!$W$3:$X$12,2,TRUE))</f>
        <v/>
      </c>
      <c r="Z537" s="250" t="str">
        <f>IF($K537="","",VLOOKUP($K537,判定式!$Z$3:$AB$12,3,TRUE))</f>
        <v/>
      </c>
      <c r="AA537" s="250" t="str">
        <f>IF($L537="","",VLOOKUP($L537,判定式!$U$3:$X$12,4,TRUE))</f>
        <v/>
      </c>
      <c r="AB537" s="250" t="str">
        <f>IF($M537="","",VLOOKUP($M537,判定式!$V$3:$X$12,3,TRUE))</f>
        <v/>
      </c>
      <c r="AC537" s="69" t="str">
        <f t="shared" si="23"/>
        <v/>
      </c>
      <c r="AD537" s="170" t="b">
        <f>IF(ISNUMBER(D537),"判定外",IF(C537=12,VLOOKUP(AC537,判定式!$C$15:I$19,7,TRUE),IF(C537=13,VLOOKUP(AC537,判定式!$D$15:I$19,6,TRUE),IF(C537=14,VLOOKUP(AC537,判定式!$E$15:I$19,5,TRUE),IF(C537=15,VLOOKUP(AC537,判定式!$F$15:I$19,4,TRUE),IF(C537=16,VLOOKUP(AC537,判定式!$G$15:I$19,3,TRUE),IF(C537=17,VLOOKUP(AC537,判定式!$H$15:I$19,2,TRUE))))))))</f>
        <v>0</v>
      </c>
    </row>
    <row r="538" spans="1:30" ht="14.25">
      <c r="A538" s="67">
        <v>209</v>
      </c>
      <c r="B538" s="133"/>
      <c r="C538" s="201"/>
      <c r="D538" s="215" t="str">
        <f t="shared" si="22"/>
        <v>-</v>
      </c>
      <c r="E538" s="225"/>
      <c r="F538" s="225"/>
      <c r="G538" s="225"/>
      <c r="H538" s="225"/>
      <c r="I538" s="225"/>
      <c r="J538" s="225"/>
      <c r="K538" s="68"/>
      <c r="L538" s="225"/>
      <c r="M538" s="225"/>
      <c r="N538" s="235"/>
      <c r="O538" s="235"/>
      <c r="P538" s="235"/>
      <c r="Q538" s="235"/>
      <c r="R538" s="235"/>
      <c r="S538" s="235"/>
      <c r="T538" s="250" t="str">
        <f>IF($E538="","",VLOOKUP($E538,判定式!$Q$3:$X$12,8,TRUE))</f>
        <v/>
      </c>
      <c r="U538" s="250" t="str">
        <f>IF($F538="","",VLOOKUP($F538,判定式!$R$3:$X$12,7,TRUE))</f>
        <v/>
      </c>
      <c r="V538" s="250" t="str">
        <f>IF($G538="","",VLOOKUP($G538,判定式!$S$3:$X$12,6,TRUE))</f>
        <v/>
      </c>
      <c r="W538" s="250" t="str">
        <f>IF($H538="","",VLOOKUP($H538,判定式!$T$3:$X$12,5,TRUE))</f>
        <v/>
      </c>
      <c r="X538" s="250" t="str">
        <f>IF($I538="","",VLOOKUP($I538,判定式!$AA$3:$AB$12,2,TRUE))</f>
        <v/>
      </c>
      <c r="Y538" s="250" t="str">
        <f>IF($J538="","",VLOOKUP($J538,判定式!$W$3:$X$12,2,TRUE))</f>
        <v/>
      </c>
      <c r="Z538" s="250" t="str">
        <f>IF($K538="","",VLOOKUP($K538,判定式!$Z$3:$AB$12,3,TRUE))</f>
        <v/>
      </c>
      <c r="AA538" s="250" t="str">
        <f>IF($L538="","",VLOOKUP($L538,判定式!$U$3:$X$12,4,TRUE))</f>
        <v/>
      </c>
      <c r="AB538" s="250" t="str">
        <f>IF($M538="","",VLOOKUP($M538,判定式!$V$3:$X$12,3,TRUE))</f>
        <v/>
      </c>
      <c r="AC538" s="69" t="str">
        <f t="shared" si="23"/>
        <v/>
      </c>
      <c r="AD538" s="170" t="b">
        <f>IF(ISNUMBER(D538),"判定外",IF(C538=12,VLOOKUP(AC538,判定式!$C$15:I$19,7,TRUE),IF(C538=13,VLOOKUP(AC538,判定式!$D$15:I$19,6,TRUE),IF(C538=14,VLOOKUP(AC538,判定式!$E$15:I$19,5,TRUE),IF(C538=15,VLOOKUP(AC538,判定式!$F$15:I$19,4,TRUE),IF(C538=16,VLOOKUP(AC538,判定式!$G$15:I$19,3,TRUE),IF(C538=17,VLOOKUP(AC538,判定式!$H$15:I$19,2,TRUE))))))))</f>
        <v>0</v>
      </c>
    </row>
    <row r="539" spans="1:30" ht="14.25">
      <c r="A539" s="76">
        <v>210</v>
      </c>
      <c r="B539" s="136"/>
      <c r="C539" s="204"/>
      <c r="D539" s="218" t="str">
        <f t="shared" si="22"/>
        <v>-</v>
      </c>
      <c r="E539" s="230"/>
      <c r="F539" s="230"/>
      <c r="G539" s="230"/>
      <c r="H539" s="230"/>
      <c r="I539" s="230"/>
      <c r="J539" s="230"/>
      <c r="K539" s="77"/>
      <c r="L539" s="230"/>
      <c r="M539" s="230"/>
      <c r="N539" s="239"/>
      <c r="O539" s="239"/>
      <c r="P539" s="239"/>
      <c r="Q539" s="239"/>
      <c r="R539" s="239"/>
      <c r="S539" s="239"/>
      <c r="T539" s="251" t="str">
        <f>IF($E539="","",VLOOKUP($E539,判定式!$Q$3:$X$12,8,TRUE))</f>
        <v/>
      </c>
      <c r="U539" s="251" t="str">
        <f>IF($F539="","",VLOOKUP($F539,判定式!$R$3:$X$12,7,TRUE))</f>
        <v/>
      </c>
      <c r="V539" s="251" t="str">
        <f>IF($G539="","",VLOOKUP($G539,判定式!$S$3:$X$12,6,TRUE))</f>
        <v/>
      </c>
      <c r="W539" s="251" t="str">
        <f>IF($H539="","",VLOOKUP($H539,判定式!$T$3:$X$12,5,TRUE))</f>
        <v/>
      </c>
      <c r="X539" s="251" t="str">
        <f>IF($I539="","",VLOOKUP($I539,判定式!$AA$3:$AB$12,2,TRUE))</f>
        <v/>
      </c>
      <c r="Y539" s="251" t="str">
        <f>IF($J539="","",VLOOKUP($J539,判定式!$W$3:$X$12,2,TRUE))</f>
        <v/>
      </c>
      <c r="Z539" s="251" t="str">
        <f>IF($K539="","",VLOOKUP($K539,判定式!$Z$3:$AB$12,3,TRUE))</f>
        <v/>
      </c>
      <c r="AA539" s="251" t="str">
        <f>IF($L539="","",VLOOKUP($L539,判定式!$U$3:$X$12,4,TRUE))</f>
        <v/>
      </c>
      <c r="AB539" s="251" t="str">
        <f>IF($M539="","",VLOOKUP($M539,判定式!$V$3:$X$12,3,TRUE))</f>
        <v/>
      </c>
      <c r="AC539" s="78" t="str">
        <f t="shared" si="23"/>
        <v/>
      </c>
      <c r="AD539" s="173" t="b">
        <f>IF(ISNUMBER(D539),"判定外",IF(C539=12,VLOOKUP(AC539,判定式!$C$15:I$19,7,TRUE),IF(C539=13,VLOOKUP(AC539,判定式!$D$15:I$19,6,TRUE),IF(C539=14,VLOOKUP(AC539,判定式!$E$15:I$19,5,TRUE),IF(C539=15,VLOOKUP(AC539,判定式!$F$15:I$19,4,TRUE),IF(C539=16,VLOOKUP(AC539,判定式!$G$15:I$19,3,TRUE),IF(C539=17,VLOOKUP(AC539,判定式!$H$15:I$19,2,TRUE))))))))</f>
        <v>0</v>
      </c>
    </row>
    <row r="540" spans="1:30" ht="14.25">
      <c r="A540" s="73">
        <v>211</v>
      </c>
      <c r="B540" s="137"/>
      <c r="C540" s="205"/>
      <c r="D540" s="219" t="str">
        <f t="shared" si="22"/>
        <v>-</v>
      </c>
      <c r="E540" s="231"/>
      <c r="F540" s="231"/>
      <c r="G540" s="231"/>
      <c r="H540" s="231"/>
      <c r="I540" s="231"/>
      <c r="J540" s="231"/>
      <c r="K540" s="80"/>
      <c r="L540" s="231"/>
      <c r="M540" s="231"/>
      <c r="N540" s="238"/>
      <c r="O540" s="238"/>
      <c r="P540" s="238"/>
      <c r="Q540" s="238"/>
      <c r="R540" s="238"/>
      <c r="S540" s="238"/>
      <c r="T540" s="252" t="str">
        <f>IF($E540="","",VLOOKUP($E540,判定式!$Q$3:$X$12,8,TRUE))</f>
        <v/>
      </c>
      <c r="U540" s="252" t="str">
        <f>IF($F540="","",VLOOKUP($F540,判定式!$R$3:$X$12,7,TRUE))</f>
        <v/>
      </c>
      <c r="V540" s="252" t="str">
        <f>IF($G540="","",VLOOKUP($G540,判定式!$S$3:$X$12,6,TRUE))</f>
        <v/>
      </c>
      <c r="W540" s="252" t="str">
        <f>IF($H540="","",VLOOKUP($H540,判定式!$T$3:$X$12,5,TRUE))</f>
        <v/>
      </c>
      <c r="X540" s="252" t="str">
        <f>IF($I540="","",VLOOKUP($I540,判定式!$AA$3:$AB$12,2,TRUE))</f>
        <v/>
      </c>
      <c r="Y540" s="252" t="str">
        <f>IF($J540="","",VLOOKUP($J540,判定式!$W$3:$X$12,2,TRUE))</f>
        <v/>
      </c>
      <c r="Z540" s="252" t="str">
        <f>IF($K540="","",VLOOKUP($K540,判定式!$Z$3:$AB$12,3,TRUE))</f>
        <v/>
      </c>
      <c r="AA540" s="252" t="str">
        <f>IF($L540="","",VLOOKUP($L540,判定式!$U$3:$X$12,4,TRUE))</f>
        <v/>
      </c>
      <c r="AB540" s="252" t="str">
        <f>IF($M540="","",VLOOKUP($M540,判定式!$V$3:$X$12,3,TRUE))</f>
        <v/>
      </c>
      <c r="AC540" s="75" t="str">
        <f t="shared" si="23"/>
        <v/>
      </c>
      <c r="AD540" s="174" t="b">
        <f>IF(ISNUMBER(D540),"判定外",IF(C540=12,VLOOKUP(AC540,判定式!$C$15:I$19,7,TRUE),IF(C540=13,VLOOKUP(AC540,判定式!$D$15:I$19,6,TRUE),IF(C540=14,VLOOKUP(AC540,判定式!$E$15:I$19,5,TRUE),IF(C540=15,VLOOKUP(AC540,判定式!$F$15:I$19,4,TRUE),IF(C540=16,VLOOKUP(AC540,判定式!$G$15:I$19,3,TRUE),IF(C540=17,VLOOKUP(AC540,判定式!$H$15:I$19,2,TRUE))))))))</f>
        <v>0</v>
      </c>
    </row>
    <row r="541" spans="1:30" ht="14.25">
      <c r="A541" s="67">
        <v>212</v>
      </c>
      <c r="B541" s="133"/>
      <c r="C541" s="201"/>
      <c r="D541" s="215" t="str">
        <f t="shared" si="22"/>
        <v>-</v>
      </c>
      <c r="E541" s="225"/>
      <c r="F541" s="225"/>
      <c r="G541" s="225"/>
      <c r="H541" s="225"/>
      <c r="I541" s="225"/>
      <c r="J541" s="225"/>
      <c r="K541" s="68"/>
      <c r="L541" s="225"/>
      <c r="M541" s="225"/>
      <c r="N541" s="235"/>
      <c r="O541" s="235"/>
      <c r="P541" s="235"/>
      <c r="Q541" s="235"/>
      <c r="R541" s="235"/>
      <c r="S541" s="235"/>
      <c r="T541" s="250" t="str">
        <f>IF($E541="","",VLOOKUP($E541,判定式!$Q$3:$X$12,8,TRUE))</f>
        <v/>
      </c>
      <c r="U541" s="250" t="str">
        <f>IF($F541="","",VLOOKUP($F541,判定式!$R$3:$X$12,7,TRUE))</f>
        <v/>
      </c>
      <c r="V541" s="250" t="str">
        <f>IF($G541="","",VLOOKUP($G541,判定式!$S$3:$X$12,6,TRUE))</f>
        <v/>
      </c>
      <c r="W541" s="250" t="str">
        <f>IF($H541="","",VLOOKUP($H541,判定式!$T$3:$X$12,5,TRUE))</f>
        <v/>
      </c>
      <c r="X541" s="250" t="str">
        <f>IF($I541="","",VLOOKUP($I541,判定式!$AA$3:$AB$12,2,TRUE))</f>
        <v/>
      </c>
      <c r="Y541" s="250" t="str">
        <f>IF($J541="","",VLOOKUP($J541,判定式!$W$3:$X$12,2,TRUE))</f>
        <v/>
      </c>
      <c r="Z541" s="250" t="str">
        <f>IF($K541="","",VLOOKUP($K541,判定式!$Z$3:$AB$12,3,TRUE))</f>
        <v/>
      </c>
      <c r="AA541" s="250" t="str">
        <f>IF($L541="","",VLOOKUP($L541,判定式!$U$3:$X$12,4,TRUE))</f>
        <v/>
      </c>
      <c r="AB541" s="250" t="str">
        <f>IF($M541="","",VLOOKUP($M541,判定式!$V$3:$X$12,3,TRUE))</f>
        <v/>
      </c>
      <c r="AC541" s="69" t="str">
        <f t="shared" si="23"/>
        <v/>
      </c>
      <c r="AD541" s="170" t="b">
        <f>IF(ISNUMBER(D541),"判定外",IF(C541=12,VLOOKUP(AC541,判定式!$C$15:I$19,7,TRUE),IF(C541=13,VLOOKUP(AC541,判定式!$D$15:I$19,6,TRUE),IF(C541=14,VLOOKUP(AC541,判定式!$E$15:I$19,5,TRUE),IF(C541=15,VLOOKUP(AC541,判定式!$F$15:I$19,4,TRUE),IF(C541=16,VLOOKUP(AC541,判定式!$G$15:I$19,3,TRUE),IF(C541=17,VLOOKUP(AC541,判定式!$H$15:I$19,2,TRUE))))))))</f>
        <v>0</v>
      </c>
    </row>
    <row r="542" spans="1:30" ht="14.25">
      <c r="A542" s="67">
        <v>213</v>
      </c>
      <c r="B542" s="133"/>
      <c r="C542" s="201"/>
      <c r="D542" s="215" t="str">
        <f t="shared" si="22"/>
        <v>-</v>
      </c>
      <c r="E542" s="225"/>
      <c r="F542" s="225"/>
      <c r="G542" s="225"/>
      <c r="H542" s="225"/>
      <c r="I542" s="225"/>
      <c r="J542" s="225"/>
      <c r="K542" s="68"/>
      <c r="L542" s="225"/>
      <c r="M542" s="225"/>
      <c r="N542" s="235"/>
      <c r="O542" s="235"/>
      <c r="P542" s="235"/>
      <c r="Q542" s="235"/>
      <c r="R542" s="235"/>
      <c r="S542" s="235"/>
      <c r="T542" s="250" t="str">
        <f>IF($E542="","",VLOOKUP($E542,判定式!$Q$3:$X$12,8,TRUE))</f>
        <v/>
      </c>
      <c r="U542" s="250" t="str">
        <f>IF($F542="","",VLOOKUP($F542,判定式!$R$3:$X$12,7,TRUE))</f>
        <v/>
      </c>
      <c r="V542" s="250" t="str">
        <f>IF($G542="","",VLOOKUP($G542,判定式!$S$3:$X$12,6,TRUE))</f>
        <v/>
      </c>
      <c r="W542" s="250" t="str">
        <f>IF($H542="","",VLOOKUP($H542,判定式!$T$3:$X$12,5,TRUE))</f>
        <v/>
      </c>
      <c r="X542" s="250" t="str">
        <f>IF($I542="","",VLOOKUP($I542,判定式!$AA$3:$AB$12,2,TRUE))</f>
        <v/>
      </c>
      <c r="Y542" s="250" t="str">
        <f>IF($J542="","",VLOOKUP($J542,判定式!$W$3:$X$12,2,TRUE))</f>
        <v/>
      </c>
      <c r="Z542" s="250" t="str">
        <f>IF($K542="","",VLOOKUP($K542,判定式!$Z$3:$AB$12,3,TRUE))</f>
        <v/>
      </c>
      <c r="AA542" s="250" t="str">
        <f>IF($L542="","",VLOOKUP($L542,判定式!$U$3:$X$12,4,TRUE))</f>
        <v/>
      </c>
      <c r="AB542" s="250" t="str">
        <f>IF($M542="","",VLOOKUP($M542,判定式!$V$3:$X$12,3,TRUE))</f>
        <v/>
      </c>
      <c r="AC542" s="69" t="str">
        <f t="shared" si="23"/>
        <v/>
      </c>
      <c r="AD542" s="170" t="b">
        <f>IF(ISNUMBER(D542),"判定外",IF(C542=12,VLOOKUP(AC542,判定式!$C$15:I$19,7,TRUE),IF(C542=13,VLOOKUP(AC542,判定式!$D$15:I$19,6,TRUE),IF(C542=14,VLOOKUP(AC542,判定式!$E$15:I$19,5,TRUE),IF(C542=15,VLOOKUP(AC542,判定式!$F$15:I$19,4,TRUE),IF(C542=16,VLOOKUP(AC542,判定式!$G$15:I$19,3,TRUE),IF(C542=17,VLOOKUP(AC542,判定式!$H$15:I$19,2,TRUE))))))))</f>
        <v>0</v>
      </c>
    </row>
    <row r="543" spans="1:30" ht="14.25">
      <c r="A543" s="67">
        <v>214</v>
      </c>
      <c r="B543" s="133"/>
      <c r="C543" s="201"/>
      <c r="D543" s="215" t="str">
        <f t="shared" si="22"/>
        <v>-</v>
      </c>
      <c r="E543" s="225"/>
      <c r="F543" s="225"/>
      <c r="G543" s="225"/>
      <c r="H543" s="225"/>
      <c r="I543" s="225"/>
      <c r="J543" s="225"/>
      <c r="K543" s="68"/>
      <c r="L543" s="225"/>
      <c r="M543" s="225"/>
      <c r="N543" s="235"/>
      <c r="O543" s="235"/>
      <c r="P543" s="235"/>
      <c r="Q543" s="235"/>
      <c r="R543" s="235"/>
      <c r="S543" s="235"/>
      <c r="T543" s="250" t="str">
        <f>IF($E543="","",VLOOKUP($E543,判定式!$Q$3:$X$12,8,TRUE))</f>
        <v/>
      </c>
      <c r="U543" s="250" t="str">
        <f>IF($F543="","",VLOOKUP($F543,判定式!$R$3:$X$12,7,TRUE))</f>
        <v/>
      </c>
      <c r="V543" s="250" t="str">
        <f>IF($G543="","",VLOOKUP($G543,判定式!$S$3:$X$12,6,TRUE))</f>
        <v/>
      </c>
      <c r="W543" s="250" t="str">
        <f>IF($H543="","",VLOOKUP($H543,判定式!$T$3:$X$12,5,TRUE))</f>
        <v/>
      </c>
      <c r="X543" s="250" t="str">
        <f>IF($I543="","",VLOOKUP($I543,判定式!$AA$3:$AB$12,2,TRUE))</f>
        <v/>
      </c>
      <c r="Y543" s="250" t="str">
        <f>IF($J543="","",VLOOKUP($J543,判定式!$W$3:$X$12,2,TRUE))</f>
        <v/>
      </c>
      <c r="Z543" s="250" t="str">
        <f>IF($K543="","",VLOOKUP($K543,判定式!$Z$3:$AB$12,3,TRUE))</f>
        <v/>
      </c>
      <c r="AA543" s="250" t="str">
        <f>IF($L543="","",VLOOKUP($L543,判定式!$U$3:$X$12,4,TRUE))</f>
        <v/>
      </c>
      <c r="AB543" s="250" t="str">
        <f>IF($M543="","",VLOOKUP($M543,判定式!$V$3:$X$12,3,TRUE))</f>
        <v/>
      </c>
      <c r="AC543" s="69" t="str">
        <f t="shared" si="23"/>
        <v/>
      </c>
      <c r="AD543" s="170" t="b">
        <f>IF(ISNUMBER(D543),"判定外",IF(C543=12,VLOOKUP(AC543,判定式!$C$15:I$19,7,TRUE),IF(C543=13,VLOOKUP(AC543,判定式!$D$15:I$19,6,TRUE),IF(C543=14,VLOOKUP(AC543,判定式!$E$15:I$19,5,TRUE),IF(C543=15,VLOOKUP(AC543,判定式!$F$15:I$19,4,TRUE),IF(C543=16,VLOOKUP(AC543,判定式!$G$15:I$19,3,TRUE),IF(C543=17,VLOOKUP(AC543,判定式!$H$15:I$19,2,TRUE))))))))</f>
        <v>0</v>
      </c>
    </row>
    <row r="544" spans="1:30" ht="14.25">
      <c r="A544" s="76">
        <v>215</v>
      </c>
      <c r="B544" s="134"/>
      <c r="C544" s="202"/>
      <c r="D544" s="218" t="str">
        <f t="shared" si="22"/>
        <v>-</v>
      </c>
      <c r="E544" s="227"/>
      <c r="F544" s="227"/>
      <c r="G544" s="227"/>
      <c r="H544" s="227"/>
      <c r="I544" s="227"/>
      <c r="J544" s="227"/>
      <c r="K544" s="71"/>
      <c r="L544" s="227"/>
      <c r="M544" s="227"/>
      <c r="N544" s="239"/>
      <c r="O544" s="239"/>
      <c r="P544" s="239"/>
      <c r="Q544" s="239"/>
      <c r="R544" s="239"/>
      <c r="S544" s="239"/>
      <c r="T544" s="253" t="str">
        <f>IF($E544="","",VLOOKUP($E544,判定式!$Q$3:$X$12,8,TRUE))</f>
        <v/>
      </c>
      <c r="U544" s="253" t="str">
        <f>IF($F544="","",VLOOKUP($F544,判定式!$R$3:$X$12,7,TRUE))</f>
        <v/>
      </c>
      <c r="V544" s="253" t="str">
        <f>IF($G544="","",VLOOKUP($G544,判定式!$S$3:$X$12,6,TRUE))</f>
        <v/>
      </c>
      <c r="W544" s="253" t="str">
        <f>IF($H544="","",VLOOKUP($H544,判定式!$T$3:$X$12,5,TRUE))</f>
        <v/>
      </c>
      <c r="X544" s="253" t="str">
        <f>IF($I544="","",VLOOKUP($I544,判定式!$AA$3:$AB$12,2,TRUE))</f>
        <v/>
      </c>
      <c r="Y544" s="253" t="str">
        <f>IF($J544="","",VLOOKUP($J544,判定式!$W$3:$X$12,2,TRUE))</f>
        <v/>
      </c>
      <c r="Z544" s="253" t="str">
        <f>IF($K544="","",VLOOKUP($K544,判定式!$Z$3:$AB$12,3,TRUE))</f>
        <v/>
      </c>
      <c r="AA544" s="253" t="str">
        <f>IF($L544="","",VLOOKUP($L544,判定式!$U$3:$X$12,4,TRUE))</f>
        <v/>
      </c>
      <c r="AB544" s="253" t="str">
        <f>IF($M544="","",VLOOKUP($M544,判定式!$V$3:$X$12,3,TRUE))</f>
        <v/>
      </c>
      <c r="AC544" s="78" t="str">
        <f t="shared" si="23"/>
        <v/>
      </c>
      <c r="AD544" s="171" t="b">
        <f>IF(ISNUMBER(D544),"判定外",IF(C544=12,VLOOKUP(AC544,判定式!$C$15:I$19,7,TRUE),IF(C544=13,VLOOKUP(AC544,判定式!$D$15:I$19,6,TRUE),IF(C544=14,VLOOKUP(AC544,判定式!$E$15:I$19,5,TRUE),IF(C544=15,VLOOKUP(AC544,判定式!$F$15:I$19,4,TRUE),IF(C544=16,VLOOKUP(AC544,判定式!$G$15:I$19,3,TRUE),IF(C544=17,VLOOKUP(AC544,判定式!$H$15:I$19,2,TRUE))))))))</f>
        <v>0</v>
      </c>
    </row>
    <row r="545" spans="1:30" ht="14.25">
      <c r="A545" s="73">
        <v>216</v>
      </c>
      <c r="B545" s="135"/>
      <c r="C545" s="203"/>
      <c r="D545" s="219" t="str">
        <f t="shared" si="22"/>
        <v>-</v>
      </c>
      <c r="E545" s="229"/>
      <c r="F545" s="229"/>
      <c r="G545" s="229"/>
      <c r="H545" s="229"/>
      <c r="I545" s="229"/>
      <c r="J545" s="229"/>
      <c r="K545" s="74"/>
      <c r="L545" s="229"/>
      <c r="M545" s="229"/>
      <c r="N545" s="238"/>
      <c r="O545" s="238"/>
      <c r="P545" s="238"/>
      <c r="Q545" s="238"/>
      <c r="R545" s="238"/>
      <c r="S545" s="238"/>
      <c r="T545" s="254" t="str">
        <f>IF($E545="","",VLOOKUP($E545,判定式!$Q$3:$X$12,8,TRUE))</f>
        <v/>
      </c>
      <c r="U545" s="254" t="str">
        <f>IF($F545="","",VLOOKUP($F545,判定式!$R$3:$X$12,7,TRUE))</f>
        <v/>
      </c>
      <c r="V545" s="254" t="str">
        <f>IF($G545="","",VLOOKUP($G545,判定式!$S$3:$X$12,6,TRUE))</f>
        <v/>
      </c>
      <c r="W545" s="254" t="str">
        <f>IF($H545="","",VLOOKUP($H545,判定式!$T$3:$X$12,5,TRUE))</f>
        <v/>
      </c>
      <c r="X545" s="254" t="str">
        <f>IF($I545="","",VLOOKUP($I545,判定式!$AA$3:$AB$12,2,TRUE))</f>
        <v/>
      </c>
      <c r="Y545" s="254" t="str">
        <f>IF($J545="","",VLOOKUP($J545,判定式!$W$3:$X$12,2,TRUE))</f>
        <v/>
      </c>
      <c r="Z545" s="254" t="str">
        <f>IF($K545="","",VLOOKUP($K545,判定式!$Z$3:$AB$12,3,TRUE))</f>
        <v/>
      </c>
      <c r="AA545" s="254" t="str">
        <f>IF($L545="","",VLOOKUP($L545,判定式!$U$3:$X$12,4,TRUE))</f>
        <v/>
      </c>
      <c r="AB545" s="254" t="str">
        <f>IF($M545="","",VLOOKUP($M545,判定式!$V$3:$X$12,3,TRUE))</f>
        <v/>
      </c>
      <c r="AC545" s="75" t="str">
        <f t="shared" si="23"/>
        <v/>
      </c>
      <c r="AD545" s="172" t="b">
        <f>IF(ISNUMBER(D545),"判定外",IF(C545=12,VLOOKUP(AC545,判定式!$C$15:I$19,7,TRUE),IF(C545=13,VLOOKUP(AC545,判定式!$D$15:I$19,6,TRUE),IF(C545=14,VLOOKUP(AC545,判定式!$E$15:I$19,5,TRUE),IF(C545=15,VLOOKUP(AC545,判定式!$F$15:I$19,4,TRUE),IF(C545=16,VLOOKUP(AC545,判定式!$G$15:I$19,3,TRUE),IF(C545=17,VLOOKUP(AC545,判定式!$H$15:I$19,2,TRUE))))))))</f>
        <v>0</v>
      </c>
    </row>
    <row r="546" spans="1:30" ht="14.25">
      <c r="A546" s="67">
        <v>217</v>
      </c>
      <c r="B546" s="133"/>
      <c r="C546" s="201"/>
      <c r="D546" s="215" t="str">
        <f t="shared" si="22"/>
        <v>-</v>
      </c>
      <c r="E546" s="225"/>
      <c r="F546" s="225"/>
      <c r="G546" s="225"/>
      <c r="H546" s="225"/>
      <c r="I546" s="225"/>
      <c r="J546" s="225"/>
      <c r="K546" s="68"/>
      <c r="L546" s="225"/>
      <c r="M546" s="225"/>
      <c r="N546" s="235"/>
      <c r="O546" s="235"/>
      <c r="P546" s="235"/>
      <c r="Q546" s="235"/>
      <c r="R546" s="235"/>
      <c r="S546" s="235"/>
      <c r="T546" s="250" t="str">
        <f>IF($E546="","",VLOOKUP($E546,判定式!$Q$3:$X$12,8,TRUE))</f>
        <v/>
      </c>
      <c r="U546" s="250" t="str">
        <f>IF($F546="","",VLOOKUP($F546,判定式!$R$3:$X$12,7,TRUE))</f>
        <v/>
      </c>
      <c r="V546" s="250" t="str">
        <f>IF($G546="","",VLOOKUP($G546,判定式!$S$3:$X$12,6,TRUE))</f>
        <v/>
      </c>
      <c r="W546" s="250" t="str">
        <f>IF($H546="","",VLOOKUP($H546,判定式!$T$3:$X$12,5,TRUE))</f>
        <v/>
      </c>
      <c r="X546" s="250" t="str">
        <f>IF($I546="","",VLOOKUP($I546,判定式!$AA$3:$AB$12,2,TRUE))</f>
        <v/>
      </c>
      <c r="Y546" s="250" t="str">
        <f>IF($J546="","",VLOOKUP($J546,判定式!$W$3:$X$12,2,TRUE))</f>
        <v/>
      </c>
      <c r="Z546" s="250" t="str">
        <f>IF($K546="","",VLOOKUP($K546,判定式!$Z$3:$AB$12,3,TRUE))</f>
        <v/>
      </c>
      <c r="AA546" s="250" t="str">
        <f>IF($L546="","",VLOOKUP($L546,判定式!$U$3:$X$12,4,TRUE))</f>
        <v/>
      </c>
      <c r="AB546" s="250" t="str">
        <f>IF($M546="","",VLOOKUP($M546,判定式!$V$3:$X$12,3,TRUE))</f>
        <v/>
      </c>
      <c r="AC546" s="69" t="str">
        <f t="shared" si="23"/>
        <v/>
      </c>
      <c r="AD546" s="170" t="b">
        <f>IF(ISNUMBER(D546),"判定外",IF(C546=12,VLOOKUP(AC546,判定式!$C$15:I$19,7,TRUE),IF(C546=13,VLOOKUP(AC546,判定式!$D$15:I$19,6,TRUE),IF(C546=14,VLOOKUP(AC546,判定式!$E$15:I$19,5,TRUE),IF(C546=15,VLOOKUP(AC546,判定式!$F$15:I$19,4,TRUE),IF(C546=16,VLOOKUP(AC546,判定式!$G$15:I$19,3,TRUE),IF(C546=17,VLOOKUP(AC546,判定式!$H$15:I$19,2,TRUE))))))))</f>
        <v>0</v>
      </c>
    </row>
    <row r="547" spans="1:30" ht="14.25">
      <c r="A547" s="67">
        <v>218</v>
      </c>
      <c r="B547" s="133"/>
      <c r="C547" s="201"/>
      <c r="D547" s="215" t="str">
        <f t="shared" si="22"/>
        <v>-</v>
      </c>
      <c r="E547" s="225"/>
      <c r="F547" s="225"/>
      <c r="G547" s="225"/>
      <c r="H547" s="225"/>
      <c r="I547" s="225"/>
      <c r="J547" s="225"/>
      <c r="K547" s="68"/>
      <c r="L547" s="225"/>
      <c r="M547" s="225"/>
      <c r="N547" s="235"/>
      <c r="O547" s="235"/>
      <c r="P547" s="235"/>
      <c r="Q547" s="235"/>
      <c r="R547" s="235"/>
      <c r="S547" s="235"/>
      <c r="T547" s="250" t="str">
        <f>IF($E547="","",VLOOKUP($E547,判定式!$Q$3:$X$12,8,TRUE))</f>
        <v/>
      </c>
      <c r="U547" s="250" t="str">
        <f>IF($F547="","",VLOOKUP($F547,判定式!$R$3:$X$12,7,TRUE))</f>
        <v/>
      </c>
      <c r="V547" s="250" t="str">
        <f>IF($G547="","",VLOOKUP($G547,判定式!$S$3:$X$12,6,TRUE))</f>
        <v/>
      </c>
      <c r="W547" s="250" t="str">
        <f>IF($H547="","",VLOOKUP($H547,判定式!$T$3:$X$12,5,TRUE))</f>
        <v/>
      </c>
      <c r="X547" s="250" t="str">
        <f>IF($I547="","",VLOOKUP($I547,判定式!$AA$3:$AB$12,2,TRUE))</f>
        <v/>
      </c>
      <c r="Y547" s="250" t="str">
        <f>IF($J547="","",VLOOKUP($J547,判定式!$W$3:$X$12,2,TRUE))</f>
        <v/>
      </c>
      <c r="Z547" s="250" t="str">
        <f>IF($K547="","",VLOOKUP($K547,判定式!$Z$3:$AB$12,3,TRUE))</f>
        <v/>
      </c>
      <c r="AA547" s="250" t="str">
        <f>IF($L547="","",VLOOKUP($L547,判定式!$U$3:$X$12,4,TRUE))</f>
        <v/>
      </c>
      <c r="AB547" s="250" t="str">
        <f>IF($M547="","",VLOOKUP($M547,判定式!$V$3:$X$12,3,TRUE))</f>
        <v/>
      </c>
      <c r="AC547" s="69" t="str">
        <f t="shared" si="23"/>
        <v/>
      </c>
      <c r="AD547" s="170" t="b">
        <f>IF(ISNUMBER(D547),"判定外",IF(C547=12,VLOOKUP(AC547,判定式!$C$15:I$19,7,TRUE),IF(C547=13,VLOOKUP(AC547,判定式!$D$15:I$19,6,TRUE),IF(C547=14,VLOOKUP(AC547,判定式!$E$15:I$19,5,TRUE),IF(C547=15,VLOOKUP(AC547,判定式!$F$15:I$19,4,TRUE),IF(C547=16,VLOOKUP(AC547,判定式!$G$15:I$19,3,TRUE),IF(C547=17,VLOOKUP(AC547,判定式!$H$15:I$19,2,TRUE))))))))</f>
        <v>0</v>
      </c>
    </row>
    <row r="548" spans="1:30" ht="14.25">
      <c r="A548" s="67">
        <v>219</v>
      </c>
      <c r="B548" s="133"/>
      <c r="C548" s="201"/>
      <c r="D548" s="215" t="str">
        <f t="shared" si="22"/>
        <v>-</v>
      </c>
      <c r="E548" s="225"/>
      <c r="F548" s="225"/>
      <c r="G548" s="225"/>
      <c r="H548" s="225"/>
      <c r="I548" s="225"/>
      <c r="J548" s="225"/>
      <c r="K548" s="68"/>
      <c r="L548" s="225"/>
      <c r="M548" s="225"/>
      <c r="N548" s="235"/>
      <c r="O548" s="235"/>
      <c r="P548" s="235"/>
      <c r="Q548" s="235"/>
      <c r="R548" s="235"/>
      <c r="S548" s="235"/>
      <c r="T548" s="250" t="str">
        <f>IF($E548="","",VLOOKUP($E548,判定式!$Q$3:$X$12,8,TRUE))</f>
        <v/>
      </c>
      <c r="U548" s="250" t="str">
        <f>IF($F548="","",VLOOKUP($F548,判定式!$R$3:$X$12,7,TRUE))</f>
        <v/>
      </c>
      <c r="V548" s="250" t="str">
        <f>IF($G548="","",VLOOKUP($G548,判定式!$S$3:$X$12,6,TRUE))</f>
        <v/>
      </c>
      <c r="W548" s="250" t="str">
        <f>IF($H548="","",VLOOKUP($H548,判定式!$T$3:$X$12,5,TRUE))</f>
        <v/>
      </c>
      <c r="X548" s="250" t="str">
        <f>IF($I548="","",VLOOKUP($I548,判定式!$AA$3:$AB$12,2,TRUE))</f>
        <v/>
      </c>
      <c r="Y548" s="250" t="str">
        <f>IF($J548="","",VLOOKUP($J548,判定式!$W$3:$X$12,2,TRUE))</f>
        <v/>
      </c>
      <c r="Z548" s="250" t="str">
        <f>IF($K548="","",VLOOKUP($K548,判定式!$Z$3:$AB$12,3,TRUE))</f>
        <v/>
      </c>
      <c r="AA548" s="250" t="str">
        <f>IF($L548="","",VLOOKUP($L548,判定式!$U$3:$X$12,4,TRUE))</f>
        <v/>
      </c>
      <c r="AB548" s="250" t="str">
        <f>IF($M548="","",VLOOKUP($M548,判定式!$V$3:$X$12,3,TRUE))</f>
        <v/>
      </c>
      <c r="AC548" s="69" t="str">
        <f t="shared" si="23"/>
        <v/>
      </c>
      <c r="AD548" s="170" t="b">
        <f>IF(ISNUMBER(D548),"判定外",IF(C548=12,VLOOKUP(AC548,判定式!$C$15:I$19,7,TRUE),IF(C548=13,VLOOKUP(AC548,判定式!$D$15:I$19,6,TRUE),IF(C548=14,VLOOKUP(AC548,判定式!$E$15:I$19,5,TRUE),IF(C548=15,VLOOKUP(AC548,判定式!$F$15:I$19,4,TRUE),IF(C548=16,VLOOKUP(AC548,判定式!$G$15:I$19,3,TRUE),IF(C548=17,VLOOKUP(AC548,判定式!$H$15:I$19,2,TRUE))))))))</f>
        <v>0</v>
      </c>
    </row>
    <row r="549" spans="1:30" ht="14.25">
      <c r="A549" s="76">
        <v>220</v>
      </c>
      <c r="B549" s="136"/>
      <c r="C549" s="204"/>
      <c r="D549" s="218" t="str">
        <f t="shared" si="22"/>
        <v>-</v>
      </c>
      <c r="E549" s="230"/>
      <c r="F549" s="230"/>
      <c r="G549" s="230"/>
      <c r="H549" s="230"/>
      <c r="I549" s="230"/>
      <c r="J549" s="230"/>
      <c r="K549" s="77"/>
      <c r="L549" s="230"/>
      <c r="M549" s="230"/>
      <c r="N549" s="239"/>
      <c r="O549" s="239"/>
      <c r="P549" s="239"/>
      <c r="Q549" s="239"/>
      <c r="R549" s="239"/>
      <c r="S549" s="239"/>
      <c r="T549" s="251" t="str">
        <f>IF($E549="","",VLOOKUP($E549,判定式!$Q$3:$X$12,8,TRUE))</f>
        <v/>
      </c>
      <c r="U549" s="251" t="str">
        <f>IF($F549="","",VLOOKUP($F549,判定式!$R$3:$X$12,7,TRUE))</f>
        <v/>
      </c>
      <c r="V549" s="251" t="str">
        <f>IF($G549="","",VLOOKUP($G549,判定式!$S$3:$X$12,6,TRUE))</f>
        <v/>
      </c>
      <c r="W549" s="251" t="str">
        <f>IF($H549="","",VLOOKUP($H549,判定式!$T$3:$X$12,5,TRUE))</f>
        <v/>
      </c>
      <c r="X549" s="251" t="str">
        <f>IF($I549="","",VLOOKUP($I549,判定式!$AA$3:$AB$12,2,TRUE))</f>
        <v/>
      </c>
      <c r="Y549" s="251" t="str">
        <f>IF($J549="","",VLOOKUP($J549,判定式!$W$3:$X$12,2,TRUE))</f>
        <v/>
      </c>
      <c r="Z549" s="251" t="str">
        <f>IF($K549="","",VLOOKUP($K549,判定式!$Z$3:$AB$12,3,TRUE))</f>
        <v/>
      </c>
      <c r="AA549" s="251" t="str">
        <f>IF($L549="","",VLOOKUP($L549,判定式!$U$3:$X$12,4,TRUE))</f>
        <v/>
      </c>
      <c r="AB549" s="251" t="str">
        <f>IF($M549="","",VLOOKUP($M549,判定式!$V$3:$X$12,3,TRUE))</f>
        <v/>
      </c>
      <c r="AC549" s="78" t="str">
        <f t="shared" si="23"/>
        <v/>
      </c>
      <c r="AD549" s="173" t="b">
        <f>IF(ISNUMBER(D549),"判定外",IF(C549=12,VLOOKUP(AC549,判定式!$C$15:I$19,7,TRUE),IF(C549=13,VLOOKUP(AC549,判定式!$D$15:I$19,6,TRUE),IF(C549=14,VLOOKUP(AC549,判定式!$E$15:I$19,5,TRUE),IF(C549=15,VLOOKUP(AC549,判定式!$F$15:I$19,4,TRUE),IF(C549=16,VLOOKUP(AC549,判定式!$G$15:I$19,3,TRUE),IF(C549=17,VLOOKUP(AC549,判定式!$H$15:I$19,2,TRUE))))))))</f>
        <v>0</v>
      </c>
    </row>
    <row r="550" spans="1:30" ht="14.25">
      <c r="A550" s="73">
        <v>221</v>
      </c>
      <c r="B550" s="137"/>
      <c r="C550" s="205"/>
      <c r="D550" s="219" t="str">
        <f t="shared" si="22"/>
        <v>-</v>
      </c>
      <c r="E550" s="231"/>
      <c r="F550" s="231"/>
      <c r="G550" s="231"/>
      <c r="H550" s="231"/>
      <c r="I550" s="231"/>
      <c r="J550" s="231"/>
      <c r="K550" s="80"/>
      <c r="L550" s="231"/>
      <c r="M550" s="231"/>
      <c r="N550" s="238"/>
      <c r="O550" s="238"/>
      <c r="P550" s="238"/>
      <c r="Q550" s="238"/>
      <c r="R550" s="238"/>
      <c r="S550" s="238"/>
      <c r="T550" s="252" t="str">
        <f>IF($E550="","",VLOOKUP($E550,判定式!$Q$3:$X$12,8,TRUE))</f>
        <v/>
      </c>
      <c r="U550" s="252" t="str">
        <f>IF($F550="","",VLOOKUP($F550,判定式!$R$3:$X$12,7,TRUE))</f>
        <v/>
      </c>
      <c r="V550" s="252" t="str">
        <f>IF($G550="","",VLOOKUP($G550,判定式!$S$3:$X$12,6,TRUE))</f>
        <v/>
      </c>
      <c r="W550" s="252" t="str">
        <f>IF($H550="","",VLOOKUP($H550,判定式!$T$3:$X$12,5,TRUE))</f>
        <v/>
      </c>
      <c r="X550" s="252" t="str">
        <f>IF($I550="","",VLOOKUP($I550,判定式!$AA$3:$AB$12,2,TRUE))</f>
        <v/>
      </c>
      <c r="Y550" s="252" t="str">
        <f>IF($J550="","",VLOOKUP($J550,判定式!$W$3:$X$12,2,TRUE))</f>
        <v/>
      </c>
      <c r="Z550" s="252" t="str">
        <f>IF($K550="","",VLOOKUP($K550,判定式!$Z$3:$AB$12,3,TRUE))</f>
        <v/>
      </c>
      <c r="AA550" s="252" t="str">
        <f>IF($L550="","",VLOOKUP($L550,判定式!$U$3:$X$12,4,TRUE))</f>
        <v/>
      </c>
      <c r="AB550" s="252" t="str">
        <f>IF($M550="","",VLOOKUP($M550,判定式!$V$3:$X$12,3,TRUE))</f>
        <v/>
      </c>
      <c r="AC550" s="75" t="str">
        <f t="shared" si="23"/>
        <v/>
      </c>
      <c r="AD550" s="174" t="b">
        <f>IF(ISNUMBER(D550),"判定外",IF(C550=12,VLOOKUP(AC550,判定式!$C$15:I$19,7,TRUE),IF(C550=13,VLOOKUP(AC550,判定式!$D$15:I$19,6,TRUE),IF(C550=14,VLOOKUP(AC550,判定式!$E$15:I$19,5,TRUE),IF(C550=15,VLOOKUP(AC550,判定式!$F$15:I$19,4,TRUE),IF(C550=16,VLOOKUP(AC550,判定式!$G$15:I$19,3,TRUE),IF(C550=17,VLOOKUP(AC550,判定式!$H$15:I$19,2,TRUE))))))))</f>
        <v>0</v>
      </c>
    </row>
    <row r="551" spans="1:30" ht="14.25">
      <c r="A551" s="67">
        <v>222</v>
      </c>
      <c r="B551" s="133"/>
      <c r="C551" s="201"/>
      <c r="D551" s="215" t="str">
        <f t="shared" si="22"/>
        <v>-</v>
      </c>
      <c r="E551" s="225"/>
      <c r="F551" s="225"/>
      <c r="G551" s="225"/>
      <c r="H551" s="225"/>
      <c r="I551" s="225"/>
      <c r="J551" s="225"/>
      <c r="K551" s="68"/>
      <c r="L551" s="225"/>
      <c r="M551" s="225"/>
      <c r="N551" s="235"/>
      <c r="O551" s="235"/>
      <c r="P551" s="235"/>
      <c r="Q551" s="235"/>
      <c r="R551" s="235"/>
      <c r="S551" s="235"/>
      <c r="T551" s="250" t="str">
        <f>IF($E551="","",VLOOKUP($E551,判定式!$Q$3:$X$12,8,TRUE))</f>
        <v/>
      </c>
      <c r="U551" s="250" t="str">
        <f>IF($F551="","",VLOOKUP($F551,判定式!$R$3:$X$12,7,TRUE))</f>
        <v/>
      </c>
      <c r="V551" s="250" t="str">
        <f>IF($G551="","",VLOOKUP($G551,判定式!$S$3:$X$12,6,TRUE))</f>
        <v/>
      </c>
      <c r="W551" s="250" t="str">
        <f>IF($H551="","",VLOOKUP($H551,判定式!$T$3:$X$12,5,TRUE))</f>
        <v/>
      </c>
      <c r="X551" s="250" t="str">
        <f>IF($I551="","",VLOOKUP($I551,判定式!$AA$3:$AB$12,2,TRUE))</f>
        <v/>
      </c>
      <c r="Y551" s="250" t="str">
        <f>IF($J551="","",VLOOKUP($J551,判定式!$W$3:$X$12,2,TRUE))</f>
        <v/>
      </c>
      <c r="Z551" s="250" t="str">
        <f>IF($K551="","",VLOOKUP($K551,判定式!$Z$3:$AB$12,3,TRUE))</f>
        <v/>
      </c>
      <c r="AA551" s="250" t="str">
        <f>IF($L551="","",VLOOKUP($L551,判定式!$U$3:$X$12,4,TRUE))</f>
        <v/>
      </c>
      <c r="AB551" s="250" t="str">
        <f>IF($M551="","",VLOOKUP($M551,判定式!$V$3:$X$12,3,TRUE))</f>
        <v/>
      </c>
      <c r="AC551" s="69" t="str">
        <f t="shared" si="23"/>
        <v/>
      </c>
      <c r="AD551" s="170" t="b">
        <f>IF(ISNUMBER(D551),"判定外",IF(C551=12,VLOOKUP(AC551,判定式!$C$15:I$19,7,TRUE),IF(C551=13,VLOOKUP(AC551,判定式!$D$15:I$19,6,TRUE),IF(C551=14,VLOOKUP(AC551,判定式!$E$15:I$19,5,TRUE),IF(C551=15,VLOOKUP(AC551,判定式!$F$15:I$19,4,TRUE),IF(C551=16,VLOOKUP(AC551,判定式!$G$15:I$19,3,TRUE),IF(C551=17,VLOOKUP(AC551,判定式!$H$15:I$19,2,TRUE))))))))</f>
        <v>0</v>
      </c>
    </row>
    <row r="552" spans="1:30" ht="14.25">
      <c r="A552" s="67">
        <v>223</v>
      </c>
      <c r="B552" s="133"/>
      <c r="C552" s="201"/>
      <c r="D552" s="215" t="str">
        <f t="shared" si="22"/>
        <v>-</v>
      </c>
      <c r="E552" s="225"/>
      <c r="F552" s="225"/>
      <c r="G552" s="225"/>
      <c r="H552" s="225"/>
      <c r="I552" s="225"/>
      <c r="J552" s="225"/>
      <c r="K552" s="68"/>
      <c r="L552" s="225"/>
      <c r="M552" s="225"/>
      <c r="N552" s="235"/>
      <c r="O552" s="235"/>
      <c r="P552" s="235"/>
      <c r="Q552" s="235"/>
      <c r="R552" s="235"/>
      <c r="S552" s="235"/>
      <c r="T552" s="250" t="str">
        <f>IF($E552="","",VLOOKUP($E552,判定式!$Q$3:$X$12,8,TRUE))</f>
        <v/>
      </c>
      <c r="U552" s="250" t="str">
        <f>IF($F552="","",VLOOKUP($F552,判定式!$R$3:$X$12,7,TRUE))</f>
        <v/>
      </c>
      <c r="V552" s="250" t="str">
        <f>IF($G552="","",VLOOKUP($G552,判定式!$S$3:$X$12,6,TRUE))</f>
        <v/>
      </c>
      <c r="W552" s="250" t="str">
        <f>IF($H552="","",VLOOKUP($H552,判定式!$T$3:$X$12,5,TRUE))</f>
        <v/>
      </c>
      <c r="X552" s="250" t="str">
        <f>IF($I552="","",VLOOKUP($I552,判定式!$AA$3:$AB$12,2,TRUE))</f>
        <v/>
      </c>
      <c r="Y552" s="250" t="str">
        <f>IF($J552="","",VLOOKUP($J552,判定式!$W$3:$X$12,2,TRUE))</f>
        <v/>
      </c>
      <c r="Z552" s="250" t="str">
        <f>IF($K552="","",VLOOKUP($K552,判定式!$Z$3:$AB$12,3,TRUE))</f>
        <v/>
      </c>
      <c r="AA552" s="250" t="str">
        <f>IF($L552="","",VLOOKUP($L552,判定式!$U$3:$X$12,4,TRUE))</f>
        <v/>
      </c>
      <c r="AB552" s="250" t="str">
        <f>IF($M552="","",VLOOKUP($M552,判定式!$V$3:$X$12,3,TRUE))</f>
        <v/>
      </c>
      <c r="AC552" s="69" t="str">
        <f t="shared" si="23"/>
        <v/>
      </c>
      <c r="AD552" s="170" t="b">
        <f>IF(ISNUMBER(D552),"判定外",IF(C552=12,VLOOKUP(AC552,判定式!$C$15:I$19,7,TRUE),IF(C552=13,VLOOKUP(AC552,判定式!$D$15:I$19,6,TRUE),IF(C552=14,VLOOKUP(AC552,判定式!$E$15:I$19,5,TRUE),IF(C552=15,VLOOKUP(AC552,判定式!$F$15:I$19,4,TRUE),IF(C552=16,VLOOKUP(AC552,判定式!$G$15:I$19,3,TRUE),IF(C552=17,VLOOKUP(AC552,判定式!$H$15:I$19,2,TRUE))))))))</f>
        <v>0</v>
      </c>
    </row>
    <row r="553" spans="1:30" ht="14.25">
      <c r="A553" s="67">
        <v>224</v>
      </c>
      <c r="B553" s="134"/>
      <c r="C553" s="202"/>
      <c r="D553" s="215" t="str">
        <f t="shared" si="22"/>
        <v>-</v>
      </c>
      <c r="E553" s="227"/>
      <c r="F553" s="227"/>
      <c r="G553" s="227"/>
      <c r="H553" s="227"/>
      <c r="I553" s="227"/>
      <c r="J553" s="227"/>
      <c r="K553" s="71"/>
      <c r="L553" s="227"/>
      <c r="M553" s="227"/>
      <c r="N553" s="235"/>
      <c r="O553" s="235"/>
      <c r="P553" s="235"/>
      <c r="Q553" s="235"/>
      <c r="R553" s="235"/>
      <c r="S553" s="235"/>
      <c r="T553" s="253" t="str">
        <f>IF($E553="","",VLOOKUP($E553,判定式!$Q$3:$X$12,8,TRUE))</f>
        <v/>
      </c>
      <c r="U553" s="253" t="str">
        <f>IF($F553="","",VLOOKUP($F553,判定式!$R$3:$X$12,7,TRUE))</f>
        <v/>
      </c>
      <c r="V553" s="253" t="str">
        <f>IF($G553="","",VLOOKUP($G553,判定式!$S$3:$X$12,6,TRUE))</f>
        <v/>
      </c>
      <c r="W553" s="253" t="str">
        <f>IF($H553="","",VLOOKUP($H553,判定式!$T$3:$X$12,5,TRUE))</f>
        <v/>
      </c>
      <c r="X553" s="253" t="str">
        <f>IF($I553="","",VLOOKUP($I553,判定式!$AA$3:$AB$12,2,TRUE))</f>
        <v/>
      </c>
      <c r="Y553" s="253" t="str">
        <f>IF($J553="","",VLOOKUP($J553,判定式!$W$3:$X$12,2,TRUE))</f>
        <v/>
      </c>
      <c r="Z553" s="253" t="str">
        <f>IF($K553="","",VLOOKUP($K553,判定式!$Z$3:$AB$12,3,TRUE))</f>
        <v/>
      </c>
      <c r="AA553" s="253" t="str">
        <f>IF($L553="","",VLOOKUP($L553,判定式!$U$3:$X$12,4,TRUE))</f>
        <v/>
      </c>
      <c r="AB553" s="253" t="str">
        <f>IF($M553="","",VLOOKUP($M553,判定式!$V$3:$X$12,3,TRUE))</f>
        <v/>
      </c>
      <c r="AC553" s="69" t="str">
        <f t="shared" si="23"/>
        <v/>
      </c>
      <c r="AD553" s="171" t="b">
        <f>IF(ISNUMBER(D553),"判定外",IF(C553=12,VLOOKUP(AC553,判定式!$C$15:I$19,7,TRUE),IF(C553=13,VLOOKUP(AC553,判定式!$D$15:I$19,6,TRUE),IF(C553=14,VLOOKUP(AC553,判定式!$E$15:I$19,5,TRUE),IF(C553=15,VLOOKUP(AC553,判定式!$F$15:I$19,4,TRUE),IF(C553=16,VLOOKUP(AC553,判定式!$G$15:I$19,3,TRUE),IF(C553=17,VLOOKUP(AC553,判定式!$H$15:I$19,2,TRUE))))))))</f>
        <v>0</v>
      </c>
    </row>
    <row r="554" spans="1:30" ht="14.25">
      <c r="A554" s="76">
        <v>225</v>
      </c>
      <c r="B554" s="136"/>
      <c r="C554" s="204"/>
      <c r="D554" s="218" t="str">
        <f t="shared" si="22"/>
        <v>-</v>
      </c>
      <c r="E554" s="230"/>
      <c r="F554" s="230"/>
      <c r="G554" s="230"/>
      <c r="H554" s="230"/>
      <c r="I554" s="230"/>
      <c r="J554" s="230"/>
      <c r="K554" s="77"/>
      <c r="L554" s="230"/>
      <c r="M554" s="230"/>
      <c r="N554" s="239"/>
      <c r="O554" s="239"/>
      <c r="P554" s="239"/>
      <c r="Q554" s="239"/>
      <c r="R554" s="239"/>
      <c r="S554" s="239"/>
      <c r="T554" s="251" t="str">
        <f>IF($E554="","",VLOOKUP($E554,判定式!$Q$3:$X$12,8,TRUE))</f>
        <v/>
      </c>
      <c r="U554" s="251" t="str">
        <f>IF($F554="","",VLOOKUP($F554,判定式!$R$3:$X$12,7,TRUE))</f>
        <v/>
      </c>
      <c r="V554" s="251" t="str">
        <f>IF($G554="","",VLOOKUP($G554,判定式!$S$3:$X$12,6,TRUE))</f>
        <v/>
      </c>
      <c r="W554" s="251" t="str">
        <f>IF($H554="","",VLOOKUP($H554,判定式!$T$3:$X$12,5,TRUE))</f>
        <v/>
      </c>
      <c r="X554" s="251" t="str">
        <f>IF($I554="","",VLOOKUP($I554,判定式!$AA$3:$AB$12,2,TRUE))</f>
        <v/>
      </c>
      <c r="Y554" s="251" t="str">
        <f>IF($J554="","",VLOOKUP($J554,判定式!$W$3:$X$12,2,TRUE))</f>
        <v/>
      </c>
      <c r="Z554" s="251" t="str">
        <f>IF($K554="","",VLOOKUP($K554,判定式!$Z$3:$AB$12,3,TRUE))</f>
        <v/>
      </c>
      <c r="AA554" s="251" t="str">
        <f>IF($L554="","",VLOOKUP($L554,判定式!$U$3:$X$12,4,TRUE))</f>
        <v/>
      </c>
      <c r="AB554" s="251" t="str">
        <f>IF($M554="","",VLOOKUP($M554,判定式!$V$3:$X$12,3,TRUE))</f>
        <v/>
      </c>
      <c r="AC554" s="78" t="str">
        <f t="shared" si="23"/>
        <v/>
      </c>
      <c r="AD554" s="173" t="b">
        <f>IF(ISNUMBER(D554),"判定外",IF(C554=12,VLOOKUP(AC554,判定式!$C$15:I$19,7,TRUE),IF(C554=13,VLOOKUP(AC554,判定式!$D$15:I$19,6,TRUE),IF(C554=14,VLOOKUP(AC554,判定式!$E$15:I$19,5,TRUE),IF(C554=15,VLOOKUP(AC554,判定式!$F$15:I$19,4,TRUE),IF(C554=16,VLOOKUP(AC554,判定式!$G$15:I$19,3,TRUE),IF(C554=17,VLOOKUP(AC554,判定式!$H$15:I$19,2,TRUE))))))))</f>
        <v>0</v>
      </c>
    </row>
    <row r="555" spans="1:30" ht="14.25">
      <c r="A555" s="73">
        <v>226</v>
      </c>
      <c r="B555" s="135"/>
      <c r="C555" s="203"/>
      <c r="D555" s="217" t="str">
        <f t="shared" si="22"/>
        <v>-</v>
      </c>
      <c r="E555" s="228"/>
      <c r="F555" s="229"/>
      <c r="G555" s="229"/>
      <c r="H555" s="229"/>
      <c r="I555" s="229"/>
      <c r="J555" s="229"/>
      <c r="K555" s="74"/>
      <c r="L555" s="229"/>
      <c r="M555" s="229"/>
      <c r="N555" s="238"/>
      <c r="O555" s="238"/>
      <c r="P555" s="238"/>
      <c r="Q555" s="238"/>
      <c r="R555" s="238"/>
      <c r="S555" s="238"/>
      <c r="T555" s="254" t="str">
        <f>IF($E555="","",VLOOKUP($E555,判定式!$Q$3:$X$12,8,TRUE))</f>
        <v/>
      </c>
      <c r="U555" s="254" t="str">
        <f>IF($F555="","",VLOOKUP($F555,判定式!$R$3:$X$12,7,TRUE))</f>
        <v/>
      </c>
      <c r="V555" s="254" t="str">
        <f>IF($G555="","",VLOOKUP($G555,判定式!$S$3:$X$12,6,TRUE))</f>
        <v/>
      </c>
      <c r="W555" s="254" t="str">
        <f>IF($H555="","",VLOOKUP($H555,判定式!$T$3:$X$12,5,TRUE))</f>
        <v/>
      </c>
      <c r="X555" s="254" t="str">
        <f>IF($I555="","",VLOOKUP($I555,判定式!$AA$3:$AB$12,2,TRUE))</f>
        <v/>
      </c>
      <c r="Y555" s="254" t="str">
        <f>IF($J555="","",VLOOKUP($J555,判定式!$W$3:$X$12,2,TRUE))</f>
        <v/>
      </c>
      <c r="Z555" s="254" t="str">
        <f>IF($K555="","",VLOOKUP($K555,判定式!$Z$3:$AB$12,3,TRUE))</f>
        <v/>
      </c>
      <c r="AA555" s="254" t="str">
        <f>IF($L555="","",VLOOKUP($L555,判定式!$U$3:$X$12,4,TRUE))</f>
        <v/>
      </c>
      <c r="AB555" s="254" t="str">
        <f>IF($M555="","",VLOOKUP($M555,判定式!$V$3:$X$12,3,TRUE))</f>
        <v/>
      </c>
      <c r="AC555" s="75" t="str">
        <f t="shared" si="23"/>
        <v/>
      </c>
      <c r="AD555" s="172" t="b">
        <f>IF(ISNUMBER(D555),"判定外",IF(C555=12,VLOOKUP(AC555,判定式!$C$15:I$19,7,TRUE),IF(C555=13,VLOOKUP(AC555,判定式!$D$15:I$19,6,TRUE),IF(C555=14,VLOOKUP(AC555,判定式!$E$15:I$19,5,TRUE),IF(C555=15,VLOOKUP(AC555,判定式!$F$15:I$19,4,TRUE),IF(C555=16,VLOOKUP(AC555,判定式!$G$15:I$19,3,TRUE),IF(C555=17,VLOOKUP(AC555,判定式!$H$15:I$19,2,TRUE))))))))</f>
        <v>0</v>
      </c>
    </row>
    <row r="556" spans="1:30" ht="14.25">
      <c r="A556" s="67">
        <v>227</v>
      </c>
      <c r="B556" s="133"/>
      <c r="C556" s="201"/>
      <c r="D556" s="215" t="str">
        <f t="shared" si="22"/>
        <v>-</v>
      </c>
      <c r="E556" s="224"/>
      <c r="F556" s="225"/>
      <c r="G556" s="225"/>
      <c r="H556" s="225"/>
      <c r="I556" s="225"/>
      <c r="J556" s="225"/>
      <c r="K556" s="68"/>
      <c r="L556" s="225"/>
      <c r="M556" s="225"/>
      <c r="N556" s="235"/>
      <c r="O556" s="235"/>
      <c r="P556" s="235"/>
      <c r="Q556" s="235"/>
      <c r="R556" s="235"/>
      <c r="S556" s="235"/>
      <c r="T556" s="250" t="str">
        <f>IF($E556="","",VLOOKUP($E556,判定式!$Q$3:$X$12,8,TRUE))</f>
        <v/>
      </c>
      <c r="U556" s="250" t="str">
        <f>IF($F556="","",VLOOKUP($F556,判定式!$R$3:$X$12,7,TRUE))</f>
        <v/>
      </c>
      <c r="V556" s="250" t="str">
        <f>IF($G556="","",VLOOKUP($G556,判定式!$S$3:$X$12,6,TRUE))</f>
        <v/>
      </c>
      <c r="W556" s="250" t="str">
        <f>IF($H556="","",VLOOKUP($H556,判定式!$T$3:$X$12,5,TRUE))</f>
        <v/>
      </c>
      <c r="X556" s="250" t="str">
        <f>IF($I556="","",VLOOKUP($I556,判定式!$AA$3:$AB$12,2,TRUE))</f>
        <v/>
      </c>
      <c r="Y556" s="250" t="str">
        <f>IF($J556="","",VLOOKUP($J556,判定式!$W$3:$X$12,2,TRUE))</f>
        <v/>
      </c>
      <c r="Z556" s="250" t="str">
        <f>IF($K556="","",VLOOKUP($K556,判定式!$Z$3:$AB$12,3,TRUE))</f>
        <v/>
      </c>
      <c r="AA556" s="250" t="str">
        <f>IF($L556="","",VLOOKUP($L556,判定式!$U$3:$X$12,4,TRUE))</f>
        <v/>
      </c>
      <c r="AB556" s="250" t="str">
        <f>IF($M556="","",VLOOKUP($M556,判定式!$V$3:$X$12,3,TRUE))</f>
        <v/>
      </c>
      <c r="AC556" s="69" t="str">
        <f t="shared" si="23"/>
        <v/>
      </c>
      <c r="AD556" s="170" t="b">
        <f>IF(ISNUMBER(D556),"判定外",IF(C556=12,VLOOKUP(AC556,判定式!$C$15:I$19,7,TRUE),IF(C556=13,VLOOKUP(AC556,判定式!$D$15:I$19,6,TRUE),IF(C556=14,VLOOKUP(AC556,判定式!$E$15:I$19,5,TRUE),IF(C556=15,VLOOKUP(AC556,判定式!$F$15:I$19,4,TRUE),IF(C556=16,VLOOKUP(AC556,判定式!$G$15:I$19,3,TRUE),IF(C556=17,VLOOKUP(AC556,判定式!$H$15:I$19,2,TRUE))))))))</f>
        <v>0</v>
      </c>
    </row>
    <row r="557" spans="1:30" ht="14.25">
      <c r="A557" s="67">
        <v>228</v>
      </c>
      <c r="B557" s="133"/>
      <c r="C557" s="201"/>
      <c r="D557" s="215" t="str">
        <f t="shared" si="22"/>
        <v>-</v>
      </c>
      <c r="E557" s="225"/>
      <c r="F557" s="225"/>
      <c r="G557" s="225"/>
      <c r="H557" s="225"/>
      <c r="I557" s="225"/>
      <c r="J557" s="225"/>
      <c r="K557" s="68"/>
      <c r="L557" s="225"/>
      <c r="M557" s="225"/>
      <c r="N557" s="235"/>
      <c r="O557" s="235"/>
      <c r="P557" s="235"/>
      <c r="Q557" s="235"/>
      <c r="R557" s="235"/>
      <c r="S557" s="235"/>
      <c r="T557" s="250" t="str">
        <f>IF($E557="","",VLOOKUP($E557,判定式!$Q$3:$X$12,8,TRUE))</f>
        <v/>
      </c>
      <c r="U557" s="250" t="str">
        <f>IF($F557="","",VLOOKUP($F557,判定式!$R$3:$X$12,7,TRUE))</f>
        <v/>
      </c>
      <c r="V557" s="250" t="str">
        <f>IF($G557="","",VLOOKUP($G557,判定式!$S$3:$X$12,6,TRUE))</f>
        <v/>
      </c>
      <c r="W557" s="250" t="str">
        <f>IF($H557="","",VLOOKUP($H557,判定式!$T$3:$X$12,5,TRUE))</f>
        <v/>
      </c>
      <c r="X557" s="250" t="str">
        <f>IF($I557="","",VLOOKUP($I557,判定式!$AA$3:$AB$12,2,TRUE))</f>
        <v/>
      </c>
      <c r="Y557" s="250" t="str">
        <f>IF($J557="","",VLOOKUP($J557,判定式!$W$3:$X$12,2,TRUE))</f>
        <v/>
      </c>
      <c r="Z557" s="250" t="str">
        <f>IF($K557="","",VLOOKUP($K557,判定式!$Z$3:$AB$12,3,TRUE))</f>
        <v/>
      </c>
      <c r="AA557" s="250" t="str">
        <f>IF($L557="","",VLOOKUP($L557,判定式!$U$3:$X$12,4,TRUE))</f>
        <v/>
      </c>
      <c r="AB557" s="250" t="str">
        <f>IF($M557="","",VLOOKUP($M557,判定式!$V$3:$X$12,3,TRUE))</f>
        <v/>
      </c>
      <c r="AC557" s="69" t="str">
        <f t="shared" si="23"/>
        <v/>
      </c>
      <c r="AD557" s="170" t="b">
        <f>IF(ISNUMBER(D557),"判定外",IF(C557=12,VLOOKUP(AC557,判定式!$C$15:I$19,7,TRUE),IF(C557=13,VLOOKUP(AC557,判定式!$D$15:I$19,6,TRUE),IF(C557=14,VLOOKUP(AC557,判定式!$E$15:I$19,5,TRUE),IF(C557=15,VLOOKUP(AC557,判定式!$F$15:I$19,4,TRUE),IF(C557=16,VLOOKUP(AC557,判定式!$G$15:I$19,3,TRUE),IF(C557=17,VLOOKUP(AC557,判定式!$H$15:I$19,2,TRUE))))))))</f>
        <v>0</v>
      </c>
    </row>
    <row r="558" spans="1:30" ht="14.25">
      <c r="A558" s="67">
        <v>229</v>
      </c>
      <c r="B558" s="133"/>
      <c r="C558" s="201"/>
      <c r="D558" s="215" t="str">
        <f t="shared" si="22"/>
        <v>-</v>
      </c>
      <c r="E558" s="225"/>
      <c r="F558" s="225"/>
      <c r="G558" s="225"/>
      <c r="H558" s="225"/>
      <c r="I558" s="225"/>
      <c r="J558" s="225"/>
      <c r="K558" s="68"/>
      <c r="L558" s="225"/>
      <c r="M558" s="225"/>
      <c r="N558" s="235"/>
      <c r="O558" s="235"/>
      <c r="P558" s="235"/>
      <c r="Q558" s="235"/>
      <c r="R558" s="235"/>
      <c r="S558" s="235"/>
      <c r="T558" s="250" t="str">
        <f>IF($E558="","",VLOOKUP($E558,判定式!$Q$3:$X$12,8,TRUE))</f>
        <v/>
      </c>
      <c r="U558" s="250" t="str">
        <f>IF($F558="","",VLOOKUP($F558,判定式!$R$3:$X$12,7,TRUE))</f>
        <v/>
      </c>
      <c r="V558" s="250" t="str">
        <f>IF($G558="","",VLOOKUP($G558,判定式!$S$3:$X$12,6,TRUE))</f>
        <v/>
      </c>
      <c r="W558" s="250" t="str">
        <f>IF($H558="","",VLOOKUP($H558,判定式!$T$3:$X$12,5,TRUE))</f>
        <v/>
      </c>
      <c r="X558" s="250" t="str">
        <f>IF($I558="","",VLOOKUP($I558,判定式!$AA$3:$AB$12,2,TRUE))</f>
        <v/>
      </c>
      <c r="Y558" s="250" t="str">
        <f>IF($J558="","",VLOOKUP($J558,判定式!$W$3:$X$12,2,TRUE))</f>
        <v/>
      </c>
      <c r="Z558" s="250" t="str">
        <f>IF($K558="","",VLOOKUP($K558,判定式!$Z$3:$AB$12,3,TRUE))</f>
        <v/>
      </c>
      <c r="AA558" s="250" t="str">
        <f>IF($L558="","",VLOOKUP($L558,判定式!$U$3:$X$12,4,TRUE))</f>
        <v/>
      </c>
      <c r="AB558" s="250" t="str">
        <f>IF($M558="","",VLOOKUP($M558,判定式!$V$3:$X$12,3,TRUE))</f>
        <v/>
      </c>
      <c r="AC558" s="69" t="str">
        <f t="shared" si="23"/>
        <v/>
      </c>
      <c r="AD558" s="170" t="b">
        <f>IF(ISNUMBER(D558),"判定外",IF(C558=12,VLOOKUP(AC558,判定式!$C$15:I$19,7,TRUE),IF(C558=13,VLOOKUP(AC558,判定式!$D$15:I$19,6,TRUE),IF(C558=14,VLOOKUP(AC558,判定式!$E$15:I$19,5,TRUE),IF(C558=15,VLOOKUP(AC558,判定式!$F$15:I$19,4,TRUE),IF(C558=16,VLOOKUP(AC558,判定式!$G$15:I$19,3,TRUE),IF(C558=17,VLOOKUP(AC558,判定式!$H$15:I$19,2,TRUE))))))))</f>
        <v>0</v>
      </c>
    </row>
    <row r="559" spans="1:30" ht="14.25">
      <c r="A559" s="76">
        <v>230</v>
      </c>
      <c r="B559" s="136"/>
      <c r="C559" s="204"/>
      <c r="D559" s="218" t="str">
        <f t="shared" si="22"/>
        <v>-</v>
      </c>
      <c r="E559" s="230"/>
      <c r="F559" s="230"/>
      <c r="G559" s="230"/>
      <c r="H559" s="230"/>
      <c r="I559" s="230"/>
      <c r="J559" s="230"/>
      <c r="K559" s="77"/>
      <c r="L559" s="230"/>
      <c r="M559" s="230"/>
      <c r="N559" s="239"/>
      <c r="O559" s="239"/>
      <c r="P559" s="239"/>
      <c r="Q559" s="239"/>
      <c r="R559" s="239"/>
      <c r="S559" s="239"/>
      <c r="T559" s="251" t="str">
        <f>IF($E559="","",VLOOKUP($E559,判定式!$Q$3:$X$12,8,TRUE))</f>
        <v/>
      </c>
      <c r="U559" s="251" t="str">
        <f>IF($F559="","",VLOOKUP($F559,判定式!$R$3:$X$12,7,TRUE))</f>
        <v/>
      </c>
      <c r="V559" s="251" t="str">
        <f>IF($G559="","",VLOOKUP($G559,判定式!$S$3:$X$12,6,TRUE))</f>
        <v/>
      </c>
      <c r="W559" s="251" t="str">
        <f>IF($H559="","",VLOOKUP($H559,判定式!$T$3:$X$12,5,TRUE))</f>
        <v/>
      </c>
      <c r="X559" s="251" t="str">
        <f>IF($I559="","",VLOOKUP($I559,判定式!$AA$3:$AB$12,2,TRUE))</f>
        <v/>
      </c>
      <c r="Y559" s="251" t="str">
        <f>IF($J559="","",VLOOKUP($J559,判定式!$W$3:$X$12,2,TRUE))</f>
        <v/>
      </c>
      <c r="Z559" s="251" t="str">
        <f>IF($K559="","",VLOOKUP($K559,判定式!$Z$3:$AB$12,3,TRUE))</f>
        <v/>
      </c>
      <c r="AA559" s="251" t="str">
        <f>IF($L559="","",VLOOKUP($L559,判定式!$U$3:$X$12,4,TRUE))</f>
        <v/>
      </c>
      <c r="AB559" s="251" t="str">
        <f>IF($M559="","",VLOOKUP($M559,判定式!$V$3:$X$12,3,TRUE))</f>
        <v/>
      </c>
      <c r="AC559" s="78" t="str">
        <f t="shared" si="23"/>
        <v/>
      </c>
      <c r="AD559" s="173" t="b">
        <f>IF(ISNUMBER(D559),"判定外",IF(C559=12,VLOOKUP(AC559,判定式!$C$15:I$19,7,TRUE),IF(C559=13,VLOOKUP(AC559,判定式!$D$15:I$19,6,TRUE),IF(C559=14,VLOOKUP(AC559,判定式!$E$15:I$19,5,TRUE),IF(C559=15,VLOOKUP(AC559,判定式!$F$15:I$19,4,TRUE),IF(C559=16,VLOOKUP(AC559,判定式!$G$15:I$19,3,TRUE),IF(C559=17,VLOOKUP(AC559,判定式!$H$15:I$19,2,TRUE))))))))</f>
        <v>0</v>
      </c>
    </row>
    <row r="560" spans="1:30" ht="14.25">
      <c r="A560" s="73">
        <v>231</v>
      </c>
      <c r="B560" s="137"/>
      <c r="C560" s="205"/>
      <c r="D560" s="219" t="str">
        <f t="shared" si="22"/>
        <v>-</v>
      </c>
      <c r="E560" s="231"/>
      <c r="F560" s="231"/>
      <c r="G560" s="231"/>
      <c r="H560" s="231"/>
      <c r="I560" s="231"/>
      <c r="J560" s="231"/>
      <c r="K560" s="80"/>
      <c r="L560" s="231"/>
      <c r="M560" s="231"/>
      <c r="N560" s="238"/>
      <c r="O560" s="238"/>
      <c r="P560" s="238"/>
      <c r="Q560" s="238"/>
      <c r="R560" s="238"/>
      <c r="S560" s="238"/>
      <c r="T560" s="252" t="str">
        <f>IF($E560="","",VLOOKUP($E560,判定式!$Q$3:$X$12,8,TRUE))</f>
        <v/>
      </c>
      <c r="U560" s="252" t="str">
        <f>IF($F560="","",VLOOKUP($F560,判定式!$R$3:$X$12,7,TRUE))</f>
        <v/>
      </c>
      <c r="V560" s="252" t="str">
        <f>IF($G560="","",VLOOKUP($G560,判定式!$S$3:$X$12,6,TRUE))</f>
        <v/>
      </c>
      <c r="W560" s="252" t="str">
        <f>IF($H560="","",VLOOKUP($H560,判定式!$T$3:$X$12,5,TRUE))</f>
        <v/>
      </c>
      <c r="X560" s="252" t="str">
        <f>IF($I560="","",VLOOKUP($I560,判定式!$AA$3:$AB$12,2,TRUE))</f>
        <v/>
      </c>
      <c r="Y560" s="252" t="str">
        <f>IF($J560="","",VLOOKUP($J560,判定式!$W$3:$X$12,2,TRUE))</f>
        <v/>
      </c>
      <c r="Z560" s="252" t="str">
        <f>IF($K560="","",VLOOKUP($K560,判定式!$Z$3:$AB$12,3,TRUE))</f>
        <v/>
      </c>
      <c r="AA560" s="252" t="str">
        <f>IF($L560="","",VLOOKUP($L560,判定式!$U$3:$X$12,4,TRUE))</f>
        <v/>
      </c>
      <c r="AB560" s="252" t="str">
        <f>IF($M560="","",VLOOKUP($M560,判定式!$V$3:$X$12,3,TRUE))</f>
        <v/>
      </c>
      <c r="AC560" s="75" t="str">
        <f t="shared" si="23"/>
        <v/>
      </c>
      <c r="AD560" s="174" t="b">
        <f>IF(ISNUMBER(D560),"判定外",IF(C560=12,VLOOKUP(AC560,判定式!$C$15:I$19,7,TRUE),IF(C560=13,VLOOKUP(AC560,判定式!$D$15:I$19,6,TRUE),IF(C560=14,VLOOKUP(AC560,判定式!$E$15:I$19,5,TRUE),IF(C560=15,VLOOKUP(AC560,判定式!$F$15:I$19,4,TRUE),IF(C560=16,VLOOKUP(AC560,判定式!$G$15:I$19,3,TRUE),IF(C560=17,VLOOKUP(AC560,判定式!$H$15:I$19,2,TRUE))))))))</f>
        <v>0</v>
      </c>
    </row>
    <row r="561" spans="1:30" ht="14.25">
      <c r="A561" s="67">
        <v>232</v>
      </c>
      <c r="B561" s="133"/>
      <c r="C561" s="201"/>
      <c r="D561" s="215" t="str">
        <f t="shared" si="22"/>
        <v>-</v>
      </c>
      <c r="E561" s="225"/>
      <c r="F561" s="225"/>
      <c r="G561" s="225"/>
      <c r="H561" s="225"/>
      <c r="I561" s="225"/>
      <c r="J561" s="225"/>
      <c r="K561" s="68"/>
      <c r="L561" s="225"/>
      <c r="M561" s="225"/>
      <c r="N561" s="235"/>
      <c r="O561" s="235"/>
      <c r="P561" s="235"/>
      <c r="Q561" s="235"/>
      <c r="R561" s="235"/>
      <c r="S561" s="235"/>
      <c r="T561" s="250" t="str">
        <f>IF($E561="","",VLOOKUP($E561,判定式!$Q$3:$X$12,8,TRUE))</f>
        <v/>
      </c>
      <c r="U561" s="250" t="str">
        <f>IF($F561="","",VLOOKUP($F561,判定式!$R$3:$X$12,7,TRUE))</f>
        <v/>
      </c>
      <c r="V561" s="250" t="str">
        <f>IF($G561="","",VLOOKUP($G561,判定式!$S$3:$X$12,6,TRUE))</f>
        <v/>
      </c>
      <c r="W561" s="250" t="str">
        <f>IF($H561="","",VLOOKUP($H561,判定式!$T$3:$X$12,5,TRUE))</f>
        <v/>
      </c>
      <c r="X561" s="250" t="str">
        <f>IF($I561="","",VLOOKUP($I561,判定式!$AA$3:$AB$12,2,TRUE))</f>
        <v/>
      </c>
      <c r="Y561" s="250" t="str">
        <f>IF($J561="","",VLOOKUP($J561,判定式!$W$3:$X$12,2,TRUE))</f>
        <v/>
      </c>
      <c r="Z561" s="250" t="str">
        <f>IF($K561="","",VLOOKUP($K561,判定式!$Z$3:$AB$12,3,TRUE))</f>
        <v/>
      </c>
      <c r="AA561" s="250" t="str">
        <f>IF($L561="","",VLOOKUP($L561,判定式!$U$3:$X$12,4,TRUE))</f>
        <v/>
      </c>
      <c r="AB561" s="250" t="str">
        <f>IF($M561="","",VLOOKUP($M561,判定式!$V$3:$X$12,3,TRUE))</f>
        <v/>
      </c>
      <c r="AC561" s="69" t="str">
        <f t="shared" si="23"/>
        <v/>
      </c>
      <c r="AD561" s="170" t="b">
        <f>IF(ISNUMBER(D561),"判定外",IF(C561=12,VLOOKUP(AC561,判定式!$C$15:I$19,7,TRUE),IF(C561=13,VLOOKUP(AC561,判定式!$D$15:I$19,6,TRUE),IF(C561=14,VLOOKUP(AC561,判定式!$E$15:I$19,5,TRUE),IF(C561=15,VLOOKUP(AC561,判定式!$F$15:I$19,4,TRUE),IF(C561=16,VLOOKUP(AC561,判定式!$G$15:I$19,3,TRUE),IF(C561=17,VLOOKUP(AC561,判定式!$H$15:I$19,2,TRUE))))))))</f>
        <v>0</v>
      </c>
    </row>
    <row r="562" spans="1:30" ht="14.25">
      <c r="A562" s="67">
        <v>233</v>
      </c>
      <c r="B562" s="133"/>
      <c r="C562" s="201"/>
      <c r="D562" s="215" t="str">
        <f t="shared" si="22"/>
        <v>-</v>
      </c>
      <c r="E562" s="225"/>
      <c r="F562" s="225"/>
      <c r="G562" s="225"/>
      <c r="H562" s="225"/>
      <c r="I562" s="225"/>
      <c r="J562" s="225"/>
      <c r="K562" s="68"/>
      <c r="L562" s="225"/>
      <c r="M562" s="225"/>
      <c r="N562" s="235"/>
      <c r="O562" s="235"/>
      <c r="P562" s="235"/>
      <c r="Q562" s="235"/>
      <c r="R562" s="235"/>
      <c r="S562" s="235"/>
      <c r="T562" s="250" t="str">
        <f>IF($E562="","",VLOOKUP($E562,判定式!$Q$3:$X$12,8,TRUE))</f>
        <v/>
      </c>
      <c r="U562" s="250" t="str">
        <f>IF($F562="","",VLOOKUP($F562,判定式!$R$3:$X$12,7,TRUE))</f>
        <v/>
      </c>
      <c r="V562" s="250" t="str">
        <f>IF($G562="","",VLOOKUP($G562,判定式!$S$3:$X$12,6,TRUE))</f>
        <v/>
      </c>
      <c r="W562" s="250" t="str">
        <f>IF($H562="","",VLOOKUP($H562,判定式!$T$3:$X$12,5,TRUE))</f>
        <v/>
      </c>
      <c r="X562" s="250" t="str">
        <f>IF($I562="","",VLOOKUP($I562,判定式!$AA$3:$AB$12,2,TRUE))</f>
        <v/>
      </c>
      <c r="Y562" s="250" t="str">
        <f>IF($J562="","",VLOOKUP($J562,判定式!$W$3:$X$12,2,TRUE))</f>
        <v/>
      </c>
      <c r="Z562" s="250" t="str">
        <f>IF($K562="","",VLOOKUP($K562,判定式!$Z$3:$AB$12,3,TRUE))</f>
        <v/>
      </c>
      <c r="AA562" s="250" t="str">
        <f>IF($L562="","",VLOOKUP($L562,判定式!$U$3:$X$12,4,TRUE))</f>
        <v/>
      </c>
      <c r="AB562" s="250" t="str">
        <f>IF($M562="","",VLOOKUP($M562,判定式!$V$3:$X$12,3,TRUE))</f>
        <v/>
      </c>
      <c r="AC562" s="69" t="str">
        <f t="shared" si="23"/>
        <v/>
      </c>
      <c r="AD562" s="170" t="b">
        <f>IF(ISNUMBER(D562),"判定外",IF(C562=12,VLOOKUP(AC562,判定式!$C$15:I$19,7,TRUE),IF(C562=13,VLOOKUP(AC562,判定式!$D$15:I$19,6,TRUE),IF(C562=14,VLOOKUP(AC562,判定式!$E$15:I$19,5,TRUE),IF(C562=15,VLOOKUP(AC562,判定式!$F$15:I$19,4,TRUE),IF(C562=16,VLOOKUP(AC562,判定式!$G$15:I$19,3,TRUE),IF(C562=17,VLOOKUP(AC562,判定式!$H$15:I$19,2,TRUE))))))))</f>
        <v>0</v>
      </c>
    </row>
    <row r="563" spans="1:30" ht="14.25">
      <c r="A563" s="67">
        <v>234</v>
      </c>
      <c r="B563" s="133"/>
      <c r="C563" s="201"/>
      <c r="D563" s="215" t="str">
        <f t="shared" si="22"/>
        <v>-</v>
      </c>
      <c r="E563" s="225"/>
      <c r="F563" s="225"/>
      <c r="G563" s="225"/>
      <c r="H563" s="225"/>
      <c r="I563" s="225"/>
      <c r="J563" s="225"/>
      <c r="K563" s="68"/>
      <c r="L563" s="225"/>
      <c r="M563" s="225"/>
      <c r="N563" s="235"/>
      <c r="O563" s="235"/>
      <c r="P563" s="235"/>
      <c r="Q563" s="235"/>
      <c r="R563" s="235"/>
      <c r="S563" s="235"/>
      <c r="T563" s="250" t="str">
        <f>IF($E563="","",VLOOKUP($E563,判定式!$Q$3:$X$12,8,TRUE))</f>
        <v/>
      </c>
      <c r="U563" s="250" t="str">
        <f>IF($F563="","",VLOOKUP($F563,判定式!$R$3:$X$12,7,TRUE))</f>
        <v/>
      </c>
      <c r="V563" s="250" t="str">
        <f>IF($G563="","",VLOOKUP($G563,判定式!$S$3:$X$12,6,TRUE))</f>
        <v/>
      </c>
      <c r="W563" s="250" t="str">
        <f>IF($H563="","",VLOOKUP($H563,判定式!$T$3:$X$12,5,TRUE))</f>
        <v/>
      </c>
      <c r="X563" s="250" t="str">
        <f>IF($I563="","",VLOOKUP($I563,判定式!$AA$3:$AB$12,2,TRUE))</f>
        <v/>
      </c>
      <c r="Y563" s="250" t="str">
        <f>IF($J563="","",VLOOKUP($J563,判定式!$W$3:$X$12,2,TRUE))</f>
        <v/>
      </c>
      <c r="Z563" s="250" t="str">
        <f>IF($K563="","",VLOOKUP($K563,判定式!$Z$3:$AB$12,3,TRUE))</f>
        <v/>
      </c>
      <c r="AA563" s="250" t="str">
        <f>IF($L563="","",VLOOKUP($L563,判定式!$U$3:$X$12,4,TRUE))</f>
        <v/>
      </c>
      <c r="AB563" s="250" t="str">
        <f>IF($M563="","",VLOOKUP($M563,判定式!$V$3:$X$12,3,TRUE))</f>
        <v/>
      </c>
      <c r="AC563" s="69" t="str">
        <f t="shared" si="23"/>
        <v/>
      </c>
      <c r="AD563" s="170" t="b">
        <f>IF(ISNUMBER(D563),"判定外",IF(C563=12,VLOOKUP(AC563,判定式!$C$15:I$19,7,TRUE),IF(C563=13,VLOOKUP(AC563,判定式!$D$15:I$19,6,TRUE),IF(C563=14,VLOOKUP(AC563,判定式!$E$15:I$19,5,TRUE),IF(C563=15,VLOOKUP(AC563,判定式!$F$15:I$19,4,TRUE),IF(C563=16,VLOOKUP(AC563,判定式!$G$15:I$19,3,TRUE),IF(C563=17,VLOOKUP(AC563,判定式!$H$15:I$19,2,TRUE))))))))</f>
        <v>0</v>
      </c>
    </row>
    <row r="564" spans="1:30" ht="14.25">
      <c r="A564" s="76">
        <v>235</v>
      </c>
      <c r="B564" s="134"/>
      <c r="C564" s="202"/>
      <c r="D564" s="216" t="str">
        <f t="shared" si="22"/>
        <v>-</v>
      </c>
      <c r="E564" s="227"/>
      <c r="F564" s="227"/>
      <c r="G564" s="227"/>
      <c r="H564" s="227"/>
      <c r="I564" s="227"/>
      <c r="J564" s="227"/>
      <c r="K564" s="71"/>
      <c r="L564" s="227"/>
      <c r="M564" s="227"/>
      <c r="N564" s="239"/>
      <c r="O564" s="239"/>
      <c r="P564" s="239"/>
      <c r="Q564" s="239"/>
      <c r="R564" s="239"/>
      <c r="S564" s="239"/>
      <c r="T564" s="253" t="str">
        <f>IF($E564="","",VLOOKUP($E564,判定式!$Q$3:$X$12,8,TRUE))</f>
        <v/>
      </c>
      <c r="U564" s="253" t="str">
        <f>IF($F564="","",VLOOKUP($F564,判定式!$R$3:$X$12,7,TRUE))</f>
        <v/>
      </c>
      <c r="V564" s="253" t="str">
        <f>IF($G564="","",VLOOKUP($G564,判定式!$S$3:$X$12,6,TRUE))</f>
        <v/>
      </c>
      <c r="W564" s="253" t="str">
        <f>IF($H564="","",VLOOKUP($H564,判定式!$T$3:$X$12,5,TRUE))</f>
        <v/>
      </c>
      <c r="X564" s="253" t="str">
        <f>IF($I564="","",VLOOKUP($I564,判定式!$AA$3:$AB$12,2,TRUE))</f>
        <v/>
      </c>
      <c r="Y564" s="253" t="str">
        <f>IF($J564="","",VLOOKUP($J564,判定式!$W$3:$X$12,2,TRUE))</f>
        <v/>
      </c>
      <c r="Z564" s="253" t="str">
        <f>IF($K564="","",VLOOKUP($K564,判定式!$Z$3:$AB$12,3,TRUE))</f>
        <v/>
      </c>
      <c r="AA564" s="253" t="str">
        <f>IF($L564="","",VLOOKUP($L564,判定式!$U$3:$X$12,4,TRUE))</f>
        <v/>
      </c>
      <c r="AB564" s="253" t="str">
        <f>IF($M564="","",VLOOKUP($M564,判定式!$V$3:$X$12,3,TRUE))</f>
        <v/>
      </c>
      <c r="AC564" s="78" t="str">
        <f t="shared" si="23"/>
        <v/>
      </c>
      <c r="AD564" s="171" t="b">
        <f>IF(ISNUMBER(D564),"判定外",IF(C564=12,VLOOKUP(AC564,判定式!$C$15:I$19,7,TRUE),IF(C564=13,VLOOKUP(AC564,判定式!$D$15:I$19,6,TRUE),IF(C564=14,VLOOKUP(AC564,判定式!$E$15:I$19,5,TRUE),IF(C564=15,VLOOKUP(AC564,判定式!$F$15:I$19,4,TRUE),IF(C564=16,VLOOKUP(AC564,判定式!$G$15:I$19,3,TRUE),IF(C564=17,VLOOKUP(AC564,判定式!$H$15:I$19,2,TRUE))))))))</f>
        <v>0</v>
      </c>
    </row>
    <row r="565" spans="1:30" ht="14.25">
      <c r="A565" s="73">
        <v>236</v>
      </c>
      <c r="B565" s="135"/>
      <c r="C565" s="203"/>
      <c r="D565" s="217" t="str">
        <f t="shared" si="22"/>
        <v>-</v>
      </c>
      <c r="E565" s="229"/>
      <c r="F565" s="229"/>
      <c r="G565" s="229"/>
      <c r="H565" s="229"/>
      <c r="I565" s="229"/>
      <c r="J565" s="229"/>
      <c r="K565" s="74"/>
      <c r="L565" s="229"/>
      <c r="M565" s="229"/>
      <c r="N565" s="240"/>
      <c r="O565" s="240"/>
      <c r="P565" s="240"/>
      <c r="Q565" s="240"/>
      <c r="R565" s="240"/>
      <c r="S565" s="240"/>
      <c r="T565" s="254" t="str">
        <f>IF($E565="","",VLOOKUP($E565,判定式!$Q$3:$X$12,8,TRUE))</f>
        <v/>
      </c>
      <c r="U565" s="254" t="str">
        <f>IF($F565="","",VLOOKUP($F565,判定式!$R$3:$X$12,7,TRUE))</f>
        <v/>
      </c>
      <c r="V565" s="254" t="str">
        <f>IF($G565="","",VLOOKUP($G565,判定式!$S$3:$X$12,6,TRUE))</f>
        <v/>
      </c>
      <c r="W565" s="254" t="str">
        <f>IF($H565="","",VLOOKUP($H565,判定式!$T$3:$X$12,5,TRUE))</f>
        <v/>
      </c>
      <c r="X565" s="254" t="str">
        <f>IF($I565="","",VLOOKUP($I565,判定式!$AA$3:$AB$12,2,TRUE))</f>
        <v/>
      </c>
      <c r="Y565" s="254" t="str">
        <f>IF($J565="","",VLOOKUP($J565,判定式!$W$3:$X$12,2,TRUE))</f>
        <v/>
      </c>
      <c r="Z565" s="254" t="str">
        <f>IF($K565="","",VLOOKUP($K565,判定式!$Z$3:$AB$12,3,TRUE))</f>
        <v/>
      </c>
      <c r="AA565" s="254" t="str">
        <f>IF($L565="","",VLOOKUP($L565,判定式!$U$3:$X$12,4,TRUE))</f>
        <v/>
      </c>
      <c r="AB565" s="254" t="str">
        <f>IF($M565="","",VLOOKUP($M565,判定式!$V$3:$X$12,3,TRUE))</f>
        <v/>
      </c>
      <c r="AC565" s="75" t="str">
        <f t="shared" si="23"/>
        <v/>
      </c>
      <c r="AD565" s="172" t="b">
        <f>IF(ISNUMBER(D565),"判定外",IF(C565=12,VLOOKUP(AC565,判定式!$C$15:I$19,7,TRUE),IF(C565=13,VLOOKUP(AC565,判定式!$D$15:I$19,6,TRUE),IF(C565=14,VLOOKUP(AC565,判定式!$E$15:I$19,5,TRUE),IF(C565=15,VLOOKUP(AC565,判定式!$F$15:I$19,4,TRUE),IF(C565=16,VLOOKUP(AC565,判定式!$G$15:I$19,3,TRUE),IF(C565=17,VLOOKUP(AC565,判定式!$H$15:I$19,2,TRUE))))))))</f>
        <v>0</v>
      </c>
    </row>
    <row r="566" spans="1:30" ht="14.25">
      <c r="A566" s="67">
        <v>237</v>
      </c>
      <c r="B566" s="133"/>
      <c r="C566" s="201"/>
      <c r="D566" s="215" t="str">
        <f t="shared" si="22"/>
        <v>-</v>
      </c>
      <c r="E566" s="225"/>
      <c r="F566" s="225"/>
      <c r="G566" s="225"/>
      <c r="H566" s="225"/>
      <c r="I566" s="225"/>
      <c r="J566" s="225"/>
      <c r="K566" s="68"/>
      <c r="L566" s="225"/>
      <c r="M566" s="225"/>
      <c r="N566" s="235"/>
      <c r="O566" s="235"/>
      <c r="P566" s="235"/>
      <c r="Q566" s="235"/>
      <c r="R566" s="235"/>
      <c r="S566" s="235"/>
      <c r="T566" s="250" t="str">
        <f>IF($E566="","",VLOOKUP($E566,判定式!$Q$3:$X$12,8,TRUE))</f>
        <v/>
      </c>
      <c r="U566" s="250" t="str">
        <f>IF($F566="","",VLOOKUP($F566,判定式!$R$3:$X$12,7,TRUE))</f>
        <v/>
      </c>
      <c r="V566" s="250" t="str">
        <f>IF($G566="","",VLOOKUP($G566,判定式!$S$3:$X$12,6,TRUE))</f>
        <v/>
      </c>
      <c r="W566" s="250" t="str">
        <f>IF($H566="","",VLOOKUP($H566,判定式!$T$3:$X$12,5,TRUE))</f>
        <v/>
      </c>
      <c r="X566" s="250" t="str">
        <f>IF($I566="","",VLOOKUP($I566,判定式!$AA$3:$AB$12,2,TRUE))</f>
        <v/>
      </c>
      <c r="Y566" s="250" t="str">
        <f>IF($J566="","",VLOOKUP($J566,判定式!$W$3:$X$12,2,TRUE))</f>
        <v/>
      </c>
      <c r="Z566" s="250" t="str">
        <f>IF($K566="","",VLOOKUP($K566,判定式!$Z$3:$AB$12,3,TRUE))</f>
        <v/>
      </c>
      <c r="AA566" s="250" t="str">
        <f>IF($L566="","",VLOOKUP($L566,判定式!$U$3:$X$12,4,TRUE))</f>
        <v/>
      </c>
      <c r="AB566" s="250" t="str">
        <f>IF($M566="","",VLOOKUP($M566,判定式!$V$3:$X$12,3,TRUE))</f>
        <v/>
      </c>
      <c r="AC566" s="69" t="str">
        <f t="shared" si="23"/>
        <v/>
      </c>
      <c r="AD566" s="170" t="b">
        <f>IF(ISNUMBER(D566),"判定外",IF(C566=12,VLOOKUP(AC566,判定式!$C$15:I$19,7,TRUE),IF(C566=13,VLOOKUP(AC566,判定式!$D$15:I$19,6,TRUE),IF(C566=14,VLOOKUP(AC566,判定式!$E$15:I$19,5,TRUE),IF(C566=15,VLOOKUP(AC566,判定式!$F$15:I$19,4,TRUE),IF(C566=16,VLOOKUP(AC566,判定式!$G$15:I$19,3,TRUE),IF(C566=17,VLOOKUP(AC566,判定式!$H$15:I$19,2,TRUE))))))))</f>
        <v>0</v>
      </c>
    </row>
    <row r="567" spans="1:30" ht="14.25">
      <c r="A567" s="67">
        <v>238</v>
      </c>
      <c r="B567" s="133"/>
      <c r="C567" s="201"/>
      <c r="D567" s="215" t="str">
        <f t="shared" si="22"/>
        <v>-</v>
      </c>
      <c r="E567" s="225"/>
      <c r="F567" s="225"/>
      <c r="G567" s="225"/>
      <c r="H567" s="225"/>
      <c r="I567" s="225"/>
      <c r="J567" s="225"/>
      <c r="K567" s="68"/>
      <c r="L567" s="225"/>
      <c r="M567" s="225"/>
      <c r="N567" s="235"/>
      <c r="O567" s="235"/>
      <c r="P567" s="235"/>
      <c r="Q567" s="235"/>
      <c r="R567" s="235"/>
      <c r="S567" s="235"/>
      <c r="T567" s="250" t="str">
        <f>IF($E567="","",VLOOKUP($E567,判定式!$Q$3:$X$12,8,TRUE))</f>
        <v/>
      </c>
      <c r="U567" s="250" t="str">
        <f>IF($F567="","",VLOOKUP($F567,判定式!$R$3:$X$12,7,TRUE))</f>
        <v/>
      </c>
      <c r="V567" s="250" t="str">
        <f>IF($G567="","",VLOOKUP($G567,判定式!$S$3:$X$12,6,TRUE))</f>
        <v/>
      </c>
      <c r="W567" s="250" t="str">
        <f>IF($H567="","",VLOOKUP($H567,判定式!$T$3:$X$12,5,TRUE))</f>
        <v/>
      </c>
      <c r="X567" s="250" t="str">
        <f>IF($I567="","",VLOOKUP($I567,判定式!$AA$3:$AB$12,2,TRUE))</f>
        <v/>
      </c>
      <c r="Y567" s="250" t="str">
        <f>IF($J567="","",VLOOKUP($J567,判定式!$W$3:$X$12,2,TRUE))</f>
        <v/>
      </c>
      <c r="Z567" s="250" t="str">
        <f>IF($K567="","",VLOOKUP($K567,判定式!$Z$3:$AB$12,3,TRUE))</f>
        <v/>
      </c>
      <c r="AA567" s="250" t="str">
        <f>IF($L567="","",VLOOKUP($L567,判定式!$U$3:$X$12,4,TRUE))</f>
        <v/>
      </c>
      <c r="AB567" s="250" t="str">
        <f>IF($M567="","",VLOOKUP($M567,判定式!$V$3:$X$12,3,TRUE))</f>
        <v/>
      </c>
      <c r="AC567" s="69" t="str">
        <f t="shared" si="23"/>
        <v/>
      </c>
      <c r="AD567" s="170" t="b">
        <f>IF(ISNUMBER(D567),"判定外",IF(C567=12,VLOOKUP(AC567,判定式!$C$15:I$19,7,TRUE),IF(C567=13,VLOOKUP(AC567,判定式!$D$15:I$19,6,TRUE),IF(C567=14,VLOOKUP(AC567,判定式!$E$15:I$19,5,TRUE),IF(C567=15,VLOOKUP(AC567,判定式!$F$15:I$19,4,TRUE),IF(C567=16,VLOOKUP(AC567,判定式!$G$15:I$19,3,TRUE),IF(C567=17,VLOOKUP(AC567,判定式!$H$15:I$19,2,TRUE))))))))</f>
        <v>0</v>
      </c>
    </row>
    <row r="568" spans="1:30" ht="14.25">
      <c r="A568" s="67">
        <v>239</v>
      </c>
      <c r="B568" s="133"/>
      <c r="C568" s="201"/>
      <c r="D568" s="215" t="str">
        <f t="shared" si="22"/>
        <v>-</v>
      </c>
      <c r="E568" s="225"/>
      <c r="F568" s="225"/>
      <c r="G568" s="225"/>
      <c r="H568" s="225"/>
      <c r="I568" s="225"/>
      <c r="J568" s="225"/>
      <c r="K568" s="68"/>
      <c r="L568" s="225"/>
      <c r="M568" s="225"/>
      <c r="N568" s="235"/>
      <c r="O568" s="235"/>
      <c r="P568" s="235"/>
      <c r="Q568" s="235"/>
      <c r="R568" s="235"/>
      <c r="S568" s="235"/>
      <c r="T568" s="250" t="str">
        <f>IF($E568="","",VLOOKUP($E568,判定式!$Q$3:$X$12,8,TRUE))</f>
        <v/>
      </c>
      <c r="U568" s="250" t="str">
        <f>IF($F568="","",VLOOKUP($F568,判定式!$R$3:$X$12,7,TRUE))</f>
        <v/>
      </c>
      <c r="V568" s="250" t="str">
        <f>IF($G568="","",VLOOKUP($G568,判定式!$S$3:$X$12,6,TRUE))</f>
        <v/>
      </c>
      <c r="W568" s="250" t="str">
        <f>IF($H568="","",VLOOKUP($H568,判定式!$T$3:$X$12,5,TRUE))</f>
        <v/>
      </c>
      <c r="X568" s="250" t="str">
        <f>IF($I568="","",VLOOKUP($I568,判定式!$AA$3:$AB$12,2,TRUE))</f>
        <v/>
      </c>
      <c r="Y568" s="250" t="str">
        <f>IF($J568="","",VLOOKUP($J568,判定式!$W$3:$X$12,2,TRUE))</f>
        <v/>
      </c>
      <c r="Z568" s="250" t="str">
        <f>IF($K568="","",VLOOKUP($K568,判定式!$Z$3:$AB$12,3,TRUE))</f>
        <v/>
      </c>
      <c r="AA568" s="250" t="str">
        <f>IF($L568="","",VLOOKUP($L568,判定式!$U$3:$X$12,4,TRUE))</f>
        <v/>
      </c>
      <c r="AB568" s="250" t="str">
        <f>IF($M568="","",VLOOKUP($M568,判定式!$V$3:$X$12,3,TRUE))</f>
        <v/>
      </c>
      <c r="AC568" s="69" t="str">
        <f t="shared" si="23"/>
        <v/>
      </c>
      <c r="AD568" s="170" t="b">
        <f>IF(ISNUMBER(D568),"判定外",IF(C568=12,VLOOKUP(AC568,判定式!$C$15:I$19,7,TRUE),IF(C568=13,VLOOKUP(AC568,判定式!$D$15:I$19,6,TRUE),IF(C568=14,VLOOKUP(AC568,判定式!$E$15:I$19,5,TRUE),IF(C568=15,VLOOKUP(AC568,判定式!$F$15:I$19,4,TRUE),IF(C568=16,VLOOKUP(AC568,判定式!$G$15:I$19,3,TRUE),IF(C568=17,VLOOKUP(AC568,判定式!$H$15:I$19,2,TRUE))))))))</f>
        <v>0</v>
      </c>
    </row>
    <row r="569" spans="1:30" ht="14.25">
      <c r="A569" s="76">
        <v>240</v>
      </c>
      <c r="B569" s="136"/>
      <c r="C569" s="204"/>
      <c r="D569" s="218" t="str">
        <f t="shared" si="22"/>
        <v>-</v>
      </c>
      <c r="E569" s="230"/>
      <c r="F569" s="230"/>
      <c r="G569" s="230"/>
      <c r="H569" s="230"/>
      <c r="I569" s="230"/>
      <c r="J569" s="230"/>
      <c r="K569" s="77"/>
      <c r="L569" s="230"/>
      <c r="M569" s="230"/>
      <c r="N569" s="239"/>
      <c r="O569" s="239"/>
      <c r="P569" s="239"/>
      <c r="Q569" s="239"/>
      <c r="R569" s="239"/>
      <c r="S569" s="239"/>
      <c r="T569" s="251" t="str">
        <f>IF($E569="","",VLOOKUP($E569,判定式!$Q$3:$X$12,8,TRUE))</f>
        <v/>
      </c>
      <c r="U569" s="251" t="str">
        <f>IF($F569="","",VLOOKUP($F569,判定式!$R$3:$X$12,7,TRUE))</f>
        <v/>
      </c>
      <c r="V569" s="251" t="str">
        <f>IF($G569="","",VLOOKUP($G569,判定式!$S$3:$X$12,6,TRUE))</f>
        <v/>
      </c>
      <c r="W569" s="251" t="str">
        <f>IF($H569="","",VLOOKUP($H569,判定式!$T$3:$X$12,5,TRUE))</f>
        <v/>
      </c>
      <c r="X569" s="251" t="str">
        <f>IF($I569="","",VLOOKUP($I569,判定式!$AA$3:$AB$12,2,TRUE))</f>
        <v/>
      </c>
      <c r="Y569" s="251" t="str">
        <f>IF($J569="","",VLOOKUP($J569,判定式!$W$3:$X$12,2,TRUE))</f>
        <v/>
      </c>
      <c r="Z569" s="251" t="str">
        <f>IF($K569="","",VLOOKUP($K569,判定式!$Z$3:$AB$12,3,TRUE))</f>
        <v/>
      </c>
      <c r="AA569" s="251" t="str">
        <f>IF($L569="","",VLOOKUP($L569,判定式!$U$3:$X$12,4,TRUE))</f>
        <v/>
      </c>
      <c r="AB569" s="251" t="str">
        <f>IF($M569="","",VLOOKUP($M569,判定式!$V$3:$X$12,3,TRUE))</f>
        <v/>
      </c>
      <c r="AC569" s="78" t="str">
        <f t="shared" si="23"/>
        <v/>
      </c>
      <c r="AD569" s="173" t="b">
        <f>IF(ISNUMBER(D569),"判定外",IF(C569=12,VLOOKUP(AC569,判定式!$C$15:I$19,7,TRUE),IF(C569=13,VLOOKUP(AC569,判定式!$D$15:I$19,6,TRUE),IF(C569=14,VLOOKUP(AC569,判定式!$E$15:I$19,5,TRUE),IF(C569=15,VLOOKUP(AC569,判定式!$F$15:I$19,4,TRUE),IF(C569=16,VLOOKUP(AC569,判定式!$G$15:I$19,3,TRUE),IF(C569=17,VLOOKUP(AC569,判定式!$H$15:I$19,2,TRUE))))))))</f>
        <v>0</v>
      </c>
    </row>
    <row r="570" spans="1:30" ht="14.25">
      <c r="A570" s="73">
        <v>241</v>
      </c>
      <c r="B570" s="137"/>
      <c r="C570" s="205"/>
      <c r="D570" s="219" t="str">
        <f t="shared" si="22"/>
        <v>-</v>
      </c>
      <c r="E570" s="231"/>
      <c r="F570" s="231"/>
      <c r="G570" s="231"/>
      <c r="H570" s="231"/>
      <c r="I570" s="231"/>
      <c r="J570" s="231"/>
      <c r="K570" s="80"/>
      <c r="L570" s="231"/>
      <c r="M570" s="231"/>
      <c r="N570" s="240"/>
      <c r="O570" s="238"/>
      <c r="P570" s="238"/>
      <c r="Q570" s="238"/>
      <c r="R570" s="238"/>
      <c r="S570" s="238"/>
      <c r="T570" s="252" t="str">
        <f>IF($E570="","",VLOOKUP($E570,判定式!$Q$3:$X$12,8,TRUE))</f>
        <v/>
      </c>
      <c r="U570" s="252" t="str">
        <f>IF($F570="","",VLOOKUP($F570,判定式!$R$3:$X$12,7,TRUE))</f>
        <v/>
      </c>
      <c r="V570" s="252" t="str">
        <f>IF($G570="","",VLOOKUP($G570,判定式!$S$3:$X$12,6,TRUE))</f>
        <v/>
      </c>
      <c r="W570" s="252" t="str">
        <f>IF($H570="","",VLOOKUP($H570,判定式!$T$3:$X$12,5,TRUE))</f>
        <v/>
      </c>
      <c r="X570" s="252" t="str">
        <f>IF($I570="","",VLOOKUP($I570,判定式!$AA$3:$AB$12,2,TRUE))</f>
        <v/>
      </c>
      <c r="Y570" s="252" t="str">
        <f>IF($J570="","",VLOOKUP($J570,判定式!$W$3:$X$12,2,TRUE))</f>
        <v/>
      </c>
      <c r="Z570" s="252" t="str">
        <f>IF($K570="","",VLOOKUP($K570,判定式!$Z$3:$AB$12,3,TRUE))</f>
        <v/>
      </c>
      <c r="AA570" s="252" t="str">
        <f>IF($L570="","",VLOOKUP($L570,判定式!$U$3:$X$12,4,TRUE))</f>
        <v/>
      </c>
      <c r="AB570" s="252" t="str">
        <f>IF($M570="","",VLOOKUP($M570,判定式!$V$3:$X$12,3,TRUE))</f>
        <v/>
      </c>
      <c r="AC570" s="75" t="str">
        <f t="shared" si="23"/>
        <v/>
      </c>
      <c r="AD570" s="174" t="b">
        <f>IF(ISNUMBER(D570),"判定外",IF(C570=12,VLOOKUP(AC570,判定式!$C$15:I$19,7,TRUE),IF(C570=13,VLOOKUP(AC570,判定式!$D$15:I$19,6,TRUE),IF(C570=14,VLOOKUP(AC570,判定式!$E$15:I$19,5,TRUE),IF(C570=15,VLOOKUP(AC570,判定式!$F$15:I$19,4,TRUE),IF(C570=16,VLOOKUP(AC570,判定式!$G$15:I$19,3,TRUE),IF(C570=17,VLOOKUP(AC570,判定式!$H$15:I$19,2,TRUE))))))))</f>
        <v>0</v>
      </c>
    </row>
    <row r="571" spans="1:30" ht="14.25">
      <c r="A571" s="67">
        <v>242</v>
      </c>
      <c r="B571" s="133"/>
      <c r="C571" s="201"/>
      <c r="D571" s="215" t="str">
        <f t="shared" si="22"/>
        <v>-</v>
      </c>
      <c r="E571" s="225"/>
      <c r="F571" s="225"/>
      <c r="G571" s="225"/>
      <c r="H571" s="225"/>
      <c r="I571" s="225"/>
      <c r="J571" s="225"/>
      <c r="K571" s="68"/>
      <c r="L571" s="225"/>
      <c r="M571" s="225"/>
      <c r="N571" s="235"/>
      <c r="O571" s="235"/>
      <c r="P571" s="235"/>
      <c r="Q571" s="235"/>
      <c r="R571" s="235"/>
      <c r="S571" s="235"/>
      <c r="T571" s="250" t="str">
        <f>IF($E571="","",VLOOKUP($E571,判定式!$Q$3:$X$12,8,TRUE))</f>
        <v/>
      </c>
      <c r="U571" s="250" t="str">
        <f>IF($F571="","",VLOOKUP($F571,判定式!$R$3:$X$12,7,TRUE))</f>
        <v/>
      </c>
      <c r="V571" s="250" t="str">
        <f>IF($G571="","",VLOOKUP($G571,判定式!$S$3:$X$12,6,TRUE))</f>
        <v/>
      </c>
      <c r="W571" s="250" t="str">
        <f>IF($H571="","",VLOOKUP($H571,判定式!$T$3:$X$12,5,TRUE))</f>
        <v/>
      </c>
      <c r="X571" s="250" t="str">
        <f>IF($I571="","",VLOOKUP($I571,判定式!$AA$3:$AB$12,2,TRUE))</f>
        <v/>
      </c>
      <c r="Y571" s="250" t="str">
        <f>IF($J571="","",VLOOKUP($J571,判定式!$W$3:$X$12,2,TRUE))</f>
        <v/>
      </c>
      <c r="Z571" s="250" t="str">
        <f>IF($K571="","",VLOOKUP($K571,判定式!$Z$3:$AB$12,3,TRUE))</f>
        <v/>
      </c>
      <c r="AA571" s="250" t="str">
        <f>IF($L571="","",VLOOKUP($L571,判定式!$U$3:$X$12,4,TRUE))</f>
        <v/>
      </c>
      <c r="AB571" s="250" t="str">
        <f>IF($M571="","",VLOOKUP($M571,判定式!$V$3:$X$12,3,TRUE))</f>
        <v/>
      </c>
      <c r="AC571" s="69" t="str">
        <f t="shared" si="23"/>
        <v/>
      </c>
      <c r="AD571" s="170" t="b">
        <f>IF(ISNUMBER(D571),"判定外",IF(C571=12,VLOOKUP(AC571,判定式!$C$15:I$19,7,TRUE),IF(C571=13,VLOOKUP(AC571,判定式!$D$15:I$19,6,TRUE),IF(C571=14,VLOOKUP(AC571,判定式!$E$15:I$19,5,TRUE),IF(C571=15,VLOOKUP(AC571,判定式!$F$15:I$19,4,TRUE),IF(C571=16,VLOOKUP(AC571,判定式!$G$15:I$19,3,TRUE),IF(C571=17,VLOOKUP(AC571,判定式!$H$15:I$19,2,TRUE))))))))</f>
        <v>0</v>
      </c>
    </row>
    <row r="572" spans="1:30" ht="14.25">
      <c r="A572" s="67">
        <v>243</v>
      </c>
      <c r="B572" s="133"/>
      <c r="C572" s="201"/>
      <c r="D572" s="215" t="str">
        <f t="shared" si="22"/>
        <v>-</v>
      </c>
      <c r="E572" s="225"/>
      <c r="F572" s="225"/>
      <c r="G572" s="225"/>
      <c r="H572" s="225"/>
      <c r="I572" s="225"/>
      <c r="J572" s="225"/>
      <c r="K572" s="68"/>
      <c r="L572" s="225"/>
      <c r="M572" s="225"/>
      <c r="N572" s="235"/>
      <c r="O572" s="235"/>
      <c r="P572" s="235"/>
      <c r="Q572" s="235"/>
      <c r="R572" s="235"/>
      <c r="S572" s="235"/>
      <c r="T572" s="250" t="str">
        <f>IF($E572="","",VLOOKUP($E572,判定式!$Q$3:$X$12,8,TRUE))</f>
        <v/>
      </c>
      <c r="U572" s="250" t="str">
        <f>IF($F572="","",VLOOKUP($F572,判定式!$R$3:$X$12,7,TRUE))</f>
        <v/>
      </c>
      <c r="V572" s="250" t="str">
        <f>IF($G572="","",VLOOKUP($G572,判定式!$S$3:$X$12,6,TRUE))</f>
        <v/>
      </c>
      <c r="W572" s="250" t="str">
        <f>IF($H572="","",VLOOKUP($H572,判定式!$T$3:$X$12,5,TRUE))</f>
        <v/>
      </c>
      <c r="X572" s="250" t="str">
        <f>IF($I572="","",VLOOKUP($I572,判定式!$AA$3:$AB$12,2,TRUE))</f>
        <v/>
      </c>
      <c r="Y572" s="250" t="str">
        <f>IF($J572="","",VLOOKUP($J572,判定式!$W$3:$X$12,2,TRUE))</f>
        <v/>
      </c>
      <c r="Z572" s="250" t="str">
        <f>IF($K572="","",VLOOKUP($K572,判定式!$Z$3:$AB$12,3,TRUE))</f>
        <v/>
      </c>
      <c r="AA572" s="250" t="str">
        <f>IF($L572="","",VLOOKUP($L572,判定式!$U$3:$X$12,4,TRUE))</f>
        <v/>
      </c>
      <c r="AB572" s="250" t="str">
        <f>IF($M572="","",VLOOKUP($M572,判定式!$V$3:$X$12,3,TRUE))</f>
        <v/>
      </c>
      <c r="AC572" s="69" t="str">
        <f t="shared" si="23"/>
        <v/>
      </c>
      <c r="AD572" s="170" t="b">
        <f>IF(ISNUMBER(D572),"判定外",IF(C572=12,VLOOKUP(AC572,判定式!$C$15:I$19,7,TRUE),IF(C572=13,VLOOKUP(AC572,判定式!$D$15:I$19,6,TRUE),IF(C572=14,VLOOKUP(AC572,判定式!$E$15:I$19,5,TRUE),IF(C572=15,VLOOKUP(AC572,判定式!$F$15:I$19,4,TRUE),IF(C572=16,VLOOKUP(AC572,判定式!$G$15:I$19,3,TRUE),IF(C572=17,VLOOKUP(AC572,判定式!$H$15:I$19,2,TRUE))))))))</f>
        <v>0</v>
      </c>
    </row>
    <row r="573" spans="1:30" ht="14.25">
      <c r="A573" s="67">
        <v>244</v>
      </c>
      <c r="B573" s="133"/>
      <c r="C573" s="201"/>
      <c r="D573" s="215" t="str">
        <f t="shared" si="22"/>
        <v>-</v>
      </c>
      <c r="E573" s="225"/>
      <c r="F573" s="225"/>
      <c r="G573" s="225"/>
      <c r="H573" s="225"/>
      <c r="I573" s="225"/>
      <c r="J573" s="225"/>
      <c r="K573" s="68"/>
      <c r="L573" s="225"/>
      <c r="M573" s="225"/>
      <c r="N573" s="235"/>
      <c r="O573" s="235"/>
      <c r="P573" s="235"/>
      <c r="Q573" s="235"/>
      <c r="R573" s="235"/>
      <c r="S573" s="235"/>
      <c r="T573" s="250" t="str">
        <f>IF($E573="","",VLOOKUP($E573,判定式!$Q$3:$X$12,8,TRUE))</f>
        <v/>
      </c>
      <c r="U573" s="250" t="str">
        <f>IF($F573="","",VLOOKUP($F573,判定式!$R$3:$X$12,7,TRUE))</f>
        <v/>
      </c>
      <c r="V573" s="250" t="str">
        <f>IF($G573="","",VLOOKUP($G573,判定式!$S$3:$X$12,6,TRUE))</f>
        <v/>
      </c>
      <c r="W573" s="250" t="str">
        <f>IF($H573="","",VLOOKUP($H573,判定式!$T$3:$X$12,5,TRUE))</f>
        <v/>
      </c>
      <c r="X573" s="250" t="str">
        <f>IF($I573="","",VLOOKUP($I573,判定式!$AA$3:$AB$12,2,TRUE))</f>
        <v/>
      </c>
      <c r="Y573" s="250" t="str">
        <f>IF($J573="","",VLOOKUP($J573,判定式!$W$3:$X$12,2,TRUE))</f>
        <v/>
      </c>
      <c r="Z573" s="250" t="str">
        <f>IF($K573="","",VLOOKUP($K573,判定式!$Z$3:$AB$12,3,TRUE))</f>
        <v/>
      </c>
      <c r="AA573" s="250" t="str">
        <f>IF($L573="","",VLOOKUP($L573,判定式!$U$3:$X$12,4,TRUE))</f>
        <v/>
      </c>
      <c r="AB573" s="250" t="str">
        <f>IF($M573="","",VLOOKUP($M573,判定式!$V$3:$X$12,3,TRUE))</f>
        <v/>
      </c>
      <c r="AC573" s="69" t="str">
        <f t="shared" si="23"/>
        <v/>
      </c>
      <c r="AD573" s="170" t="b">
        <f>IF(ISNUMBER(D573),"判定外",IF(C573=12,VLOOKUP(AC573,判定式!$C$15:I$19,7,TRUE),IF(C573=13,VLOOKUP(AC573,判定式!$D$15:I$19,6,TRUE),IF(C573=14,VLOOKUP(AC573,判定式!$E$15:I$19,5,TRUE),IF(C573=15,VLOOKUP(AC573,判定式!$F$15:I$19,4,TRUE),IF(C573=16,VLOOKUP(AC573,判定式!$G$15:I$19,3,TRUE),IF(C573=17,VLOOKUP(AC573,判定式!$H$15:I$19,2,TRUE))))))))</f>
        <v>0</v>
      </c>
    </row>
    <row r="574" spans="1:30" ht="14.25">
      <c r="A574" s="76">
        <v>245</v>
      </c>
      <c r="B574" s="134"/>
      <c r="C574" s="202"/>
      <c r="D574" s="216" t="str">
        <f t="shared" si="22"/>
        <v>-</v>
      </c>
      <c r="E574" s="227"/>
      <c r="F574" s="227"/>
      <c r="G574" s="227"/>
      <c r="H574" s="227"/>
      <c r="I574" s="227"/>
      <c r="J574" s="227"/>
      <c r="K574" s="71"/>
      <c r="L574" s="227"/>
      <c r="M574" s="227"/>
      <c r="N574" s="239"/>
      <c r="O574" s="239"/>
      <c r="P574" s="239"/>
      <c r="Q574" s="239"/>
      <c r="R574" s="239"/>
      <c r="S574" s="239"/>
      <c r="T574" s="253" t="str">
        <f>IF($E574="","",VLOOKUP($E574,判定式!$Q$3:$X$12,8,TRUE))</f>
        <v/>
      </c>
      <c r="U574" s="253" t="str">
        <f>IF($F574="","",VLOOKUP($F574,判定式!$R$3:$X$12,7,TRUE))</f>
        <v/>
      </c>
      <c r="V574" s="253" t="str">
        <f>IF($G574="","",VLOOKUP($G574,判定式!$S$3:$X$12,6,TRUE))</f>
        <v/>
      </c>
      <c r="W574" s="253" t="str">
        <f>IF($H574="","",VLOOKUP($H574,判定式!$T$3:$X$12,5,TRUE))</f>
        <v/>
      </c>
      <c r="X574" s="253" t="str">
        <f>IF($I574="","",VLOOKUP($I574,判定式!$AA$3:$AB$12,2,TRUE))</f>
        <v/>
      </c>
      <c r="Y574" s="253" t="str">
        <f>IF($J574="","",VLOOKUP($J574,判定式!$W$3:$X$12,2,TRUE))</f>
        <v/>
      </c>
      <c r="Z574" s="253" t="str">
        <f>IF($K574="","",VLOOKUP($K574,判定式!$Z$3:$AB$12,3,TRUE))</f>
        <v/>
      </c>
      <c r="AA574" s="253" t="str">
        <f>IF($L574="","",VLOOKUP($L574,判定式!$U$3:$X$12,4,TRUE))</f>
        <v/>
      </c>
      <c r="AB574" s="253" t="str">
        <f>IF($M574="","",VLOOKUP($M574,判定式!$V$3:$X$12,3,TRUE))</f>
        <v/>
      </c>
      <c r="AC574" s="78" t="str">
        <f t="shared" si="23"/>
        <v/>
      </c>
      <c r="AD574" s="171" t="b">
        <f>IF(ISNUMBER(D574),"判定外",IF(C574=12,VLOOKUP(AC574,判定式!$C$15:I$19,7,TRUE),IF(C574=13,VLOOKUP(AC574,判定式!$D$15:I$19,6,TRUE),IF(C574=14,VLOOKUP(AC574,判定式!$E$15:I$19,5,TRUE),IF(C574=15,VLOOKUP(AC574,判定式!$F$15:I$19,4,TRUE),IF(C574=16,VLOOKUP(AC574,判定式!$G$15:I$19,3,TRUE),IF(C574=17,VLOOKUP(AC574,判定式!$H$15:I$19,2,TRUE))))))))</f>
        <v>0</v>
      </c>
    </row>
    <row r="575" spans="1:30" ht="14.25">
      <c r="A575" s="73">
        <v>246</v>
      </c>
      <c r="B575" s="135"/>
      <c r="C575" s="203"/>
      <c r="D575" s="217" t="str">
        <f t="shared" si="22"/>
        <v>-</v>
      </c>
      <c r="E575" s="229"/>
      <c r="F575" s="229"/>
      <c r="G575" s="229"/>
      <c r="H575" s="229"/>
      <c r="I575" s="229"/>
      <c r="J575" s="229"/>
      <c r="K575" s="74"/>
      <c r="L575" s="229"/>
      <c r="M575" s="229"/>
      <c r="N575" s="238"/>
      <c r="O575" s="238"/>
      <c r="P575" s="238"/>
      <c r="Q575" s="238"/>
      <c r="R575" s="238"/>
      <c r="S575" s="238"/>
      <c r="T575" s="254" t="str">
        <f>IF($E575="","",VLOOKUP($E575,判定式!$Q$3:$X$12,8,TRUE))</f>
        <v/>
      </c>
      <c r="U575" s="254" t="str">
        <f>IF($F575="","",VLOOKUP($F575,判定式!$R$3:$X$12,7,TRUE))</f>
        <v/>
      </c>
      <c r="V575" s="254" t="str">
        <f>IF($G575="","",VLOOKUP($G575,判定式!$S$3:$X$12,6,TRUE))</f>
        <v/>
      </c>
      <c r="W575" s="254" t="str">
        <f>IF($H575="","",VLOOKUP($H575,判定式!$T$3:$X$12,5,TRUE))</f>
        <v/>
      </c>
      <c r="X575" s="254" t="str">
        <f>IF($I575="","",VLOOKUP($I575,判定式!$AA$3:$AB$12,2,TRUE))</f>
        <v/>
      </c>
      <c r="Y575" s="254" t="str">
        <f>IF($J575="","",VLOOKUP($J575,判定式!$W$3:$X$12,2,TRUE))</f>
        <v/>
      </c>
      <c r="Z575" s="254" t="str">
        <f>IF($K575="","",VLOOKUP($K575,判定式!$Z$3:$AB$12,3,TRUE))</f>
        <v/>
      </c>
      <c r="AA575" s="254" t="str">
        <f>IF($L575="","",VLOOKUP($L575,判定式!$U$3:$X$12,4,TRUE))</f>
        <v/>
      </c>
      <c r="AB575" s="254" t="str">
        <f>IF($M575="","",VLOOKUP($M575,判定式!$V$3:$X$12,3,TRUE))</f>
        <v/>
      </c>
      <c r="AC575" s="75" t="str">
        <f t="shared" si="23"/>
        <v/>
      </c>
      <c r="AD575" s="172" t="b">
        <f>IF(ISNUMBER(D575),"判定外",IF(C575=12,VLOOKUP(AC575,判定式!$C$15:I$19,7,TRUE),IF(C575=13,VLOOKUP(AC575,判定式!$D$15:I$19,6,TRUE),IF(C575=14,VLOOKUP(AC575,判定式!$E$15:I$19,5,TRUE),IF(C575=15,VLOOKUP(AC575,判定式!$F$15:I$19,4,TRUE),IF(C575=16,VLOOKUP(AC575,判定式!$G$15:I$19,3,TRUE),IF(C575=17,VLOOKUP(AC575,判定式!$H$15:I$19,2,TRUE))))))))</f>
        <v>0</v>
      </c>
    </row>
    <row r="576" spans="1:30" ht="14.25">
      <c r="A576" s="67">
        <v>247</v>
      </c>
      <c r="B576" s="133"/>
      <c r="C576" s="201"/>
      <c r="D576" s="215" t="str">
        <f t="shared" si="22"/>
        <v>-</v>
      </c>
      <c r="E576" s="225"/>
      <c r="F576" s="225"/>
      <c r="G576" s="225"/>
      <c r="H576" s="225"/>
      <c r="I576" s="225"/>
      <c r="J576" s="225"/>
      <c r="K576" s="68"/>
      <c r="L576" s="225"/>
      <c r="M576" s="225"/>
      <c r="N576" s="235"/>
      <c r="O576" s="235"/>
      <c r="P576" s="235"/>
      <c r="Q576" s="235"/>
      <c r="R576" s="235"/>
      <c r="S576" s="235"/>
      <c r="T576" s="250" t="str">
        <f>IF($E576="","",VLOOKUP($E576,判定式!$Q$3:$X$12,8,TRUE))</f>
        <v/>
      </c>
      <c r="U576" s="250" t="str">
        <f>IF($F576="","",VLOOKUP($F576,判定式!$R$3:$X$12,7,TRUE))</f>
        <v/>
      </c>
      <c r="V576" s="250" t="str">
        <f>IF($G576="","",VLOOKUP($G576,判定式!$S$3:$X$12,6,TRUE))</f>
        <v/>
      </c>
      <c r="W576" s="250" t="str">
        <f>IF($H576="","",VLOOKUP($H576,判定式!$T$3:$X$12,5,TRUE))</f>
        <v/>
      </c>
      <c r="X576" s="250" t="str">
        <f>IF($I576="","",VLOOKUP($I576,判定式!$AA$3:$AB$12,2,TRUE))</f>
        <v/>
      </c>
      <c r="Y576" s="250" t="str">
        <f>IF($J576="","",VLOOKUP($J576,判定式!$W$3:$X$12,2,TRUE))</f>
        <v/>
      </c>
      <c r="Z576" s="250" t="str">
        <f>IF($K576="","",VLOOKUP($K576,判定式!$Z$3:$AB$12,3,TRUE))</f>
        <v/>
      </c>
      <c r="AA576" s="250" t="str">
        <f>IF($L576="","",VLOOKUP($L576,判定式!$U$3:$X$12,4,TRUE))</f>
        <v/>
      </c>
      <c r="AB576" s="250" t="str">
        <f>IF($M576="","",VLOOKUP($M576,判定式!$V$3:$X$12,3,TRUE))</f>
        <v/>
      </c>
      <c r="AC576" s="69" t="str">
        <f t="shared" si="23"/>
        <v/>
      </c>
      <c r="AD576" s="170" t="b">
        <f>IF(ISNUMBER(D576),"判定外",IF(C576=12,VLOOKUP(AC576,判定式!$C$15:I$19,7,TRUE),IF(C576=13,VLOOKUP(AC576,判定式!$D$15:I$19,6,TRUE),IF(C576=14,VLOOKUP(AC576,判定式!$E$15:I$19,5,TRUE),IF(C576=15,VLOOKUP(AC576,判定式!$F$15:I$19,4,TRUE),IF(C576=16,VLOOKUP(AC576,判定式!$G$15:I$19,3,TRUE),IF(C576=17,VLOOKUP(AC576,判定式!$H$15:I$19,2,TRUE))))))))</f>
        <v>0</v>
      </c>
    </row>
    <row r="577" spans="1:30" ht="14.25">
      <c r="A577" s="67">
        <v>248</v>
      </c>
      <c r="B577" s="133"/>
      <c r="C577" s="201"/>
      <c r="D577" s="215" t="str">
        <f t="shared" si="22"/>
        <v>-</v>
      </c>
      <c r="E577" s="225"/>
      <c r="F577" s="225"/>
      <c r="G577" s="225"/>
      <c r="H577" s="225"/>
      <c r="I577" s="225"/>
      <c r="J577" s="225"/>
      <c r="K577" s="68"/>
      <c r="L577" s="225"/>
      <c r="M577" s="225"/>
      <c r="N577" s="235"/>
      <c r="O577" s="235"/>
      <c r="P577" s="235"/>
      <c r="Q577" s="235"/>
      <c r="R577" s="235"/>
      <c r="S577" s="235"/>
      <c r="T577" s="250" t="str">
        <f>IF($E577="","",VLOOKUP($E577,判定式!$Q$3:$X$12,8,TRUE))</f>
        <v/>
      </c>
      <c r="U577" s="250" t="str">
        <f>IF($F577="","",VLOOKUP($F577,判定式!$R$3:$X$12,7,TRUE))</f>
        <v/>
      </c>
      <c r="V577" s="250" t="str">
        <f>IF($G577="","",VLOOKUP($G577,判定式!$S$3:$X$12,6,TRUE))</f>
        <v/>
      </c>
      <c r="W577" s="250" t="str">
        <f>IF($H577="","",VLOOKUP($H577,判定式!$T$3:$X$12,5,TRUE))</f>
        <v/>
      </c>
      <c r="X577" s="250" t="str">
        <f>IF($I577="","",VLOOKUP($I577,判定式!$AA$3:$AB$12,2,TRUE))</f>
        <v/>
      </c>
      <c r="Y577" s="250" t="str">
        <f>IF($J577="","",VLOOKUP($J577,判定式!$W$3:$X$12,2,TRUE))</f>
        <v/>
      </c>
      <c r="Z577" s="250" t="str">
        <f>IF($K577="","",VLOOKUP($K577,判定式!$Z$3:$AB$12,3,TRUE))</f>
        <v/>
      </c>
      <c r="AA577" s="250" t="str">
        <f>IF($L577="","",VLOOKUP($L577,判定式!$U$3:$X$12,4,TRUE))</f>
        <v/>
      </c>
      <c r="AB577" s="250" t="str">
        <f>IF($M577="","",VLOOKUP($M577,判定式!$V$3:$X$12,3,TRUE))</f>
        <v/>
      </c>
      <c r="AC577" s="69" t="str">
        <f t="shared" si="23"/>
        <v/>
      </c>
      <c r="AD577" s="170" t="b">
        <f>IF(ISNUMBER(D577),"判定外",IF(C577=12,VLOOKUP(AC577,判定式!$C$15:I$19,7,TRUE),IF(C577=13,VLOOKUP(AC577,判定式!$D$15:I$19,6,TRUE),IF(C577=14,VLOOKUP(AC577,判定式!$E$15:I$19,5,TRUE),IF(C577=15,VLOOKUP(AC577,判定式!$F$15:I$19,4,TRUE),IF(C577=16,VLOOKUP(AC577,判定式!$G$15:I$19,3,TRUE),IF(C577=17,VLOOKUP(AC577,判定式!$H$15:I$19,2,TRUE))))))))</f>
        <v>0</v>
      </c>
    </row>
    <row r="578" spans="1:30" ht="14.25">
      <c r="A578" s="67">
        <v>249</v>
      </c>
      <c r="B578" s="133"/>
      <c r="C578" s="201"/>
      <c r="D578" s="215" t="str">
        <f t="shared" si="22"/>
        <v>-</v>
      </c>
      <c r="E578" s="225"/>
      <c r="F578" s="225"/>
      <c r="G578" s="225"/>
      <c r="H578" s="225"/>
      <c r="I578" s="225"/>
      <c r="J578" s="225"/>
      <c r="K578" s="68"/>
      <c r="L578" s="225"/>
      <c r="M578" s="225"/>
      <c r="N578" s="235"/>
      <c r="O578" s="235"/>
      <c r="P578" s="235"/>
      <c r="Q578" s="235"/>
      <c r="R578" s="235"/>
      <c r="S578" s="235"/>
      <c r="T578" s="250" t="str">
        <f>IF($E578="","",VLOOKUP($E578,判定式!$Q$3:$X$12,8,TRUE))</f>
        <v/>
      </c>
      <c r="U578" s="250" t="str">
        <f>IF($F578="","",VLOOKUP($F578,判定式!$R$3:$X$12,7,TRUE))</f>
        <v/>
      </c>
      <c r="V578" s="250" t="str">
        <f>IF($G578="","",VLOOKUP($G578,判定式!$S$3:$X$12,6,TRUE))</f>
        <v/>
      </c>
      <c r="W578" s="250" t="str">
        <f>IF($H578="","",VLOOKUP($H578,判定式!$T$3:$X$12,5,TRUE))</f>
        <v/>
      </c>
      <c r="X578" s="250" t="str">
        <f>IF($I578="","",VLOOKUP($I578,判定式!$AA$3:$AB$12,2,TRUE))</f>
        <v/>
      </c>
      <c r="Y578" s="250" t="str">
        <f>IF($J578="","",VLOOKUP($J578,判定式!$W$3:$X$12,2,TRUE))</f>
        <v/>
      </c>
      <c r="Z578" s="250" t="str">
        <f>IF($K578="","",VLOOKUP($K578,判定式!$Z$3:$AB$12,3,TRUE))</f>
        <v/>
      </c>
      <c r="AA578" s="250" t="str">
        <f>IF($L578="","",VLOOKUP($L578,判定式!$U$3:$X$12,4,TRUE))</f>
        <v/>
      </c>
      <c r="AB578" s="250" t="str">
        <f>IF($M578="","",VLOOKUP($M578,判定式!$V$3:$X$12,3,TRUE))</f>
        <v/>
      </c>
      <c r="AC578" s="69" t="str">
        <f t="shared" si="23"/>
        <v/>
      </c>
      <c r="AD578" s="170" t="b">
        <f>IF(ISNUMBER(D578),"判定外",IF(C578=12,VLOOKUP(AC578,判定式!$C$15:I$19,7,TRUE),IF(C578=13,VLOOKUP(AC578,判定式!$D$15:I$19,6,TRUE),IF(C578=14,VLOOKUP(AC578,判定式!$E$15:I$19,5,TRUE),IF(C578=15,VLOOKUP(AC578,判定式!$F$15:I$19,4,TRUE),IF(C578=16,VLOOKUP(AC578,判定式!$G$15:I$19,3,TRUE),IF(C578=17,VLOOKUP(AC578,判定式!$H$15:I$19,2,TRUE))))))))</f>
        <v>0</v>
      </c>
    </row>
    <row r="579" spans="1:30" ht="14.25">
      <c r="A579" s="76">
        <v>250</v>
      </c>
      <c r="B579" s="136"/>
      <c r="C579" s="204"/>
      <c r="D579" s="218" t="str">
        <f t="shared" si="22"/>
        <v>-</v>
      </c>
      <c r="E579" s="230"/>
      <c r="F579" s="230"/>
      <c r="G579" s="230"/>
      <c r="H579" s="230"/>
      <c r="I579" s="230"/>
      <c r="J579" s="230"/>
      <c r="K579" s="77"/>
      <c r="L579" s="230"/>
      <c r="M579" s="230"/>
      <c r="N579" s="239"/>
      <c r="O579" s="239"/>
      <c r="P579" s="239"/>
      <c r="Q579" s="239"/>
      <c r="R579" s="239"/>
      <c r="S579" s="239"/>
      <c r="T579" s="251" t="str">
        <f>IF($E579="","",VLOOKUP($E579,判定式!$Q$3:$X$12,8,TRUE))</f>
        <v/>
      </c>
      <c r="U579" s="251" t="str">
        <f>IF($F579="","",VLOOKUP($F579,判定式!$R$3:$X$12,7,TRUE))</f>
        <v/>
      </c>
      <c r="V579" s="251" t="str">
        <f>IF($G579="","",VLOOKUP($G579,判定式!$S$3:$X$12,6,TRUE))</f>
        <v/>
      </c>
      <c r="W579" s="251" t="str">
        <f>IF($H579="","",VLOOKUP($H579,判定式!$T$3:$X$12,5,TRUE))</f>
        <v/>
      </c>
      <c r="X579" s="251" t="str">
        <f>IF($I579="","",VLOOKUP($I579,判定式!$AA$3:$AB$12,2,TRUE))</f>
        <v/>
      </c>
      <c r="Y579" s="251" t="str">
        <f>IF($J579="","",VLOOKUP($J579,判定式!$W$3:$X$12,2,TRUE))</f>
        <v/>
      </c>
      <c r="Z579" s="251" t="str">
        <f>IF($K579="","",VLOOKUP($K579,判定式!$Z$3:$AB$12,3,TRUE))</f>
        <v/>
      </c>
      <c r="AA579" s="251" t="str">
        <f>IF($L579="","",VLOOKUP($L579,判定式!$U$3:$X$12,4,TRUE))</f>
        <v/>
      </c>
      <c r="AB579" s="251" t="str">
        <f>IF($M579="","",VLOOKUP($M579,判定式!$V$3:$X$12,3,TRUE))</f>
        <v/>
      </c>
      <c r="AC579" s="78" t="str">
        <f t="shared" si="23"/>
        <v/>
      </c>
      <c r="AD579" s="173" t="b">
        <f>IF(ISNUMBER(D579),"判定外",IF(C579=12,VLOOKUP(AC579,判定式!$C$15:I$19,7,TRUE),IF(C579=13,VLOOKUP(AC579,判定式!$D$15:I$19,6,TRUE),IF(C579=14,VLOOKUP(AC579,判定式!$E$15:I$19,5,TRUE),IF(C579=15,VLOOKUP(AC579,判定式!$F$15:I$19,4,TRUE),IF(C579=16,VLOOKUP(AC579,判定式!$G$15:I$19,3,TRUE),IF(C579=17,VLOOKUP(AC579,判定式!$H$15:I$19,2,TRUE))))))))</f>
        <v>0</v>
      </c>
    </row>
    <row r="580" spans="1:30" ht="14.25">
      <c r="A580" s="73">
        <v>251</v>
      </c>
      <c r="B580" s="137"/>
      <c r="C580" s="205"/>
      <c r="D580" s="219" t="str">
        <f t="shared" si="22"/>
        <v>-</v>
      </c>
      <c r="E580" s="231"/>
      <c r="F580" s="231"/>
      <c r="G580" s="231"/>
      <c r="H580" s="231"/>
      <c r="I580" s="231"/>
      <c r="J580" s="231"/>
      <c r="K580" s="80"/>
      <c r="L580" s="231"/>
      <c r="M580" s="231"/>
      <c r="N580" s="238"/>
      <c r="O580" s="238"/>
      <c r="P580" s="238"/>
      <c r="Q580" s="238"/>
      <c r="R580" s="238"/>
      <c r="S580" s="238"/>
      <c r="T580" s="252" t="str">
        <f>IF($E580="","",VLOOKUP($E580,判定式!$Q$3:$X$12,8,TRUE))</f>
        <v/>
      </c>
      <c r="U580" s="252" t="str">
        <f>IF($F580="","",VLOOKUP($F580,判定式!$R$3:$X$12,7,TRUE))</f>
        <v/>
      </c>
      <c r="V580" s="252" t="str">
        <f>IF($G580="","",VLOOKUP($G580,判定式!$S$3:$X$12,6,TRUE))</f>
        <v/>
      </c>
      <c r="W580" s="252" t="str">
        <f>IF($H580="","",VLOOKUP($H580,判定式!$T$3:$X$12,5,TRUE))</f>
        <v/>
      </c>
      <c r="X580" s="252" t="str">
        <f>IF($I580="","",VLOOKUP($I580,判定式!$AA$3:$AB$12,2,TRUE))</f>
        <v/>
      </c>
      <c r="Y580" s="252" t="str">
        <f>IF($J580="","",VLOOKUP($J580,判定式!$W$3:$X$12,2,TRUE))</f>
        <v/>
      </c>
      <c r="Z580" s="252" t="str">
        <f>IF($K580="","",VLOOKUP($K580,判定式!$Z$3:$AB$12,3,TRUE))</f>
        <v/>
      </c>
      <c r="AA580" s="252" t="str">
        <f>IF($L580="","",VLOOKUP($L580,判定式!$U$3:$X$12,4,TRUE))</f>
        <v/>
      </c>
      <c r="AB580" s="252" t="str">
        <f>IF($M580="","",VLOOKUP($M580,判定式!$V$3:$X$12,3,TRUE))</f>
        <v/>
      </c>
      <c r="AC580" s="75" t="str">
        <f t="shared" si="23"/>
        <v/>
      </c>
      <c r="AD580" s="174" t="b">
        <f>IF(ISNUMBER(D580),"判定外",IF(C580=12,VLOOKUP(AC580,判定式!$C$15:I$19,7,TRUE),IF(C580=13,VLOOKUP(AC580,判定式!$D$15:I$19,6,TRUE),IF(C580=14,VLOOKUP(AC580,判定式!$E$15:I$19,5,TRUE),IF(C580=15,VLOOKUP(AC580,判定式!$F$15:I$19,4,TRUE),IF(C580=16,VLOOKUP(AC580,判定式!$G$15:I$19,3,TRUE),IF(C580=17,VLOOKUP(AC580,判定式!$H$15:I$19,2,TRUE))))))))</f>
        <v>0</v>
      </c>
    </row>
    <row r="581" spans="1:30" ht="14.25">
      <c r="A581" s="67">
        <v>252</v>
      </c>
      <c r="B581" s="133"/>
      <c r="C581" s="201"/>
      <c r="D581" s="215" t="str">
        <f t="shared" si="22"/>
        <v>-</v>
      </c>
      <c r="E581" s="225"/>
      <c r="F581" s="225"/>
      <c r="G581" s="225"/>
      <c r="H581" s="225"/>
      <c r="I581" s="225"/>
      <c r="J581" s="225"/>
      <c r="K581" s="68"/>
      <c r="L581" s="225"/>
      <c r="M581" s="225"/>
      <c r="N581" s="235"/>
      <c r="O581" s="235"/>
      <c r="P581" s="235"/>
      <c r="Q581" s="235"/>
      <c r="R581" s="235"/>
      <c r="S581" s="235"/>
      <c r="T581" s="250" t="str">
        <f>IF($E581="","",VLOOKUP($E581,判定式!$Q$3:$X$12,8,TRUE))</f>
        <v/>
      </c>
      <c r="U581" s="250" t="str">
        <f>IF($F581="","",VLOOKUP($F581,判定式!$R$3:$X$12,7,TRUE))</f>
        <v/>
      </c>
      <c r="V581" s="250" t="str">
        <f>IF($G581="","",VLOOKUP($G581,判定式!$S$3:$X$12,6,TRUE))</f>
        <v/>
      </c>
      <c r="W581" s="250" t="str">
        <f>IF($H581="","",VLOOKUP($H581,判定式!$T$3:$X$12,5,TRUE))</f>
        <v/>
      </c>
      <c r="X581" s="250" t="str">
        <f>IF($I581="","",VLOOKUP($I581,判定式!$AA$3:$AB$12,2,TRUE))</f>
        <v/>
      </c>
      <c r="Y581" s="250" t="str">
        <f>IF($J581="","",VLOOKUP($J581,判定式!$W$3:$X$12,2,TRUE))</f>
        <v/>
      </c>
      <c r="Z581" s="250" t="str">
        <f>IF($K581="","",VLOOKUP($K581,判定式!$Z$3:$AB$12,3,TRUE))</f>
        <v/>
      </c>
      <c r="AA581" s="250" t="str">
        <f>IF($L581="","",VLOOKUP($L581,判定式!$U$3:$X$12,4,TRUE))</f>
        <v/>
      </c>
      <c r="AB581" s="250" t="str">
        <f>IF($M581="","",VLOOKUP($M581,判定式!$V$3:$X$12,3,TRUE))</f>
        <v/>
      </c>
      <c r="AC581" s="69" t="str">
        <f t="shared" si="23"/>
        <v/>
      </c>
      <c r="AD581" s="170" t="b">
        <f>IF(ISNUMBER(D581),"判定外",IF(C581=12,VLOOKUP(AC581,判定式!$C$15:I$19,7,TRUE),IF(C581=13,VLOOKUP(AC581,判定式!$D$15:I$19,6,TRUE),IF(C581=14,VLOOKUP(AC581,判定式!$E$15:I$19,5,TRUE),IF(C581=15,VLOOKUP(AC581,判定式!$F$15:I$19,4,TRUE),IF(C581=16,VLOOKUP(AC581,判定式!$G$15:I$19,3,TRUE),IF(C581=17,VLOOKUP(AC581,判定式!$H$15:I$19,2,TRUE))))))))</f>
        <v>0</v>
      </c>
    </row>
    <row r="582" spans="1:30" ht="14.25">
      <c r="A582" s="67">
        <v>253</v>
      </c>
      <c r="B582" s="133"/>
      <c r="C582" s="201"/>
      <c r="D582" s="215" t="str">
        <f t="shared" si="22"/>
        <v>-</v>
      </c>
      <c r="E582" s="225"/>
      <c r="F582" s="225"/>
      <c r="G582" s="225"/>
      <c r="H582" s="225"/>
      <c r="I582" s="225"/>
      <c r="J582" s="225"/>
      <c r="K582" s="68"/>
      <c r="L582" s="225"/>
      <c r="M582" s="225"/>
      <c r="N582" s="235"/>
      <c r="O582" s="235"/>
      <c r="P582" s="235"/>
      <c r="Q582" s="235"/>
      <c r="R582" s="235"/>
      <c r="S582" s="235"/>
      <c r="T582" s="250" t="str">
        <f>IF($E582="","",VLOOKUP($E582,判定式!$Q$3:$X$12,8,TRUE))</f>
        <v/>
      </c>
      <c r="U582" s="250" t="str">
        <f>IF($F582="","",VLOOKUP($F582,判定式!$R$3:$X$12,7,TRUE))</f>
        <v/>
      </c>
      <c r="V582" s="250" t="str">
        <f>IF($G582="","",VLOOKUP($G582,判定式!$S$3:$X$12,6,TRUE))</f>
        <v/>
      </c>
      <c r="W582" s="250" t="str">
        <f>IF($H582="","",VLOOKUP($H582,判定式!$T$3:$X$12,5,TRUE))</f>
        <v/>
      </c>
      <c r="X582" s="250" t="str">
        <f>IF($I582="","",VLOOKUP($I582,判定式!$AA$3:$AB$12,2,TRUE))</f>
        <v/>
      </c>
      <c r="Y582" s="250" t="str">
        <f>IF($J582="","",VLOOKUP($J582,判定式!$W$3:$X$12,2,TRUE))</f>
        <v/>
      </c>
      <c r="Z582" s="250" t="str">
        <f>IF($K582="","",VLOOKUP($K582,判定式!$Z$3:$AB$12,3,TRUE))</f>
        <v/>
      </c>
      <c r="AA582" s="250" t="str">
        <f>IF($L582="","",VLOOKUP($L582,判定式!$U$3:$X$12,4,TRUE))</f>
        <v/>
      </c>
      <c r="AB582" s="250" t="str">
        <f>IF($M582="","",VLOOKUP($M582,判定式!$V$3:$X$12,3,TRUE))</f>
        <v/>
      </c>
      <c r="AC582" s="69" t="str">
        <f t="shared" si="23"/>
        <v/>
      </c>
      <c r="AD582" s="170" t="b">
        <f>IF(ISNUMBER(D582),"判定外",IF(C582=12,VLOOKUP(AC582,判定式!$C$15:I$19,7,TRUE),IF(C582=13,VLOOKUP(AC582,判定式!$D$15:I$19,6,TRUE),IF(C582=14,VLOOKUP(AC582,判定式!$E$15:I$19,5,TRUE),IF(C582=15,VLOOKUP(AC582,判定式!$F$15:I$19,4,TRUE),IF(C582=16,VLOOKUP(AC582,判定式!$G$15:I$19,3,TRUE),IF(C582=17,VLOOKUP(AC582,判定式!$H$15:I$19,2,TRUE))))))))</f>
        <v>0</v>
      </c>
    </row>
    <row r="583" spans="1:30" ht="14.25">
      <c r="A583" s="67">
        <v>254</v>
      </c>
      <c r="B583" s="133"/>
      <c r="C583" s="201"/>
      <c r="D583" s="215" t="str">
        <f t="shared" si="22"/>
        <v>-</v>
      </c>
      <c r="E583" s="225"/>
      <c r="F583" s="225"/>
      <c r="G583" s="225"/>
      <c r="H583" s="225"/>
      <c r="I583" s="225"/>
      <c r="J583" s="225"/>
      <c r="K583" s="68"/>
      <c r="L583" s="225"/>
      <c r="M583" s="225"/>
      <c r="N583" s="235"/>
      <c r="O583" s="235"/>
      <c r="P583" s="235"/>
      <c r="Q583" s="235"/>
      <c r="R583" s="235"/>
      <c r="S583" s="235"/>
      <c r="T583" s="250" t="str">
        <f>IF($E583="","",VLOOKUP($E583,判定式!$Q$3:$X$12,8,TRUE))</f>
        <v/>
      </c>
      <c r="U583" s="250" t="str">
        <f>IF($F583="","",VLOOKUP($F583,判定式!$R$3:$X$12,7,TRUE))</f>
        <v/>
      </c>
      <c r="V583" s="250" t="str">
        <f>IF($G583="","",VLOOKUP($G583,判定式!$S$3:$X$12,6,TRUE))</f>
        <v/>
      </c>
      <c r="W583" s="250" t="str">
        <f>IF($H583="","",VLOOKUP($H583,判定式!$T$3:$X$12,5,TRUE))</f>
        <v/>
      </c>
      <c r="X583" s="250" t="str">
        <f>IF($I583="","",VLOOKUP($I583,判定式!$AA$3:$AB$12,2,TRUE))</f>
        <v/>
      </c>
      <c r="Y583" s="250" t="str">
        <f>IF($J583="","",VLOOKUP($J583,判定式!$W$3:$X$12,2,TRUE))</f>
        <v/>
      </c>
      <c r="Z583" s="250" t="str">
        <f>IF($K583="","",VLOOKUP($K583,判定式!$Z$3:$AB$12,3,TRUE))</f>
        <v/>
      </c>
      <c r="AA583" s="250" t="str">
        <f>IF($L583="","",VLOOKUP($L583,判定式!$U$3:$X$12,4,TRUE))</f>
        <v/>
      </c>
      <c r="AB583" s="250" t="str">
        <f>IF($M583="","",VLOOKUP($M583,判定式!$V$3:$X$12,3,TRUE))</f>
        <v/>
      </c>
      <c r="AC583" s="69" t="str">
        <f t="shared" si="23"/>
        <v/>
      </c>
      <c r="AD583" s="170" t="b">
        <f>IF(ISNUMBER(D583),"判定外",IF(C583=12,VLOOKUP(AC583,判定式!$C$15:I$19,7,TRUE),IF(C583=13,VLOOKUP(AC583,判定式!$D$15:I$19,6,TRUE),IF(C583=14,VLOOKUP(AC583,判定式!$E$15:I$19,5,TRUE),IF(C583=15,VLOOKUP(AC583,判定式!$F$15:I$19,4,TRUE),IF(C583=16,VLOOKUP(AC583,判定式!$G$15:I$19,3,TRUE),IF(C583=17,VLOOKUP(AC583,判定式!$H$15:I$19,2,TRUE))))))))</f>
        <v>0</v>
      </c>
    </row>
    <row r="584" spans="1:30" ht="14.25">
      <c r="A584" s="76">
        <v>255</v>
      </c>
      <c r="B584" s="134"/>
      <c r="C584" s="202"/>
      <c r="D584" s="216" t="str">
        <f t="shared" si="22"/>
        <v>-</v>
      </c>
      <c r="E584" s="227"/>
      <c r="F584" s="227"/>
      <c r="G584" s="227"/>
      <c r="H584" s="227"/>
      <c r="I584" s="227"/>
      <c r="J584" s="227"/>
      <c r="K584" s="71"/>
      <c r="L584" s="227"/>
      <c r="M584" s="227"/>
      <c r="N584" s="239"/>
      <c r="O584" s="239"/>
      <c r="P584" s="239"/>
      <c r="Q584" s="239"/>
      <c r="R584" s="239"/>
      <c r="S584" s="239"/>
      <c r="T584" s="253" t="str">
        <f>IF($E584="","",VLOOKUP($E584,判定式!$Q$3:$X$12,8,TRUE))</f>
        <v/>
      </c>
      <c r="U584" s="253" t="str">
        <f>IF($F584="","",VLOOKUP($F584,判定式!$R$3:$X$12,7,TRUE))</f>
        <v/>
      </c>
      <c r="V584" s="253" t="str">
        <f>IF($G584="","",VLOOKUP($G584,判定式!$S$3:$X$12,6,TRUE))</f>
        <v/>
      </c>
      <c r="W584" s="253" t="str">
        <f>IF($H584="","",VLOOKUP($H584,判定式!$T$3:$X$12,5,TRUE))</f>
        <v/>
      </c>
      <c r="X584" s="253" t="str">
        <f>IF($I584="","",VLOOKUP($I584,判定式!$AA$3:$AB$12,2,TRUE))</f>
        <v/>
      </c>
      <c r="Y584" s="253" t="str">
        <f>IF($J584="","",VLOOKUP($J584,判定式!$W$3:$X$12,2,TRUE))</f>
        <v/>
      </c>
      <c r="Z584" s="253" t="str">
        <f>IF($K584="","",VLOOKUP($K584,判定式!$Z$3:$AB$12,3,TRUE))</f>
        <v/>
      </c>
      <c r="AA584" s="253" t="str">
        <f>IF($L584="","",VLOOKUP($L584,判定式!$U$3:$X$12,4,TRUE))</f>
        <v/>
      </c>
      <c r="AB584" s="253" t="str">
        <f>IF($M584="","",VLOOKUP($M584,判定式!$V$3:$X$12,3,TRUE))</f>
        <v/>
      </c>
      <c r="AC584" s="78" t="str">
        <f t="shared" si="23"/>
        <v/>
      </c>
      <c r="AD584" s="171" t="b">
        <f>IF(ISNUMBER(D584),"判定外",IF(C584=12,VLOOKUP(AC584,判定式!$C$15:I$19,7,TRUE),IF(C584=13,VLOOKUP(AC584,判定式!$D$15:I$19,6,TRUE),IF(C584=14,VLOOKUP(AC584,判定式!$E$15:I$19,5,TRUE),IF(C584=15,VLOOKUP(AC584,判定式!$F$15:I$19,4,TRUE),IF(C584=16,VLOOKUP(AC584,判定式!$G$15:I$19,3,TRUE),IF(C584=17,VLOOKUP(AC584,判定式!$H$15:I$19,2,TRUE))))))))</f>
        <v>0</v>
      </c>
    </row>
    <row r="585" spans="1:30" ht="14.25">
      <c r="A585" s="73">
        <v>256</v>
      </c>
      <c r="B585" s="135"/>
      <c r="C585" s="203"/>
      <c r="D585" s="217" t="str">
        <f t="shared" si="22"/>
        <v>-</v>
      </c>
      <c r="E585" s="229"/>
      <c r="F585" s="229"/>
      <c r="G585" s="229"/>
      <c r="H585" s="229"/>
      <c r="I585" s="229"/>
      <c r="J585" s="229"/>
      <c r="K585" s="74"/>
      <c r="L585" s="229"/>
      <c r="M585" s="229"/>
      <c r="N585" s="238"/>
      <c r="O585" s="238"/>
      <c r="P585" s="238"/>
      <c r="Q585" s="238"/>
      <c r="R585" s="238"/>
      <c r="S585" s="238"/>
      <c r="T585" s="254" t="str">
        <f>IF($E585="","",VLOOKUP($E585,判定式!$Q$3:$X$12,8,TRUE))</f>
        <v/>
      </c>
      <c r="U585" s="254" t="str">
        <f>IF($F585="","",VLOOKUP($F585,判定式!$R$3:$X$12,7,TRUE))</f>
        <v/>
      </c>
      <c r="V585" s="254" t="str">
        <f>IF($G585="","",VLOOKUP($G585,判定式!$S$3:$X$12,6,TRUE))</f>
        <v/>
      </c>
      <c r="W585" s="254" t="str">
        <f>IF($H585="","",VLOOKUP($H585,判定式!$T$3:$X$12,5,TRUE))</f>
        <v/>
      </c>
      <c r="X585" s="254" t="str">
        <f>IF($I585="","",VLOOKUP($I585,判定式!$AA$3:$AB$12,2,TRUE))</f>
        <v/>
      </c>
      <c r="Y585" s="254" t="str">
        <f>IF($J585="","",VLOOKUP($J585,判定式!$W$3:$X$12,2,TRUE))</f>
        <v/>
      </c>
      <c r="Z585" s="254" t="str">
        <f>IF($K585="","",VLOOKUP($K585,判定式!$Z$3:$AB$12,3,TRUE))</f>
        <v/>
      </c>
      <c r="AA585" s="254" t="str">
        <f>IF($L585="","",VLOOKUP($L585,判定式!$U$3:$X$12,4,TRUE))</f>
        <v/>
      </c>
      <c r="AB585" s="254" t="str">
        <f>IF($M585="","",VLOOKUP($M585,判定式!$V$3:$X$12,3,TRUE))</f>
        <v/>
      </c>
      <c r="AC585" s="75" t="str">
        <f t="shared" si="23"/>
        <v/>
      </c>
      <c r="AD585" s="172" t="b">
        <f>IF(ISNUMBER(D585),"判定外",IF(C585=12,VLOOKUP(AC585,判定式!$C$15:I$19,7,TRUE),IF(C585=13,VLOOKUP(AC585,判定式!$D$15:I$19,6,TRUE),IF(C585=14,VLOOKUP(AC585,判定式!$E$15:I$19,5,TRUE),IF(C585=15,VLOOKUP(AC585,判定式!$F$15:I$19,4,TRUE),IF(C585=16,VLOOKUP(AC585,判定式!$G$15:I$19,3,TRUE),IF(C585=17,VLOOKUP(AC585,判定式!$H$15:I$19,2,TRUE))))))))</f>
        <v>0</v>
      </c>
    </row>
    <row r="586" spans="1:30" ht="14.25">
      <c r="A586" s="67">
        <v>257</v>
      </c>
      <c r="B586" s="133"/>
      <c r="C586" s="201"/>
      <c r="D586" s="215" t="str">
        <f t="shared" ref="D586:D629" si="24">IF((COUNTBLANK(E586:H586)+COUNTBLANK(K586:M586)+IF(AND(I586="",J586=""),1,0))=0,"",IF((COUNTBLANK(E586:H586)+COUNTBLANK(K586:M586)+IF(AND(I586="",J586=""),1,0))=8,"-",(COUNTBLANK(E586:H586)+COUNTBLANK(K586:M586)+IF(AND(I586="",J586=""),1,0))))</f>
        <v>-</v>
      </c>
      <c r="E586" s="225"/>
      <c r="F586" s="225"/>
      <c r="G586" s="225"/>
      <c r="H586" s="225"/>
      <c r="I586" s="225"/>
      <c r="J586" s="225"/>
      <c r="K586" s="68"/>
      <c r="L586" s="225"/>
      <c r="M586" s="225"/>
      <c r="N586" s="235"/>
      <c r="O586" s="235"/>
      <c r="P586" s="235"/>
      <c r="Q586" s="235"/>
      <c r="R586" s="235"/>
      <c r="S586" s="235"/>
      <c r="T586" s="250" t="str">
        <f>IF($E586="","",VLOOKUP($E586,判定式!$Q$3:$X$12,8,TRUE))</f>
        <v/>
      </c>
      <c r="U586" s="250" t="str">
        <f>IF($F586="","",VLOOKUP($F586,判定式!$R$3:$X$12,7,TRUE))</f>
        <v/>
      </c>
      <c r="V586" s="250" t="str">
        <f>IF($G586="","",VLOOKUP($G586,判定式!$S$3:$X$12,6,TRUE))</f>
        <v/>
      </c>
      <c r="W586" s="250" t="str">
        <f>IF($H586="","",VLOOKUP($H586,判定式!$T$3:$X$12,5,TRUE))</f>
        <v/>
      </c>
      <c r="X586" s="250" t="str">
        <f>IF($I586="","",VLOOKUP($I586,判定式!$AA$3:$AB$12,2,TRUE))</f>
        <v/>
      </c>
      <c r="Y586" s="250" t="str">
        <f>IF($J586="","",VLOOKUP($J586,判定式!$W$3:$X$12,2,TRUE))</f>
        <v/>
      </c>
      <c r="Z586" s="250" t="str">
        <f>IF($K586="","",VLOOKUP($K586,判定式!$Z$3:$AB$12,3,TRUE))</f>
        <v/>
      </c>
      <c r="AA586" s="250" t="str">
        <f>IF($L586="","",VLOOKUP($L586,判定式!$U$3:$X$12,4,TRUE))</f>
        <v/>
      </c>
      <c r="AB586" s="250" t="str">
        <f>IF($M586="","",VLOOKUP($M586,判定式!$V$3:$X$12,3,TRUE))</f>
        <v/>
      </c>
      <c r="AC586" s="69" t="str">
        <f t="shared" si="23"/>
        <v/>
      </c>
      <c r="AD586" s="170" t="b">
        <f>IF(ISNUMBER(D586),"判定外",IF(C586=12,VLOOKUP(AC586,判定式!$C$15:I$19,7,TRUE),IF(C586=13,VLOOKUP(AC586,判定式!$D$15:I$19,6,TRUE),IF(C586=14,VLOOKUP(AC586,判定式!$E$15:I$19,5,TRUE),IF(C586=15,VLOOKUP(AC586,判定式!$F$15:I$19,4,TRUE),IF(C586=16,VLOOKUP(AC586,判定式!$G$15:I$19,3,TRUE),IF(C586=17,VLOOKUP(AC586,判定式!$H$15:I$19,2,TRUE))))))))</f>
        <v>0</v>
      </c>
    </row>
    <row r="587" spans="1:30" ht="14.25">
      <c r="A587" s="67">
        <v>258</v>
      </c>
      <c r="B587" s="133"/>
      <c r="C587" s="201"/>
      <c r="D587" s="215" t="str">
        <f t="shared" si="24"/>
        <v>-</v>
      </c>
      <c r="E587" s="225"/>
      <c r="F587" s="225"/>
      <c r="G587" s="225"/>
      <c r="H587" s="225"/>
      <c r="I587" s="225"/>
      <c r="J587" s="225"/>
      <c r="K587" s="68"/>
      <c r="L587" s="225"/>
      <c r="M587" s="225"/>
      <c r="N587" s="235"/>
      <c r="O587" s="235"/>
      <c r="P587" s="235"/>
      <c r="Q587" s="235"/>
      <c r="R587" s="235"/>
      <c r="S587" s="235"/>
      <c r="T587" s="250" t="str">
        <f>IF($E587="","",VLOOKUP($E587,判定式!$Q$3:$X$12,8,TRUE))</f>
        <v/>
      </c>
      <c r="U587" s="250" t="str">
        <f>IF($F587="","",VLOOKUP($F587,判定式!$R$3:$X$12,7,TRUE))</f>
        <v/>
      </c>
      <c r="V587" s="250" t="str">
        <f>IF($G587="","",VLOOKUP($G587,判定式!$S$3:$X$12,6,TRUE))</f>
        <v/>
      </c>
      <c r="W587" s="250" t="str">
        <f>IF($H587="","",VLOOKUP($H587,判定式!$T$3:$X$12,5,TRUE))</f>
        <v/>
      </c>
      <c r="X587" s="250" t="str">
        <f>IF($I587="","",VLOOKUP($I587,判定式!$AA$3:$AB$12,2,TRUE))</f>
        <v/>
      </c>
      <c r="Y587" s="250" t="str">
        <f>IF($J587="","",VLOOKUP($J587,判定式!$W$3:$X$12,2,TRUE))</f>
        <v/>
      </c>
      <c r="Z587" s="250" t="str">
        <f>IF($K587="","",VLOOKUP($K587,判定式!$Z$3:$AB$12,3,TRUE))</f>
        <v/>
      </c>
      <c r="AA587" s="250" t="str">
        <f>IF($L587="","",VLOOKUP($L587,判定式!$U$3:$X$12,4,TRUE))</f>
        <v/>
      </c>
      <c r="AB587" s="250" t="str">
        <f>IF($M587="","",VLOOKUP($M587,判定式!$V$3:$X$12,3,TRUE))</f>
        <v/>
      </c>
      <c r="AC587" s="69" t="str">
        <f t="shared" ref="AC587:AC629" si="25">IF(COUNTBLANK(T587:AB587)=0,IF((SUM(T587:X587)+SUM(Z587:AB587))&gt;=(SUM(T587:W587)+SUM(Y587:AB587)),SUM(T587:X587)+SUM(Z587:AB587),SUM(T587:W587)+SUM(Y587:AB587)),IF(AND(X587="",Y587=""),"",IF(AND(COUNTBLANK(T587:W587)=0,COUNTBLANK(Z587:AB587)=0),IF((SUM(T587:X587)+SUM(Z587:AB587))&gt;=(SUM(T587:W587)+SUM(Y587:AB587)),SUM(T587:X587)+SUM(Z587:AB587),SUM(T587:W587)+SUM(Y587:AB587)),"")))</f>
        <v/>
      </c>
      <c r="AD587" s="170" t="b">
        <f>IF(ISNUMBER(D587),"判定外",IF(C587=12,VLOOKUP(AC587,判定式!$C$15:I$19,7,TRUE),IF(C587=13,VLOOKUP(AC587,判定式!$D$15:I$19,6,TRUE),IF(C587=14,VLOOKUP(AC587,判定式!$E$15:I$19,5,TRUE),IF(C587=15,VLOOKUP(AC587,判定式!$F$15:I$19,4,TRUE),IF(C587=16,VLOOKUP(AC587,判定式!$G$15:I$19,3,TRUE),IF(C587=17,VLOOKUP(AC587,判定式!$H$15:I$19,2,TRUE))))))))</f>
        <v>0</v>
      </c>
    </row>
    <row r="588" spans="1:30" ht="14.25">
      <c r="A588" s="67">
        <v>259</v>
      </c>
      <c r="B588" s="133"/>
      <c r="C588" s="201"/>
      <c r="D588" s="215" t="str">
        <f t="shared" si="24"/>
        <v>-</v>
      </c>
      <c r="E588" s="225"/>
      <c r="F588" s="225"/>
      <c r="G588" s="225"/>
      <c r="H588" s="225"/>
      <c r="I588" s="225"/>
      <c r="J588" s="225"/>
      <c r="K588" s="68"/>
      <c r="L588" s="225"/>
      <c r="M588" s="225"/>
      <c r="N588" s="235"/>
      <c r="O588" s="235"/>
      <c r="P588" s="235"/>
      <c r="Q588" s="235"/>
      <c r="R588" s="235"/>
      <c r="S588" s="235"/>
      <c r="T588" s="250" t="str">
        <f>IF($E588="","",VLOOKUP($E588,判定式!$Q$3:$X$12,8,TRUE))</f>
        <v/>
      </c>
      <c r="U588" s="250" t="str">
        <f>IF($F588="","",VLOOKUP($F588,判定式!$R$3:$X$12,7,TRUE))</f>
        <v/>
      </c>
      <c r="V588" s="250" t="str">
        <f>IF($G588="","",VLOOKUP($G588,判定式!$S$3:$X$12,6,TRUE))</f>
        <v/>
      </c>
      <c r="W588" s="250" t="str">
        <f>IF($H588="","",VLOOKUP($H588,判定式!$T$3:$X$12,5,TRUE))</f>
        <v/>
      </c>
      <c r="X588" s="250" t="str">
        <f>IF($I588="","",VLOOKUP($I588,判定式!$AA$3:$AB$12,2,TRUE))</f>
        <v/>
      </c>
      <c r="Y588" s="250" t="str">
        <f>IF($J588="","",VLOOKUP($J588,判定式!$W$3:$X$12,2,TRUE))</f>
        <v/>
      </c>
      <c r="Z588" s="250" t="str">
        <f>IF($K588="","",VLOOKUP($K588,判定式!$Z$3:$AB$12,3,TRUE))</f>
        <v/>
      </c>
      <c r="AA588" s="250" t="str">
        <f>IF($L588="","",VLOOKUP($L588,判定式!$U$3:$X$12,4,TRUE))</f>
        <v/>
      </c>
      <c r="AB588" s="250" t="str">
        <f>IF($M588="","",VLOOKUP($M588,判定式!$V$3:$X$12,3,TRUE))</f>
        <v/>
      </c>
      <c r="AC588" s="69" t="str">
        <f t="shared" si="25"/>
        <v/>
      </c>
      <c r="AD588" s="170" t="b">
        <f>IF(ISNUMBER(D588),"判定外",IF(C588=12,VLOOKUP(AC588,判定式!$C$15:I$19,7,TRUE),IF(C588=13,VLOOKUP(AC588,判定式!$D$15:I$19,6,TRUE),IF(C588=14,VLOOKUP(AC588,判定式!$E$15:I$19,5,TRUE),IF(C588=15,VLOOKUP(AC588,判定式!$F$15:I$19,4,TRUE),IF(C588=16,VLOOKUP(AC588,判定式!$G$15:I$19,3,TRUE),IF(C588=17,VLOOKUP(AC588,判定式!$H$15:I$19,2,TRUE))))))))</f>
        <v>0</v>
      </c>
    </row>
    <row r="589" spans="1:30" ht="14.25">
      <c r="A589" s="76">
        <v>260</v>
      </c>
      <c r="B589" s="136"/>
      <c r="C589" s="204"/>
      <c r="D589" s="218" t="str">
        <f t="shared" si="24"/>
        <v>-</v>
      </c>
      <c r="E589" s="230"/>
      <c r="F589" s="230"/>
      <c r="G589" s="230"/>
      <c r="H589" s="230"/>
      <c r="I589" s="230"/>
      <c r="J589" s="230"/>
      <c r="K589" s="77"/>
      <c r="L589" s="230"/>
      <c r="M589" s="230"/>
      <c r="N589" s="239"/>
      <c r="O589" s="239"/>
      <c r="P589" s="239"/>
      <c r="Q589" s="239"/>
      <c r="R589" s="239"/>
      <c r="S589" s="239"/>
      <c r="T589" s="251" t="str">
        <f>IF($E589="","",VLOOKUP($E589,判定式!$Q$3:$X$12,8,TRUE))</f>
        <v/>
      </c>
      <c r="U589" s="251" t="str">
        <f>IF($F589="","",VLOOKUP($F589,判定式!$R$3:$X$12,7,TRUE))</f>
        <v/>
      </c>
      <c r="V589" s="251" t="str">
        <f>IF($G589="","",VLOOKUP($G589,判定式!$S$3:$X$12,6,TRUE))</f>
        <v/>
      </c>
      <c r="W589" s="251" t="str">
        <f>IF($H589="","",VLOOKUP($H589,判定式!$T$3:$X$12,5,TRUE))</f>
        <v/>
      </c>
      <c r="X589" s="251" t="str">
        <f>IF($I589="","",VLOOKUP($I589,判定式!$AA$3:$AB$12,2,TRUE))</f>
        <v/>
      </c>
      <c r="Y589" s="251" t="str">
        <f>IF($J589="","",VLOOKUP($J589,判定式!$W$3:$X$12,2,TRUE))</f>
        <v/>
      </c>
      <c r="Z589" s="251" t="str">
        <f>IF($K589="","",VLOOKUP($K589,判定式!$Z$3:$AB$12,3,TRUE))</f>
        <v/>
      </c>
      <c r="AA589" s="251" t="str">
        <f>IF($L589="","",VLOOKUP($L589,判定式!$U$3:$X$12,4,TRUE))</f>
        <v/>
      </c>
      <c r="AB589" s="251" t="str">
        <f>IF($M589="","",VLOOKUP($M589,判定式!$V$3:$X$12,3,TRUE))</f>
        <v/>
      </c>
      <c r="AC589" s="78" t="str">
        <f t="shared" si="25"/>
        <v/>
      </c>
      <c r="AD589" s="173" t="b">
        <f>IF(ISNUMBER(D589),"判定外",IF(C589=12,VLOOKUP(AC589,判定式!$C$15:I$19,7,TRUE),IF(C589=13,VLOOKUP(AC589,判定式!$D$15:I$19,6,TRUE),IF(C589=14,VLOOKUP(AC589,判定式!$E$15:I$19,5,TRUE),IF(C589=15,VLOOKUP(AC589,判定式!$F$15:I$19,4,TRUE),IF(C589=16,VLOOKUP(AC589,判定式!$G$15:I$19,3,TRUE),IF(C589=17,VLOOKUP(AC589,判定式!$H$15:I$19,2,TRUE))))))))</f>
        <v>0</v>
      </c>
    </row>
    <row r="590" spans="1:30" ht="14.25">
      <c r="A590" s="73">
        <v>261</v>
      </c>
      <c r="B590" s="137"/>
      <c r="C590" s="205"/>
      <c r="D590" s="219" t="str">
        <f t="shared" si="24"/>
        <v>-</v>
      </c>
      <c r="E590" s="231"/>
      <c r="F590" s="231"/>
      <c r="G590" s="231"/>
      <c r="H590" s="231"/>
      <c r="I590" s="231"/>
      <c r="J590" s="231"/>
      <c r="K590" s="80"/>
      <c r="L590" s="231"/>
      <c r="M590" s="231"/>
      <c r="N590" s="238"/>
      <c r="O590" s="238"/>
      <c r="P590" s="238"/>
      <c r="Q590" s="238"/>
      <c r="R590" s="238"/>
      <c r="S590" s="238"/>
      <c r="T590" s="252" t="str">
        <f>IF($E590="","",VLOOKUP($E590,判定式!$Q$3:$X$12,8,TRUE))</f>
        <v/>
      </c>
      <c r="U590" s="252" t="str">
        <f>IF($F590="","",VLOOKUP($F590,判定式!$R$3:$X$12,7,TRUE))</f>
        <v/>
      </c>
      <c r="V590" s="252" t="str">
        <f>IF($G590="","",VLOOKUP($G590,判定式!$S$3:$X$12,6,TRUE))</f>
        <v/>
      </c>
      <c r="W590" s="252" t="str">
        <f>IF($H590="","",VLOOKUP($H590,判定式!$T$3:$X$12,5,TRUE))</f>
        <v/>
      </c>
      <c r="X590" s="252" t="str">
        <f>IF($I590="","",VLOOKUP($I590,判定式!$AA$3:$AB$12,2,TRUE))</f>
        <v/>
      </c>
      <c r="Y590" s="252" t="str">
        <f>IF($J590="","",VLOOKUP($J590,判定式!$W$3:$X$12,2,TRUE))</f>
        <v/>
      </c>
      <c r="Z590" s="252" t="str">
        <f>IF($K590="","",VLOOKUP($K590,判定式!$Z$3:$AB$12,3,TRUE))</f>
        <v/>
      </c>
      <c r="AA590" s="252" t="str">
        <f>IF($L590="","",VLOOKUP($L590,判定式!$U$3:$X$12,4,TRUE))</f>
        <v/>
      </c>
      <c r="AB590" s="252" t="str">
        <f>IF($M590="","",VLOOKUP($M590,判定式!$V$3:$X$12,3,TRUE))</f>
        <v/>
      </c>
      <c r="AC590" s="75" t="str">
        <f t="shared" si="25"/>
        <v/>
      </c>
      <c r="AD590" s="174" t="b">
        <f>IF(ISNUMBER(D590),"判定外",IF(C590=12,VLOOKUP(AC590,判定式!$C$15:I$19,7,TRUE),IF(C590=13,VLOOKUP(AC590,判定式!$D$15:I$19,6,TRUE),IF(C590=14,VLOOKUP(AC590,判定式!$E$15:I$19,5,TRUE),IF(C590=15,VLOOKUP(AC590,判定式!$F$15:I$19,4,TRUE),IF(C590=16,VLOOKUP(AC590,判定式!$G$15:I$19,3,TRUE),IF(C590=17,VLOOKUP(AC590,判定式!$H$15:I$19,2,TRUE))))))))</f>
        <v>0</v>
      </c>
    </row>
    <row r="591" spans="1:30" ht="14.25">
      <c r="A591" s="67">
        <v>262</v>
      </c>
      <c r="B591" s="133"/>
      <c r="C591" s="201"/>
      <c r="D591" s="215" t="str">
        <f t="shared" si="24"/>
        <v>-</v>
      </c>
      <c r="E591" s="225"/>
      <c r="F591" s="225"/>
      <c r="G591" s="225"/>
      <c r="H591" s="225"/>
      <c r="I591" s="225"/>
      <c r="J591" s="225"/>
      <c r="K591" s="68"/>
      <c r="L591" s="225"/>
      <c r="M591" s="225"/>
      <c r="N591" s="235"/>
      <c r="O591" s="235"/>
      <c r="P591" s="235"/>
      <c r="Q591" s="235"/>
      <c r="R591" s="235"/>
      <c r="S591" s="235"/>
      <c r="T591" s="250" t="str">
        <f>IF($E591="","",VLOOKUP($E591,判定式!$Q$3:$X$12,8,TRUE))</f>
        <v/>
      </c>
      <c r="U591" s="250" t="str">
        <f>IF($F591="","",VLOOKUP($F591,判定式!$R$3:$X$12,7,TRUE))</f>
        <v/>
      </c>
      <c r="V591" s="250" t="str">
        <f>IF($G591="","",VLOOKUP($G591,判定式!$S$3:$X$12,6,TRUE))</f>
        <v/>
      </c>
      <c r="W591" s="250" t="str">
        <f>IF($H591="","",VLOOKUP($H591,判定式!$T$3:$X$12,5,TRUE))</f>
        <v/>
      </c>
      <c r="X591" s="250" t="str">
        <f>IF($I591="","",VLOOKUP($I591,判定式!$AA$3:$AB$12,2,TRUE))</f>
        <v/>
      </c>
      <c r="Y591" s="250" t="str">
        <f>IF($J591="","",VLOOKUP($J591,判定式!$W$3:$X$12,2,TRUE))</f>
        <v/>
      </c>
      <c r="Z591" s="250" t="str">
        <f>IF($K591="","",VLOOKUP($K591,判定式!$Z$3:$AB$12,3,TRUE))</f>
        <v/>
      </c>
      <c r="AA591" s="250" t="str">
        <f>IF($L591="","",VLOOKUP($L591,判定式!$U$3:$X$12,4,TRUE))</f>
        <v/>
      </c>
      <c r="AB591" s="250" t="str">
        <f>IF($M591="","",VLOOKUP($M591,判定式!$V$3:$X$12,3,TRUE))</f>
        <v/>
      </c>
      <c r="AC591" s="69" t="str">
        <f t="shared" si="25"/>
        <v/>
      </c>
      <c r="AD591" s="170" t="b">
        <f>IF(ISNUMBER(D591),"判定外",IF(C591=12,VLOOKUP(AC591,判定式!$C$15:I$19,7,TRUE),IF(C591=13,VLOOKUP(AC591,判定式!$D$15:I$19,6,TRUE),IF(C591=14,VLOOKUP(AC591,判定式!$E$15:I$19,5,TRUE),IF(C591=15,VLOOKUP(AC591,判定式!$F$15:I$19,4,TRUE),IF(C591=16,VLOOKUP(AC591,判定式!$G$15:I$19,3,TRUE),IF(C591=17,VLOOKUP(AC591,判定式!$H$15:I$19,2,TRUE))))))))</f>
        <v>0</v>
      </c>
    </row>
    <row r="592" spans="1:30" ht="14.25">
      <c r="A592" s="67">
        <v>263</v>
      </c>
      <c r="B592" s="133"/>
      <c r="C592" s="201"/>
      <c r="D592" s="215" t="str">
        <f t="shared" si="24"/>
        <v>-</v>
      </c>
      <c r="E592" s="225"/>
      <c r="F592" s="225"/>
      <c r="G592" s="225"/>
      <c r="H592" s="225"/>
      <c r="I592" s="225"/>
      <c r="J592" s="225"/>
      <c r="K592" s="68"/>
      <c r="L592" s="225"/>
      <c r="M592" s="225"/>
      <c r="N592" s="235"/>
      <c r="O592" s="235"/>
      <c r="P592" s="235"/>
      <c r="Q592" s="235"/>
      <c r="R592" s="235"/>
      <c r="S592" s="235"/>
      <c r="T592" s="250" t="str">
        <f>IF($E592="","",VLOOKUP($E592,判定式!$Q$3:$X$12,8,TRUE))</f>
        <v/>
      </c>
      <c r="U592" s="250" t="str">
        <f>IF($F592="","",VLOOKUP($F592,判定式!$R$3:$X$12,7,TRUE))</f>
        <v/>
      </c>
      <c r="V592" s="250" t="str">
        <f>IF($G592="","",VLOOKUP($G592,判定式!$S$3:$X$12,6,TRUE))</f>
        <v/>
      </c>
      <c r="W592" s="250" t="str">
        <f>IF($H592="","",VLOOKUP($H592,判定式!$T$3:$X$12,5,TRUE))</f>
        <v/>
      </c>
      <c r="X592" s="250" t="str">
        <f>IF($I592="","",VLOOKUP($I592,判定式!$AA$3:$AB$12,2,TRUE))</f>
        <v/>
      </c>
      <c r="Y592" s="250" t="str">
        <f>IF($J592="","",VLOOKUP($J592,判定式!$W$3:$X$12,2,TRUE))</f>
        <v/>
      </c>
      <c r="Z592" s="250" t="str">
        <f>IF($K592="","",VLOOKUP($K592,判定式!$Z$3:$AB$12,3,TRUE))</f>
        <v/>
      </c>
      <c r="AA592" s="250" t="str">
        <f>IF($L592="","",VLOOKUP($L592,判定式!$U$3:$X$12,4,TRUE))</f>
        <v/>
      </c>
      <c r="AB592" s="250" t="str">
        <f>IF($M592="","",VLOOKUP($M592,判定式!$V$3:$X$12,3,TRUE))</f>
        <v/>
      </c>
      <c r="AC592" s="69" t="str">
        <f t="shared" si="25"/>
        <v/>
      </c>
      <c r="AD592" s="170" t="b">
        <f>IF(ISNUMBER(D592),"判定外",IF(C592=12,VLOOKUP(AC592,判定式!$C$15:I$19,7,TRUE),IF(C592=13,VLOOKUP(AC592,判定式!$D$15:I$19,6,TRUE),IF(C592=14,VLOOKUP(AC592,判定式!$E$15:I$19,5,TRUE),IF(C592=15,VLOOKUP(AC592,判定式!$F$15:I$19,4,TRUE),IF(C592=16,VLOOKUP(AC592,判定式!$G$15:I$19,3,TRUE),IF(C592=17,VLOOKUP(AC592,判定式!$H$15:I$19,2,TRUE))))))))</f>
        <v>0</v>
      </c>
    </row>
    <row r="593" spans="1:30" ht="14.25">
      <c r="A593" s="67">
        <v>264</v>
      </c>
      <c r="B593" s="133"/>
      <c r="C593" s="201"/>
      <c r="D593" s="215" t="str">
        <f t="shared" si="24"/>
        <v>-</v>
      </c>
      <c r="E593" s="225"/>
      <c r="F593" s="225"/>
      <c r="G593" s="225"/>
      <c r="H593" s="225"/>
      <c r="I593" s="225"/>
      <c r="J593" s="225"/>
      <c r="K593" s="68"/>
      <c r="L593" s="225"/>
      <c r="M593" s="225"/>
      <c r="N593" s="235"/>
      <c r="O593" s="235"/>
      <c r="P593" s="235"/>
      <c r="Q593" s="235"/>
      <c r="R593" s="235"/>
      <c r="S593" s="235"/>
      <c r="T593" s="250" t="str">
        <f>IF($E593="","",VLOOKUP($E593,判定式!$Q$3:$X$12,8,TRUE))</f>
        <v/>
      </c>
      <c r="U593" s="250" t="str">
        <f>IF($F593="","",VLOOKUP($F593,判定式!$R$3:$X$12,7,TRUE))</f>
        <v/>
      </c>
      <c r="V593" s="250" t="str">
        <f>IF($G593="","",VLOOKUP($G593,判定式!$S$3:$X$12,6,TRUE))</f>
        <v/>
      </c>
      <c r="W593" s="250" t="str">
        <f>IF($H593="","",VLOOKUP($H593,判定式!$T$3:$X$12,5,TRUE))</f>
        <v/>
      </c>
      <c r="X593" s="250" t="str">
        <f>IF($I593="","",VLOOKUP($I593,判定式!$AA$3:$AB$12,2,TRUE))</f>
        <v/>
      </c>
      <c r="Y593" s="250" t="str">
        <f>IF($J593="","",VLOOKUP($J593,判定式!$W$3:$X$12,2,TRUE))</f>
        <v/>
      </c>
      <c r="Z593" s="250" t="str">
        <f>IF($K593="","",VLOOKUP($K593,判定式!$Z$3:$AB$12,3,TRUE))</f>
        <v/>
      </c>
      <c r="AA593" s="250" t="str">
        <f>IF($L593="","",VLOOKUP($L593,判定式!$U$3:$X$12,4,TRUE))</f>
        <v/>
      </c>
      <c r="AB593" s="250" t="str">
        <f>IF($M593="","",VLOOKUP($M593,判定式!$V$3:$X$12,3,TRUE))</f>
        <v/>
      </c>
      <c r="AC593" s="69" t="str">
        <f t="shared" si="25"/>
        <v/>
      </c>
      <c r="AD593" s="170" t="b">
        <f>IF(ISNUMBER(D593),"判定外",IF(C593=12,VLOOKUP(AC593,判定式!$C$15:I$19,7,TRUE),IF(C593=13,VLOOKUP(AC593,判定式!$D$15:I$19,6,TRUE),IF(C593=14,VLOOKUP(AC593,判定式!$E$15:I$19,5,TRUE),IF(C593=15,VLOOKUP(AC593,判定式!$F$15:I$19,4,TRUE),IF(C593=16,VLOOKUP(AC593,判定式!$G$15:I$19,3,TRUE),IF(C593=17,VLOOKUP(AC593,判定式!$H$15:I$19,2,TRUE))))))))</f>
        <v>0</v>
      </c>
    </row>
    <row r="594" spans="1:30" ht="14.25">
      <c r="A594" s="76">
        <v>265</v>
      </c>
      <c r="B594" s="134"/>
      <c r="C594" s="202"/>
      <c r="D594" s="216" t="str">
        <f t="shared" si="24"/>
        <v>-</v>
      </c>
      <c r="E594" s="227"/>
      <c r="F594" s="227"/>
      <c r="G594" s="227"/>
      <c r="H594" s="227"/>
      <c r="I594" s="227"/>
      <c r="J594" s="227"/>
      <c r="K594" s="71"/>
      <c r="L594" s="227"/>
      <c r="M594" s="227"/>
      <c r="N594" s="239"/>
      <c r="O594" s="239"/>
      <c r="P594" s="239"/>
      <c r="Q594" s="239"/>
      <c r="R594" s="239"/>
      <c r="S594" s="239"/>
      <c r="T594" s="253" t="str">
        <f>IF($E594="","",VLOOKUP($E594,判定式!$Q$3:$X$12,8,TRUE))</f>
        <v/>
      </c>
      <c r="U594" s="253" t="str">
        <f>IF($F594="","",VLOOKUP($F594,判定式!$R$3:$X$12,7,TRUE))</f>
        <v/>
      </c>
      <c r="V594" s="253" t="str">
        <f>IF($G594="","",VLOOKUP($G594,判定式!$S$3:$X$12,6,TRUE))</f>
        <v/>
      </c>
      <c r="W594" s="253" t="str">
        <f>IF($H594="","",VLOOKUP($H594,判定式!$T$3:$X$12,5,TRUE))</f>
        <v/>
      </c>
      <c r="X594" s="253" t="str">
        <f>IF($I594="","",VLOOKUP($I594,判定式!$AA$3:$AB$12,2,TRUE))</f>
        <v/>
      </c>
      <c r="Y594" s="253" t="str">
        <f>IF($J594="","",VLOOKUP($J594,判定式!$W$3:$X$12,2,TRUE))</f>
        <v/>
      </c>
      <c r="Z594" s="253" t="str">
        <f>IF($K594="","",VLOOKUP($K594,判定式!$Z$3:$AB$12,3,TRUE))</f>
        <v/>
      </c>
      <c r="AA594" s="253" t="str">
        <f>IF($L594="","",VLOOKUP($L594,判定式!$U$3:$X$12,4,TRUE))</f>
        <v/>
      </c>
      <c r="AB594" s="253" t="str">
        <f>IF($M594="","",VLOOKUP($M594,判定式!$V$3:$X$12,3,TRUE))</f>
        <v/>
      </c>
      <c r="AC594" s="78" t="str">
        <f t="shared" si="25"/>
        <v/>
      </c>
      <c r="AD594" s="171" t="b">
        <f>IF(ISNUMBER(D594),"判定外",IF(C594=12,VLOOKUP(AC594,判定式!$C$15:I$19,7,TRUE),IF(C594=13,VLOOKUP(AC594,判定式!$D$15:I$19,6,TRUE),IF(C594=14,VLOOKUP(AC594,判定式!$E$15:I$19,5,TRUE),IF(C594=15,VLOOKUP(AC594,判定式!$F$15:I$19,4,TRUE),IF(C594=16,VLOOKUP(AC594,判定式!$G$15:I$19,3,TRUE),IF(C594=17,VLOOKUP(AC594,判定式!$H$15:I$19,2,TRUE))))))))</f>
        <v>0</v>
      </c>
    </row>
    <row r="595" spans="1:30" ht="14.25">
      <c r="A595" s="73">
        <v>266</v>
      </c>
      <c r="B595" s="135"/>
      <c r="C595" s="203"/>
      <c r="D595" s="217" t="str">
        <f t="shared" si="24"/>
        <v>-</v>
      </c>
      <c r="E595" s="229"/>
      <c r="F595" s="229"/>
      <c r="G595" s="229"/>
      <c r="H595" s="229"/>
      <c r="I595" s="229"/>
      <c r="J595" s="229"/>
      <c r="K595" s="74"/>
      <c r="L595" s="229"/>
      <c r="M595" s="229"/>
      <c r="N595" s="238"/>
      <c r="O595" s="238"/>
      <c r="P595" s="238"/>
      <c r="Q595" s="238"/>
      <c r="R595" s="238"/>
      <c r="S595" s="238"/>
      <c r="T595" s="254" t="str">
        <f>IF($E595="","",VLOOKUP($E595,判定式!$Q$3:$X$12,8,TRUE))</f>
        <v/>
      </c>
      <c r="U595" s="254" t="str">
        <f>IF($F595="","",VLOOKUP($F595,判定式!$R$3:$X$12,7,TRUE))</f>
        <v/>
      </c>
      <c r="V595" s="254" t="str">
        <f>IF($G595="","",VLOOKUP($G595,判定式!$S$3:$X$12,6,TRUE))</f>
        <v/>
      </c>
      <c r="W595" s="254" t="str">
        <f>IF($H595="","",VLOOKUP($H595,判定式!$T$3:$X$12,5,TRUE))</f>
        <v/>
      </c>
      <c r="X595" s="254" t="str">
        <f>IF($I595="","",VLOOKUP($I595,判定式!$AA$3:$AB$12,2,TRUE))</f>
        <v/>
      </c>
      <c r="Y595" s="254" t="str">
        <f>IF($J595="","",VLOOKUP($J595,判定式!$W$3:$X$12,2,TRUE))</f>
        <v/>
      </c>
      <c r="Z595" s="254" t="str">
        <f>IF($K595="","",VLOOKUP($K595,判定式!$Z$3:$AB$12,3,TRUE))</f>
        <v/>
      </c>
      <c r="AA595" s="254" t="str">
        <f>IF($L595="","",VLOOKUP($L595,判定式!$U$3:$X$12,4,TRUE))</f>
        <v/>
      </c>
      <c r="AB595" s="254" t="str">
        <f>IF($M595="","",VLOOKUP($M595,判定式!$V$3:$X$12,3,TRUE))</f>
        <v/>
      </c>
      <c r="AC595" s="75" t="str">
        <f t="shared" si="25"/>
        <v/>
      </c>
      <c r="AD595" s="172" t="b">
        <f>IF(ISNUMBER(D595),"判定外",IF(C595=12,VLOOKUP(AC595,判定式!$C$15:I$19,7,TRUE),IF(C595=13,VLOOKUP(AC595,判定式!$D$15:I$19,6,TRUE),IF(C595=14,VLOOKUP(AC595,判定式!$E$15:I$19,5,TRUE),IF(C595=15,VLOOKUP(AC595,判定式!$F$15:I$19,4,TRUE),IF(C595=16,VLOOKUP(AC595,判定式!$G$15:I$19,3,TRUE),IF(C595=17,VLOOKUP(AC595,判定式!$H$15:I$19,2,TRUE))))))))</f>
        <v>0</v>
      </c>
    </row>
    <row r="596" spans="1:30" ht="14.25">
      <c r="A596" s="67">
        <v>267</v>
      </c>
      <c r="B596" s="133"/>
      <c r="C596" s="201"/>
      <c r="D596" s="215" t="str">
        <f t="shared" si="24"/>
        <v>-</v>
      </c>
      <c r="E596" s="225"/>
      <c r="F596" s="225"/>
      <c r="G596" s="225"/>
      <c r="H596" s="225"/>
      <c r="I596" s="225"/>
      <c r="J596" s="225"/>
      <c r="K596" s="68"/>
      <c r="L596" s="225"/>
      <c r="M596" s="225"/>
      <c r="N596" s="235"/>
      <c r="O596" s="235"/>
      <c r="P596" s="235"/>
      <c r="Q596" s="235"/>
      <c r="R596" s="235"/>
      <c r="S596" s="235"/>
      <c r="T596" s="250" t="str">
        <f>IF($E596="","",VLOOKUP($E596,判定式!$Q$3:$X$12,8,TRUE))</f>
        <v/>
      </c>
      <c r="U596" s="250" t="str">
        <f>IF($F596="","",VLOOKUP($F596,判定式!$R$3:$X$12,7,TRUE))</f>
        <v/>
      </c>
      <c r="V596" s="250" t="str">
        <f>IF($G596="","",VLOOKUP($G596,判定式!$S$3:$X$12,6,TRUE))</f>
        <v/>
      </c>
      <c r="W596" s="250" t="str">
        <f>IF($H596="","",VLOOKUP($H596,判定式!$T$3:$X$12,5,TRUE))</f>
        <v/>
      </c>
      <c r="X596" s="250" t="str">
        <f>IF($I596="","",VLOOKUP($I596,判定式!$AA$3:$AB$12,2,TRUE))</f>
        <v/>
      </c>
      <c r="Y596" s="250" t="str">
        <f>IF($J596="","",VLOOKUP($J596,判定式!$W$3:$X$12,2,TRUE))</f>
        <v/>
      </c>
      <c r="Z596" s="250" t="str">
        <f>IF($K596="","",VLOOKUP($K596,判定式!$Z$3:$AB$12,3,TRUE))</f>
        <v/>
      </c>
      <c r="AA596" s="250" t="str">
        <f>IF($L596="","",VLOOKUP($L596,判定式!$U$3:$X$12,4,TRUE))</f>
        <v/>
      </c>
      <c r="AB596" s="250" t="str">
        <f>IF($M596="","",VLOOKUP($M596,判定式!$V$3:$X$12,3,TRUE))</f>
        <v/>
      </c>
      <c r="AC596" s="69" t="str">
        <f t="shared" si="25"/>
        <v/>
      </c>
      <c r="AD596" s="170" t="b">
        <f>IF(ISNUMBER(D596),"判定外",IF(C596=12,VLOOKUP(AC596,判定式!$C$15:I$19,7,TRUE),IF(C596=13,VLOOKUP(AC596,判定式!$D$15:I$19,6,TRUE),IF(C596=14,VLOOKUP(AC596,判定式!$E$15:I$19,5,TRUE),IF(C596=15,VLOOKUP(AC596,判定式!$F$15:I$19,4,TRUE),IF(C596=16,VLOOKUP(AC596,判定式!$G$15:I$19,3,TRUE),IF(C596=17,VLOOKUP(AC596,判定式!$H$15:I$19,2,TRUE))))))))</f>
        <v>0</v>
      </c>
    </row>
    <row r="597" spans="1:30" ht="14.25">
      <c r="A597" s="67">
        <v>268</v>
      </c>
      <c r="B597" s="133"/>
      <c r="C597" s="201"/>
      <c r="D597" s="215" t="str">
        <f t="shared" si="24"/>
        <v>-</v>
      </c>
      <c r="E597" s="225"/>
      <c r="F597" s="225"/>
      <c r="G597" s="225"/>
      <c r="H597" s="225"/>
      <c r="I597" s="225"/>
      <c r="J597" s="225"/>
      <c r="K597" s="68"/>
      <c r="L597" s="225"/>
      <c r="M597" s="225"/>
      <c r="N597" s="235"/>
      <c r="O597" s="235"/>
      <c r="P597" s="235"/>
      <c r="Q597" s="235"/>
      <c r="R597" s="235"/>
      <c r="S597" s="235"/>
      <c r="T597" s="250" t="str">
        <f>IF($E597="","",VLOOKUP($E597,判定式!$Q$3:$X$12,8,TRUE))</f>
        <v/>
      </c>
      <c r="U597" s="250" t="str">
        <f>IF($F597="","",VLOOKUP($F597,判定式!$R$3:$X$12,7,TRUE))</f>
        <v/>
      </c>
      <c r="V597" s="250" t="str">
        <f>IF($G597="","",VLOOKUP($G597,判定式!$S$3:$X$12,6,TRUE))</f>
        <v/>
      </c>
      <c r="W597" s="250" t="str">
        <f>IF($H597="","",VLOOKUP($H597,判定式!$T$3:$X$12,5,TRUE))</f>
        <v/>
      </c>
      <c r="X597" s="250" t="str">
        <f>IF($I597="","",VLOOKUP($I597,判定式!$AA$3:$AB$12,2,TRUE))</f>
        <v/>
      </c>
      <c r="Y597" s="250" t="str">
        <f>IF($J597="","",VLOOKUP($J597,判定式!$W$3:$X$12,2,TRUE))</f>
        <v/>
      </c>
      <c r="Z597" s="250" t="str">
        <f>IF($K597="","",VLOOKUP($K597,判定式!$Z$3:$AB$12,3,TRUE))</f>
        <v/>
      </c>
      <c r="AA597" s="250" t="str">
        <f>IF($L597="","",VLOOKUP($L597,判定式!$U$3:$X$12,4,TRUE))</f>
        <v/>
      </c>
      <c r="AB597" s="250" t="str">
        <f>IF($M597="","",VLOOKUP($M597,判定式!$V$3:$X$12,3,TRUE))</f>
        <v/>
      </c>
      <c r="AC597" s="69" t="str">
        <f t="shared" si="25"/>
        <v/>
      </c>
      <c r="AD597" s="170" t="b">
        <f>IF(ISNUMBER(D597),"判定外",IF(C597=12,VLOOKUP(AC597,判定式!$C$15:I$19,7,TRUE),IF(C597=13,VLOOKUP(AC597,判定式!$D$15:I$19,6,TRUE),IF(C597=14,VLOOKUP(AC597,判定式!$E$15:I$19,5,TRUE),IF(C597=15,VLOOKUP(AC597,判定式!$F$15:I$19,4,TRUE),IF(C597=16,VLOOKUP(AC597,判定式!$G$15:I$19,3,TRUE),IF(C597=17,VLOOKUP(AC597,判定式!$H$15:I$19,2,TRUE))))))))</f>
        <v>0</v>
      </c>
    </row>
    <row r="598" spans="1:30" ht="14.25">
      <c r="A598" s="67">
        <v>269</v>
      </c>
      <c r="B598" s="133"/>
      <c r="C598" s="201"/>
      <c r="D598" s="215" t="str">
        <f t="shared" si="24"/>
        <v>-</v>
      </c>
      <c r="E598" s="225"/>
      <c r="F598" s="225"/>
      <c r="G598" s="225"/>
      <c r="H598" s="225"/>
      <c r="I598" s="225"/>
      <c r="J598" s="225"/>
      <c r="K598" s="68"/>
      <c r="L598" s="225"/>
      <c r="M598" s="225"/>
      <c r="N598" s="235"/>
      <c r="O598" s="235"/>
      <c r="P598" s="235"/>
      <c r="Q598" s="235"/>
      <c r="R598" s="235"/>
      <c r="S598" s="235"/>
      <c r="T598" s="250" t="str">
        <f>IF($E598="","",VLOOKUP($E598,判定式!$Q$3:$X$12,8,TRUE))</f>
        <v/>
      </c>
      <c r="U598" s="250" t="str">
        <f>IF($F598="","",VLOOKUP($F598,判定式!$R$3:$X$12,7,TRUE))</f>
        <v/>
      </c>
      <c r="V598" s="250" t="str">
        <f>IF($G598="","",VLOOKUP($G598,判定式!$S$3:$X$12,6,TRUE))</f>
        <v/>
      </c>
      <c r="W598" s="250" t="str">
        <f>IF($H598="","",VLOOKUP($H598,判定式!$T$3:$X$12,5,TRUE))</f>
        <v/>
      </c>
      <c r="X598" s="250" t="str">
        <f>IF($I598="","",VLOOKUP($I598,判定式!$AA$3:$AB$12,2,TRUE))</f>
        <v/>
      </c>
      <c r="Y598" s="250" t="str">
        <f>IF($J598="","",VLOOKUP($J598,判定式!$W$3:$X$12,2,TRUE))</f>
        <v/>
      </c>
      <c r="Z598" s="250" t="str">
        <f>IF($K598="","",VLOOKUP($K598,判定式!$Z$3:$AB$12,3,TRUE))</f>
        <v/>
      </c>
      <c r="AA598" s="250" t="str">
        <f>IF($L598="","",VLOOKUP($L598,判定式!$U$3:$X$12,4,TRUE))</f>
        <v/>
      </c>
      <c r="AB598" s="250" t="str">
        <f>IF($M598="","",VLOOKUP($M598,判定式!$V$3:$X$12,3,TRUE))</f>
        <v/>
      </c>
      <c r="AC598" s="69" t="str">
        <f t="shared" si="25"/>
        <v/>
      </c>
      <c r="AD598" s="170" t="b">
        <f>IF(ISNUMBER(D598),"判定外",IF(C598=12,VLOOKUP(AC598,判定式!$C$15:I$19,7,TRUE),IF(C598=13,VLOOKUP(AC598,判定式!$D$15:I$19,6,TRUE),IF(C598=14,VLOOKUP(AC598,判定式!$E$15:I$19,5,TRUE),IF(C598=15,VLOOKUP(AC598,判定式!$F$15:I$19,4,TRUE),IF(C598=16,VLOOKUP(AC598,判定式!$G$15:I$19,3,TRUE),IF(C598=17,VLOOKUP(AC598,判定式!$H$15:I$19,2,TRUE))))))))</f>
        <v>0</v>
      </c>
    </row>
    <row r="599" spans="1:30" ht="14.25">
      <c r="A599" s="76">
        <v>270</v>
      </c>
      <c r="B599" s="136"/>
      <c r="C599" s="204"/>
      <c r="D599" s="218" t="str">
        <f t="shared" si="24"/>
        <v>-</v>
      </c>
      <c r="E599" s="230"/>
      <c r="F599" s="230"/>
      <c r="G599" s="230"/>
      <c r="H599" s="230"/>
      <c r="I599" s="230"/>
      <c r="J599" s="230"/>
      <c r="K599" s="77"/>
      <c r="L599" s="230"/>
      <c r="M599" s="230"/>
      <c r="N599" s="239"/>
      <c r="O599" s="239"/>
      <c r="P599" s="239"/>
      <c r="Q599" s="239"/>
      <c r="R599" s="239"/>
      <c r="S599" s="239"/>
      <c r="T599" s="251" t="str">
        <f>IF($E599="","",VLOOKUP($E599,判定式!$Q$3:$X$12,8,TRUE))</f>
        <v/>
      </c>
      <c r="U599" s="251" t="str">
        <f>IF($F599="","",VLOOKUP($F599,判定式!$R$3:$X$12,7,TRUE))</f>
        <v/>
      </c>
      <c r="V599" s="251" t="str">
        <f>IF($G599="","",VLOOKUP($G599,判定式!$S$3:$X$12,6,TRUE))</f>
        <v/>
      </c>
      <c r="W599" s="251" t="str">
        <f>IF($H599="","",VLOOKUP($H599,判定式!$T$3:$X$12,5,TRUE))</f>
        <v/>
      </c>
      <c r="X599" s="251" t="str">
        <f>IF($I599="","",VLOOKUP($I599,判定式!$AA$3:$AB$12,2,TRUE))</f>
        <v/>
      </c>
      <c r="Y599" s="251" t="str">
        <f>IF($J599="","",VLOOKUP($J599,判定式!$W$3:$X$12,2,TRUE))</f>
        <v/>
      </c>
      <c r="Z599" s="251" t="str">
        <f>IF($K599="","",VLOOKUP($K599,判定式!$Z$3:$AB$12,3,TRUE))</f>
        <v/>
      </c>
      <c r="AA599" s="251" t="str">
        <f>IF($L599="","",VLOOKUP($L599,判定式!$U$3:$X$12,4,TRUE))</f>
        <v/>
      </c>
      <c r="AB599" s="251" t="str">
        <f>IF($M599="","",VLOOKUP($M599,判定式!$V$3:$X$12,3,TRUE))</f>
        <v/>
      </c>
      <c r="AC599" s="78" t="str">
        <f t="shared" si="25"/>
        <v/>
      </c>
      <c r="AD599" s="173" t="b">
        <f>IF(ISNUMBER(D599),"判定外",IF(C599=12,VLOOKUP(AC599,判定式!$C$15:I$19,7,TRUE),IF(C599=13,VLOOKUP(AC599,判定式!$D$15:I$19,6,TRUE),IF(C599=14,VLOOKUP(AC599,判定式!$E$15:I$19,5,TRUE),IF(C599=15,VLOOKUP(AC599,判定式!$F$15:I$19,4,TRUE),IF(C599=16,VLOOKUP(AC599,判定式!$G$15:I$19,3,TRUE),IF(C599=17,VLOOKUP(AC599,判定式!$H$15:I$19,2,TRUE))))))))</f>
        <v>0</v>
      </c>
    </row>
    <row r="600" spans="1:30" ht="14.25">
      <c r="A600" s="73">
        <v>271</v>
      </c>
      <c r="B600" s="137"/>
      <c r="C600" s="205"/>
      <c r="D600" s="219" t="str">
        <f t="shared" si="24"/>
        <v>-</v>
      </c>
      <c r="E600" s="231"/>
      <c r="F600" s="231"/>
      <c r="G600" s="231"/>
      <c r="H600" s="231"/>
      <c r="I600" s="231"/>
      <c r="J600" s="231"/>
      <c r="K600" s="80"/>
      <c r="L600" s="231"/>
      <c r="M600" s="231"/>
      <c r="N600" s="238"/>
      <c r="O600" s="238"/>
      <c r="P600" s="238"/>
      <c r="Q600" s="238"/>
      <c r="R600" s="238"/>
      <c r="S600" s="238"/>
      <c r="T600" s="252" t="str">
        <f>IF($E600="","",VLOOKUP($E600,判定式!$Q$3:$X$12,8,TRUE))</f>
        <v/>
      </c>
      <c r="U600" s="252" t="str">
        <f>IF($F600="","",VLOOKUP($F600,判定式!$R$3:$X$12,7,TRUE))</f>
        <v/>
      </c>
      <c r="V600" s="252" t="str">
        <f>IF($G600="","",VLOOKUP($G600,判定式!$S$3:$X$12,6,TRUE))</f>
        <v/>
      </c>
      <c r="W600" s="252" t="str">
        <f>IF($H600="","",VLOOKUP($H600,判定式!$T$3:$X$12,5,TRUE))</f>
        <v/>
      </c>
      <c r="X600" s="252" t="str">
        <f>IF($I600="","",VLOOKUP($I600,判定式!$AA$3:$AB$12,2,TRUE))</f>
        <v/>
      </c>
      <c r="Y600" s="252" t="str">
        <f>IF($J600="","",VLOOKUP($J600,判定式!$W$3:$X$12,2,TRUE))</f>
        <v/>
      </c>
      <c r="Z600" s="252" t="str">
        <f>IF($K600="","",VLOOKUP($K600,判定式!$Z$3:$AB$12,3,TRUE))</f>
        <v/>
      </c>
      <c r="AA600" s="252" t="str">
        <f>IF($L600="","",VLOOKUP($L600,判定式!$U$3:$X$12,4,TRUE))</f>
        <v/>
      </c>
      <c r="AB600" s="252" t="str">
        <f>IF($M600="","",VLOOKUP($M600,判定式!$V$3:$X$12,3,TRUE))</f>
        <v/>
      </c>
      <c r="AC600" s="75" t="str">
        <f t="shared" si="25"/>
        <v/>
      </c>
      <c r="AD600" s="174" t="b">
        <f>IF(ISNUMBER(D600),"判定外",IF(C600=12,VLOOKUP(AC600,判定式!$C$15:I$19,7,TRUE),IF(C600=13,VLOOKUP(AC600,判定式!$D$15:I$19,6,TRUE),IF(C600=14,VLOOKUP(AC600,判定式!$E$15:I$19,5,TRUE),IF(C600=15,VLOOKUP(AC600,判定式!$F$15:I$19,4,TRUE),IF(C600=16,VLOOKUP(AC600,判定式!$G$15:I$19,3,TRUE),IF(C600=17,VLOOKUP(AC600,判定式!$H$15:I$19,2,TRUE))))))))</f>
        <v>0</v>
      </c>
    </row>
    <row r="601" spans="1:30" ht="14.25">
      <c r="A601" s="67">
        <v>272</v>
      </c>
      <c r="B601" s="133"/>
      <c r="C601" s="201"/>
      <c r="D601" s="215" t="str">
        <f t="shared" si="24"/>
        <v>-</v>
      </c>
      <c r="E601" s="225"/>
      <c r="F601" s="225"/>
      <c r="G601" s="225"/>
      <c r="H601" s="225"/>
      <c r="I601" s="225"/>
      <c r="J601" s="225"/>
      <c r="K601" s="68"/>
      <c r="L601" s="225"/>
      <c r="M601" s="225"/>
      <c r="N601" s="235"/>
      <c r="O601" s="235"/>
      <c r="P601" s="235"/>
      <c r="Q601" s="235"/>
      <c r="R601" s="235"/>
      <c r="S601" s="235"/>
      <c r="T601" s="250" t="str">
        <f>IF($E601="","",VLOOKUP($E601,判定式!$Q$3:$X$12,8,TRUE))</f>
        <v/>
      </c>
      <c r="U601" s="250" t="str">
        <f>IF($F601="","",VLOOKUP($F601,判定式!$R$3:$X$12,7,TRUE))</f>
        <v/>
      </c>
      <c r="V601" s="250" t="str">
        <f>IF($G601="","",VLOOKUP($G601,判定式!$S$3:$X$12,6,TRUE))</f>
        <v/>
      </c>
      <c r="W601" s="250" t="str">
        <f>IF($H601="","",VLOOKUP($H601,判定式!$T$3:$X$12,5,TRUE))</f>
        <v/>
      </c>
      <c r="X601" s="250" t="str">
        <f>IF($I601="","",VLOOKUP($I601,判定式!$AA$3:$AB$12,2,TRUE))</f>
        <v/>
      </c>
      <c r="Y601" s="250" t="str">
        <f>IF($J601="","",VLOOKUP($J601,判定式!$W$3:$X$12,2,TRUE))</f>
        <v/>
      </c>
      <c r="Z601" s="250" t="str">
        <f>IF($K601="","",VLOOKUP($K601,判定式!$Z$3:$AB$12,3,TRUE))</f>
        <v/>
      </c>
      <c r="AA601" s="250" t="str">
        <f>IF($L601="","",VLOOKUP($L601,判定式!$U$3:$X$12,4,TRUE))</f>
        <v/>
      </c>
      <c r="AB601" s="250" t="str">
        <f>IF($M601="","",VLOOKUP($M601,判定式!$V$3:$X$12,3,TRUE))</f>
        <v/>
      </c>
      <c r="AC601" s="69" t="str">
        <f t="shared" si="25"/>
        <v/>
      </c>
      <c r="AD601" s="170" t="b">
        <f>IF(ISNUMBER(D601),"判定外",IF(C601=12,VLOOKUP(AC601,判定式!$C$15:I$19,7,TRUE),IF(C601=13,VLOOKUP(AC601,判定式!$D$15:I$19,6,TRUE),IF(C601=14,VLOOKUP(AC601,判定式!$E$15:I$19,5,TRUE),IF(C601=15,VLOOKUP(AC601,判定式!$F$15:I$19,4,TRUE),IF(C601=16,VLOOKUP(AC601,判定式!$G$15:I$19,3,TRUE),IF(C601=17,VLOOKUP(AC601,判定式!$H$15:I$19,2,TRUE))))))))</f>
        <v>0</v>
      </c>
    </row>
    <row r="602" spans="1:30" ht="14.25">
      <c r="A602" s="67">
        <v>273</v>
      </c>
      <c r="B602" s="133"/>
      <c r="C602" s="201"/>
      <c r="D602" s="215" t="str">
        <f t="shared" si="24"/>
        <v>-</v>
      </c>
      <c r="E602" s="225"/>
      <c r="F602" s="225"/>
      <c r="G602" s="225"/>
      <c r="H602" s="225"/>
      <c r="I602" s="225"/>
      <c r="J602" s="225"/>
      <c r="K602" s="68"/>
      <c r="L602" s="225"/>
      <c r="M602" s="225"/>
      <c r="N602" s="235"/>
      <c r="O602" s="235"/>
      <c r="P602" s="235"/>
      <c r="Q602" s="235"/>
      <c r="R602" s="235"/>
      <c r="S602" s="235"/>
      <c r="T602" s="250" t="str">
        <f>IF($E602="","",VLOOKUP($E602,判定式!$Q$3:$X$12,8,TRUE))</f>
        <v/>
      </c>
      <c r="U602" s="250" t="str">
        <f>IF($F602="","",VLOOKUP($F602,判定式!$R$3:$X$12,7,TRUE))</f>
        <v/>
      </c>
      <c r="V602" s="250" t="str">
        <f>IF($G602="","",VLOOKUP($G602,判定式!$S$3:$X$12,6,TRUE))</f>
        <v/>
      </c>
      <c r="W602" s="250" t="str">
        <f>IF($H602="","",VLOOKUP($H602,判定式!$T$3:$X$12,5,TRUE))</f>
        <v/>
      </c>
      <c r="X602" s="250" t="str">
        <f>IF($I602="","",VLOOKUP($I602,判定式!$AA$3:$AB$12,2,TRUE))</f>
        <v/>
      </c>
      <c r="Y602" s="250" t="str">
        <f>IF($J602="","",VLOOKUP($J602,判定式!$W$3:$X$12,2,TRUE))</f>
        <v/>
      </c>
      <c r="Z602" s="250" t="str">
        <f>IF($K602="","",VLOOKUP($K602,判定式!$Z$3:$AB$12,3,TRUE))</f>
        <v/>
      </c>
      <c r="AA602" s="250" t="str">
        <f>IF($L602="","",VLOOKUP($L602,判定式!$U$3:$X$12,4,TRUE))</f>
        <v/>
      </c>
      <c r="AB602" s="250" t="str">
        <f>IF($M602="","",VLOOKUP($M602,判定式!$V$3:$X$12,3,TRUE))</f>
        <v/>
      </c>
      <c r="AC602" s="69" t="str">
        <f t="shared" si="25"/>
        <v/>
      </c>
      <c r="AD602" s="170" t="b">
        <f>IF(ISNUMBER(D602),"判定外",IF(C602=12,VLOOKUP(AC602,判定式!$C$15:I$19,7,TRUE),IF(C602=13,VLOOKUP(AC602,判定式!$D$15:I$19,6,TRUE),IF(C602=14,VLOOKUP(AC602,判定式!$E$15:I$19,5,TRUE),IF(C602=15,VLOOKUP(AC602,判定式!$F$15:I$19,4,TRUE),IF(C602=16,VLOOKUP(AC602,判定式!$G$15:I$19,3,TRUE),IF(C602=17,VLOOKUP(AC602,判定式!$H$15:I$19,2,TRUE))))))))</f>
        <v>0</v>
      </c>
    </row>
    <row r="603" spans="1:30" ht="14.25">
      <c r="A603" s="67">
        <v>274</v>
      </c>
      <c r="B603" s="133"/>
      <c r="C603" s="201"/>
      <c r="D603" s="215" t="str">
        <f t="shared" si="24"/>
        <v>-</v>
      </c>
      <c r="E603" s="225"/>
      <c r="F603" s="225"/>
      <c r="G603" s="225"/>
      <c r="H603" s="225"/>
      <c r="I603" s="225"/>
      <c r="J603" s="225"/>
      <c r="K603" s="68"/>
      <c r="L603" s="225"/>
      <c r="M603" s="225"/>
      <c r="N603" s="235"/>
      <c r="O603" s="235"/>
      <c r="P603" s="235"/>
      <c r="Q603" s="235"/>
      <c r="R603" s="235"/>
      <c r="S603" s="235"/>
      <c r="T603" s="250" t="str">
        <f>IF($E603="","",VLOOKUP($E603,判定式!$Q$3:$X$12,8,TRUE))</f>
        <v/>
      </c>
      <c r="U603" s="250" t="str">
        <f>IF($F603="","",VLOOKUP($F603,判定式!$R$3:$X$12,7,TRUE))</f>
        <v/>
      </c>
      <c r="V603" s="250" t="str">
        <f>IF($G603="","",VLOOKUP($G603,判定式!$S$3:$X$12,6,TRUE))</f>
        <v/>
      </c>
      <c r="W603" s="250" t="str">
        <f>IF($H603="","",VLOOKUP($H603,判定式!$T$3:$X$12,5,TRUE))</f>
        <v/>
      </c>
      <c r="X603" s="250" t="str">
        <f>IF($I603="","",VLOOKUP($I603,判定式!$AA$3:$AB$12,2,TRUE))</f>
        <v/>
      </c>
      <c r="Y603" s="250" t="str">
        <f>IF($J603="","",VLOOKUP($J603,判定式!$W$3:$X$12,2,TRUE))</f>
        <v/>
      </c>
      <c r="Z603" s="250" t="str">
        <f>IF($K603="","",VLOOKUP($K603,判定式!$Z$3:$AB$12,3,TRUE))</f>
        <v/>
      </c>
      <c r="AA603" s="250" t="str">
        <f>IF($L603="","",VLOOKUP($L603,判定式!$U$3:$X$12,4,TRUE))</f>
        <v/>
      </c>
      <c r="AB603" s="250" t="str">
        <f>IF($M603="","",VLOOKUP($M603,判定式!$V$3:$X$12,3,TRUE))</f>
        <v/>
      </c>
      <c r="AC603" s="69" t="str">
        <f t="shared" si="25"/>
        <v/>
      </c>
      <c r="AD603" s="170" t="b">
        <f>IF(ISNUMBER(D603),"判定外",IF(C603=12,VLOOKUP(AC603,判定式!$C$15:I$19,7,TRUE),IF(C603=13,VLOOKUP(AC603,判定式!$D$15:I$19,6,TRUE),IF(C603=14,VLOOKUP(AC603,判定式!$E$15:I$19,5,TRUE),IF(C603=15,VLOOKUP(AC603,判定式!$F$15:I$19,4,TRUE),IF(C603=16,VLOOKUP(AC603,判定式!$G$15:I$19,3,TRUE),IF(C603=17,VLOOKUP(AC603,判定式!$H$15:I$19,2,TRUE))))))))</f>
        <v>0</v>
      </c>
    </row>
    <row r="604" spans="1:30" ht="14.25">
      <c r="A604" s="76">
        <v>275</v>
      </c>
      <c r="B604" s="134"/>
      <c r="C604" s="202"/>
      <c r="D604" s="218" t="str">
        <f t="shared" si="24"/>
        <v>-</v>
      </c>
      <c r="E604" s="227"/>
      <c r="F604" s="227"/>
      <c r="G604" s="227"/>
      <c r="H604" s="227"/>
      <c r="I604" s="227"/>
      <c r="J604" s="227"/>
      <c r="K604" s="71"/>
      <c r="L604" s="227"/>
      <c r="M604" s="227"/>
      <c r="N604" s="239"/>
      <c r="O604" s="239"/>
      <c r="P604" s="239"/>
      <c r="Q604" s="239"/>
      <c r="R604" s="239"/>
      <c r="S604" s="239"/>
      <c r="T604" s="253" t="str">
        <f>IF($E604="","",VLOOKUP($E604,判定式!$Q$3:$X$12,8,TRUE))</f>
        <v/>
      </c>
      <c r="U604" s="253" t="str">
        <f>IF($F604="","",VLOOKUP($F604,判定式!$R$3:$X$12,7,TRUE))</f>
        <v/>
      </c>
      <c r="V604" s="253" t="str">
        <f>IF($G604="","",VLOOKUP($G604,判定式!$S$3:$X$12,6,TRUE))</f>
        <v/>
      </c>
      <c r="W604" s="253" t="str">
        <f>IF($H604="","",VLOOKUP($H604,判定式!$T$3:$X$12,5,TRUE))</f>
        <v/>
      </c>
      <c r="X604" s="253" t="str">
        <f>IF($I604="","",VLOOKUP($I604,判定式!$AA$3:$AB$12,2,TRUE))</f>
        <v/>
      </c>
      <c r="Y604" s="253" t="str">
        <f>IF($J604="","",VLOOKUP($J604,判定式!$W$3:$X$12,2,TRUE))</f>
        <v/>
      </c>
      <c r="Z604" s="253" t="str">
        <f>IF($K604="","",VLOOKUP($K604,判定式!$Z$3:$AB$12,3,TRUE))</f>
        <v/>
      </c>
      <c r="AA604" s="253" t="str">
        <f>IF($L604="","",VLOOKUP($L604,判定式!$U$3:$X$12,4,TRUE))</f>
        <v/>
      </c>
      <c r="AB604" s="253" t="str">
        <f>IF($M604="","",VLOOKUP($M604,判定式!$V$3:$X$12,3,TRUE))</f>
        <v/>
      </c>
      <c r="AC604" s="78" t="str">
        <f t="shared" si="25"/>
        <v/>
      </c>
      <c r="AD604" s="171" t="b">
        <f>IF(ISNUMBER(D604),"判定外",IF(C604=12,VLOOKUP(AC604,判定式!$C$15:I$19,7,TRUE),IF(C604=13,VLOOKUP(AC604,判定式!$D$15:I$19,6,TRUE),IF(C604=14,VLOOKUP(AC604,判定式!$E$15:I$19,5,TRUE),IF(C604=15,VLOOKUP(AC604,判定式!$F$15:I$19,4,TRUE),IF(C604=16,VLOOKUP(AC604,判定式!$G$15:I$19,3,TRUE),IF(C604=17,VLOOKUP(AC604,判定式!$H$15:I$19,2,TRUE))))))))</f>
        <v>0</v>
      </c>
    </row>
    <row r="605" spans="1:30" ht="14.25">
      <c r="A605" s="73">
        <v>276</v>
      </c>
      <c r="B605" s="135"/>
      <c r="C605" s="203"/>
      <c r="D605" s="219" t="str">
        <f t="shared" si="24"/>
        <v>-</v>
      </c>
      <c r="E605" s="229"/>
      <c r="F605" s="229"/>
      <c r="G605" s="229"/>
      <c r="H605" s="229"/>
      <c r="I605" s="229"/>
      <c r="J605" s="229"/>
      <c r="K605" s="74"/>
      <c r="L605" s="229"/>
      <c r="M605" s="229"/>
      <c r="N605" s="238"/>
      <c r="O605" s="238"/>
      <c r="P605" s="238"/>
      <c r="Q605" s="238"/>
      <c r="R605" s="238"/>
      <c r="S605" s="238"/>
      <c r="T605" s="254" t="str">
        <f>IF($E605="","",VLOOKUP($E605,判定式!$Q$3:$X$12,8,TRUE))</f>
        <v/>
      </c>
      <c r="U605" s="254" t="str">
        <f>IF($F605="","",VLOOKUP($F605,判定式!$R$3:$X$12,7,TRUE))</f>
        <v/>
      </c>
      <c r="V605" s="254" t="str">
        <f>IF($G605="","",VLOOKUP($G605,判定式!$S$3:$X$12,6,TRUE))</f>
        <v/>
      </c>
      <c r="W605" s="254" t="str">
        <f>IF($H605="","",VLOOKUP($H605,判定式!$T$3:$X$12,5,TRUE))</f>
        <v/>
      </c>
      <c r="X605" s="254" t="str">
        <f>IF($I605="","",VLOOKUP($I605,判定式!$AA$3:$AB$12,2,TRUE))</f>
        <v/>
      </c>
      <c r="Y605" s="254" t="str">
        <f>IF($J605="","",VLOOKUP($J605,判定式!$W$3:$X$12,2,TRUE))</f>
        <v/>
      </c>
      <c r="Z605" s="254" t="str">
        <f>IF($K605="","",VLOOKUP($K605,判定式!$Z$3:$AB$12,3,TRUE))</f>
        <v/>
      </c>
      <c r="AA605" s="254" t="str">
        <f>IF($L605="","",VLOOKUP($L605,判定式!$U$3:$X$12,4,TRUE))</f>
        <v/>
      </c>
      <c r="AB605" s="254" t="str">
        <f>IF($M605="","",VLOOKUP($M605,判定式!$V$3:$X$12,3,TRUE))</f>
        <v/>
      </c>
      <c r="AC605" s="75" t="str">
        <f t="shared" si="25"/>
        <v/>
      </c>
      <c r="AD605" s="172" t="b">
        <f>IF(ISNUMBER(D605),"判定外",IF(C605=12,VLOOKUP(AC605,判定式!$C$15:I$19,7,TRUE),IF(C605=13,VLOOKUP(AC605,判定式!$D$15:I$19,6,TRUE),IF(C605=14,VLOOKUP(AC605,判定式!$E$15:I$19,5,TRUE),IF(C605=15,VLOOKUP(AC605,判定式!$F$15:I$19,4,TRUE),IF(C605=16,VLOOKUP(AC605,判定式!$G$15:I$19,3,TRUE),IF(C605=17,VLOOKUP(AC605,判定式!$H$15:I$19,2,TRUE))))))))</f>
        <v>0</v>
      </c>
    </row>
    <row r="606" spans="1:30" ht="14.25">
      <c r="A606" s="67">
        <v>277</v>
      </c>
      <c r="B606" s="133"/>
      <c r="C606" s="201"/>
      <c r="D606" s="215" t="str">
        <f t="shared" si="24"/>
        <v>-</v>
      </c>
      <c r="E606" s="225"/>
      <c r="F606" s="225"/>
      <c r="G606" s="225"/>
      <c r="H606" s="225"/>
      <c r="I606" s="225"/>
      <c r="J606" s="225"/>
      <c r="K606" s="68"/>
      <c r="L606" s="225"/>
      <c r="M606" s="225"/>
      <c r="N606" s="235"/>
      <c r="O606" s="235"/>
      <c r="P606" s="235"/>
      <c r="Q606" s="235"/>
      <c r="R606" s="235"/>
      <c r="S606" s="235"/>
      <c r="T606" s="250" t="str">
        <f>IF($E606="","",VLOOKUP($E606,判定式!$Q$3:$X$12,8,TRUE))</f>
        <v/>
      </c>
      <c r="U606" s="250" t="str">
        <f>IF($F606="","",VLOOKUP($F606,判定式!$R$3:$X$12,7,TRUE))</f>
        <v/>
      </c>
      <c r="V606" s="250" t="str">
        <f>IF($G606="","",VLOOKUP($G606,判定式!$S$3:$X$12,6,TRUE))</f>
        <v/>
      </c>
      <c r="W606" s="250" t="str">
        <f>IF($H606="","",VLOOKUP($H606,判定式!$T$3:$X$12,5,TRUE))</f>
        <v/>
      </c>
      <c r="X606" s="250" t="str">
        <f>IF($I606="","",VLOOKUP($I606,判定式!$AA$3:$AB$12,2,TRUE))</f>
        <v/>
      </c>
      <c r="Y606" s="250" t="str">
        <f>IF($J606="","",VLOOKUP($J606,判定式!$W$3:$X$12,2,TRUE))</f>
        <v/>
      </c>
      <c r="Z606" s="250" t="str">
        <f>IF($K606="","",VLOOKUP($K606,判定式!$Z$3:$AB$12,3,TRUE))</f>
        <v/>
      </c>
      <c r="AA606" s="250" t="str">
        <f>IF($L606="","",VLOOKUP($L606,判定式!$U$3:$X$12,4,TRUE))</f>
        <v/>
      </c>
      <c r="AB606" s="250" t="str">
        <f>IF($M606="","",VLOOKUP($M606,判定式!$V$3:$X$12,3,TRUE))</f>
        <v/>
      </c>
      <c r="AC606" s="69" t="str">
        <f t="shared" si="25"/>
        <v/>
      </c>
      <c r="AD606" s="170" t="b">
        <f>IF(ISNUMBER(D606),"判定外",IF(C606=12,VLOOKUP(AC606,判定式!$C$15:I$19,7,TRUE),IF(C606=13,VLOOKUP(AC606,判定式!$D$15:I$19,6,TRUE),IF(C606=14,VLOOKUP(AC606,判定式!$E$15:I$19,5,TRUE),IF(C606=15,VLOOKUP(AC606,判定式!$F$15:I$19,4,TRUE),IF(C606=16,VLOOKUP(AC606,判定式!$G$15:I$19,3,TRUE),IF(C606=17,VLOOKUP(AC606,判定式!$H$15:I$19,2,TRUE))))))))</f>
        <v>0</v>
      </c>
    </row>
    <row r="607" spans="1:30" ht="14.25">
      <c r="A607" s="67">
        <v>278</v>
      </c>
      <c r="B607" s="133"/>
      <c r="C607" s="201"/>
      <c r="D607" s="215" t="str">
        <f t="shared" si="24"/>
        <v>-</v>
      </c>
      <c r="E607" s="225"/>
      <c r="F607" s="225"/>
      <c r="G607" s="225"/>
      <c r="H607" s="225"/>
      <c r="I607" s="225"/>
      <c r="J607" s="225"/>
      <c r="K607" s="68"/>
      <c r="L607" s="225"/>
      <c r="M607" s="225"/>
      <c r="N607" s="235"/>
      <c r="O607" s="235"/>
      <c r="P607" s="235"/>
      <c r="Q607" s="235"/>
      <c r="R607" s="235"/>
      <c r="S607" s="235"/>
      <c r="T607" s="250" t="str">
        <f>IF($E607="","",VLOOKUP($E607,判定式!$Q$3:$X$12,8,TRUE))</f>
        <v/>
      </c>
      <c r="U607" s="250" t="str">
        <f>IF($F607="","",VLOOKUP($F607,判定式!$R$3:$X$12,7,TRUE))</f>
        <v/>
      </c>
      <c r="V607" s="250" t="str">
        <f>IF($G607="","",VLOOKUP($G607,判定式!$S$3:$X$12,6,TRUE))</f>
        <v/>
      </c>
      <c r="W607" s="250" t="str">
        <f>IF($H607="","",VLOOKUP($H607,判定式!$T$3:$X$12,5,TRUE))</f>
        <v/>
      </c>
      <c r="X607" s="250" t="str">
        <f>IF($I607="","",VLOOKUP($I607,判定式!$AA$3:$AB$12,2,TRUE))</f>
        <v/>
      </c>
      <c r="Y607" s="250" t="str">
        <f>IF($J607="","",VLOOKUP($J607,判定式!$W$3:$X$12,2,TRUE))</f>
        <v/>
      </c>
      <c r="Z607" s="250" t="str">
        <f>IF($K607="","",VLOOKUP($K607,判定式!$Z$3:$AB$12,3,TRUE))</f>
        <v/>
      </c>
      <c r="AA607" s="250" t="str">
        <f>IF($L607="","",VLOOKUP($L607,判定式!$U$3:$X$12,4,TRUE))</f>
        <v/>
      </c>
      <c r="AB607" s="250" t="str">
        <f>IF($M607="","",VLOOKUP($M607,判定式!$V$3:$X$12,3,TRUE))</f>
        <v/>
      </c>
      <c r="AC607" s="69" t="str">
        <f t="shared" si="25"/>
        <v/>
      </c>
      <c r="AD607" s="170" t="b">
        <f>IF(ISNUMBER(D607),"判定外",IF(C607=12,VLOOKUP(AC607,判定式!$C$15:I$19,7,TRUE),IF(C607=13,VLOOKUP(AC607,判定式!$D$15:I$19,6,TRUE),IF(C607=14,VLOOKUP(AC607,判定式!$E$15:I$19,5,TRUE),IF(C607=15,VLOOKUP(AC607,判定式!$F$15:I$19,4,TRUE),IF(C607=16,VLOOKUP(AC607,判定式!$G$15:I$19,3,TRUE),IF(C607=17,VLOOKUP(AC607,判定式!$H$15:I$19,2,TRUE))))))))</f>
        <v>0</v>
      </c>
    </row>
    <row r="608" spans="1:30" ht="14.25">
      <c r="A608" s="67">
        <v>279</v>
      </c>
      <c r="B608" s="133"/>
      <c r="C608" s="201"/>
      <c r="D608" s="215" t="str">
        <f t="shared" si="24"/>
        <v>-</v>
      </c>
      <c r="E608" s="225"/>
      <c r="F608" s="225"/>
      <c r="G608" s="225"/>
      <c r="H608" s="225"/>
      <c r="I608" s="225"/>
      <c r="J608" s="225"/>
      <c r="K608" s="68"/>
      <c r="L608" s="225"/>
      <c r="M608" s="225"/>
      <c r="N608" s="235"/>
      <c r="O608" s="235"/>
      <c r="P608" s="235"/>
      <c r="Q608" s="235"/>
      <c r="R608" s="235"/>
      <c r="S608" s="235"/>
      <c r="T608" s="250" t="str">
        <f>IF($E608="","",VLOOKUP($E608,判定式!$Q$3:$X$12,8,TRUE))</f>
        <v/>
      </c>
      <c r="U608" s="250" t="str">
        <f>IF($F608="","",VLOOKUP($F608,判定式!$R$3:$X$12,7,TRUE))</f>
        <v/>
      </c>
      <c r="V608" s="250" t="str">
        <f>IF($G608="","",VLOOKUP($G608,判定式!$S$3:$X$12,6,TRUE))</f>
        <v/>
      </c>
      <c r="W608" s="250" t="str">
        <f>IF($H608="","",VLOOKUP($H608,判定式!$T$3:$X$12,5,TRUE))</f>
        <v/>
      </c>
      <c r="X608" s="250" t="str">
        <f>IF($I608="","",VLOOKUP($I608,判定式!$AA$3:$AB$12,2,TRUE))</f>
        <v/>
      </c>
      <c r="Y608" s="250" t="str">
        <f>IF($J608="","",VLOOKUP($J608,判定式!$W$3:$X$12,2,TRUE))</f>
        <v/>
      </c>
      <c r="Z608" s="250" t="str">
        <f>IF($K608="","",VLOOKUP($K608,判定式!$Z$3:$AB$12,3,TRUE))</f>
        <v/>
      </c>
      <c r="AA608" s="250" t="str">
        <f>IF($L608="","",VLOOKUP($L608,判定式!$U$3:$X$12,4,TRUE))</f>
        <v/>
      </c>
      <c r="AB608" s="250" t="str">
        <f>IF($M608="","",VLOOKUP($M608,判定式!$V$3:$X$12,3,TRUE))</f>
        <v/>
      </c>
      <c r="AC608" s="69" t="str">
        <f t="shared" si="25"/>
        <v/>
      </c>
      <c r="AD608" s="170" t="b">
        <f>IF(ISNUMBER(D608),"判定外",IF(C608=12,VLOOKUP(AC608,判定式!$C$15:I$19,7,TRUE),IF(C608=13,VLOOKUP(AC608,判定式!$D$15:I$19,6,TRUE),IF(C608=14,VLOOKUP(AC608,判定式!$E$15:I$19,5,TRUE),IF(C608=15,VLOOKUP(AC608,判定式!$F$15:I$19,4,TRUE),IF(C608=16,VLOOKUP(AC608,判定式!$G$15:I$19,3,TRUE),IF(C608=17,VLOOKUP(AC608,判定式!$H$15:I$19,2,TRUE))))))))</f>
        <v>0</v>
      </c>
    </row>
    <row r="609" spans="1:30" ht="14.25">
      <c r="A609" s="76">
        <v>280</v>
      </c>
      <c r="B609" s="136"/>
      <c r="C609" s="204"/>
      <c r="D609" s="218" t="str">
        <f t="shared" si="24"/>
        <v>-</v>
      </c>
      <c r="E609" s="230"/>
      <c r="F609" s="230"/>
      <c r="G609" s="230"/>
      <c r="H609" s="230"/>
      <c r="I609" s="230"/>
      <c r="J609" s="230"/>
      <c r="K609" s="77"/>
      <c r="L609" s="230"/>
      <c r="M609" s="230"/>
      <c r="N609" s="239"/>
      <c r="O609" s="239"/>
      <c r="P609" s="239"/>
      <c r="Q609" s="239"/>
      <c r="R609" s="239"/>
      <c r="S609" s="239"/>
      <c r="T609" s="251" t="str">
        <f>IF($E609="","",VLOOKUP($E609,判定式!$Q$3:$X$12,8,TRUE))</f>
        <v/>
      </c>
      <c r="U609" s="251" t="str">
        <f>IF($F609="","",VLOOKUP($F609,判定式!$R$3:$X$12,7,TRUE))</f>
        <v/>
      </c>
      <c r="V609" s="251" t="str">
        <f>IF($G609="","",VLOOKUP($G609,判定式!$S$3:$X$12,6,TRUE))</f>
        <v/>
      </c>
      <c r="W609" s="251" t="str">
        <f>IF($H609="","",VLOOKUP($H609,判定式!$T$3:$X$12,5,TRUE))</f>
        <v/>
      </c>
      <c r="X609" s="251" t="str">
        <f>IF($I609="","",VLOOKUP($I609,判定式!$AA$3:$AB$12,2,TRUE))</f>
        <v/>
      </c>
      <c r="Y609" s="251" t="str">
        <f>IF($J609="","",VLOOKUP($J609,判定式!$W$3:$X$12,2,TRUE))</f>
        <v/>
      </c>
      <c r="Z609" s="251" t="str">
        <f>IF($K609="","",VLOOKUP($K609,判定式!$Z$3:$AB$12,3,TRUE))</f>
        <v/>
      </c>
      <c r="AA609" s="251" t="str">
        <f>IF($L609="","",VLOOKUP($L609,判定式!$U$3:$X$12,4,TRUE))</f>
        <v/>
      </c>
      <c r="AB609" s="251" t="str">
        <f>IF($M609="","",VLOOKUP($M609,判定式!$V$3:$X$12,3,TRUE))</f>
        <v/>
      </c>
      <c r="AC609" s="78" t="str">
        <f t="shared" si="25"/>
        <v/>
      </c>
      <c r="AD609" s="173" t="b">
        <f>IF(ISNUMBER(D609),"判定外",IF(C609=12,VLOOKUP(AC609,判定式!$C$15:I$19,7,TRUE),IF(C609=13,VLOOKUP(AC609,判定式!$D$15:I$19,6,TRUE),IF(C609=14,VLOOKUP(AC609,判定式!$E$15:I$19,5,TRUE),IF(C609=15,VLOOKUP(AC609,判定式!$F$15:I$19,4,TRUE),IF(C609=16,VLOOKUP(AC609,判定式!$G$15:I$19,3,TRUE),IF(C609=17,VLOOKUP(AC609,判定式!$H$15:I$19,2,TRUE))))))))</f>
        <v>0</v>
      </c>
    </row>
    <row r="610" spans="1:30" ht="14.25">
      <c r="A610" s="73">
        <v>281</v>
      </c>
      <c r="B610" s="137"/>
      <c r="C610" s="205"/>
      <c r="D610" s="219" t="str">
        <f t="shared" si="24"/>
        <v>-</v>
      </c>
      <c r="E610" s="231"/>
      <c r="F610" s="231"/>
      <c r="G610" s="231"/>
      <c r="H610" s="231"/>
      <c r="I610" s="231"/>
      <c r="J610" s="231"/>
      <c r="K610" s="80"/>
      <c r="L610" s="231"/>
      <c r="M610" s="231"/>
      <c r="N610" s="238"/>
      <c r="O610" s="238"/>
      <c r="P610" s="238"/>
      <c r="Q610" s="238"/>
      <c r="R610" s="238"/>
      <c r="S610" s="238"/>
      <c r="T610" s="252" t="str">
        <f>IF($E610="","",VLOOKUP($E610,判定式!$Q$3:$X$12,8,TRUE))</f>
        <v/>
      </c>
      <c r="U610" s="252" t="str">
        <f>IF($F610="","",VLOOKUP($F610,判定式!$R$3:$X$12,7,TRUE))</f>
        <v/>
      </c>
      <c r="V610" s="252" t="str">
        <f>IF($G610="","",VLOOKUP($G610,判定式!$S$3:$X$12,6,TRUE))</f>
        <v/>
      </c>
      <c r="W610" s="252" t="str">
        <f>IF($H610="","",VLOOKUP($H610,判定式!$T$3:$X$12,5,TRUE))</f>
        <v/>
      </c>
      <c r="X610" s="252" t="str">
        <f>IF($I610="","",VLOOKUP($I610,判定式!$AA$3:$AB$12,2,TRUE))</f>
        <v/>
      </c>
      <c r="Y610" s="252" t="str">
        <f>IF($J610="","",VLOOKUP($J610,判定式!$W$3:$X$12,2,TRUE))</f>
        <v/>
      </c>
      <c r="Z610" s="252" t="str">
        <f>IF($K610="","",VLOOKUP($K610,判定式!$Z$3:$AB$12,3,TRUE))</f>
        <v/>
      </c>
      <c r="AA610" s="252" t="str">
        <f>IF($L610="","",VLOOKUP($L610,判定式!$U$3:$X$12,4,TRUE))</f>
        <v/>
      </c>
      <c r="AB610" s="252" t="str">
        <f>IF($M610="","",VLOOKUP($M610,判定式!$V$3:$X$12,3,TRUE))</f>
        <v/>
      </c>
      <c r="AC610" s="75" t="str">
        <f t="shared" si="25"/>
        <v/>
      </c>
      <c r="AD610" s="174" t="b">
        <f>IF(ISNUMBER(D610),"判定外",IF(C610=12,VLOOKUP(AC610,判定式!$C$15:I$19,7,TRUE),IF(C610=13,VLOOKUP(AC610,判定式!$D$15:I$19,6,TRUE),IF(C610=14,VLOOKUP(AC610,判定式!$E$15:I$19,5,TRUE),IF(C610=15,VLOOKUP(AC610,判定式!$F$15:I$19,4,TRUE),IF(C610=16,VLOOKUP(AC610,判定式!$G$15:I$19,3,TRUE),IF(C610=17,VLOOKUP(AC610,判定式!$H$15:I$19,2,TRUE))))))))</f>
        <v>0</v>
      </c>
    </row>
    <row r="611" spans="1:30" ht="14.25">
      <c r="A611" s="67">
        <v>282</v>
      </c>
      <c r="B611" s="133"/>
      <c r="C611" s="201"/>
      <c r="D611" s="215" t="str">
        <f t="shared" si="24"/>
        <v>-</v>
      </c>
      <c r="E611" s="225"/>
      <c r="F611" s="225"/>
      <c r="G611" s="225"/>
      <c r="H611" s="225"/>
      <c r="I611" s="225"/>
      <c r="J611" s="225"/>
      <c r="K611" s="68"/>
      <c r="L611" s="225"/>
      <c r="M611" s="225"/>
      <c r="N611" s="235"/>
      <c r="O611" s="235"/>
      <c r="P611" s="235"/>
      <c r="Q611" s="235"/>
      <c r="R611" s="235"/>
      <c r="S611" s="235"/>
      <c r="T611" s="250" t="str">
        <f>IF($E611="","",VLOOKUP($E611,判定式!$Q$3:$X$12,8,TRUE))</f>
        <v/>
      </c>
      <c r="U611" s="250" t="str">
        <f>IF($F611="","",VLOOKUP($F611,判定式!$R$3:$X$12,7,TRUE))</f>
        <v/>
      </c>
      <c r="V611" s="250" t="str">
        <f>IF($G611="","",VLOOKUP($G611,判定式!$S$3:$X$12,6,TRUE))</f>
        <v/>
      </c>
      <c r="W611" s="250" t="str">
        <f>IF($H611="","",VLOOKUP($H611,判定式!$T$3:$X$12,5,TRUE))</f>
        <v/>
      </c>
      <c r="X611" s="250" t="str">
        <f>IF($I611="","",VLOOKUP($I611,判定式!$AA$3:$AB$12,2,TRUE))</f>
        <v/>
      </c>
      <c r="Y611" s="250" t="str">
        <f>IF($J611="","",VLOOKUP($J611,判定式!$W$3:$X$12,2,TRUE))</f>
        <v/>
      </c>
      <c r="Z611" s="250" t="str">
        <f>IF($K611="","",VLOOKUP($K611,判定式!$Z$3:$AB$12,3,TRUE))</f>
        <v/>
      </c>
      <c r="AA611" s="250" t="str">
        <f>IF($L611="","",VLOOKUP($L611,判定式!$U$3:$X$12,4,TRUE))</f>
        <v/>
      </c>
      <c r="AB611" s="250" t="str">
        <f>IF($M611="","",VLOOKUP($M611,判定式!$V$3:$X$12,3,TRUE))</f>
        <v/>
      </c>
      <c r="AC611" s="69" t="str">
        <f t="shared" si="25"/>
        <v/>
      </c>
      <c r="AD611" s="170" t="b">
        <f>IF(ISNUMBER(D611),"判定外",IF(C611=12,VLOOKUP(AC611,判定式!$C$15:I$19,7,TRUE),IF(C611=13,VLOOKUP(AC611,判定式!$D$15:I$19,6,TRUE),IF(C611=14,VLOOKUP(AC611,判定式!$E$15:I$19,5,TRUE),IF(C611=15,VLOOKUP(AC611,判定式!$F$15:I$19,4,TRUE),IF(C611=16,VLOOKUP(AC611,判定式!$G$15:I$19,3,TRUE),IF(C611=17,VLOOKUP(AC611,判定式!$H$15:I$19,2,TRUE))))))))</f>
        <v>0</v>
      </c>
    </row>
    <row r="612" spans="1:30" ht="14.25">
      <c r="A612" s="67">
        <v>283</v>
      </c>
      <c r="B612" s="133"/>
      <c r="C612" s="201"/>
      <c r="D612" s="215" t="str">
        <f t="shared" si="24"/>
        <v>-</v>
      </c>
      <c r="E612" s="225"/>
      <c r="F612" s="225"/>
      <c r="G612" s="225"/>
      <c r="H612" s="225"/>
      <c r="I612" s="225"/>
      <c r="J612" s="225"/>
      <c r="K612" s="68"/>
      <c r="L612" s="225"/>
      <c r="M612" s="225"/>
      <c r="N612" s="235"/>
      <c r="O612" s="235"/>
      <c r="P612" s="235"/>
      <c r="Q612" s="235"/>
      <c r="R612" s="235"/>
      <c r="S612" s="235"/>
      <c r="T612" s="250" t="str">
        <f>IF($E612="","",VLOOKUP($E612,判定式!$Q$3:$X$12,8,TRUE))</f>
        <v/>
      </c>
      <c r="U612" s="250" t="str">
        <f>IF($F612="","",VLOOKUP($F612,判定式!$R$3:$X$12,7,TRUE))</f>
        <v/>
      </c>
      <c r="V612" s="250" t="str">
        <f>IF($G612="","",VLOOKUP($G612,判定式!$S$3:$X$12,6,TRUE))</f>
        <v/>
      </c>
      <c r="W612" s="250" t="str">
        <f>IF($H612="","",VLOOKUP($H612,判定式!$T$3:$X$12,5,TRUE))</f>
        <v/>
      </c>
      <c r="X612" s="250" t="str">
        <f>IF($I612="","",VLOOKUP($I612,判定式!$AA$3:$AB$12,2,TRUE))</f>
        <v/>
      </c>
      <c r="Y612" s="250" t="str">
        <f>IF($J612="","",VLOOKUP($J612,判定式!$W$3:$X$12,2,TRUE))</f>
        <v/>
      </c>
      <c r="Z612" s="250" t="str">
        <f>IF($K612="","",VLOOKUP($K612,判定式!$Z$3:$AB$12,3,TRUE))</f>
        <v/>
      </c>
      <c r="AA612" s="250" t="str">
        <f>IF($L612="","",VLOOKUP($L612,判定式!$U$3:$X$12,4,TRUE))</f>
        <v/>
      </c>
      <c r="AB612" s="250" t="str">
        <f>IF($M612="","",VLOOKUP($M612,判定式!$V$3:$X$12,3,TRUE))</f>
        <v/>
      </c>
      <c r="AC612" s="69" t="str">
        <f t="shared" si="25"/>
        <v/>
      </c>
      <c r="AD612" s="170" t="b">
        <f>IF(ISNUMBER(D612),"判定外",IF(C612=12,VLOOKUP(AC612,判定式!$C$15:I$19,7,TRUE),IF(C612=13,VLOOKUP(AC612,判定式!$D$15:I$19,6,TRUE),IF(C612=14,VLOOKUP(AC612,判定式!$E$15:I$19,5,TRUE),IF(C612=15,VLOOKUP(AC612,判定式!$F$15:I$19,4,TRUE),IF(C612=16,VLOOKUP(AC612,判定式!$G$15:I$19,3,TRUE),IF(C612=17,VLOOKUP(AC612,判定式!$H$15:I$19,2,TRUE))))))))</f>
        <v>0</v>
      </c>
    </row>
    <row r="613" spans="1:30" ht="14.25">
      <c r="A613" s="67">
        <v>284</v>
      </c>
      <c r="B613" s="133"/>
      <c r="C613" s="201"/>
      <c r="D613" s="215" t="str">
        <f t="shared" si="24"/>
        <v>-</v>
      </c>
      <c r="E613" s="225"/>
      <c r="F613" s="225"/>
      <c r="G613" s="225"/>
      <c r="H613" s="225"/>
      <c r="I613" s="225"/>
      <c r="J613" s="225"/>
      <c r="K613" s="68"/>
      <c r="L613" s="225"/>
      <c r="M613" s="225"/>
      <c r="N613" s="235"/>
      <c r="O613" s="235"/>
      <c r="P613" s="235"/>
      <c r="Q613" s="235"/>
      <c r="R613" s="235"/>
      <c r="S613" s="235"/>
      <c r="T613" s="250" t="str">
        <f>IF($E613="","",VLOOKUP($E613,判定式!$Q$3:$X$12,8,TRUE))</f>
        <v/>
      </c>
      <c r="U613" s="250" t="str">
        <f>IF($F613="","",VLOOKUP($F613,判定式!$R$3:$X$12,7,TRUE))</f>
        <v/>
      </c>
      <c r="V613" s="250" t="str">
        <f>IF($G613="","",VLOOKUP($G613,判定式!$S$3:$X$12,6,TRUE))</f>
        <v/>
      </c>
      <c r="W613" s="250" t="str">
        <f>IF($H613="","",VLOOKUP($H613,判定式!$T$3:$X$12,5,TRUE))</f>
        <v/>
      </c>
      <c r="X613" s="250" t="str">
        <f>IF($I613="","",VLOOKUP($I613,判定式!$AA$3:$AB$12,2,TRUE))</f>
        <v/>
      </c>
      <c r="Y613" s="250" t="str">
        <f>IF($J613="","",VLOOKUP($J613,判定式!$W$3:$X$12,2,TRUE))</f>
        <v/>
      </c>
      <c r="Z613" s="250" t="str">
        <f>IF($K613="","",VLOOKUP($K613,判定式!$Z$3:$AB$12,3,TRUE))</f>
        <v/>
      </c>
      <c r="AA613" s="250" t="str">
        <f>IF($L613="","",VLOOKUP($L613,判定式!$U$3:$X$12,4,TRUE))</f>
        <v/>
      </c>
      <c r="AB613" s="250" t="str">
        <f>IF($M613="","",VLOOKUP($M613,判定式!$V$3:$X$12,3,TRUE))</f>
        <v/>
      </c>
      <c r="AC613" s="69" t="str">
        <f t="shared" si="25"/>
        <v/>
      </c>
      <c r="AD613" s="170" t="b">
        <f>IF(ISNUMBER(D613),"判定外",IF(C613=12,VLOOKUP(AC613,判定式!$C$15:I$19,7,TRUE),IF(C613=13,VLOOKUP(AC613,判定式!$D$15:I$19,6,TRUE),IF(C613=14,VLOOKUP(AC613,判定式!$E$15:I$19,5,TRUE),IF(C613=15,VLOOKUP(AC613,判定式!$F$15:I$19,4,TRUE),IF(C613=16,VLOOKUP(AC613,判定式!$G$15:I$19,3,TRUE),IF(C613=17,VLOOKUP(AC613,判定式!$H$15:I$19,2,TRUE))))))))</f>
        <v>0</v>
      </c>
    </row>
    <row r="614" spans="1:30" ht="14.25">
      <c r="A614" s="76">
        <v>285</v>
      </c>
      <c r="B614" s="134"/>
      <c r="C614" s="202"/>
      <c r="D614" s="218" t="str">
        <f t="shared" si="24"/>
        <v>-</v>
      </c>
      <c r="E614" s="227"/>
      <c r="F614" s="227"/>
      <c r="G614" s="227"/>
      <c r="H614" s="227"/>
      <c r="I614" s="227"/>
      <c r="J614" s="227"/>
      <c r="K614" s="71"/>
      <c r="L614" s="227"/>
      <c r="M614" s="227"/>
      <c r="N614" s="239"/>
      <c r="O614" s="239"/>
      <c r="P614" s="239"/>
      <c r="Q614" s="239"/>
      <c r="R614" s="239"/>
      <c r="S614" s="239"/>
      <c r="T614" s="253" t="str">
        <f>IF($E614="","",VLOOKUP($E614,判定式!$Q$3:$X$12,8,TRUE))</f>
        <v/>
      </c>
      <c r="U614" s="253" t="str">
        <f>IF($F614="","",VLOOKUP($F614,判定式!$R$3:$X$12,7,TRUE))</f>
        <v/>
      </c>
      <c r="V614" s="253" t="str">
        <f>IF($G614="","",VLOOKUP($G614,判定式!$S$3:$X$12,6,TRUE))</f>
        <v/>
      </c>
      <c r="W614" s="253" t="str">
        <f>IF($H614="","",VLOOKUP($H614,判定式!$T$3:$X$12,5,TRUE))</f>
        <v/>
      </c>
      <c r="X614" s="253" t="str">
        <f>IF($I614="","",VLOOKUP($I614,判定式!$AA$3:$AB$12,2,TRUE))</f>
        <v/>
      </c>
      <c r="Y614" s="253" t="str">
        <f>IF($J614="","",VLOOKUP($J614,判定式!$W$3:$X$12,2,TRUE))</f>
        <v/>
      </c>
      <c r="Z614" s="253" t="str">
        <f>IF($K614="","",VLOOKUP($K614,判定式!$Z$3:$AB$12,3,TRUE))</f>
        <v/>
      </c>
      <c r="AA614" s="253" t="str">
        <f>IF($L614="","",VLOOKUP($L614,判定式!$U$3:$X$12,4,TRUE))</f>
        <v/>
      </c>
      <c r="AB614" s="253" t="str">
        <f>IF($M614="","",VLOOKUP($M614,判定式!$V$3:$X$12,3,TRUE))</f>
        <v/>
      </c>
      <c r="AC614" s="78" t="str">
        <f t="shared" si="25"/>
        <v/>
      </c>
      <c r="AD614" s="171" t="b">
        <f>IF(ISNUMBER(D614),"判定外",IF(C614=12,VLOOKUP(AC614,判定式!$C$15:I$19,7,TRUE),IF(C614=13,VLOOKUP(AC614,判定式!$D$15:I$19,6,TRUE),IF(C614=14,VLOOKUP(AC614,判定式!$E$15:I$19,5,TRUE),IF(C614=15,VLOOKUP(AC614,判定式!$F$15:I$19,4,TRUE),IF(C614=16,VLOOKUP(AC614,判定式!$G$15:I$19,3,TRUE),IF(C614=17,VLOOKUP(AC614,判定式!$H$15:I$19,2,TRUE))))))))</f>
        <v>0</v>
      </c>
    </row>
    <row r="615" spans="1:30" ht="14.25">
      <c r="A615" s="73">
        <v>286</v>
      </c>
      <c r="B615" s="135"/>
      <c r="C615" s="203"/>
      <c r="D615" s="219" t="str">
        <f t="shared" si="24"/>
        <v>-</v>
      </c>
      <c r="E615" s="229"/>
      <c r="F615" s="229"/>
      <c r="G615" s="229"/>
      <c r="H615" s="229"/>
      <c r="I615" s="229"/>
      <c r="J615" s="229"/>
      <c r="K615" s="74"/>
      <c r="L615" s="229"/>
      <c r="M615" s="229"/>
      <c r="N615" s="238"/>
      <c r="O615" s="238"/>
      <c r="P615" s="238"/>
      <c r="Q615" s="238"/>
      <c r="R615" s="238"/>
      <c r="S615" s="238"/>
      <c r="T615" s="254" t="str">
        <f>IF($E615="","",VLOOKUP($E615,判定式!$Q$3:$X$12,8,TRUE))</f>
        <v/>
      </c>
      <c r="U615" s="254" t="str">
        <f>IF($F615="","",VLOOKUP($F615,判定式!$R$3:$X$12,7,TRUE))</f>
        <v/>
      </c>
      <c r="V615" s="254" t="str">
        <f>IF($G615="","",VLOOKUP($G615,判定式!$S$3:$X$12,6,TRUE))</f>
        <v/>
      </c>
      <c r="W615" s="254" t="str">
        <f>IF($H615="","",VLOOKUP($H615,判定式!$T$3:$X$12,5,TRUE))</f>
        <v/>
      </c>
      <c r="X615" s="254" t="str">
        <f>IF($I615="","",VLOOKUP($I615,判定式!$AA$3:$AB$12,2,TRUE))</f>
        <v/>
      </c>
      <c r="Y615" s="254" t="str">
        <f>IF($J615="","",VLOOKUP($J615,判定式!$W$3:$X$12,2,TRUE))</f>
        <v/>
      </c>
      <c r="Z615" s="254" t="str">
        <f>IF($K615="","",VLOOKUP($K615,判定式!$Z$3:$AB$12,3,TRUE))</f>
        <v/>
      </c>
      <c r="AA615" s="254" t="str">
        <f>IF($L615="","",VLOOKUP($L615,判定式!$U$3:$X$12,4,TRUE))</f>
        <v/>
      </c>
      <c r="AB615" s="254" t="str">
        <f>IF($M615="","",VLOOKUP($M615,判定式!$V$3:$X$12,3,TRUE))</f>
        <v/>
      </c>
      <c r="AC615" s="75" t="str">
        <f t="shared" si="25"/>
        <v/>
      </c>
      <c r="AD615" s="172" t="b">
        <f>IF(ISNUMBER(D615),"判定外",IF(C615=12,VLOOKUP(AC615,判定式!$C$15:I$19,7,TRUE),IF(C615=13,VLOOKUP(AC615,判定式!$D$15:I$19,6,TRUE),IF(C615=14,VLOOKUP(AC615,判定式!$E$15:I$19,5,TRUE),IF(C615=15,VLOOKUP(AC615,判定式!$F$15:I$19,4,TRUE),IF(C615=16,VLOOKUP(AC615,判定式!$G$15:I$19,3,TRUE),IF(C615=17,VLOOKUP(AC615,判定式!$H$15:I$19,2,TRUE))))))))</f>
        <v>0</v>
      </c>
    </row>
    <row r="616" spans="1:30" ht="14.25">
      <c r="A616" s="67">
        <v>287</v>
      </c>
      <c r="B616" s="133"/>
      <c r="C616" s="201"/>
      <c r="D616" s="215" t="str">
        <f t="shared" si="24"/>
        <v>-</v>
      </c>
      <c r="E616" s="225"/>
      <c r="F616" s="225"/>
      <c r="G616" s="225"/>
      <c r="H616" s="225"/>
      <c r="I616" s="225"/>
      <c r="J616" s="225"/>
      <c r="K616" s="68"/>
      <c r="L616" s="225"/>
      <c r="M616" s="225"/>
      <c r="N616" s="235"/>
      <c r="O616" s="235"/>
      <c r="P616" s="235"/>
      <c r="Q616" s="235"/>
      <c r="R616" s="235"/>
      <c r="S616" s="235"/>
      <c r="T616" s="250" t="str">
        <f>IF($E616="","",VLOOKUP($E616,判定式!$Q$3:$X$12,8,TRUE))</f>
        <v/>
      </c>
      <c r="U616" s="250" t="str">
        <f>IF($F616="","",VLOOKUP($F616,判定式!$R$3:$X$12,7,TRUE))</f>
        <v/>
      </c>
      <c r="V616" s="250" t="str">
        <f>IF($G616="","",VLOOKUP($G616,判定式!$S$3:$X$12,6,TRUE))</f>
        <v/>
      </c>
      <c r="W616" s="250" t="str">
        <f>IF($H616="","",VLOOKUP($H616,判定式!$T$3:$X$12,5,TRUE))</f>
        <v/>
      </c>
      <c r="X616" s="250" t="str">
        <f>IF($I616="","",VLOOKUP($I616,判定式!$AA$3:$AB$12,2,TRUE))</f>
        <v/>
      </c>
      <c r="Y616" s="250" t="str">
        <f>IF($J616="","",VLOOKUP($J616,判定式!$W$3:$X$12,2,TRUE))</f>
        <v/>
      </c>
      <c r="Z616" s="250" t="str">
        <f>IF($K616="","",VLOOKUP($K616,判定式!$Z$3:$AB$12,3,TRUE))</f>
        <v/>
      </c>
      <c r="AA616" s="250" t="str">
        <f>IF($L616="","",VLOOKUP($L616,判定式!$U$3:$X$12,4,TRUE))</f>
        <v/>
      </c>
      <c r="AB616" s="250" t="str">
        <f>IF($M616="","",VLOOKUP($M616,判定式!$V$3:$X$12,3,TRUE))</f>
        <v/>
      </c>
      <c r="AC616" s="69" t="str">
        <f t="shared" si="25"/>
        <v/>
      </c>
      <c r="AD616" s="170" t="b">
        <f>IF(ISNUMBER(D616),"判定外",IF(C616=12,VLOOKUP(AC616,判定式!$C$15:I$19,7,TRUE),IF(C616=13,VLOOKUP(AC616,判定式!$D$15:I$19,6,TRUE),IF(C616=14,VLOOKUP(AC616,判定式!$E$15:I$19,5,TRUE),IF(C616=15,VLOOKUP(AC616,判定式!$F$15:I$19,4,TRUE),IF(C616=16,VLOOKUP(AC616,判定式!$G$15:I$19,3,TRUE),IF(C616=17,VLOOKUP(AC616,判定式!$H$15:I$19,2,TRUE))))))))</f>
        <v>0</v>
      </c>
    </row>
    <row r="617" spans="1:30" ht="14.25">
      <c r="A617" s="67">
        <v>288</v>
      </c>
      <c r="B617" s="133"/>
      <c r="C617" s="201"/>
      <c r="D617" s="215" t="str">
        <f t="shared" si="24"/>
        <v>-</v>
      </c>
      <c r="E617" s="225"/>
      <c r="F617" s="225"/>
      <c r="G617" s="225"/>
      <c r="H617" s="225"/>
      <c r="I617" s="225"/>
      <c r="J617" s="225"/>
      <c r="K617" s="68"/>
      <c r="L617" s="225"/>
      <c r="M617" s="225"/>
      <c r="N617" s="235"/>
      <c r="O617" s="235"/>
      <c r="P617" s="235"/>
      <c r="Q617" s="235"/>
      <c r="R617" s="235"/>
      <c r="S617" s="235"/>
      <c r="T617" s="250" t="str">
        <f>IF($E617="","",VLOOKUP($E617,判定式!$Q$3:$X$12,8,TRUE))</f>
        <v/>
      </c>
      <c r="U617" s="250" t="str">
        <f>IF($F617="","",VLOOKUP($F617,判定式!$R$3:$X$12,7,TRUE))</f>
        <v/>
      </c>
      <c r="V617" s="250" t="str">
        <f>IF($G617="","",VLOOKUP($G617,判定式!$S$3:$X$12,6,TRUE))</f>
        <v/>
      </c>
      <c r="W617" s="250" t="str">
        <f>IF($H617="","",VLOOKUP($H617,判定式!$T$3:$X$12,5,TRUE))</f>
        <v/>
      </c>
      <c r="X617" s="250" t="str">
        <f>IF($I617="","",VLOOKUP($I617,判定式!$AA$3:$AB$12,2,TRUE))</f>
        <v/>
      </c>
      <c r="Y617" s="250" t="str">
        <f>IF($J617="","",VLOOKUP($J617,判定式!$W$3:$X$12,2,TRUE))</f>
        <v/>
      </c>
      <c r="Z617" s="250" t="str">
        <f>IF($K617="","",VLOOKUP($K617,判定式!$Z$3:$AB$12,3,TRUE))</f>
        <v/>
      </c>
      <c r="AA617" s="250" t="str">
        <f>IF($L617="","",VLOOKUP($L617,判定式!$U$3:$X$12,4,TRUE))</f>
        <v/>
      </c>
      <c r="AB617" s="250" t="str">
        <f>IF($M617="","",VLOOKUP($M617,判定式!$V$3:$X$12,3,TRUE))</f>
        <v/>
      </c>
      <c r="AC617" s="69" t="str">
        <f t="shared" si="25"/>
        <v/>
      </c>
      <c r="AD617" s="170" t="b">
        <f>IF(ISNUMBER(D617),"判定外",IF(C617=12,VLOOKUP(AC617,判定式!$C$15:I$19,7,TRUE),IF(C617=13,VLOOKUP(AC617,判定式!$D$15:I$19,6,TRUE),IF(C617=14,VLOOKUP(AC617,判定式!$E$15:I$19,5,TRUE),IF(C617=15,VLOOKUP(AC617,判定式!$F$15:I$19,4,TRUE),IF(C617=16,VLOOKUP(AC617,判定式!$G$15:I$19,3,TRUE),IF(C617=17,VLOOKUP(AC617,判定式!$H$15:I$19,2,TRUE))))))))</f>
        <v>0</v>
      </c>
    </row>
    <row r="618" spans="1:30" ht="14.25">
      <c r="A618" s="67">
        <v>289</v>
      </c>
      <c r="B618" s="133"/>
      <c r="C618" s="201"/>
      <c r="D618" s="215" t="str">
        <f t="shared" si="24"/>
        <v>-</v>
      </c>
      <c r="E618" s="225"/>
      <c r="F618" s="225"/>
      <c r="G618" s="225"/>
      <c r="H618" s="225"/>
      <c r="I618" s="225"/>
      <c r="J618" s="225"/>
      <c r="K618" s="68"/>
      <c r="L618" s="225"/>
      <c r="M618" s="225"/>
      <c r="N618" s="235"/>
      <c r="O618" s="235"/>
      <c r="P618" s="235"/>
      <c r="Q618" s="235"/>
      <c r="R618" s="235"/>
      <c r="S618" s="235"/>
      <c r="T618" s="250" t="str">
        <f>IF($E618="","",VLOOKUP($E618,判定式!$Q$3:$X$12,8,TRUE))</f>
        <v/>
      </c>
      <c r="U618" s="250" t="str">
        <f>IF($F618="","",VLOOKUP($F618,判定式!$R$3:$X$12,7,TRUE))</f>
        <v/>
      </c>
      <c r="V618" s="250" t="str">
        <f>IF($G618="","",VLOOKUP($G618,判定式!$S$3:$X$12,6,TRUE))</f>
        <v/>
      </c>
      <c r="W618" s="250" t="str">
        <f>IF($H618="","",VLOOKUP($H618,判定式!$T$3:$X$12,5,TRUE))</f>
        <v/>
      </c>
      <c r="X618" s="250" t="str">
        <f>IF($I618="","",VLOOKUP($I618,判定式!$AA$3:$AB$12,2,TRUE))</f>
        <v/>
      </c>
      <c r="Y618" s="250" t="str">
        <f>IF($J618="","",VLOOKUP($J618,判定式!$W$3:$X$12,2,TRUE))</f>
        <v/>
      </c>
      <c r="Z618" s="250" t="str">
        <f>IF($K618="","",VLOOKUP($K618,判定式!$Z$3:$AB$12,3,TRUE))</f>
        <v/>
      </c>
      <c r="AA618" s="250" t="str">
        <f>IF($L618="","",VLOOKUP($L618,判定式!$U$3:$X$12,4,TRUE))</f>
        <v/>
      </c>
      <c r="AB618" s="250" t="str">
        <f>IF($M618="","",VLOOKUP($M618,判定式!$V$3:$X$12,3,TRUE))</f>
        <v/>
      </c>
      <c r="AC618" s="69" t="str">
        <f t="shared" si="25"/>
        <v/>
      </c>
      <c r="AD618" s="170" t="b">
        <f>IF(ISNUMBER(D618),"判定外",IF(C618=12,VLOOKUP(AC618,判定式!$C$15:I$19,7,TRUE),IF(C618=13,VLOOKUP(AC618,判定式!$D$15:I$19,6,TRUE),IF(C618=14,VLOOKUP(AC618,判定式!$E$15:I$19,5,TRUE),IF(C618=15,VLOOKUP(AC618,判定式!$F$15:I$19,4,TRUE),IF(C618=16,VLOOKUP(AC618,判定式!$G$15:I$19,3,TRUE),IF(C618=17,VLOOKUP(AC618,判定式!$H$15:I$19,2,TRUE))))))))</f>
        <v>0</v>
      </c>
    </row>
    <row r="619" spans="1:30" ht="14.25">
      <c r="A619" s="76">
        <v>290</v>
      </c>
      <c r="B619" s="136"/>
      <c r="C619" s="204"/>
      <c r="D619" s="218" t="str">
        <f t="shared" si="24"/>
        <v>-</v>
      </c>
      <c r="E619" s="230"/>
      <c r="F619" s="230"/>
      <c r="G619" s="230"/>
      <c r="H619" s="230"/>
      <c r="I619" s="230"/>
      <c r="J619" s="230"/>
      <c r="K619" s="77"/>
      <c r="L619" s="230"/>
      <c r="M619" s="230"/>
      <c r="N619" s="239"/>
      <c r="O619" s="239"/>
      <c r="P619" s="239"/>
      <c r="Q619" s="239"/>
      <c r="R619" s="239"/>
      <c r="S619" s="239"/>
      <c r="T619" s="251" t="str">
        <f>IF($E619="","",VLOOKUP($E619,判定式!$Q$3:$X$12,8,TRUE))</f>
        <v/>
      </c>
      <c r="U619" s="251" t="str">
        <f>IF($F619="","",VLOOKUP($F619,判定式!$R$3:$X$12,7,TRUE))</f>
        <v/>
      </c>
      <c r="V619" s="251" t="str">
        <f>IF($G619="","",VLOOKUP($G619,判定式!$S$3:$X$12,6,TRUE))</f>
        <v/>
      </c>
      <c r="W619" s="251" t="str">
        <f>IF($H619="","",VLOOKUP($H619,判定式!$T$3:$X$12,5,TRUE))</f>
        <v/>
      </c>
      <c r="X619" s="251" t="str">
        <f>IF($I619="","",VLOOKUP($I619,判定式!$AA$3:$AB$12,2,TRUE))</f>
        <v/>
      </c>
      <c r="Y619" s="251" t="str">
        <f>IF($J619="","",VLOOKUP($J619,判定式!$W$3:$X$12,2,TRUE))</f>
        <v/>
      </c>
      <c r="Z619" s="251" t="str">
        <f>IF($K619="","",VLOOKUP($K619,判定式!$Z$3:$AB$12,3,TRUE))</f>
        <v/>
      </c>
      <c r="AA619" s="251" t="str">
        <f>IF($L619="","",VLOOKUP($L619,判定式!$U$3:$X$12,4,TRUE))</f>
        <v/>
      </c>
      <c r="AB619" s="251" t="str">
        <f>IF($M619="","",VLOOKUP($M619,判定式!$V$3:$X$12,3,TRUE))</f>
        <v/>
      </c>
      <c r="AC619" s="78" t="str">
        <f t="shared" si="25"/>
        <v/>
      </c>
      <c r="AD619" s="173" t="b">
        <f>IF(ISNUMBER(D619),"判定外",IF(C619=12,VLOOKUP(AC619,判定式!$C$15:I$19,7,TRUE),IF(C619=13,VLOOKUP(AC619,判定式!$D$15:I$19,6,TRUE),IF(C619=14,VLOOKUP(AC619,判定式!$E$15:I$19,5,TRUE),IF(C619=15,VLOOKUP(AC619,判定式!$F$15:I$19,4,TRUE),IF(C619=16,VLOOKUP(AC619,判定式!$G$15:I$19,3,TRUE),IF(C619=17,VLOOKUP(AC619,判定式!$H$15:I$19,2,TRUE))))))))</f>
        <v>0</v>
      </c>
    </row>
    <row r="620" spans="1:30" ht="14.25">
      <c r="A620" s="73">
        <v>291</v>
      </c>
      <c r="B620" s="137"/>
      <c r="C620" s="205"/>
      <c r="D620" s="219" t="str">
        <f t="shared" si="24"/>
        <v>-</v>
      </c>
      <c r="E620" s="231"/>
      <c r="F620" s="231"/>
      <c r="G620" s="231"/>
      <c r="H620" s="231"/>
      <c r="I620" s="231"/>
      <c r="J620" s="231"/>
      <c r="K620" s="80"/>
      <c r="L620" s="231"/>
      <c r="M620" s="231"/>
      <c r="N620" s="238"/>
      <c r="O620" s="238"/>
      <c r="P620" s="238"/>
      <c r="Q620" s="238"/>
      <c r="R620" s="238"/>
      <c r="S620" s="238"/>
      <c r="T620" s="252" t="str">
        <f>IF($E620="","",VLOOKUP($E620,判定式!$Q$3:$X$12,8,TRUE))</f>
        <v/>
      </c>
      <c r="U620" s="252" t="str">
        <f>IF($F620="","",VLOOKUP($F620,判定式!$R$3:$X$12,7,TRUE))</f>
        <v/>
      </c>
      <c r="V620" s="252" t="str">
        <f>IF($G620="","",VLOOKUP($G620,判定式!$S$3:$X$12,6,TRUE))</f>
        <v/>
      </c>
      <c r="W620" s="252" t="str">
        <f>IF($H620="","",VLOOKUP($H620,判定式!$T$3:$X$12,5,TRUE))</f>
        <v/>
      </c>
      <c r="X620" s="252" t="str">
        <f>IF($I620="","",VLOOKUP($I620,判定式!$AA$3:$AB$12,2,TRUE))</f>
        <v/>
      </c>
      <c r="Y620" s="252" t="str">
        <f>IF($J620="","",VLOOKUP($J620,判定式!$W$3:$X$12,2,TRUE))</f>
        <v/>
      </c>
      <c r="Z620" s="252" t="str">
        <f>IF($K620="","",VLOOKUP($K620,判定式!$Z$3:$AB$12,3,TRUE))</f>
        <v/>
      </c>
      <c r="AA620" s="252" t="str">
        <f>IF($L620="","",VLOOKUP($L620,判定式!$U$3:$X$12,4,TRUE))</f>
        <v/>
      </c>
      <c r="AB620" s="252" t="str">
        <f>IF($M620="","",VLOOKUP($M620,判定式!$V$3:$X$12,3,TRUE))</f>
        <v/>
      </c>
      <c r="AC620" s="75" t="str">
        <f t="shared" si="25"/>
        <v/>
      </c>
      <c r="AD620" s="174" t="b">
        <f>IF(ISNUMBER(D620),"判定外",IF(C620=12,VLOOKUP(AC620,判定式!$C$15:I$19,7,TRUE),IF(C620=13,VLOOKUP(AC620,判定式!$D$15:I$19,6,TRUE),IF(C620=14,VLOOKUP(AC620,判定式!$E$15:I$19,5,TRUE),IF(C620=15,VLOOKUP(AC620,判定式!$F$15:I$19,4,TRUE),IF(C620=16,VLOOKUP(AC620,判定式!$G$15:I$19,3,TRUE),IF(C620=17,VLOOKUP(AC620,判定式!$H$15:I$19,2,TRUE))))))))</f>
        <v>0</v>
      </c>
    </row>
    <row r="621" spans="1:30" ht="14.25">
      <c r="A621" s="67">
        <v>292</v>
      </c>
      <c r="B621" s="133"/>
      <c r="C621" s="201"/>
      <c r="D621" s="215" t="str">
        <f t="shared" si="24"/>
        <v>-</v>
      </c>
      <c r="E621" s="225"/>
      <c r="F621" s="225"/>
      <c r="G621" s="225"/>
      <c r="H621" s="225"/>
      <c r="I621" s="225"/>
      <c r="J621" s="225"/>
      <c r="K621" s="68"/>
      <c r="L621" s="225"/>
      <c r="M621" s="225"/>
      <c r="N621" s="235"/>
      <c r="O621" s="235"/>
      <c r="P621" s="235"/>
      <c r="Q621" s="235"/>
      <c r="R621" s="235"/>
      <c r="S621" s="235"/>
      <c r="T621" s="250" t="str">
        <f>IF($E621="","",VLOOKUP($E621,判定式!$Q$3:$X$12,8,TRUE))</f>
        <v/>
      </c>
      <c r="U621" s="250" t="str">
        <f>IF($F621="","",VLOOKUP($F621,判定式!$R$3:$X$12,7,TRUE))</f>
        <v/>
      </c>
      <c r="V621" s="250" t="str">
        <f>IF($G621="","",VLOOKUP($G621,判定式!$S$3:$X$12,6,TRUE))</f>
        <v/>
      </c>
      <c r="W621" s="250" t="str">
        <f>IF($H621="","",VLOOKUP($H621,判定式!$T$3:$X$12,5,TRUE))</f>
        <v/>
      </c>
      <c r="X621" s="250" t="str">
        <f>IF($I621="","",VLOOKUP($I621,判定式!$AA$3:$AB$12,2,TRUE))</f>
        <v/>
      </c>
      <c r="Y621" s="250" t="str">
        <f>IF($J621="","",VLOOKUP($J621,判定式!$W$3:$X$12,2,TRUE))</f>
        <v/>
      </c>
      <c r="Z621" s="250" t="str">
        <f>IF($K621="","",VLOOKUP($K621,判定式!$Z$3:$AB$12,3,TRUE))</f>
        <v/>
      </c>
      <c r="AA621" s="250" t="str">
        <f>IF($L621="","",VLOOKUP($L621,判定式!$U$3:$X$12,4,TRUE))</f>
        <v/>
      </c>
      <c r="AB621" s="250" t="str">
        <f>IF($M621="","",VLOOKUP($M621,判定式!$V$3:$X$12,3,TRUE))</f>
        <v/>
      </c>
      <c r="AC621" s="69" t="str">
        <f t="shared" si="25"/>
        <v/>
      </c>
      <c r="AD621" s="170" t="b">
        <f>IF(ISNUMBER(D621),"判定外",IF(C621=12,VLOOKUP(AC621,判定式!$C$15:I$19,7,TRUE),IF(C621=13,VLOOKUP(AC621,判定式!$D$15:I$19,6,TRUE),IF(C621=14,VLOOKUP(AC621,判定式!$E$15:I$19,5,TRUE),IF(C621=15,VLOOKUP(AC621,判定式!$F$15:I$19,4,TRUE),IF(C621=16,VLOOKUP(AC621,判定式!$G$15:I$19,3,TRUE),IF(C621=17,VLOOKUP(AC621,判定式!$H$15:I$19,2,TRUE))))))))</f>
        <v>0</v>
      </c>
    </row>
    <row r="622" spans="1:30" ht="14.25">
      <c r="A622" s="67">
        <v>293</v>
      </c>
      <c r="B622" s="133"/>
      <c r="C622" s="201"/>
      <c r="D622" s="215" t="str">
        <f t="shared" si="24"/>
        <v>-</v>
      </c>
      <c r="E622" s="225"/>
      <c r="F622" s="225"/>
      <c r="G622" s="225"/>
      <c r="H622" s="225"/>
      <c r="I622" s="225"/>
      <c r="J622" s="225"/>
      <c r="K622" s="68"/>
      <c r="L622" s="225"/>
      <c r="M622" s="225"/>
      <c r="N622" s="235"/>
      <c r="O622" s="235"/>
      <c r="P622" s="235"/>
      <c r="Q622" s="235"/>
      <c r="R622" s="235"/>
      <c r="S622" s="235"/>
      <c r="T622" s="250" t="str">
        <f>IF($E622="","",VLOOKUP($E622,判定式!$Q$3:$X$12,8,TRUE))</f>
        <v/>
      </c>
      <c r="U622" s="250" t="str">
        <f>IF($F622="","",VLOOKUP($F622,判定式!$R$3:$X$12,7,TRUE))</f>
        <v/>
      </c>
      <c r="V622" s="250" t="str">
        <f>IF($G622="","",VLOOKUP($G622,判定式!$S$3:$X$12,6,TRUE))</f>
        <v/>
      </c>
      <c r="W622" s="250" t="str">
        <f>IF($H622="","",VLOOKUP($H622,判定式!$T$3:$X$12,5,TRUE))</f>
        <v/>
      </c>
      <c r="X622" s="250" t="str">
        <f>IF($I622="","",VLOOKUP($I622,判定式!$AA$3:$AB$12,2,TRUE))</f>
        <v/>
      </c>
      <c r="Y622" s="250" t="str">
        <f>IF($J622="","",VLOOKUP($J622,判定式!$W$3:$X$12,2,TRUE))</f>
        <v/>
      </c>
      <c r="Z622" s="250" t="str">
        <f>IF($K622="","",VLOOKUP($K622,判定式!$Z$3:$AB$12,3,TRUE))</f>
        <v/>
      </c>
      <c r="AA622" s="250" t="str">
        <f>IF($L622="","",VLOOKUP($L622,判定式!$U$3:$X$12,4,TRUE))</f>
        <v/>
      </c>
      <c r="AB622" s="250" t="str">
        <f>IF($M622="","",VLOOKUP($M622,判定式!$V$3:$X$12,3,TRUE))</f>
        <v/>
      </c>
      <c r="AC622" s="69" t="str">
        <f t="shared" si="25"/>
        <v/>
      </c>
      <c r="AD622" s="170" t="b">
        <f>IF(ISNUMBER(D622),"判定外",IF(C622=12,VLOOKUP(AC622,判定式!$C$15:I$19,7,TRUE),IF(C622=13,VLOOKUP(AC622,判定式!$D$15:I$19,6,TRUE),IF(C622=14,VLOOKUP(AC622,判定式!$E$15:I$19,5,TRUE),IF(C622=15,VLOOKUP(AC622,判定式!$F$15:I$19,4,TRUE),IF(C622=16,VLOOKUP(AC622,判定式!$G$15:I$19,3,TRUE),IF(C622=17,VLOOKUP(AC622,判定式!$H$15:I$19,2,TRUE))))))))</f>
        <v>0</v>
      </c>
    </row>
    <row r="623" spans="1:30" ht="14.25">
      <c r="A623" s="67">
        <v>294</v>
      </c>
      <c r="B623" s="133"/>
      <c r="C623" s="201"/>
      <c r="D623" s="215" t="str">
        <f t="shared" si="24"/>
        <v>-</v>
      </c>
      <c r="E623" s="225"/>
      <c r="F623" s="225"/>
      <c r="G623" s="225"/>
      <c r="H623" s="225"/>
      <c r="I623" s="225"/>
      <c r="J623" s="225"/>
      <c r="K623" s="68"/>
      <c r="L623" s="225"/>
      <c r="M623" s="225"/>
      <c r="N623" s="235"/>
      <c r="O623" s="235"/>
      <c r="P623" s="235"/>
      <c r="Q623" s="235"/>
      <c r="R623" s="235"/>
      <c r="S623" s="235"/>
      <c r="T623" s="250" t="str">
        <f>IF($E623="","",VLOOKUP($E623,判定式!$Q$3:$X$12,8,TRUE))</f>
        <v/>
      </c>
      <c r="U623" s="250" t="str">
        <f>IF($F623="","",VLOOKUP($F623,判定式!$R$3:$X$12,7,TRUE))</f>
        <v/>
      </c>
      <c r="V623" s="250" t="str">
        <f>IF($G623="","",VLOOKUP($G623,判定式!$S$3:$X$12,6,TRUE))</f>
        <v/>
      </c>
      <c r="W623" s="250" t="str">
        <f>IF($H623="","",VLOOKUP($H623,判定式!$T$3:$X$12,5,TRUE))</f>
        <v/>
      </c>
      <c r="X623" s="250" t="str">
        <f>IF($I623="","",VLOOKUP($I623,判定式!$AA$3:$AB$12,2,TRUE))</f>
        <v/>
      </c>
      <c r="Y623" s="250" t="str">
        <f>IF($J623="","",VLOOKUP($J623,判定式!$W$3:$X$12,2,TRUE))</f>
        <v/>
      </c>
      <c r="Z623" s="250" t="str">
        <f>IF($K623="","",VLOOKUP($K623,判定式!$Z$3:$AB$12,3,TRUE))</f>
        <v/>
      </c>
      <c r="AA623" s="250" t="str">
        <f>IF($L623="","",VLOOKUP($L623,判定式!$U$3:$X$12,4,TRUE))</f>
        <v/>
      </c>
      <c r="AB623" s="250" t="str">
        <f>IF($M623="","",VLOOKUP($M623,判定式!$V$3:$X$12,3,TRUE))</f>
        <v/>
      </c>
      <c r="AC623" s="69" t="str">
        <f t="shared" si="25"/>
        <v/>
      </c>
      <c r="AD623" s="170" t="b">
        <f>IF(ISNUMBER(D623),"判定外",IF(C623=12,VLOOKUP(AC623,判定式!$C$15:I$19,7,TRUE),IF(C623=13,VLOOKUP(AC623,判定式!$D$15:I$19,6,TRUE),IF(C623=14,VLOOKUP(AC623,判定式!$E$15:I$19,5,TRUE),IF(C623=15,VLOOKUP(AC623,判定式!$F$15:I$19,4,TRUE),IF(C623=16,VLOOKUP(AC623,判定式!$G$15:I$19,3,TRUE),IF(C623=17,VLOOKUP(AC623,判定式!$H$15:I$19,2,TRUE))))))))</f>
        <v>0</v>
      </c>
    </row>
    <row r="624" spans="1:30" ht="14.25">
      <c r="A624" s="76">
        <v>295</v>
      </c>
      <c r="B624" s="134"/>
      <c r="C624" s="202"/>
      <c r="D624" s="218" t="str">
        <f t="shared" si="24"/>
        <v>-</v>
      </c>
      <c r="E624" s="227"/>
      <c r="F624" s="227"/>
      <c r="G624" s="227"/>
      <c r="H624" s="227"/>
      <c r="I624" s="227"/>
      <c r="J624" s="227"/>
      <c r="K624" s="71"/>
      <c r="L624" s="227"/>
      <c r="M624" s="227"/>
      <c r="N624" s="239"/>
      <c r="O624" s="239"/>
      <c r="P624" s="239"/>
      <c r="Q624" s="239"/>
      <c r="R624" s="239"/>
      <c r="S624" s="239"/>
      <c r="T624" s="253" t="str">
        <f>IF($E624="","",VLOOKUP($E624,判定式!$Q$3:$X$12,8,TRUE))</f>
        <v/>
      </c>
      <c r="U624" s="253" t="str">
        <f>IF($F624="","",VLOOKUP($F624,判定式!$R$3:$X$12,7,TRUE))</f>
        <v/>
      </c>
      <c r="V624" s="253" t="str">
        <f>IF($G624="","",VLOOKUP($G624,判定式!$S$3:$X$12,6,TRUE))</f>
        <v/>
      </c>
      <c r="W624" s="253" t="str">
        <f>IF($H624="","",VLOOKUP($H624,判定式!$T$3:$X$12,5,TRUE))</f>
        <v/>
      </c>
      <c r="X624" s="253" t="str">
        <f>IF($I624="","",VLOOKUP($I624,判定式!$AA$3:$AB$12,2,TRUE))</f>
        <v/>
      </c>
      <c r="Y624" s="253" t="str">
        <f>IF($J624="","",VLOOKUP($J624,判定式!$W$3:$X$12,2,TRUE))</f>
        <v/>
      </c>
      <c r="Z624" s="253" t="str">
        <f>IF($K624="","",VLOOKUP($K624,判定式!$Z$3:$AB$12,3,TRUE))</f>
        <v/>
      </c>
      <c r="AA624" s="253" t="str">
        <f>IF($L624="","",VLOOKUP($L624,判定式!$U$3:$X$12,4,TRUE))</f>
        <v/>
      </c>
      <c r="AB624" s="253" t="str">
        <f>IF($M624="","",VLOOKUP($M624,判定式!$V$3:$X$12,3,TRUE))</f>
        <v/>
      </c>
      <c r="AC624" s="78" t="str">
        <f t="shared" si="25"/>
        <v/>
      </c>
      <c r="AD624" s="171" t="b">
        <f>IF(ISNUMBER(D624),"判定外",IF(C624=12,VLOOKUP(AC624,判定式!$C$15:I$19,7,TRUE),IF(C624=13,VLOOKUP(AC624,判定式!$D$15:I$19,6,TRUE),IF(C624=14,VLOOKUP(AC624,判定式!$E$15:I$19,5,TRUE),IF(C624=15,VLOOKUP(AC624,判定式!$F$15:I$19,4,TRUE),IF(C624=16,VLOOKUP(AC624,判定式!$G$15:I$19,3,TRUE),IF(C624=17,VLOOKUP(AC624,判定式!$H$15:I$19,2,TRUE))))))))</f>
        <v>0</v>
      </c>
    </row>
    <row r="625" spans="1:31" ht="14.25">
      <c r="A625" s="73">
        <v>296</v>
      </c>
      <c r="B625" s="135"/>
      <c r="C625" s="203"/>
      <c r="D625" s="219" t="str">
        <f t="shared" si="24"/>
        <v>-</v>
      </c>
      <c r="E625" s="229"/>
      <c r="F625" s="229"/>
      <c r="G625" s="229"/>
      <c r="H625" s="229"/>
      <c r="I625" s="229"/>
      <c r="J625" s="229"/>
      <c r="K625" s="74"/>
      <c r="L625" s="229"/>
      <c r="M625" s="229"/>
      <c r="N625" s="238"/>
      <c r="O625" s="238"/>
      <c r="P625" s="238"/>
      <c r="Q625" s="238"/>
      <c r="R625" s="238"/>
      <c r="S625" s="238"/>
      <c r="T625" s="254" t="str">
        <f>IF($E625="","",VLOOKUP($E625,判定式!$Q$3:$X$12,8,TRUE))</f>
        <v/>
      </c>
      <c r="U625" s="254" t="str">
        <f>IF($F625="","",VLOOKUP($F625,判定式!$R$3:$X$12,7,TRUE))</f>
        <v/>
      </c>
      <c r="V625" s="254" t="str">
        <f>IF($G625="","",VLOOKUP($G625,判定式!$S$3:$X$12,6,TRUE))</f>
        <v/>
      </c>
      <c r="W625" s="254" t="str">
        <f>IF($H625="","",VLOOKUP($H625,判定式!$T$3:$X$12,5,TRUE))</f>
        <v/>
      </c>
      <c r="X625" s="254" t="str">
        <f>IF($I625="","",VLOOKUP($I625,判定式!$AA$3:$AB$12,2,TRUE))</f>
        <v/>
      </c>
      <c r="Y625" s="254" t="str">
        <f>IF($J625="","",VLOOKUP($J625,判定式!$W$3:$X$12,2,TRUE))</f>
        <v/>
      </c>
      <c r="Z625" s="254" t="str">
        <f>IF($K625="","",VLOOKUP($K625,判定式!$Z$3:$AB$12,3,TRUE))</f>
        <v/>
      </c>
      <c r="AA625" s="254" t="str">
        <f>IF($L625="","",VLOOKUP($L625,判定式!$U$3:$X$12,4,TRUE))</f>
        <v/>
      </c>
      <c r="AB625" s="254" t="str">
        <f>IF($M625="","",VLOOKUP($M625,判定式!$V$3:$X$12,3,TRUE))</f>
        <v/>
      </c>
      <c r="AC625" s="75" t="str">
        <f t="shared" si="25"/>
        <v/>
      </c>
      <c r="AD625" s="172" t="b">
        <f>IF(ISNUMBER(D625),"判定外",IF(C625=12,VLOOKUP(AC625,判定式!$C$15:I$19,7,TRUE),IF(C625=13,VLOOKUP(AC625,判定式!$D$15:I$19,6,TRUE),IF(C625=14,VLOOKUP(AC625,判定式!$E$15:I$19,5,TRUE),IF(C625=15,VLOOKUP(AC625,判定式!$F$15:I$19,4,TRUE),IF(C625=16,VLOOKUP(AC625,判定式!$G$15:I$19,3,TRUE),IF(C625=17,VLOOKUP(AC625,判定式!$H$15:I$19,2,TRUE))))))))</f>
        <v>0</v>
      </c>
    </row>
    <row r="626" spans="1:31" ht="14.25">
      <c r="A626" s="67">
        <v>297</v>
      </c>
      <c r="B626" s="133"/>
      <c r="C626" s="201"/>
      <c r="D626" s="215" t="str">
        <f t="shared" si="24"/>
        <v>-</v>
      </c>
      <c r="E626" s="225"/>
      <c r="F626" s="225"/>
      <c r="G626" s="225"/>
      <c r="H626" s="225"/>
      <c r="I626" s="225"/>
      <c r="J626" s="225"/>
      <c r="K626" s="68"/>
      <c r="L626" s="225"/>
      <c r="M626" s="225"/>
      <c r="N626" s="235"/>
      <c r="O626" s="235"/>
      <c r="P626" s="235"/>
      <c r="Q626" s="235"/>
      <c r="R626" s="235"/>
      <c r="S626" s="235"/>
      <c r="T626" s="250" t="str">
        <f>IF($E626="","",VLOOKUP($E626,判定式!$Q$3:$X$12,8,TRUE))</f>
        <v/>
      </c>
      <c r="U626" s="250" t="str">
        <f>IF($F626="","",VLOOKUP($F626,判定式!$R$3:$X$12,7,TRUE))</f>
        <v/>
      </c>
      <c r="V626" s="250" t="str">
        <f>IF($G626="","",VLOOKUP($G626,判定式!$S$3:$X$12,6,TRUE))</f>
        <v/>
      </c>
      <c r="W626" s="250" t="str">
        <f>IF($H626="","",VLOOKUP($H626,判定式!$T$3:$X$12,5,TRUE))</f>
        <v/>
      </c>
      <c r="X626" s="250" t="str">
        <f>IF($I626="","",VLOOKUP($I626,判定式!$AA$3:$AB$12,2,TRUE))</f>
        <v/>
      </c>
      <c r="Y626" s="250" t="str">
        <f>IF($J626="","",VLOOKUP($J626,判定式!$W$3:$X$12,2,TRUE))</f>
        <v/>
      </c>
      <c r="Z626" s="250" t="str">
        <f>IF($K626="","",VLOOKUP($K626,判定式!$Z$3:$AB$12,3,TRUE))</f>
        <v/>
      </c>
      <c r="AA626" s="250" t="str">
        <f>IF($L626="","",VLOOKUP($L626,判定式!$U$3:$X$12,4,TRUE))</f>
        <v/>
      </c>
      <c r="AB626" s="250" t="str">
        <f>IF($M626="","",VLOOKUP($M626,判定式!$V$3:$X$12,3,TRUE))</f>
        <v/>
      </c>
      <c r="AC626" s="69" t="str">
        <f t="shared" si="25"/>
        <v/>
      </c>
      <c r="AD626" s="170" t="b">
        <f>IF(ISNUMBER(D626),"判定外",IF(C626=12,VLOOKUP(AC626,判定式!$C$15:I$19,7,TRUE),IF(C626=13,VLOOKUP(AC626,判定式!$D$15:I$19,6,TRUE),IF(C626=14,VLOOKUP(AC626,判定式!$E$15:I$19,5,TRUE),IF(C626=15,VLOOKUP(AC626,判定式!$F$15:I$19,4,TRUE),IF(C626=16,VLOOKUP(AC626,判定式!$G$15:I$19,3,TRUE),IF(C626=17,VLOOKUP(AC626,判定式!$H$15:I$19,2,TRUE))))))))</f>
        <v>0</v>
      </c>
    </row>
    <row r="627" spans="1:31" ht="14.25">
      <c r="A627" s="67">
        <v>298</v>
      </c>
      <c r="B627" s="133"/>
      <c r="C627" s="201"/>
      <c r="D627" s="215" t="str">
        <f t="shared" si="24"/>
        <v>-</v>
      </c>
      <c r="E627" s="225"/>
      <c r="F627" s="225"/>
      <c r="G627" s="225"/>
      <c r="H627" s="225"/>
      <c r="I627" s="225"/>
      <c r="J627" s="225"/>
      <c r="K627" s="68"/>
      <c r="L627" s="225"/>
      <c r="M627" s="225"/>
      <c r="N627" s="235"/>
      <c r="O627" s="235"/>
      <c r="P627" s="235"/>
      <c r="Q627" s="235"/>
      <c r="R627" s="235"/>
      <c r="S627" s="235"/>
      <c r="T627" s="250" t="str">
        <f>IF($E627="","",VLOOKUP($E627,判定式!$Q$3:$X$12,8,TRUE))</f>
        <v/>
      </c>
      <c r="U627" s="250" t="str">
        <f>IF($F627="","",VLOOKUP($F627,判定式!$R$3:$X$12,7,TRUE))</f>
        <v/>
      </c>
      <c r="V627" s="250" t="str">
        <f>IF($G627="","",VLOOKUP($G627,判定式!$S$3:$X$12,6,TRUE))</f>
        <v/>
      </c>
      <c r="W627" s="250" t="str">
        <f>IF($H627="","",VLOOKUP($H627,判定式!$T$3:$X$12,5,TRUE))</f>
        <v/>
      </c>
      <c r="X627" s="250" t="str">
        <f>IF($I627="","",VLOOKUP($I627,判定式!$AA$3:$AB$12,2,TRUE))</f>
        <v/>
      </c>
      <c r="Y627" s="250" t="str">
        <f>IF($J627="","",VLOOKUP($J627,判定式!$W$3:$X$12,2,TRUE))</f>
        <v/>
      </c>
      <c r="Z627" s="250" t="str">
        <f>IF($K627="","",VLOOKUP($K627,判定式!$Z$3:$AB$12,3,TRUE))</f>
        <v/>
      </c>
      <c r="AA627" s="250" t="str">
        <f>IF($L627="","",VLOOKUP($L627,判定式!$U$3:$X$12,4,TRUE))</f>
        <v/>
      </c>
      <c r="AB627" s="250" t="str">
        <f>IF($M627="","",VLOOKUP($M627,判定式!$V$3:$X$12,3,TRUE))</f>
        <v/>
      </c>
      <c r="AC627" s="69" t="str">
        <f t="shared" si="25"/>
        <v/>
      </c>
      <c r="AD627" s="170" t="b">
        <f>IF(ISNUMBER(D627),"判定外",IF(C627=12,VLOOKUP(AC627,判定式!$C$15:I$19,7,TRUE),IF(C627=13,VLOOKUP(AC627,判定式!$D$15:I$19,6,TRUE),IF(C627=14,VLOOKUP(AC627,判定式!$E$15:I$19,5,TRUE),IF(C627=15,VLOOKUP(AC627,判定式!$F$15:I$19,4,TRUE),IF(C627=16,VLOOKUP(AC627,判定式!$G$15:I$19,3,TRUE),IF(C627=17,VLOOKUP(AC627,判定式!$H$15:I$19,2,TRUE))))))))</f>
        <v>0</v>
      </c>
    </row>
    <row r="628" spans="1:31" ht="14.25">
      <c r="A628" s="67">
        <v>299</v>
      </c>
      <c r="B628" s="133"/>
      <c r="C628" s="201"/>
      <c r="D628" s="215" t="str">
        <f t="shared" si="24"/>
        <v>-</v>
      </c>
      <c r="E628" s="225"/>
      <c r="F628" s="225"/>
      <c r="G628" s="225"/>
      <c r="H628" s="225"/>
      <c r="I628" s="225"/>
      <c r="J628" s="225"/>
      <c r="K628" s="68"/>
      <c r="L628" s="225"/>
      <c r="M628" s="225"/>
      <c r="N628" s="235"/>
      <c r="O628" s="235"/>
      <c r="P628" s="235"/>
      <c r="Q628" s="235"/>
      <c r="R628" s="235"/>
      <c r="S628" s="235"/>
      <c r="T628" s="250" t="str">
        <f>IF($E628="","",VLOOKUP($E628,判定式!$Q$3:$X$12,8,TRUE))</f>
        <v/>
      </c>
      <c r="U628" s="250" t="str">
        <f>IF($F628="","",VLOOKUP($F628,判定式!$R$3:$X$12,7,TRUE))</f>
        <v/>
      </c>
      <c r="V628" s="250" t="str">
        <f>IF($G628="","",VLOOKUP($G628,判定式!$S$3:$X$12,6,TRUE))</f>
        <v/>
      </c>
      <c r="W628" s="250" t="str">
        <f>IF($H628="","",VLOOKUP($H628,判定式!$T$3:$X$12,5,TRUE))</f>
        <v/>
      </c>
      <c r="X628" s="250" t="str">
        <f>IF($I628="","",VLOOKUP($I628,判定式!$AA$3:$AB$12,2,TRUE))</f>
        <v/>
      </c>
      <c r="Y628" s="250" t="str">
        <f>IF($J628="","",VLOOKUP($J628,判定式!$W$3:$X$12,2,TRUE))</f>
        <v/>
      </c>
      <c r="Z628" s="250" t="str">
        <f>IF($K628="","",VLOOKUP($K628,判定式!$Z$3:$AB$12,3,TRUE))</f>
        <v/>
      </c>
      <c r="AA628" s="250" t="str">
        <f>IF($L628="","",VLOOKUP($L628,判定式!$U$3:$X$12,4,TRUE))</f>
        <v/>
      </c>
      <c r="AB628" s="250" t="str">
        <f>IF($M628="","",VLOOKUP($M628,判定式!$V$3:$X$12,3,TRUE))</f>
        <v/>
      </c>
      <c r="AC628" s="69" t="str">
        <f t="shared" si="25"/>
        <v/>
      </c>
      <c r="AD628" s="170" t="b">
        <f>IF(ISNUMBER(D628),"判定外",IF(C628=12,VLOOKUP(AC628,判定式!$C$15:I$19,7,TRUE),IF(C628=13,VLOOKUP(AC628,判定式!$D$15:I$19,6,TRUE),IF(C628=14,VLOOKUP(AC628,判定式!$E$15:I$19,5,TRUE),IF(C628=15,VLOOKUP(AC628,判定式!$F$15:I$19,4,TRUE),IF(C628=16,VLOOKUP(AC628,判定式!$G$15:I$19,3,TRUE),IF(C628=17,VLOOKUP(AC628,判定式!$H$15:I$19,2,TRUE))))))))</f>
        <v>0</v>
      </c>
    </row>
    <row r="629" spans="1:31" ht="15" thickBot="1">
      <c r="A629" s="81">
        <v>300</v>
      </c>
      <c r="B629" s="81"/>
      <c r="C629" s="206"/>
      <c r="D629" s="220" t="str">
        <f t="shared" si="24"/>
        <v>-</v>
      </c>
      <c r="E629" s="232"/>
      <c r="F629" s="232"/>
      <c r="G629" s="232"/>
      <c r="H629" s="232"/>
      <c r="I629" s="232"/>
      <c r="J629" s="232"/>
      <c r="K629" s="82"/>
      <c r="L629" s="232"/>
      <c r="M629" s="232"/>
      <c r="N629" s="246"/>
      <c r="O629" s="246"/>
      <c r="P629" s="246"/>
      <c r="Q629" s="246"/>
      <c r="R629" s="246"/>
      <c r="S629" s="246"/>
      <c r="T629" s="255" t="str">
        <f>IF($E629="","",VLOOKUP($E629,判定式!$Q$3:$X$12,8,TRUE))</f>
        <v/>
      </c>
      <c r="U629" s="255" t="str">
        <f>IF($F629="","",VLOOKUP($F629,判定式!$R$3:$X$12,7,TRUE))</f>
        <v/>
      </c>
      <c r="V629" s="255" t="str">
        <f>IF($G629="","",VLOOKUP($G629,判定式!$S$3:$X$12,6,TRUE))</f>
        <v/>
      </c>
      <c r="W629" s="255" t="str">
        <f>IF($H629="","",VLOOKUP($H629,判定式!$T$3:$X$12,5,TRUE))</f>
        <v/>
      </c>
      <c r="X629" s="255" t="str">
        <f>IF($I629="","",VLOOKUP($I629,判定式!$AA$3:$AB$12,2,TRUE))</f>
        <v/>
      </c>
      <c r="Y629" s="255" t="str">
        <f>IF($J629="","",VLOOKUP($J629,判定式!$W$3:$X$12,2,TRUE))</f>
        <v/>
      </c>
      <c r="Z629" s="255" t="str">
        <f>IF($K629="","",VLOOKUP($K629,判定式!$Z$3:$AB$12,3,TRUE))</f>
        <v/>
      </c>
      <c r="AA629" s="255" t="str">
        <f>IF($L629="","",VLOOKUP($L629,判定式!$U$3:$X$12,4,TRUE))</f>
        <v/>
      </c>
      <c r="AB629" s="255" t="str">
        <f>IF($M629="","",VLOOKUP($M629,判定式!$V$3:$X$12,3,TRUE))</f>
        <v/>
      </c>
      <c r="AC629" s="83" t="str">
        <f t="shared" si="25"/>
        <v/>
      </c>
      <c r="AD629" s="175" t="b">
        <f>IF(ISNUMBER(D629),"判定外",IF(C629=12,VLOOKUP(AC629,判定式!$C$15:I$19,7,TRUE),IF(C629=13,VLOOKUP(AC629,判定式!$D$15:I$19,6,TRUE),IF(C629=14,VLOOKUP(AC629,判定式!$E$15:I$19,5,TRUE),IF(C629=15,VLOOKUP(AC629,判定式!$F$15:I$19,4,TRUE),IF(C629=16,VLOOKUP(AC629,判定式!$G$15:I$19,3,TRUE),IF(C629=17,VLOOKUP(AC629,判定式!$H$15:I$19,2,TRUE))))))))</f>
        <v>0</v>
      </c>
    </row>
    <row r="630" spans="1:31">
      <c r="Q630" s="84"/>
      <c r="R630" s="84"/>
      <c r="S630" s="84"/>
      <c r="T630" s="84"/>
      <c r="U630" s="84"/>
      <c r="V630" s="84"/>
      <c r="W630" s="84"/>
      <c r="AD630" s="54"/>
      <c r="AE630" s="54"/>
    </row>
    <row r="631" spans="1:31">
      <c r="AD631" s="54"/>
      <c r="AE631" s="54"/>
    </row>
    <row r="632" spans="1:31">
      <c r="AD632" s="54"/>
      <c r="AE632" s="54"/>
    </row>
    <row r="633" spans="1:3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</row>
    <row r="634" spans="1:3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</row>
  </sheetData>
  <sheetProtection password="CC1E" sheet="1" objects="1" scenarios="1"/>
  <mergeCells count="44">
    <mergeCell ref="D327:D329"/>
    <mergeCell ref="T328:T329"/>
    <mergeCell ref="U328:U329"/>
    <mergeCell ref="V328:V329"/>
    <mergeCell ref="W328:W329"/>
    <mergeCell ref="E327:M327"/>
    <mergeCell ref="N327:S327"/>
    <mergeCell ref="N328:N329"/>
    <mergeCell ref="O328:O329"/>
    <mergeCell ref="P328:P329"/>
    <mergeCell ref="Q328:Q329"/>
    <mergeCell ref="R328:R329"/>
    <mergeCell ref="S328:S329"/>
    <mergeCell ref="Y328:Y329"/>
    <mergeCell ref="Z328:Z329"/>
    <mergeCell ref="AA328:AA329"/>
    <mergeCell ref="AB328:AB329"/>
    <mergeCell ref="X19:X20"/>
    <mergeCell ref="X328:X329"/>
    <mergeCell ref="AA19:AA20"/>
    <mergeCell ref="AB19:AB20"/>
    <mergeCell ref="Z19:Z20"/>
    <mergeCell ref="T327:AB327"/>
    <mergeCell ref="D18:D20"/>
    <mergeCell ref="E18:M18"/>
    <mergeCell ref="N18:S18"/>
    <mergeCell ref="T18:AB18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Y19:Y20"/>
    <mergeCell ref="C2:F2"/>
    <mergeCell ref="O4:U4"/>
    <mergeCell ref="C5:C8"/>
    <mergeCell ref="P8:R8"/>
    <mergeCell ref="C9:C12"/>
    <mergeCell ref="P12:R12"/>
  </mergeCells>
  <phoneticPr fontId="3"/>
  <conditionalFormatting sqref="E21:S320 E330:S629 B21:C320 B330:C629">
    <cfRule type="cellIs" dxfId="0" priority="27" stopIfTrue="1" operator="equal">
      <formula>""</formula>
    </cfRule>
  </conditionalFormatting>
  <dataValidations count="6">
    <dataValidation type="custom" allowBlank="1" showInputMessage="1" showErrorMessage="1" sqref="K21:K320 K330:K629">
      <formula1>ROUND(K21,1)=K21</formula1>
    </dataValidation>
    <dataValidation type="whole" operator="greaterThanOrEqual" allowBlank="1" showInputMessage="1" showErrorMessage="1" sqref="L21:M320 E21:J320 E330:J629 L330:M629">
      <formula1>0</formula1>
    </dataValidation>
    <dataValidation type="whole" operator="equal" allowBlank="1" showInputMessage="1" showErrorMessage="1" sqref="C21:C320 C330:C629">
      <formula1>17</formula1>
    </dataValidation>
    <dataValidation type="whole" allowBlank="1" showInputMessage="1" showErrorMessage="1" sqref="N330:N629 N21:N320">
      <formula1>1</formula1>
      <formula2>2</formula2>
    </dataValidation>
    <dataValidation type="whole" allowBlank="1" showInputMessage="1" showErrorMessage="1" sqref="O330:P629 S330:S629 O21:P320 S21:S320">
      <formula1>1</formula1>
      <formula2>4</formula2>
    </dataValidation>
    <dataValidation type="whole" allowBlank="1" showInputMessage="1" showErrorMessage="1" sqref="Q330:R629 Q21:R320">
      <formula1>1</formula1>
      <formula2>3</formula2>
    </dataValidation>
  </dataValidations>
  <pageMargins left="0.75" right="0.75" top="1" bottom="1" header="0.51200000000000001" footer="0.51200000000000001"/>
  <pageSetup paperSize="8" scale="96" orientation="landscape" r:id="rId1"/>
  <headerFooter alignWithMargins="0"/>
  <rowBreaks count="1" manualBreakCount="1">
    <brk id="324" max="16383" man="1"/>
  </rowBreaks>
  <colBreaks count="1" manualBreakCount="1">
    <brk id="15" max="3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B2:N42"/>
  <sheetViews>
    <sheetView view="pageBreakPreview" zoomScaleSheetLayoutView="100" workbookViewId="0"/>
  </sheetViews>
  <sheetFormatPr defaultRowHeight="14.25"/>
  <cols>
    <col min="1" max="1" width="2.625" style="46" customWidth="1"/>
    <col min="2" max="13" width="6.5" style="46" customWidth="1"/>
    <col min="14" max="14" width="9.375" style="46" customWidth="1"/>
    <col min="15" max="15" width="1.875" style="46" customWidth="1"/>
    <col min="16" max="16384" width="9" style="46"/>
  </cols>
  <sheetData>
    <row r="2" spans="2:14" ht="18.75">
      <c r="B2" s="394" t="s">
        <v>169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</row>
    <row r="4" spans="2:14" ht="21" customHeight="1">
      <c r="B4" s="149"/>
      <c r="E4" s="150" t="s">
        <v>202</v>
      </c>
      <c r="F4" s="151"/>
      <c r="G4" s="152" t="s">
        <v>170</v>
      </c>
      <c r="H4" s="151"/>
      <c r="I4" s="152" t="s">
        <v>29</v>
      </c>
    </row>
    <row r="5" spans="2:14" ht="39" customHeight="1">
      <c r="B5" s="149"/>
      <c r="E5" s="153" t="s">
        <v>30</v>
      </c>
      <c r="F5" s="395"/>
      <c r="G5" s="396"/>
      <c r="H5" s="396"/>
      <c r="I5" s="396"/>
      <c r="J5" s="396"/>
      <c r="K5" s="396"/>
      <c r="L5" s="396"/>
      <c r="M5" s="396"/>
      <c r="N5" s="397"/>
    </row>
    <row r="6" spans="2:14" ht="14.25" customHeight="1">
      <c r="B6" s="149"/>
      <c r="E6" s="155"/>
      <c r="F6" s="156"/>
      <c r="G6" s="156"/>
      <c r="H6" s="156"/>
      <c r="I6" s="156"/>
      <c r="J6" s="156"/>
      <c r="K6" s="156"/>
      <c r="L6" s="156"/>
      <c r="M6" s="156"/>
      <c r="N6" s="156"/>
    </row>
    <row r="7" spans="2:14" ht="20.100000000000001" customHeight="1">
      <c r="B7" s="47" t="s">
        <v>203</v>
      </c>
    </row>
    <row r="8" spans="2:14" ht="32.25" customHeight="1">
      <c r="B8" s="154" t="s">
        <v>171</v>
      </c>
      <c r="C8" s="154" t="s">
        <v>172</v>
      </c>
    </row>
    <row r="9" spans="2:14">
      <c r="B9" s="153" t="s">
        <v>173</v>
      </c>
      <c r="D9" s="46" t="s">
        <v>174</v>
      </c>
    </row>
    <row r="10" spans="2:14">
      <c r="B10" s="390"/>
      <c r="D10" s="154" t="s">
        <v>175</v>
      </c>
      <c r="E10" s="47"/>
      <c r="F10" s="47"/>
    </row>
    <row r="11" spans="2:14">
      <c r="B11" s="391"/>
      <c r="D11" s="154"/>
      <c r="E11" s="47"/>
      <c r="F11" s="47"/>
    </row>
    <row r="12" spans="2:14">
      <c r="B12" s="392"/>
      <c r="D12" s="154"/>
      <c r="E12" s="47"/>
      <c r="F12" s="47"/>
    </row>
    <row r="14" spans="2:14" ht="32.25" customHeight="1">
      <c r="B14" s="154" t="s">
        <v>176</v>
      </c>
      <c r="C14" s="393" t="s">
        <v>177</v>
      </c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</row>
    <row r="15" spans="2:14">
      <c r="B15" s="153" t="s">
        <v>173</v>
      </c>
      <c r="D15" s="46" t="s">
        <v>178</v>
      </c>
    </row>
    <row r="16" spans="2:14">
      <c r="B16" s="390"/>
      <c r="D16" s="47" t="s">
        <v>179</v>
      </c>
    </row>
    <row r="17" spans="2:14">
      <c r="B17" s="391"/>
      <c r="D17" s="46" t="s">
        <v>208</v>
      </c>
    </row>
    <row r="18" spans="2:14">
      <c r="B18" s="392"/>
      <c r="D18" s="46" t="s">
        <v>180</v>
      </c>
    </row>
    <row r="20" spans="2:14" ht="32.25" customHeight="1">
      <c r="B20" s="154" t="s">
        <v>181</v>
      </c>
      <c r="C20" s="393" t="s">
        <v>204</v>
      </c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</row>
    <row r="21" spans="2:14">
      <c r="B21" s="153" t="s">
        <v>173</v>
      </c>
      <c r="D21" s="46" t="s">
        <v>182</v>
      </c>
    </row>
    <row r="22" spans="2:14">
      <c r="B22" s="390"/>
      <c r="D22" s="47" t="s">
        <v>183</v>
      </c>
    </row>
    <row r="23" spans="2:14">
      <c r="B23" s="391"/>
      <c r="D23" s="46" t="s">
        <v>184</v>
      </c>
    </row>
    <row r="24" spans="2:14">
      <c r="B24" s="392"/>
      <c r="D24" s="46" t="s">
        <v>185</v>
      </c>
    </row>
    <row r="26" spans="2:14" ht="27.75" customHeight="1">
      <c r="B26" s="154" t="s">
        <v>186</v>
      </c>
      <c r="C26" s="393" t="s">
        <v>187</v>
      </c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</row>
    <row r="27" spans="2:14">
      <c r="B27" s="153" t="s">
        <v>173</v>
      </c>
      <c r="D27" s="46" t="s">
        <v>188</v>
      </c>
    </row>
    <row r="28" spans="2:14">
      <c r="B28" s="390"/>
      <c r="D28" s="47" t="s">
        <v>189</v>
      </c>
    </row>
    <row r="29" spans="2:14">
      <c r="B29" s="391"/>
      <c r="D29" s="46" t="s">
        <v>190</v>
      </c>
    </row>
    <row r="30" spans="2:14">
      <c r="B30" s="392"/>
    </row>
    <row r="32" spans="2:14" ht="28.5" customHeight="1">
      <c r="B32" s="154" t="s">
        <v>191</v>
      </c>
      <c r="C32" s="393" t="s">
        <v>192</v>
      </c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</row>
    <row r="33" spans="2:14">
      <c r="B33" s="153" t="s">
        <v>173</v>
      </c>
      <c r="D33" s="46" t="s">
        <v>193</v>
      </c>
    </row>
    <row r="34" spans="2:14">
      <c r="B34" s="390"/>
      <c r="D34" s="47" t="s">
        <v>194</v>
      </c>
    </row>
    <row r="35" spans="2:14">
      <c r="B35" s="391"/>
      <c r="D35" s="46" t="s">
        <v>195</v>
      </c>
    </row>
    <row r="36" spans="2:14">
      <c r="B36" s="392"/>
    </row>
    <row r="38" spans="2:14" ht="27.75" customHeight="1">
      <c r="B38" s="154" t="s">
        <v>196</v>
      </c>
      <c r="C38" s="393" t="s">
        <v>197</v>
      </c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</row>
    <row r="39" spans="2:14">
      <c r="B39" s="153" t="s">
        <v>173</v>
      </c>
      <c r="D39" s="46" t="s">
        <v>198</v>
      </c>
    </row>
    <row r="40" spans="2:14">
      <c r="B40" s="390"/>
      <c r="D40" s="47" t="s">
        <v>199</v>
      </c>
    </row>
    <row r="41" spans="2:14">
      <c r="B41" s="391"/>
      <c r="D41" s="46" t="s">
        <v>200</v>
      </c>
    </row>
    <row r="42" spans="2:14">
      <c r="B42" s="392"/>
      <c r="D42" s="46" t="s">
        <v>201</v>
      </c>
    </row>
  </sheetData>
  <sheetProtection password="CC1E" sheet="1" objects="1" scenarios="1"/>
  <mergeCells count="13">
    <mergeCell ref="C20:N20"/>
    <mergeCell ref="B2:N2"/>
    <mergeCell ref="F5:N5"/>
    <mergeCell ref="B10:B12"/>
    <mergeCell ref="C14:N14"/>
    <mergeCell ref="B16:B18"/>
    <mergeCell ref="B40:B42"/>
    <mergeCell ref="B22:B24"/>
    <mergeCell ref="C26:N26"/>
    <mergeCell ref="B28:B30"/>
    <mergeCell ref="C32:N32"/>
    <mergeCell ref="B34:B36"/>
    <mergeCell ref="C38:N38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AC20"/>
  <sheetViews>
    <sheetView workbookViewId="0"/>
  </sheetViews>
  <sheetFormatPr defaultRowHeight="13.5"/>
  <cols>
    <col min="1" max="1" width="3.5" customWidth="1"/>
    <col min="3" max="10" width="5.5" customWidth="1"/>
    <col min="11" max="11" width="4.125" customWidth="1"/>
    <col min="12" max="14" width="6.25" customWidth="1"/>
    <col min="15" max="15" width="2.375" customWidth="1"/>
    <col min="17" max="24" width="5.875" customWidth="1"/>
    <col min="25" max="25" width="4.75" customWidth="1"/>
    <col min="26" max="28" width="5.875" customWidth="1"/>
  </cols>
  <sheetData>
    <row r="2" spans="2:29" ht="22.5">
      <c r="B2" s="3" t="s">
        <v>1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4</v>
      </c>
      <c r="I2" s="4" t="s">
        <v>16</v>
      </c>
      <c r="J2" s="4" t="s">
        <v>17</v>
      </c>
      <c r="K2" s="2"/>
      <c r="L2" s="4" t="s">
        <v>18</v>
      </c>
      <c r="M2" s="4" t="s">
        <v>0</v>
      </c>
      <c r="N2" s="4" t="s">
        <v>17</v>
      </c>
      <c r="O2" s="2"/>
      <c r="P2" s="3" t="s">
        <v>2</v>
      </c>
      <c r="Q2" s="4" t="s">
        <v>11</v>
      </c>
      <c r="R2" s="4" t="s">
        <v>12</v>
      </c>
      <c r="S2" s="4" t="s">
        <v>13</v>
      </c>
      <c r="T2" s="4" t="s">
        <v>14</v>
      </c>
      <c r="U2" s="4" t="s">
        <v>15</v>
      </c>
      <c r="V2" s="4" t="s">
        <v>4</v>
      </c>
      <c r="W2" s="4" t="s">
        <v>16</v>
      </c>
      <c r="X2" s="4" t="s">
        <v>17</v>
      </c>
      <c r="Y2" s="2"/>
      <c r="Z2" s="4" t="s">
        <v>18</v>
      </c>
      <c r="AA2" s="4" t="s">
        <v>0</v>
      </c>
      <c r="AB2" s="4" t="s">
        <v>17</v>
      </c>
      <c r="AC2" s="2"/>
    </row>
    <row r="3" spans="2:29">
      <c r="B3" s="2"/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1</v>
      </c>
      <c r="K3" s="2"/>
      <c r="L3" s="6">
        <v>0</v>
      </c>
      <c r="M3" s="10">
        <v>0</v>
      </c>
      <c r="N3" s="5">
        <v>10</v>
      </c>
      <c r="O3" s="2"/>
      <c r="P3" s="2"/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1</v>
      </c>
      <c r="Y3" s="2"/>
      <c r="Z3" s="7">
        <v>0</v>
      </c>
      <c r="AA3" s="11">
        <v>0</v>
      </c>
      <c r="AB3" s="5">
        <v>10</v>
      </c>
      <c r="AC3" s="2"/>
    </row>
    <row r="4" spans="2:29">
      <c r="B4" s="2"/>
      <c r="C4" s="5">
        <v>18</v>
      </c>
      <c r="D4" s="5">
        <v>13</v>
      </c>
      <c r="E4" s="5">
        <v>21</v>
      </c>
      <c r="F4" s="5">
        <v>30</v>
      </c>
      <c r="G4" s="5">
        <v>150</v>
      </c>
      <c r="H4" s="5">
        <v>13</v>
      </c>
      <c r="I4" s="5">
        <v>26</v>
      </c>
      <c r="J4" s="5">
        <v>2</v>
      </c>
      <c r="K4" s="2"/>
      <c r="L4" s="6">
        <v>6.7</v>
      </c>
      <c r="M4" s="10">
        <v>300</v>
      </c>
      <c r="N4" s="5">
        <v>9</v>
      </c>
      <c r="O4" s="2"/>
      <c r="P4" s="2"/>
      <c r="Q4" s="5">
        <v>14</v>
      </c>
      <c r="R4" s="5">
        <v>8</v>
      </c>
      <c r="S4" s="5">
        <v>23</v>
      </c>
      <c r="T4" s="5">
        <v>27</v>
      </c>
      <c r="U4" s="5">
        <v>118</v>
      </c>
      <c r="V4" s="5">
        <v>8</v>
      </c>
      <c r="W4" s="5">
        <v>15</v>
      </c>
      <c r="X4" s="5">
        <v>2</v>
      </c>
      <c r="Y4" s="2"/>
      <c r="Z4" s="7">
        <v>7.8</v>
      </c>
      <c r="AA4" s="11">
        <v>230</v>
      </c>
      <c r="AB4" s="5">
        <v>9</v>
      </c>
      <c r="AC4" s="2"/>
    </row>
    <row r="5" spans="2:29">
      <c r="B5" s="2"/>
      <c r="C5" s="5">
        <v>23</v>
      </c>
      <c r="D5" s="5">
        <v>16</v>
      </c>
      <c r="E5" s="5">
        <v>28</v>
      </c>
      <c r="F5" s="5">
        <v>37</v>
      </c>
      <c r="G5" s="5">
        <v>170</v>
      </c>
      <c r="H5" s="5">
        <v>16</v>
      </c>
      <c r="I5" s="5">
        <v>37</v>
      </c>
      <c r="J5" s="5">
        <v>3</v>
      </c>
      <c r="K5" s="2"/>
      <c r="L5" s="6">
        <v>6.9</v>
      </c>
      <c r="M5" s="10">
        <v>317</v>
      </c>
      <c r="N5" s="5">
        <v>8</v>
      </c>
      <c r="O5" s="2"/>
      <c r="P5" s="2"/>
      <c r="Q5" s="5">
        <v>17</v>
      </c>
      <c r="R5" s="5">
        <v>11</v>
      </c>
      <c r="S5" s="5">
        <v>30</v>
      </c>
      <c r="T5" s="5">
        <v>32</v>
      </c>
      <c r="U5" s="5">
        <v>132</v>
      </c>
      <c r="V5" s="5">
        <v>10</v>
      </c>
      <c r="W5" s="5">
        <v>21</v>
      </c>
      <c r="X5" s="5">
        <v>3</v>
      </c>
      <c r="Y5" s="2"/>
      <c r="Z5" s="7">
        <v>8.1</v>
      </c>
      <c r="AA5" s="11">
        <v>243</v>
      </c>
      <c r="AB5" s="5">
        <v>8</v>
      </c>
      <c r="AC5" s="2"/>
    </row>
    <row r="6" spans="2:29">
      <c r="B6" s="2"/>
      <c r="C6" s="5">
        <v>28</v>
      </c>
      <c r="D6" s="5">
        <v>19</v>
      </c>
      <c r="E6" s="5">
        <v>33</v>
      </c>
      <c r="F6" s="5">
        <v>41</v>
      </c>
      <c r="G6" s="5">
        <v>188</v>
      </c>
      <c r="H6" s="5">
        <v>19</v>
      </c>
      <c r="I6" s="5">
        <v>51</v>
      </c>
      <c r="J6" s="5">
        <v>4</v>
      </c>
      <c r="K6" s="2"/>
      <c r="L6" s="6">
        <v>7.1</v>
      </c>
      <c r="M6" s="10">
        <v>334</v>
      </c>
      <c r="N6" s="5">
        <v>7</v>
      </c>
      <c r="O6" s="2"/>
      <c r="P6" s="2"/>
      <c r="Q6" s="5">
        <v>20</v>
      </c>
      <c r="R6" s="5">
        <v>13</v>
      </c>
      <c r="S6" s="5">
        <v>35</v>
      </c>
      <c r="T6" s="5">
        <v>36</v>
      </c>
      <c r="U6" s="5">
        <v>145</v>
      </c>
      <c r="V6" s="5">
        <v>11</v>
      </c>
      <c r="W6" s="5">
        <v>27</v>
      </c>
      <c r="X6" s="5">
        <v>4</v>
      </c>
      <c r="Y6" s="2"/>
      <c r="Z6" s="7">
        <v>8.4</v>
      </c>
      <c r="AA6" s="11">
        <v>260</v>
      </c>
      <c r="AB6" s="5">
        <v>7</v>
      </c>
      <c r="AC6" s="2"/>
    </row>
    <row r="7" spans="2:29">
      <c r="B7" s="2"/>
      <c r="C7" s="5">
        <v>33</v>
      </c>
      <c r="D7" s="5">
        <v>22</v>
      </c>
      <c r="E7" s="5">
        <v>39</v>
      </c>
      <c r="F7" s="5">
        <v>45</v>
      </c>
      <c r="G7" s="5">
        <v>203</v>
      </c>
      <c r="H7" s="5">
        <v>22</v>
      </c>
      <c r="I7" s="5">
        <v>63</v>
      </c>
      <c r="J7" s="5">
        <v>5</v>
      </c>
      <c r="K7" s="2"/>
      <c r="L7" s="6">
        <v>7.3</v>
      </c>
      <c r="M7" s="10">
        <v>356</v>
      </c>
      <c r="N7" s="5">
        <v>6</v>
      </c>
      <c r="O7" s="2"/>
      <c r="P7" s="2"/>
      <c r="Q7" s="5">
        <v>23</v>
      </c>
      <c r="R7" s="5">
        <v>15</v>
      </c>
      <c r="S7" s="5">
        <v>40</v>
      </c>
      <c r="T7" s="5">
        <v>39</v>
      </c>
      <c r="U7" s="5">
        <v>157</v>
      </c>
      <c r="V7" s="5">
        <v>12</v>
      </c>
      <c r="W7" s="5">
        <v>35</v>
      </c>
      <c r="X7" s="5">
        <v>5</v>
      </c>
      <c r="Y7" s="2"/>
      <c r="Z7" s="7">
        <v>8.6999999999999993</v>
      </c>
      <c r="AA7" s="11">
        <v>278</v>
      </c>
      <c r="AB7" s="5">
        <v>6</v>
      </c>
      <c r="AC7" s="2"/>
    </row>
    <row r="8" spans="2:29">
      <c r="B8" s="2"/>
      <c r="C8" s="5">
        <v>38</v>
      </c>
      <c r="D8" s="5">
        <v>25</v>
      </c>
      <c r="E8" s="5">
        <v>44</v>
      </c>
      <c r="F8" s="5">
        <v>49</v>
      </c>
      <c r="G8" s="5">
        <v>218</v>
      </c>
      <c r="H8" s="5">
        <v>25</v>
      </c>
      <c r="I8" s="5">
        <v>76</v>
      </c>
      <c r="J8" s="5">
        <v>6</v>
      </c>
      <c r="K8" s="2"/>
      <c r="L8" s="6">
        <v>7.6</v>
      </c>
      <c r="M8" s="10">
        <v>383</v>
      </c>
      <c r="N8" s="5">
        <v>5</v>
      </c>
      <c r="O8" s="2"/>
      <c r="P8" s="2"/>
      <c r="Q8" s="5">
        <v>25</v>
      </c>
      <c r="R8" s="5">
        <v>18</v>
      </c>
      <c r="S8" s="5">
        <v>45</v>
      </c>
      <c r="T8" s="5">
        <v>42</v>
      </c>
      <c r="U8" s="5">
        <v>168</v>
      </c>
      <c r="V8" s="5">
        <v>14</v>
      </c>
      <c r="W8" s="5">
        <v>44</v>
      </c>
      <c r="X8" s="5">
        <v>6</v>
      </c>
      <c r="Y8" s="2"/>
      <c r="Z8" s="7">
        <v>9</v>
      </c>
      <c r="AA8" s="11">
        <v>297</v>
      </c>
      <c r="AB8" s="5">
        <v>5</v>
      </c>
      <c r="AC8" s="2"/>
    </row>
    <row r="9" spans="2:29">
      <c r="B9" s="2"/>
      <c r="C9" s="5">
        <v>43</v>
      </c>
      <c r="D9" s="5">
        <v>27</v>
      </c>
      <c r="E9" s="5">
        <v>49</v>
      </c>
      <c r="F9" s="5">
        <v>53</v>
      </c>
      <c r="G9" s="5">
        <v>230</v>
      </c>
      <c r="H9" s="5">
        <v>28</v>
      </c>
      <c r="I9" s="5">
        <v>90</v>
      </c>
      <c r="J9" s="5">
        <v>7</v>
      </c>
      <c r="K9" s="2"/>
      <c r="L9" s="6">
        <v>8</v>
      </c>
      <c r="M9" s="10">
        <v>411</v>
      </c>
      <c r="N9" s="5">
        <v>4</v>
      </c>
      <c r="O9" s="2"/>
      <c r="P9" s="2"/>
      <c r="Q9" s="5">
        <v>28</v>
      </c>
      <c r="R9" s="5">
        <v>20</v>
      </c>
      <c r="S9" s="5">
        <v>50</v>
      </c>
      <c r="T9" s="5">
        <v>45</v>
      </c>
      <c r="U9" s="5">
        <v>179</v>
      </c>
      <c r="V9" s="5">
        <v>16</v>
      </c>
      <c r="W9" s="5">
        <v>54</v>
      </c>
      <c r="X9" s="5">
        <v>7</v>
      </c>
      <c r="Y9" s="2"/>
      <c r="Z9" s="7">
        <v>9.4</v>
      </c>
      <c r="AA9" s="11">
        <v>319</v>
      </c>
      <c r="AB9" s="5">
        <v>4</v>
      </c>
      <c r="AC9" s="2"/>
    </row>
    <row r="10" spans="2:29">
      <c r="B10" s="2"/>
      <c r="C10" s="5">
        <v>47</v>
      </c>
      <c r="D10" s="5">
        <v>30</v>
      </c>
      <c r="E10" s="5">
        <v>53</v>
      </c>
      <c r="F10" s="5">
        <v>56</v>
      </c>
      <c r="G10" s="5">
        <v>242</v>
      </c>
      <c r="H10" s="5">
        <v>31</v>
      </c>
      <c r="I10" s="5">
        <v>102</v>
      </c>
      <c r="J10" s="5">
        <v>8</v>
      </c>
      <c r="K10" s="2"/>
      <c r="L10" s="6">
        <v>8.5</v>
      </c>
      <c r="M10" s="10">
        <v>451</v>
      </c>
      <c r="N10" s="5">
        <v>3</v>
      </c>
      <c r="O10" s="2"/>
      <c r="P10" s="2"/>
      <c r="Q10" s="5">
        <v>30</v>
      </c>
      <c r="R10" s="5">
        <v>23</v>
      </c>
      <c r="S10" s="5">
        <v>54</v>
      </c>
      <c r="T10" s="5">
        <v>48</v>
      </c>
      <c r="U10" s="5">
        <v>190</v>
      </c>
      <c r="V10" s="5">
        <v>18</v>
      </c>
      <c r="W10" s="5">
        <v>64</v>
      </c>
      <c r="X10" s="5">
        <v>8</v>
      </c>
      <c r="Y10" s="2"/>
      <c r="Z10" s="7">
        <v>9.9</v>
      </c>
      <c r="AA10" s="11">
        <v>343</v>
      </c>
      <c r="AB10" s="5">
        <v>3</v>
      </c>
      <c r="AC10" s="2"/>
    </row>
    <row r="11" spans="2:29">
      <c r="B11" s="2"/>
      <c r="C11" s="5">
        <v>51</v>
      </c>
      <c r="D11" s="5">
        <v>33</v>
      </c>
      <c r="E11" s="5">
        <v>58</v>
      </c>
      <c r="F11" s="5">
        <v>60</v>
      </c>
      <c r="G11" s="5">
        <v>254</v>
      </c>
      <c r="H11" s="5">
        <v>34</v>
      </c>
      <c r="I11" s="5">
        <v>113</v>
      </c>
      <c r="J11" s="5">
        <v>9</v>
      </c>
      <c r="K11" s="2"/>
      <c r="L11" s="6">
        <v>9.1</v>
      </c>
      <c r="M11" s="10">
        <v>500</v>
      </c>
      <c r="N11" s="5">
        <v>2</v>
      </c>
      <c r="O11" s="2"/>
      <c r="P11" s="2"/>
      <c r="Q11" s="5">
        <v>33</v>
      </c>
      <c r="R11" s="5">
        <v>26</v>
      </c>
      <c r="S11" s="5">
        <v>58</v>
      </c>
      <c r="T11" s="5">
        <v>50</v>
      </c>
      <c r="U11" s="5">
        <v>200</v>
      </c>
      <c r="V11" s="5">
        <v>20</v>
      </c>
      <c r="W11" s="5">
        <v>76</v>
      </c>
      <c r="X11" s="5">
        <v>9</v>
      </c>
      <c r="Y11" s="2"/>
      <c r="Z11" s="7">
        <v>10.4</v>
      </c>
      <c r="AA11" s="11">
        <v>375</v>
      </c>
      <c r="AB11" s="5">
        <v>2</v>
      </c>
      <c r="AC11" s="2"/>
    </row>
    <row r="12" spans="2:29">
      <c r="B12" s="2"/>
      <c r="C12" s="5">
        <v>56</v>
      </c>
      <c r="D12" s="5">
        <v>35</v>
      </c>
      <c r="E12" s="5">
        <v>64</v>
      </c>
      <c r="F12" s="5">
        <v>63</v>
      </c>
      <c r="G12" s="5">
        <v>265</v>
      </c>
      <c r="H12" s="5">
        <v>37</v>
      </c>
      <c r="I12" s="5">
        <v>125</v>
      </c>
      <c r="J12" s="5">
        <v>10</v>
      </c>
      <c r="K12" s="2"/>
      <c r="L12" s="6">
        <v>9.8000000000000007</v>
      </c>
      <c r="M12" s="10">
        <v>561</v>
      </c>
      <c r="N12" s="5">
        <v>1</v>
      </c>
      <c r="O12" s="2"/>
      <c r="P12" s="2"/>
      <c r="Q12" s="5">
        <v>36</v>
      </c>
      <c r="R12" s="5">
        <v>29</v>
      </c>
      <c r="S12" s="5">
        <v>63</v>
      </c>
      <c r="T12" s="5">
        <v>53</v>
      </c>
      <c r="U12" s="5">
        <v>210</v>
      </c>
      <c r="V12" s="5">
        <v>23</v>
      </c>
      <c r="W12" s="5">
        <v>88</v>
      </c>
      <c r="X12" s="5">
        <v>10</v>
      </c>
      <c r="Y12" s="2"/>
      <c r="Z12" s="7">
        <v>11.3</v>
      </c>
      <c r="AA12" s="11">
        <v>418</v>
      </c>
      <c r="AB12" s="5">
        <v>1</v>
      </c>
      <c r="AC12" s="2"/>
    </row>
    <row r="13" spans="2:29">
      <c r="B13" s="2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2:29">
      <c r="B14" s="8" t="s">
        <v>3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2:29">
      <c r="B15" s="8" t="s">
        <v>20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12" t="s">
        <v>21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2:29">
      <c r="B16" s="2"/>
      <c r="C16" s="5">
        <v>22</v>
      </c>
      <c r="D16" s="5">
        <v>27</v>
      </c>
      <c r="E16" s="5">
        <v>31</v>
      </c>
      <c r="F16" s="5">
        <v>31</v>
      </c>
      <c r="G16" s="5">
        <v>31</v>
      </c>
      <c r="H16" s="5">
        <v>31</v>
      </c>
      <c r="I16" s="12" t="s">
        <v>22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29">
      <c r="B17" s="2"/>
      <c r="C17" s="5">
        <v>32</v>
      </c>
      <c r="D17" s="5">
        <v>37</v>
      </c>
      <c r="E17" s="5">
        <v>41</v>
      </c>
      <c r="F17" s="5">
        <v>41</v>
      </c>
      <c r="G17" s="5">
        <v>42</v>
      </c>
      <c r="H17" s="5">
        <v>43</v>
      </c>
      <c r="I17" s="12" t="s">
        <v>23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2:29">
      <c r="B18" s="2"/>
      <c r="C18" s="5">
        <v>41</v>
      </c>
      <c r="D18" s="5">
        <v>47</v>
      </c>
      <c r="E18" s="5">
        <v>51</v>
      </c>
      <c r="F18" s="5">
        <v>52</v>
      </c>
      <c r="G18" s="5">
        <v>53</v>
      </c>
      <c r="H18" s="5">
        <v>54</v>
      </c>
      <c r="I18" s="12" t="s">
        <v>24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>
      <c r="B19" s="2"/>
      <c r="C19" s="5">
        <v>51</v>
      </c>
      <c r="D19" s="5">
        <v>57</v>
      </c>
      <c r="E19" s="5">
        <v>60</v>
      </c>
      <c r="F19" s="5">
        <v>61</v>
      </c>
      <c r="G19" s="5">
        <v>63</v>
      </c>
      <c r="H19" s="5">
        <v>65</v>
      </c>
      <c r="I19" s="12" t="s">
        <v>25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2:29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2"/>
      <c r="AC20" s="2"/>
    </row>
  </sheetData>
  <sheetProtection password="CC1E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入力要領・学校名入力</vt:lpstr>
      <vt:lpstr>生徒記録票</vt:lpstr>
      <vt:lpstr>高1</vt:lpstr>
      <vt:lpstr>高2</vt:lpstr>
      <vt:lpstr>高3</vt:lpstr>
      <vt:lpstr>生活ア回答用紙</vt:lpstr>
      <vt:lpstr>判定式</vt:lpstr>
      <vt:lpstr>高1!Print_Area</vt:lpstr>
      <vt:lpstr>高2!Print_Area</vt:lpstr>
      <vt:lpstr>高3!Print_Area</vt:lpstr>
      <vt:lpstr>生活ア回答用紙!Print_Area</vt:lpstr>
      <vt:lpstr>生徒記録票!Print_Area</vt:lpstr>
      <vt:lpstr>入力要領・学校名入力!Print_Area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新体力テスト調査シート</dc:title>
  <dc:creator>奥山 真司</dc:creator>
  <cp:lastModifiedBy>mieken</cp:lastModifiedBy>
  <cp:lastPrinted>2017-04-13T04:33:43Z</cp:lastPrinted>
  <dcterms:created xsi:type="dcterms:W3CDTF">2002-03-13T05:03:17Z</dcterms:created>
  <dcterms:modified xsi:type="dcterms:W3CDTF">2017-04-13T06:19:04Z</dcterms:modified>
</cp:coreProperties>
</file>