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4710" windowWidth="20520" windowHeight="4755" tabRatio="96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7" i="9" l="1"/>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C37" i="9"/>
  <c r="CO36" i="9"/>
  <c r="BE36" i="9"/>
  <c r="BE35" i="9"/>
  <c r="BE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s="1"/>
  <c r="U35" i="9" s="1"/>
  <c r="U36" i="9" s="1"/>
  <c r="U37" i="9" s="1"/>
  <c r="U38" i="9" s="1"/>
  <c r="AM34" i="9" l="1"/>
  <c r="AM35" i="9" s="1"/>
  <c r="AM36" i="9" s="1"/>
  <c r="AM37" i="9" s="1"/>
  <c r="BW34" i="9" l="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<sst xmlns="http://schemas.openxmlformats.org/spreadsheetml/2006/main" count="1054" uniqueCount="559">
  <si>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</si>
  <si>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</si>
  <si>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</si>
  <si>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</si>
  <si>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</si>
  <si>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</si>
  <si>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</si>
  <si>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</si>
  <si>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</si>
  <si>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</si>
  <si>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</si>
  <si>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</si>
  <si>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</si>
  <si>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</si>
  <si>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</si>
  <si>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</si>
  <si>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</si>
  <si>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</si>
  <si>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</si>
  <si>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</si>
  <si>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</si>
  <si>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</si>
  <si>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</si>
  <si>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</si>
  <si>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</si>
  <si>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</si>
  <si>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</si>
  <si>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</si>
  <si>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</si>
  <si>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</si>
  <si>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</si>
  <si>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</si>
  <si>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</si>
  <si>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</si>
  <si>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</si>
  <si>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</si>
  <si>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</si>
  <si>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</si>
  <si>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</si>
  <si>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</si>
  <si>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</si>
  <si>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</si>
  <si>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</si>
  <si>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</si>
  <si>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</si>
  <si>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</si>
  <si>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</si>
  <si>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</si>
  <si>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</si>
  <si>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</si>
  <si>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</si>
  <si>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</si>
  <si>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</si>
  <si>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</si>
  <si>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</si>
  <si>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</si>
  <si>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</si>
  <si>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</si>
  <si>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</si>
  <si>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</si>
  <si>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</si>
  <si>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</si>
  <si>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</si>
  <si>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</si>
  <si>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</si>
  <si>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</si>
  <si>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</si>
  <si>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</si>
  <si>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</si>
  <si>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</si>
  <si>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</si>
  <si>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</si>
  <si>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</si>
  <si>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</si>
  <si>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</si>
  <si>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</si>
  <si>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</si>
  <si>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</si>
  <si>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</si>
  <si>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</si>
  <si>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</si>
  <si>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伊勢市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</si>
  <si>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</si>
  <si>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</si>
  <si>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</si>
  <si>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</si>
  <si>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</si>
  <si>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</si>
  <si>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</si>
  <si>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</si>
  <si>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</si>
  <si>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</si>
  <si>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</si>
  <si>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</si>
  <si>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</si>
  <si>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</si>
  <si>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</si>
  <si>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</si>
  <si>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</si>
  <si>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</si>
  <si>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</si>
  <si>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</si>
  <si>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</si>
  <si>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</si>
  <si>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</si>
  <si>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</si>
  <si>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</si>
  <si>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</si>
  <si>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</si>
  <si>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</si>
  <si>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</si>
  <si>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</si>
  <si>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</si>
  <si>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</si>
  <si>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</si>
  <si>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</si>
  <si>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</si>
  <si>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</si>
  <si>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</si>
  <si>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</si>
  <si>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</si>
  <si>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</si>
  <si>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</si>
  <si>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</si>
  <si>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</si>
  <si>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</si>
  <si>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</si>
  <si>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</si>
  <si>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</si>
  <si>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</si>
  <si>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</si>
  <si>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</si>
  <si>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</si>
  <si>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</si>
  <si>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</si>
  <si>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</si>
  <si>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</si>
  <si>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</si>
  <si>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</si>
  <si>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</si>
  <si>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</si>
  <si>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</si>
  <si>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</si>
  <si>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</si>
  <si>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</si>
  <si>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</si>
  <si>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</si>
  <si>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</si>
  <si>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</si>
  <si>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</si>
  <si>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</si>
  <si>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</si>
  <si>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</si>
  <si>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</si>
  <si>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</si>
  <si>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</si>
  <si>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</si>
  <si>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</si>
  <si>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</si>
  <si>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</si>
  <si>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</si>
  <si>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</si>
  <si>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</si>
  <si>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</si>
  <si>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</si>
  <si>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</si>
  <si>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</si>
  <si>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</si>
  <si>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</si>
  <si>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</si>
  <si>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</si>
  <si>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</si>
  <si>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</si>
  <si>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</si>
  <si>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</si>
  <si>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</si>
  <si>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</si>
  <si>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</si>
  <si>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</si>
  <si>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</si>
  <si>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</si>
  <si>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</si>
  <si>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</si>
  <si>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</si>
  <si>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</si>
  <si>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</si>
  <si>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</si>
  <si>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</si>
  <si>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</si>
  <si>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</si>
  <si>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</si>
  <si>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</si>
  <si>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</si>
  <si>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</si>
  <si>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三重県伊勢市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</si>
  <si>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</si>
  <si>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</si>
  <si>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</si>
  <si>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</si>
  <si>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</si>
  <si>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</si>
  <si>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</si>
  <si>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</si>
  <si>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</si>
  <si>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</si>
  <si>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</si>
  <si>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</si>
  <si>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</si>
  <si>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</si>
  <si>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</si>
  <si>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</si>
  <si>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</si>
  <si>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</si>
  <si>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</si>
  <si>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</si>
  <si>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</si>
  <si>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</si>
  <si>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</si>
  <si>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</si>
  <si>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</si>
  <si>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</si>
  <si>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</si>
  <si>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</si>
  <si>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</si>
  <si>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</si>
  <si>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</si>
  <si>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</si>
  <si>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</si>
  <si>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</si>
  <si>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</si>
  <si>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</si>
  <si>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</si>
  <si>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</si>
  <si>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</si>
  <si>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</si>
  <si>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</si>
  <si>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</si>
  <si>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</si>
  <si>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</si>
  <si>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</si>
  <si>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</si>
  <si>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</si>
  <si>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</si>
  <si>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</si>
  <si>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</si>
  <si>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</si>
  <si>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</si>
  <si>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</si>
  <si>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</si>
  <si>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</si>
  <si>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</si>
  <si>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</si>
  <si>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</si>
  <si>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</si>
  <si>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</si>
  <si>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</si>
  <si>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</si>
  <si>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</si>
  <si>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</si>
  <si>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</si>
  <si>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</si>
  <si>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</si>
  <si>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</si>
  <si>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</si>
  <si>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</si>
  <si>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</si>
  <si>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</si>
  <si>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</si>
  <si>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</si>
  <si>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</si>
  <si>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</si>
  <si>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</si>
  <si>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</si>
  <si>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</si>
  <si>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</si>
  <si>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</si>
  <si>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</si>
  <si>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</si>
  <si>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</si>
  <si>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</si>
  <si>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</si>
  <si>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</si>
  <si>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</si>
  <si>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</si>
  <si>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</si>
  <si>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</si>
  <si>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</si>
  <si>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</si>
  <si>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</si>
  <si>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</si>
  <si>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</si>
  <si>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</si>
  <si>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</si>
  <si>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</si>
  <si>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</si>
  <si>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</si>
  <si>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</si>
  <si>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</si>
  <si>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</si>
  <si>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</si>
  <si>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</si>
  <si>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</si>
  <si>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</si>
  <si>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</si>
  <si>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</si>
  <si>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</si>
  <si>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</si>
  <si>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</si>
  <si>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</si>
  <si>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</si>
  <si>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</si>
  <si>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</si>
  <si>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</si>
  <si>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</si>
  <si>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</si>
  <si>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</si>
  <si>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</si>
  <si>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</si>
  <si>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</si>
  <si>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</si>
  <si>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</si>
  <si>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その他</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</si>
  <si>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</si>
  <si>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</si>
  <si>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</si>
  <si>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</si>
  <si>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</si>
  <si>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</si>
  <si>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</si>
  <si>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</si>
  <si>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</si>
  <si>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</si>
  <si>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</si>
  <si>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</si>
  <si>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</si>
  <si>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</si>
  <si>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</si>
  <si>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</si>
  <si>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</si>
  <si>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</si>
  <si>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</si>
  <si>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</si>
  <si>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</si>
  <si>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三重県伊勢市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</si>
  <si>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</si>
  <si>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</si>
  <si>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</si>
  <si>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</si>
  <si>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</si>
  <si>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</si>
  <si>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</si>
  <si>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</si>
  <si>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</si>
  <si>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</si>
  <si>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</si>
  <si>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</si>
  <si>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</si>
  <si>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</si>
  <si>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</si>
  <si>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</si>
  <si>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</si>
  <si>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</si>
  <si>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</si>
  <si>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</si>
  <si>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</si>
  <si>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</si>
  <si>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</si>
  <si>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</si>
  <si>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</si>
  <si>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</si>
  <si>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</si>
  <si>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</si>
  <si>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</si>
  <si>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</si>
  <si>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</si>
  <si>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</si>
  <si>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</si>
  <si>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</si>
  <si>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</si>
  <si>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</si>
  <si>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</si>
  <si>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介護保険特別会計(保険事業勘定)</t>
    <phoneticPr fontId="5"/>
  </si>
  <si>
    <t>介護保険特別会計(介護サービス事業勘定)</t>
    <phoneticPr fontId="5"/>
  </si>
  <si>
    <t>観光交通対策特別会計</t>
    <phoneticPr fontId="5"/>
  </si>
  <si>
    <t>病院事業会計</t>
    <phoneticPr fontId="5"/>
  </si>
  <si>
    <t>法適用企業</t>
    <phoneticPr fontId="5"/>
  </si>
  <si>
    <t>水道事業会計</t>
    <phoneticPr fontId="5"/>
  </si>
  <si>
    <t>下水道事業会計</t>
    <phoneticPr fontId="5"/>
  </si>
  <si>
    <t>認知症対応型共同生活介護事業会計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</si>
  <si>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</si>
  <si>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</si>
  <si>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</si>
  <si>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</si>
  <si>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</si>
  <si>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</si>
  <si>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</si>
  <si>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</si>
  <si>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</si>
  <si>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</si>
  <si>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</si>
  <si>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</si>
  <si>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</si>
  <si>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</si>
  <si>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</si>
  <si>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</si>
  <si>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</si>
  <si>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</si>
  <si>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</si>
  <si>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</si>
  <si>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</si>
  <si>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</si>
  <si>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</si>
  <si>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</si>
  <si>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</si>
  <si>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</si>
  <si>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</si>
  <si>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</si>
  <si>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</si>
  <si>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</si>
  <si>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</si>
  <si>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</si>
  <si>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</si>
  <si>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</si>
  <si>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</si>
  <si>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</si>
  <si>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</si>
  <si>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</si>
  <si>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</si>
  <si>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</si>
  <si>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</si>
  <si>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</si>
  <si>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</si>
  <si>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</si>
  <si>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</si>
  <si>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</si>
  <si>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</si>
  <si>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</si>
  <si>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</si>
  <si>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</si>
  <si>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</si>
  <si>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</si>
  <si>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</si>
  <si>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</si>
  <si>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</si>
  <si>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</si>
  <si>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</si>
  <si>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</si>
  <si>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</si>
  <si>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</si>
  <si>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</si>
  <si>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</si>
  <si>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</si>
  <si>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</si>
  <si>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</si>
  <si>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</si>
  <si>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</si>
  <si>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</si>
  <si>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</si>
  <si>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</si>
  <si>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</si>
  <si>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</si>
  <si>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</si>
  <si>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</si>
  <si>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</si>
  <si>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</si>
  <si>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</si>
  <si>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</si>
  <si>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</si>
  <si>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</si>
  <si>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</si>
  <si>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</si>
  <si>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</si>
  <si>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</si>
  <si>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</si>
  <si>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</si>
  <si>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</si>
  <si>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</si>
  <si>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</si>
  <si>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</si>
  <si>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</si>
  <si>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</si>
  <si>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</si>
  <si>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</si>
  <si>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</si>
  <si>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</si>
  <si>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</si>
  <si>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</si>
  <si>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</si>
  <si>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</si>
  <si>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</si>
  <si>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</si>
  <si>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</si>
  <si>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</si>
  <si>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</si>
  <si>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</si>
  <si>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</si>
  <si>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</si>
  <si>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</si>
  <si>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</si>
  <si>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</si>
  <si>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</si>
  <si>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</si>
  <si>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</si>
  <si>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</si>
  <si>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</si>
  <si>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</si>
  <si>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</si>
  <si>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</si>
  <si>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</si>
  <si>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</si>
  <si>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</si>
  <si>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</si>
  <si>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</si>
  <si>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</si>
  <si>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</si>
  <si>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</si>
  <si>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</si>
  <si>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</si>
  <si>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</si>
  <si>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</si>
  <si>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</si>
  <si>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</si>
  <si>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</si>
  <si>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1.33</t>
  </si>
  <si>
    <t>水道事業会計</t>
  </si>
  <si>
    <t>下水道事業会計</t>
  </si>
  <si>
    <t>一般会計</t>
  </si>
  <si>
    <t>国民健康保険特別会計</t>
  </si>
  <si>
    <t>介護保険特別会計(保険事業勘定)</t>
  </si>
  <si>
    <t>病院事業会計</t>
  </si>
  <si>
    <t>▲ 2.56</t>
  </si>
  <si>
    <t>▲ 0.26</t>
  </si>
  <si>
    <t>観光交通対策特別会計</t>
  </si>
  <si>
    <t>後期高齢者医療特別会計</t>
  </si>
  <si>
    <t>その他会計（赤字）</t>
  </si>
  <si>
    <t>その他会計（黒字）</t>
  </si>
  <si>
    <t>わたらい老人福祉施設組合（一般会計）</t>
    <rPh sb="4" eb="6">
      <t>ロウジン</t>
    </rPh>
    <rPh sb="6" eb="8">
      <t>フクシ</t>
    </rPh>
    <rPh sb="8" eb="10">
      <t>シセツ</t>
    </rPh>
    <rPh sb="10" eb="12">
      <t>クミアイ</t>
    </rPh>
    <rPh sb="13" eb="15">
      <t>イッパン</t>
    </rPh>
    <rPh sb="15" eb="17">
      <t>カイケイ</t>
    </rPh>
    <phoneticPr fontId="24"/>
  </si>
  <si>
    <t>わたらい老人福祉施設組合（特別養護老人ホーム高砂寮特別会計）</t>
    <rPh sb="13" eb="15">
      <t>トクベツ</t>
    </rPh>
    <rPh sb="15" eb="17">
      <t>ヨウゴ</t>
    </rPh>
    <rPh sb="17" eb="19">
      <t>ロウジン</t>
    </rPh>
    <rPh sb="22" eb="24">
      <t>タカサゴ</t>
    </rPh>
    <rPh sb="24" eb="25">
      <t>リョウ</t>
    </rPh>
    <rPh sb="25" eb="27">
      <t>トクベツ</t>
    </rPh>
    <rPh sb="27" eb="29">
      <t>カイケイ</t>
    </rPh>
    <phoneticPr fontId="24"/>
  </si>
  <si>
    <t>指定通所介護事業所高砂寮特別会計</t>
    <rPh sb="0" eb="2">
      <t>シテイ</t>
    </rPh>
    <rPh sb="2" eb="4">
      <t>ツウショ</t>
    </rPh>
    <rPh sb="4" eb="6">
      <t>カイゴ</t>
    </rPh>
    <rPh sb="6" eb="8">
      <t>ジギョウ</t>
    </rPh>
    <rPh sb="8" eb="9">
      <t>ショ</t>
    </rPh>
    <rPh sb="9" eb="11">
      <t>タカサゴ</t>
    </rPh>
    <rPh sb="11" eb="12">
      <t>リョウ</t>
    </rPh>
    <rPh sb="12" eb="14">
      <t>トクベツ</t>
    </rPh>
    <rPh sb="14" eb="16">
      <t>カイケイ</t>
    </rPh>
    <phoneticPr fontId="24"/>
  </si>
  <si>
    <t>特別養護老人ホーム真砂寮特別会計</t>
    <rPh sb="0" eb="2">
      <t>トクベツ</t>
    </rPh>
    <rPh sb="2" eb="4">
      <t>ヨウゴ</t>
    </rPh>
    <rPh sb="4" eb="6">
      <t>ロウジン</t>
    </rPh>
    <rPh sb="9" eb="10">
      <t>マ</t>
    </rPh>
    <rPh sb="10" eb="11">
      <t>スナ</t>
    </rPh>
    <rPh sb="11" eb="12">
      <t>リョウ</t>
    </rPh>
    <rPh sb="12" eb="14">
      <t>トクベツ</t>
    </rPh>
    <rPh sb="14" eb="16">
      <t>カイケイ</t>
    </rPh>
    <phoneticPr fontId="24"/>
  </si>
  <si>
    <t>特別養護老人ホームわたらい緑清苑特別会計</t>
    <rPh sb="0" eb="2">
      <t>トクベツ</t>
    </rPh>
    <rPh sb="2" eb="4">
      <t>ヨウゴ</t>
    </rPh>
    <rPh sb="4" eb="6">
      <t>ロウジン</t>
    </rPh>
    <rPh sb="13" eb="14">
      <t>ミドリ</t>
    </rPh>
    <rPh sb="14" eb="15">
      <t>キヨシ</t>
    </rPh>
    <rPh sb="15" eb="16">
      <t>ソノ</t>
    </rPh>
    <rPh sb="16" eb="18">
      <t>トクベツ</t>
    </rPh>
    <rPh sb="18" eb="20">
      <t>カイケイ</t>
    </rPh>
    <phoneticPr fontId="24"/>
  </si>
  <si>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4"/>
  </si>
  <si>
    <t>三重県市町総合事務組合（退職手当特別会計）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4"/>
  </si>
  <si>
    <t>三重県市町総合事務組合（共有デジタル地図特別会計）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24"/>
  </si>
  <si>
    <t>三重県市町総合事務組合（共同研修特別会計）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4"/>
  </si>
  <si>
    <t>三重県市町総合事務組合（物品特別会計）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4"/>
  </si>
  <si>
    <t>三重県市町総合事務組合（公平委員会特別会計）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24"/>
  </si>
  <si>
    <t>三重県市町総合事務組合（消防救急無線特別会計）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4"/>
  </si>
  <si>
    <t>伊勢地域農業共済事務組合（農業共済事業特別会計）</t>
    <rPh sb="0" eb="2">
      <t>イセ</t>
    </rPh>
    <rPh sb="2" eb="4">
      <t>チイキ</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24"/>
  </si>
  <si>
    <t>伊勢広域環境組合（一般会計）</t>
    <rPh sb="0" eb="2">
      <t>イセ</t>
    </rPh>
    <rPh sb="2" eb="4">
      <t>コウイキ</t>
    </rPh>
    <rPh sb="4" eb="6">
      <t>カンキョウ</t>
    </rPh>
    <rPh sb="6" eb="8">
      <t>クミアイ</t>
    </rPh>
    <rPh sb="9" eb="11">
      <t>イッパン</t>
    </rPh>
    <rPh sb="11" eb="13">
      <t>カイケイ</t>
    </rPh>
    <phoneticPr fontId="24"/>
  </si>
  <si>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</si>
  <si>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</si>
  <si>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</si>
  <si>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伊勢志摩総合地方卸売市場</t>
    <rPh sb="0" eb="4">
      <t>イセシマ</t>
    </rPh>
    <rPh sb="4" eb="6">
      <t>ソウゴウ</t>
    </rPh>
    <rPh sb="6" eb="8">
      <t>チホウ</t>
    </rPh>
    <rPh sb="8" eb="10">
      <t>オロシウ</t>
    </rPh>
    <rPh sb="10" eb="12">
      <t>イチバ</t>
    </rPh>
    <phoneticPr fontId="24"/>
  </si>
  <si>
    <t>○</t>
  </si>
  <si>
    <t>伊勢土地開発公社</t>
    <rPh sb="0" eb="2">
      <t>イセ</t>
    </rPh>
    <rPh sb="2" eb="4">
      <t>トチ</t>
    </rPh>
    <rPh sb="4" eb="6">
      <t>カイハツ</t>
    </rPh>
    <rPh sb="6" eb="8">
      <t>コウシャ</t>
    </rPh>
    <phoneticPr fontId="24"/>
  </si>
  <si>
    <t>法非適用企業</t>
    <rPh sb="0" eb="1">
      <t>ホウ</t>
    </rPh>
    <rPh sb="1" eb="2">
      <t>ヒ</t>
    </rPh>
    <rPh sb="2" eb="4">
      <t>テキヨウ</t>
    </rPh>
    <rPh sb="4" eb="6">
      <t>キギョウ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</si>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</sst>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35965</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46900</c:v>
                </c:pt>
                <c:pt idx="1">
                  <c:v>28434</c:v>
                </c:pt>
                <c:pt idx="2">
                  <c:v>29324</c:v>
                </c:pt>
                <c:pt idx="3">
                  <c:v>45530</c:v>
                </c:pt>
                <c:pt idx="4">
                  <c:v>38215</c:v>
                </c:pt>
              </c:numCache>
            </c:numRef>
          </c:val>
          <c:smooth val="0"/>
        </c:ser>
        <c:dLbls>
          <c:showLegendKey val="0"/>
          <c:showVal val="0"/>
          <c:showCatName val="0"/>
          <c:showSerName val="0"/>
          <c:showPercent val="0"/>
          <c:showBubbleSize val="0"/>
        </c:dLbls>
        <c:marker val="1"/>
        <c:smooth val="0"/>
        <c:axId val="90833664"/>
        <c:axId val="93257088"/>
      </c:lineChart>
      <c:catAx>
        <c:axId val="908336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257088"/>
        <c:crosses val="autoZero"/>
        <c:auto val="1"/>
        <c:lblAlgn val="ctr"/>
        <c:lblOffset val="100"/>
        <c:tickLblSkip val="1"/>
        <c:tickMarkSkip val="1"/>
        <c:noMultiLvlLbl val="0"/>
      </c:catAx>
      <c:valAx>
        <c:axId val="9325708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833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5.17</c:v>
                </c:pt>
                <c:pt idx="1">
                  <c:v>6.65</c:v>
                </c:pt>
                <c:pt idx="2">
                  <c:v>7.07</c:v>
                </c:pt>
                <c:pt idx="3">
                  <c:v>5.57</c:v>
                </c:pt>
                <c:pt idx="4">
                  <c:v>6.99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26.7</c:v>
                </c:pt>
                <c:pt idx="1">
                  <c:v>29.57</c:v>
                </c:pt>
                <c:pt idx="2">
                  <c:v>34.590000000000003</c:v>
                </c:pt>
                <c:pt idx="3">
                  <c:v>37.5</c:v>
                </c:pt>
                <c:pt idx="4">
                  <c:v>40.700000000000003</c:v>
                </c:pt>
              </c:numCache>
            </c:numRef>
          </c:val>
        </c:ser>
        <c:dLbls>
          <c:showLegendKey val="0"/>
          <c:showVal val="0"/>
          <c:showCatName val="0"/>
          <c:showSerName val="0"/>
          <c:showPercent val="0"/>
          <c:showBubbleSize val="0"/>
        </c:dLbls>
        <c:gapWidth val="250"/>
        <c:overlap val="100"/>
        <c:axId val="103711872"/>
        <c:axId val="103713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8.11</c:v>
                </c:pt>
                <c:pt idx="1">
                  <c:v>1.52</c:v>
                </c:pt>
                <c:pt idx="2">
                  <c:v>2.34</c:v>
                </c:pt>
                <c:pt idx="3">
                  <c:v>-1.33</c:v>
                </c:pt>
                <c:pt idx="4">
                  <c:v>1.94</c:v>
                </c:pt>
              </c:numCache>
            </c:numRef>
          </c:val>
          <c:smooth val="0"/>
        </c:ser>
        <c:dLbls>
          <c:showLegendKey val="0"/>
          <c:showVal val="0"/>
          <c:showCatName val="0"/>
          <c:showSerName val="0"/>
          <c:showPercent val="0"/>
          <c:showBubbleSize val="0"/>
        </c:dLbls>
        <c:marker val="1"/>
        <c:smooth val="0"/>
        <c:axId val="103711872"/>
        <c:axId val="103713792"/>
      </c:lineChart>
      <c:catAx>
        <c:axId val="10371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3713792"/>
        <c:crosses val="autoZero"/>
        <c:auto val="1"/>
        <c:lblAlgn val="ctr"/>
        <c:lblOffset val="100"/>
        <c:tickLblSkip val="1"/>
        <c:tickMarkSkip val="1"/>
        <c:noMultiLvlLbl val="0"/>
      </c:catAx>
      <c:valAx>
        <c:axId val="103713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11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0.09</c:v>
                </c:pt>
                <c:pt idx="4">
                  <c:v>#N/A</c:v>
                </c:pt>
                <c:pt idx="5">
                  <c:v>0.1</c:v>
                </c:pt>
                <c:pt idx="6">
                  <c:v>#N/A</c:v>
                </c:pt>
                <c:pt idx="7">
                  <c:v>0.02</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0.09</c:v>
                </c:pt>
                <c:pt idx="2">
                  <c:v>#N/A</c:v>
                </c:pt>
                <c:pt idx="3">
                  <c:v>0.1</c:v>
                </c:pt>
                <c:pt idx="4">
                  <c:v>#N/A</c:v>
                </c:pt>
                <c:pt idx="5">
                  <c:v>0.13</c:v>
                </c:pt>
                <c:pt idx="6">
                  <c:v>#N/A</c:v>
                </c:pt>
                <c:pt idx="7">
                  <c:v>0.11</c:v>
                </c:pt>
                <c:pt idx="8">
                  <c:v>#N/A</c:v>
                </c:pt>
                <c:pt idx="9">
                  <c:v>0.14000000000000001</c:v>
                </c:pt>
              </c:numCache>
            </c:numRef>
          </c:val>
        </c:ser>
        <c:ser>
          <c:idx val="3"/>
          <c:order val="3"/>
          <c:tx>
            <c:strRef>
              <c:f>データシート!$A$30</c:f>
              <c:strCache>
                <c:ptCount val="1"/>
                <c:pt idx="0">
                  <c:v>観光交通対策特別会計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#N/A</c:v>
                </c:pt>
                <c:pt idx="3">
                  <c:v>0</c:v>
                </c:pt>
                <c:pt idx="4">
                  <c:v>#N/A</c:v>
                </c:pt>
                <c:pt idx="5">
                  <c:v>0.3</c:v>
                </c:pt>
                <c:pt idx="6">
                  <c:v>#N/A</c:v>
                </c:pt>
                <c:pt idx="7">
                  <c:v>0.69</c:v>
                </c:pt>
                <c:pt idx="8">
                  <c:v>#N/A</c:v>
                </c:pt>
                <c:pt idx="9">
                  <c:v>0.49</c:v>
                </c:pt>
              </c:numCache>
            </c:numRef>
          </c:val>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2.56</c:v>
                </c:pt>
                <c:pt idx="1">
                  <c:v>#N/A</c:v>
                </c:pt>
                <c:pt idx="2">
                  <c:v>0.26</c:v>
                </c:pt>
                <c:pt idx="3">
                  <c:v>#N/A</c:v>
                </c:pt>
                <c:pt idx="4">
                  <c:v>#N/A</c:v>
                </c:pt>
                <c:pt idx="5">
                  <c:v>0.55000000000000004</c:v>
                </c:pt>
                <c:pt idx="6">
                  <c:v>#N/A</c:v>
                </c:pt>
                <c:pt idx="7">
                  <c:v>0.74</c:v>
                </c:pt>
                <c:pt idx="8">
                  <c:v>#N/A</c:v>
                </c:pt>
                <c:pt idx="9">
                  <c:v>0.73</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0.51</c:v>
                </c:pt>
                <c:pt idx="4">
                  <c:v>#N/A</c:v>
                </c:pt>
                <c:pt idx="5">
                  <c:v>0.97</c:v>
                </c:pt>
                <c:pt idx="6">
                  <c:v>#N/A</c:v>
                </c:pt>
                <c:pt idx="7">
                  <c:v>1.0900000000000001</c:v>
                </c:pt>
                <c:pt idx="8">
                  <c:v>#N/A</c:v>
                </c:pt>
                <c:pt idx="9">
                  <c:v>1.26</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1.52</c:v>
                </c:pt>
                <c:pt idx="2">
                  <c:v>#N/A</c:v>
                </c:pt>
                <c:pt idx="3">
                  <c:v>2.75</c:v>
                </c:pt>
                <c:pt idx="4">
                  <c:v>#N/A</c:v>
                </c:pt>
                <c:pt idx="5">
                  <c:v>2.21</c:v>
                </c:pt>
                <c:pt idx="6">
                  <c:v>#N/A</c:v>
                </c:pt>
                <c:pt idx="7">
                  <c:v>1.76</c:v>
                </c:pt>
                <c:pt idx="8">
                  <c:v>#N/A</c:v>
                </c:pt>
                <c:pt idx="9">
                  <c:v>2.91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5.12</c:v>
                </c:pt>
                <c:pt idx="2">
                  <c:v>#N/A</c:v>
                </c:pt>
                <c:pt idx="3">
                  <c:v>6.6</c:v>
                </c:pt>
                <c:pt idx="4">
                  <c:v>#N/A</c:v>
                </c:pt>
                <c:pt idx="5">
                  <c:v>7.01</c:v>
                </c:pt>
                <c:pt idx="6">
                  <c:v>#N/A</c:v>
                </c:pt>
                <c:pt idx="7">
                  <c:v>5.56</c:v>
                </c:pt>
                <c:pt idx="8">
                  <c:v>#N/A</c:v>
                </c:pt>
                <c:pt idx="9">
                  <c:v>6.98</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8.73</c:v>
                </c:pt>
                <c:pt idx="2">
                  <c:v>#N/A</c:v>
                </c:pt>
                <c:pt idx="3">
                  <c:v>6.49</c:v>
                </c:pt>
                <c:pt idx="4">
                  <c:v>#N/A</c:v>
                </c:pt>
                <c:pt idx="5">
                  <c:v>6.81</c:v>
                </c:pt>
                <c:pt idx="6">
                  <c:v>#N/A</c:v>
                </c:pt>
                <c:pt idx="7">
                  <c:v>6.83</c:v>
                </c:pt>
                <c:pt idx="8">
                  <c:v>#N/A</c:v>
                </c:pt>
                <c:pt idx="9">
                  <c:v>7.76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11.64</c:v>
                </c:pt>
                <c:pt idx="2">
                  <c:v>#N/A</c:v>
                </c:pt>
                <c:pt idx="3">
                  <c:v>11.72</c:v>
                </c:pt>
                <c:pt idx="4">
                  <c:v>#N/A</c:v>
                </c:pt>
                <c:pt idx="5">
                  <c:v>11.92</c:v>
                </c:pt>
                <c:pt idx="6">
                  <c:v>#N/A</c:v>
                </c:pt>
                <c:pt idx="7">
                  <c:v>11.88</c:v>
                </c:pt>
                <c:pt idx="8">
                  <c:v>#N/A</c:v>
                </c:pt>
                <c:pt idx="9">
                  <c:v>10.76</c:v>
                </c:pt>
              </c:numCache>
            </c:numRef>
          </c:val>
        </c:ser>
        <c:dLbls>
          <c:showLegendKey val="0"/>
          <c:showVal val="0"/>
          <c:showCatName val="0"/>
          <c:showSerName val="0"/>
          <c:showPercent val="0"/>
          <c:showBubbleSize val="0"/>
        </c:dLbls>
        <c:gapWidth val="150"/>
        <c:overlap val="100"/>
        <c:axId val="103934976"/>
        <c:axId val="103949056"/>
      </c:barChart>
      <c:catAx>
        <c:axId val="10393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949056"/>
        <c:crosses val="autoZero"/>
        <c:auto val="1"/>
        <c:lblAlgn val="ctr"/>
        <c:lblOffset val="100"/>
        <c:tickLblSkip val="1"/>
        <c:tickMarkSkip val="1"/>
        <c:noMultiLvlLbl val="0"/>
      </c:catAx>
      <c:valAx>
        <c:axId val="103949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9349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5031</c:v>
                </c:pt>
                <c:pt idx="5">
                  <c:v>5519</c:v>
                </c:pt>
                <c:pt idx="8">
                  <c:v>5707</c:v>
                </c:pt>
                <c:pt idx="11">
                  <c:v>5972</c:v>
                </c:pt>
                <c:pt idx="14">
                  <c:v>6190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261</c:v>
                </c:pt>
                <c:pt idx="3">
                  <c:v>273</c:v>
                </c:pt>
                <c:pt idx="6">
                  <c:v>348</c:v>
                </c:pt>
                <c:pt idx="9">
                  <c:v>481</c:v>
                </c:pt>
                <c:pt idx="12">
                  <c:v>324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1313</c:v>
                </c:pt>
                <c:pt idx="3">
                  <c:v>1418</c:v>
                </c:pt>
                <c:pt idx="6">
                  <c:v>1399</c:v>
                </c:pt>
                <c:pt idx="9">
                  <c:v>1425</c:v>
                </c:pt>
                <c:pt idx="12">
                  <c:v>1327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5190</c:v>
                </c:pt>
                <c:pt idx="3">
                  <c:v>5284</c:v>
                </c:pt>
                <c:pt idx="6">
                  <c:v>5204</c:v>
                </c:pt>
                <c:pt idx="9">
                  <c:v>5459</c:v>
                </c:pt>
                <c:pt idx="12">
                  <c:v>5429</c:v>
                </c:pt>
              </c:numCache>
            </c:numRef>
          </c:val>
        </c:ser>
        <c:dLbls>
          <c:showLegendKey val="0"/>
          <c:showVal val="0"/>
          <c:showCatName val="0"/>
          <c:showSerName val="0"/>
          <c:showPercent val="0"/>
          <c:showBubbleSize val="0"/>
        </c:dLbls>
        <c:gapWidth val="100"/>
        <c:overlap val="100"/>
        <c:axId val="102936960"/>
        <c:axId val="102938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1733</c:v>
                </c:pt>
                <c:pt idx="2">
                  <c:v>#N/A</c:v>
                </c:pt>
                <c:pt idx="3">
                  <c:v>#N/A</c:v>
                </c:pt>
                <c:pt idx="4">
                  <c:v>1456</c:v>
                </c:pt>
                <c:pt idx="5">
                  <c:v>#N/A</c:v>
                </c:pt>
                <c:pt idx="6">
                  <c:v>#N/A</c:v>
                </c:pt>
                <c:pt idx="7">
                  <c:v>1244</c:v>
                </c:pt>
                <c:pt idx="8">
                  <c:v>#N/A</c:v>
                </c:pt>
                <c:pt idx="9">
                  <c:v>#N/A</c:v>
                </c:pt>
                <c:pt idx="10">
                  <c:v>1393</c:v>
                </c:pt>
                <c:pt idx="11">
                  <c:v>#N/A</c:v>
                </c:pt>
                <c:pt idx="12">
                  <c:v>#N/A</c:v>
                </c:pt>
                <c:pt idx="13">
                  <c:v>890</c:v>
                </c:pt>
                <c:pt idx="14">
                  <c:v>#N/A</c:v>
                </c:pt>
              </c:numCache>
            </c:numRef>
          </c:val>
          <c:smooth val="0"/>
        </c:ser>
        <c:dLbls>
          <c:showLegendKey val="0"/>
          <c:showVal val="0"/>
          <c:showCatName val="0"/>
          <c:showSerName val="0"/>
          <c:showPercent val="0"/>
          <c:showBubbleSize val="0"/>
        </c:dLbls>
        <c:marker val="1"/>
        <c:smooth val="0"/>
        <c:axId val="102936960"/>
        <c:axId val="102938880"/>
      </c:lineChart>
      <c:catAx>
        <c:axId val="10293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938880"/>
        <c:crosses val="autoZero"/>
        <c:auto val="1"/>
        <c:lblAlgn val="ctr"/>
        <c:lblOffset val="100"/>
        <c:tickLblSkip val="1"/>
        <c:tickMarkSkip val="1"/>
        <c:noMultiLvlLbl val="0"/>
      </c:catAx>
      <c:valAx>
        <c:axId val="102938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936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52029</c:v>
                </c:pt>
                <c:pt idx="5">
                  <c:v>52859</c:v>
                </c:pt>
                <c:pt idx="8">
                  <c:v>53815</c:v>
                </c:pt>
                <c:pt idx="11">
                  <c:v>54701</c:v>
                </c:pt>
                <c:pt idx="14">
                  <c:v>54921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16720</c:v>
                </c:pt>
                <c:pt idx="5">
                  <c:v>20793</c:v>
                </c:pt>
                <c:pt idx="8">
                  <c:v>19889</c:v>
                </c:pt>
                <c:pt idx="11">
                  <c:v>19792</c:v>
                </c:pt>
                <c:pt idx="14">
                  <c:v>17541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12423</c:v>
                </c:pt>
                <c:pt idx="5">
                  <c:v>15092</c:v>
                </c:pt>
                <c:pt idx="8">
                  <c:v>17566</c:v>
                </c:pt>
                <c:pt idx="11">
                  <c:v>19233</c:v>
                </c:pt>
                <c:pt idx="14">
                  <c:v>19848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1481</c:v>
                </c:pt>
                <c:pt idx="3">
                  <c:v>1259</c:v>
                </c:pt>
                <c:pt idx="6">
                  <c:v>993</c:v>
                </c:pt>
                <c:pt idx="9">
                  <c:v>749</c:v>
                </c:pt>
                <c:pt idx="12">
                  <c:v>418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9058</c:v>
                </c:pt>
                <c:pt idx="3">
                  <c:v>8840</c:v>
                </c:pt>
                <c:pt idx="6">
                  <c:v>8383</c:v>
                </c:pt>
                <c:pt idx="9">
                  <c:v>8176</c:v>
                </c:pt>
                <c:pt idx="12">
                  <c:v>7459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2336</c:v>
                </c:pt>
                <c:pt idx="3">
                  <c:v>3182</c:v>
                </c:pt>
                <c:pt idx="6">
                  <c:v>2857</c:v>
                </c:pt>
                <c:pt idx="9">
                  <c:v>2419</c:v>
                </c:pt>
                <c:pt idx="12">
                  <c:v>2204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28861</c:v>
                </c:pt>
                <c:pt idx="3">
                  <c:v>27445</c:v>
                </c:pt>
                <c:pt idx="6">
                  <c:v>26858</c:v>
                </c:pt>
                <c:pt idx="9">
                  <c:v>27345</c:v>
                </c:pt>
                <c:pt idx="12">
                  <c:v>26575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48552</c:v>
                </c:pt>
                <c:pt idx="3">
                  <c:v>48096</c:v>
                </c:pt>
                <c:pt idx="6">
                  <c:v>48259</c:v>
                </c:pt>
                <c:pt idx="9">
                  <c:v>49698</c:v>
                </c:pt>
                <c:pt idx="12">
                  <c:v>49490</c:v>
                </c:pt>
              </c:numCache>
            </c:numRef>
          </c:val>
        </c:ser>
        <c:dLbls>
          <c:showLegendKey val="0"/>
          <c:showVal val="0"/>
          <c:showCatName val="0"/>
          <c:showSerName val="0"/>
          <c:showPercent val="0"/>
          <c:showBubbleSize val="0"/>
        </c:dLbls>
        <c:gapWidth val="100"/>
        <c:overlap val="100"/>
        <c:axId val="62102144"/>
        <c:axId val="62120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9116</c:v>
                </c:pt>
                <c:pt idx="2">
                  <c:v>#N/A</c:v>
                </c:pt>
                <c:pt idx="3">
                  <c:v>#N/A</c:v>
                </c:pt>
                <c:pt idx="4">
                  <c:v>79</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62102144"/>
        <c:axId val="62120704"/>
      </c:lineChart>
      <c:catAx>
        <c:axId val="62102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2120704"/>
        <c:crosses val="autoZero"/>
        <c:auto val="1"/>
        <c:lblAlgn val="ctr"/>
        <c:lblOffset val="100"/>
        <c:tickLblSkip val="1"/>
        <c:tickMarkSkip val="1"/>
        <c:noMultiLvlLbl val="0"/>
      </c:catAx>
      <c:valAx>
        <c:axId val="62120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2102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130,865
129,979
208.35
47,898,393
45,561,250
2,097,742
30,010,075
49,489,576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mn-ea"/>
              <a:ea typeface="+mn-ea"/>
              <a:cs typeface="+mn-cs"/>
            </a:rPr>
            <a:t>　財政力指数は、主に税収入の多寡により決まるが、本市は税基盤が脆弱であることなどから低い水準で推移しており、類似団体平均を</a:t>
          </a:r>
          <a:r>
            <a:rPr lang="en-US" altLang="ja-JP" sz="1200" b="0" i="0" baseline="0">
              <a:solidFill>
                <a:schemeClr val="dk1"/>
              </a:solidFill>
              <a:effectLst/>
              <a:latin typeface="+mn-ea"/>
              <a:ea typeface="+mn-ea"/>
              <a:cs typeface="+mn-cs"/>
            </a:rPr>
            <a:t>0.11</a:t>
          </a:r>
          <a:r>
            <a:rPr lang="ja-JP" altLang="ja-JP" sz="1200" b="0" i="0" baseline="0">
              <a:solidFill>
                <a:schemeClr val="dk1"/>
              </a:solidFill>
              <a:effectLst/>
              <a:latin typeface="+mn-ea"/>
              <a:ea typeface="+mn-ea"/>
              <a:cs typeface="+mn-cs"/>
            </a:rPr>
            <a:t>ポイント下回っている。</a:t>
          </a:r>
          <a:endParaRPr lang="ja-JP" altLang="ja-JP" sz="1200">
            <a:effectLst/>
            <a:latin typeface="+mn-ea"/>
            <a:ea typeface="+mn-ea"/>
          </a:endParaRPr>
        </a:p>
        <a:p>
          <a:pPr rtl="0" fontAlgn="base"/>
          <a:r>
            <a:rPr lang="ja-JP" altLang="ja-JP" sz="1200" b="0" i="0" baseline="0">
              <a:solidFill>
                <a:schemeClr val="dk1"/>
              </a:solidFill>
              <a:effectLst/>
              <a:latin typeface="+mn-ea"/>
              <a:ea typeface="+mn-ea"/>
              <a:cs typeface="+mn-cs"/>
            </a:rPr>
            <a:t>　地方税の徴収強化などの取り組みを通じて、財政基盤の強化に努める。</a:t>
          </a:r>
          <a:endParaRPr lang="ja-JP" altLang="ja-JP" sz="12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78015</xdr:rowOff>
    </xdr:from>
    <xdr:to>
      <xdr:col>7</xdr:col>
      <xdr:colOff>152400</xdr:colOff>
      <xdr:row>43</xdr:row>
      <xdr:rowOff>78015</xdr:rowOff>
    </xdr:to>
    <xdr:cxnSp macro="">
      <xdr:nvCxnSpPr>
        <xdr:cNvPr id="69" name="直線コネクタ 68"/>
        <xdr:cNvCxnSpPr/>
      </xdr:nvCxnSpPr>
      <xdr:spPr>
        <a:xfrm>
          <a:off x="4114800" y="74503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78015</xdr:rowOff>
    </xdr:from>
    <xdr:to>
      <xdr:col>6</xdr:col>
      <xdr:colOff>0</xdr:colOff>
      <xdr:row>43</xdr:row>
      <xdr:rowOff>95250</xdr:rowOff>
    </xdr:to>
    <xdr:cxnSp macro="">
      <xdr:nvCxnSpPr>
        <xdr:cNvPr id="72" name="直線コネクタ 71"/>
        <xdr:cNvCxnSpPr/>
      </xdr:nvCxnSpPr>
      <xdr:spPr>
        <a:xfrm flipV="1">
          <a:off x="3225800" y="74503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95250</xdr:rowOff>
    </xdr:to>
    <xdr:cxnSp macro="">
      <xdr:nvCxnSpPr>
        <xdr:cNvPr id="75" name="直線コネクタ 74"/>
        <xdr:cNvCxnSpPr/>
      </xdr:nvCxnSpPr>
      <xdr:spPr>
        <a:xfrm>
          <a:off x="2336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9072</xdr:rowOff>
    </xdr:from>
    <xdr:to>
      <xdr:col>3</xdr:col>
      <xdr:colOff>279400</xdr:colOff>
      <xdr:row>43</xdr:row>
      <xdr:rowOff>60778</xdr:rowOff>
    </xdr:to>
    <xdr:cxnSp macro="">
      <xdr:nvCxnSpPr>
        <xdr:cNvPr id="78" name="直線コネクタ 77"/>
        <xdr:cNvCxnSpPr/>
      </xdr:nvCxnSpPr>
      <xdr:spPr>
        <a:xfrm>
          <a:off x="1447800" y="738142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127907</xdr:rowOff>
    </xdr:from>
    <xdr:to>
      <xdr:col>2</xdr:col>
      <xdr:colOff>127000</xdr:colOff>
      <xdr:row>41</xdr:row>
      <xdr:rowOff>58057</xdr:rowOff>
    </xdr:to>
    <xdr:sp macro="" textlink="">
      <xdr:nvSpPr>
        <xdr:cNvPr id="81" name="フローチャート : 判断 80"/>
        <xdr:cNvSpPr/>
      </xdr:nvSpPr>
      <xdr:spPr>
        <a:xfrm>
          <a:off x="1397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68234</xdr:rowOff>
    </xdr:from>
    <xdr:ext cx="762000" cy="259045"/>
    <xdr:sp macro="" textlink="">
      <xdr:nvSpPr>
        <xdr:cNvPr id="82" name="テキスト ボックス 81"/>
        <xdr:cNvSpPr txBox="1"/>
      </xdr:nvSpPr>
      <xdr:spPr>
        <a:xfrm>
          <a:off x="1066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27215</xdr:rowOff>
    </xdr:from>
    <xdr:to>
      <xdr:col>7</xdr:col>
      <xdr:colOff>203200</xdr:colOff>
      <xdr:row>43</xdr:row>
      <xdr:rowOff>128815</xdr:rowOff>
    </xdr:to>
    <xdr:sp macro="" textlink="">
      <xdr:nvSpPr>
        <xdr:cNvPr id="88" name="円/楕円 87"/>
        <xdr:cNvSpPr/>
      </xdr:nvSpPr>
      <xdr:spPr>
        <a:xfrm>
          <a:off x="49022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170742</xdr:rowOff>
    </xdr:from>
    <xdr:ext cx="762000" cy="259045"/>
    <xdr:sp macro="" textlink="">
      <xdr:nvSpPr>
        <xdr:cNvPr id="89" name="財政力該当値テキスト"/>
        <xdr:cNvSpPr txBox="1"/>
      </xdr:nvSpPr>
      <xdr:spPr>
        <a:xfrm>
          <a:off x="5041900" y="7371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27215</xdr:rowOff>
    </xdr:from>
    <xdr:to>
      <xdr:col>6</xdr:col>
      <xdr:colOff>50800</xdr:colOff>
      <xdr:row>43</xdr:row>
      <xdr:rowOff>128815</xdr:rowOff>
    </xdr:to>
    <xdr:sp macro="" textlink="">
      <xdr:nvSpPr>
        <xdr:cNvPr id="90" name="円/楕円 89"/>
        <xdr:cNvSpPr/>
      </xdr:nvSpPr>
      <xdr:spPr>
        <a:xfrm>
          <a:off x="4064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113592</xdr:rowOff>
    </xdr:from>
    <xdr:ext cx="736600" cy="259045"/>
    <xdr:sp macro="" textlink="">
      <xdr:nvSpPr>
        <xdr:cNvPr id="91" name="テキスト ボックス 90"/>
        <xdr:cNvSpPr txBox="1"/>
      </xdr:nvSpPr>
      <xdr:spPr>
        <a:xfrm>
          <a:off x="3733800" y="748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2" name="円/楕円 91"/>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3" name="テキスト ボックス 92"/>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5" name="テキスト ボックス 94"/>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129722</xdr:rowOff>
    </xdr:from>
    <xdr:to>
      <xdr:col>2</xdr:col>
      <xdr:colOff>127000</xdr:colOff>
      <xdr:row>43</xdr:row>
      <xdr:rowOff>59872</xdr:rowOff>
    </xdr:to>
    <xdr:sp macro="" textlink="">
      <xdr:nvSpPr>
        <xdr:cNvPr id="96" name="円/楕円 95"/>
        <xdr:cNvSpPr/>
      </xdr:nvSpPr>
      <xdr:spPr>
        <a:xfrm>
          <a:off x="1397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44649</xdr:rowOff>
    </xdr:from>
    <xdr:ext cx="762000" cy="259045"/>
    <xdr:sp macro="" textlink="">
      <xdr:nvSpPr>
        <xdr:cNvPr id="97" name="テキスト ボックス 96"/>
        <xdr:cNvSpPr txBox="1"/>
      </xdr:nvSpPr>
      <xdr:spPr>
        <a:xfrm>
          <a:off x="1066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ysClr val="windowText" lastClr="000000"/>
              </a:solidFill>
              <a:effectLst/>
              <a:latin typeface="+mn-ea"/>
              <a:ea typeface="+mn-ea"/>
              <a:cs typeface="+mn-cs"/>
            </a:rPr>
            <a:t>　歳出</a:t>
          </a:r>
          <a:r>
            <a:rPr lang="ja-JP" altLang="en-US" sz="1200" b="0" i="0" baseline="0">
              <a:solidFill>
                <a:sysClr val="windowText" lastClr="000000"/>
              </a:solidFill>
              <a:effectLst/>
              <a:latin typeface="+mn-ea"/>
              <a:ea typeface="+mn-ea"/>
              <a:cs typeface="+mn-cs"/>
            </a:rPr>
            <a:t>における</a:t>
          </a:r>
          <a:r>
            <a:rPr lang="ja-JP" altLang="ja-JP" sz="1200" b="0" i="0" baseline="0">
              <a:solidFill>
                <a:sysClr val="windowText" lastClr="000000"/>
              </a:solidFill>
              <a:latin typeface="+mn-ea"/>
              <a:ea typeface="+mn-ea"/>
              <a:cs typeface="+mn-cs"/>
            </a:rPr>
            <a:t>経常経費充当一般財源等は</a:t>
          </a:r>
          <a:r>
            <a:rPr lang="ja-JP" altLang="en-US" sz="1200" b="0" i="0" baseline="0">
              <a:solidFill>
                <a:sysClr val="windowText" lastClr="000000"/>
              </a:solidFill>
              <a:latin typeface="+mn-ea"/>
              <a:ea typeface="+mn-ea"/>
              <a:cs typeface="+mn-cs"/>
            </a:rPr>
            <a:t>、</a:t>
          </a:r>
          <a:r>
            <a:rPr lang="ja-JP" altLang="ja-JP" sz="1200" b="0" i="0" baseline="0">
              <a:solidFill>
                <a:schemeClr val="dk1"/>
              </a:solidFill>
              <a:latin typeface="+mn-lt"/>
              <a:ea typeface="+mn-ea"/>
              <a:cs typeface="+mn-cs"/>
            </a:rPr>
            <a:t>人件費</a:t>
          </a:r>
          <a:r>
            <a:rPr lang="ja-JP" altLang="en-US" sz="1200" b="0" i="0" baseline="0">
              <a:solidFill>
                <a:schemeClr val="dk1"/>
              </a:solidFill>
              <a:latin typeface="+mn-lt"/>
              <a:ea typeface="+mn-ea"/>
              <a:cs typeface="+mn-cs"/>
            </a:rPr>
            <a:t>の</a:t>
          </a:r>
          <a:r>
            <a:rPr lang="ja-JP" altLang="ja-JP" sz="1200" b="0" i="0" baseline="0">
              <a:solidFill>
                <a:schemeClr val="dk1"/>
              </a:solidFill>
              <a:latin typeface="+mn-lt"/>
              <a:ea typeface="+mn-ea"/>
              <a:cs typeface="+mn-cs"/>
            </a:rPr>
            <a:t>国家公務員に準じた時限的な給与減額支給措置</a:t>
          </a:r>
          <a:r>
            <a:rPr lang="ja-JP" altLang="en-US" sz="1200" b="0" i="0" baseline="0">
              <a:solidFill>
                <a:sysClr val="windowText" lastClr="000000"/>
              </a:solidFill>
              <a:latin typeface="+mn-ea"/>
              <a:ea typeface="+mn-ea"/>
              <a:cs typeface="+mn-cs"/>
            </a:rPr>
            <a:t>の終了による増、消費税率改定の影響による物件費の</a:t>
          </a:r>
          <a:r>
            <a:rPr lang="ja-JP" altLang="ja-JP" sz="1200" b="0" i="0" baseline="0">
              <a:solidFill>
                <a:sysClr val="windowText" lastClr="000000"/>
              </a:solidFill>
              <a:effectLst/>
              <a:latin typeface="+mn-ea"/>
              <a:ea typeface="+mn-ea"/>
              <a:cs typeface="+mn-cs"/>
            </a:rPr>
            <a:t>増などにより、前年度に対し</a:t>
          </a:r>
          <a:r>
            <a:rPr lang="en-US" altLang="ja-JP" sz="1200" b="0" i="0" baseline="0">
              <a:solidFill>
                <a:sysClr val="windowText" lastClr="000000"/>
              </a:solidFill>
              <a:effectLst/>
              <a:latin typeface="+mn-ea"/>
              <a:ea typeface="+mn-ea"/>
              <a:cs typeface="+mn-cs"/>
            </a:rPr>
            <a:t>2.1</a:t>
          </a:r>
          <a:r>
            <a:rPr lang="ja-JP" altLang="ja-JP" sz="1200" b="0" i="0" baseline="0">
              <a:solidFill>
                <a:sysClr val="windowText" lastClr="000000"/>
              </a:solidFill>
              <a:effectLst/>
              <a:latin typeface="+mn-ea"/>
              <a:ea typeface="+mn-ea"/>
              <a:cs typeface="+mn-cs"/>
            </a:rPr>
            <a:t>％の増となった。</a:t>
          </a:r>
          <a:endParaRPr lang="en-US" altLang="ja-JP" sz="1200" b="0" i="0" baseline="0">
            <a:solidFill>
              <a:sysClr val="windowText" lastClr="000000"/>
            </a:solidFill>
            <a:effectLst/>
            <a:latin typeface="+mn-ea"/>
            <a:ea typeface="+mn-ea"/>
            <a:cs typeface="+mn-cs"/>
          </a:endParaRPr>
        </a:p>
        <a:p>
          <a:pPr rtl="0" fontAlgn="base"/>
          <a:r>
            <a:rPr lang="ja-JP" altLang="en-US" sz="1200" b="0" i="0" baseline="0">
              <a:solidFill>
                <a:sysClr val="windowText" lastClr="000000"/>
              </a:solidFill>
              <a:effectLst/>
              <a:latin typeface="+mn-ea"/>
              <a:ea typeface="+mn-ea"/>
              <a:cs typeface="+mn-cs"/>
            </a:rPr>
            <a:t>　</a:t>
          </a:r>
          <a:r>
            <a:rPr lang="ja-JP" altLang="ja-JP" sz="1200" b="0" i="0" baseline="0">
              <a:solidFill>
                <a:sysClr val="windowText" lastClr="000000"/>
              </a:solidFill>
              <a:effectLst/>
              <a:latin typeface="+mn-ea"/>
              <a:ea typeface="+mn-ea"/>
              <a:cs typeface="+mn-cs"/>
            </a:rPr>
            <a:t>一方、歳入</a:t>
          </a:r>
          <a:r>
            <a:rPr lang="ja-JP" altLang="ja-JP" sz="1200" b="0" i="0" baseline="0">
              <a:solidFill>
                <a:sysClr val="windowText" lastClr="000000"/>
              </a:solidFill>
              <a:latin typeface="+mn-ea"/>
              <a:ea typeface="+mn-ea"/>
              <a:cs typeface="+mn-cs"/>
            </a:rPr>
            <a:t>は</a:t>
          </a:r>
          <a:r>
            <a:rPr lang="ja-JP" altLang="en-US" sz="1200" b="0" i="0" baseline="0">
              <a:solidFill>
                <a:sysClr val="windowText" lastClr="000000"/>
              </a:solidFill>
              <a:latin typeface="+mn-ea"/>
              <a:ea typeface="+mn-ea"/>
              <a:cs typeface="+mn-cs"/>
            </a:rPr>
            <a:t>、</a:t>
          </a:r>
          <a:r>
            <a:rPr lang="ja-JP" altLang="ja-JP" sz="1200" b="0" i="0" baseline="0">
              <a:solidFill>
                <a:sysClr val="windowText" lastClr="000000"/>
              </a:solidFill>
              <a:effectLst/>
              <a:latin typeface="+mn-ea"/>
              <a:ea typeface="+mn-ea"/>
              <a:cs typeface="+mn-cs"/>
            </a:rPr>
            <a:t>地方税、各種交付金、臨時財政対策債の</a:t>
          </a:r>
          <a:r>
            <a:rPr lang="ja-JP" altLang="en-US" sz="1200" b="0" i="0" baseline="0">
              <a:solidFill>
                <a:sysClr val="windowText" lastClr="000000"/>
              </a:solidFill>
              <a:effectLst/>
              <a:latin typeface="+mn-ea"/>
              <a:ea typeface="+mn-ea"/>
              <a:cs typeface="+mn-cs"/>
            </a:rPr>
            <a:t>減</a:t>
          </a:r>
          <a:r>
            <a:rPr lang="ja-JP" altLang="ja-JP" sz="1200" b="0" i="0" baseline="0">
              <a:solidFill>
                <a:sysClr val="windowText" lastClr="000000"/>
              </a:solidFill>
              <a:effectLst/>
              <a:latin typeface="+mn-ea"/>
              <a:ea typeface="+mn-ea"/>
              <a:cs typeface="+mn-cs"/>
            </a:rPr>
            <a:t>により</a:t>
          </a:r>
          <a:r>
            <a:rPr lang="en-US" altLang="ja-JP" sz="1200" b="0" i="0" baseline="0">
              <a:solidFill>
                <a:sysClr val="windowText" lastClr="000000"/>
              </a:solidFill>
              <a:effectLst/>
              <a:latin typeface="+mn-ea"/>
              <a:ea typeface="+mn-ea"/>
              <a:cs typeface="+mn-cs"/>
            </a:rPr>
            <a:t>0.9</a:t>
          </a:r>
          <a:r>
            <a:rPr lang="ja-JP" altLang="ja-JP" sz="1200" b="0" i="0" baseline="0">
              <a:solidFill>
                <a:sysClr val="windowText" lastClr="000000"/>
              </a:solidFill>
              <a:effectLst/>
              <a:latin typeface="+mn-ea"/>
              <a:ea typeface="+mn-ea"/>
              <a:cs typeface="+mn-cs"/>
            </a:rPr>
            <a:t>％の</a:t>
          </a:r>
          <a:r>
            <a:rPr lang="ja-JP" altLang="en-US" sz="1200" b="0" i="0" baseline="0">
              <a:solidFill>
                <a:sysClr val="windowText" lastClr="000000"/>
              </a:solidFill>
              <a:effectLst/>
              <a:latin typeface="+mn-ea"/>
              <a:ea typeface="+mn-ea"/>
              <a:cs typeface="+mn-cs"/>
            </a:rPr>
            <a:t>微増であったため</a:t>
          </a:r>
          <a:r>
            <a:rPr lang="ja-JP" altLang="ja-JP" sz="1200" b="0" i="0" baseline="0">
              <a:solidFill>
                <a:sysClr val="windowText" lastClr="000000"/>
              </a:solidFill>
              <a:effectLst/>
              <a:latin typeface="+mn-ea"/>
              <a:ea typeface="+mn-ea"/>
              <a:cs typeface="+mn-cs"/>
            </a:rPr>
            <a:t>、今年度の経常収支比率は、前年度より</a:t>
          </a:r>
          <a:r>
            <a:rPr lang="en-US" altLang="ja-JP" sz="1200" b="0" i="0" baseline="0">
              <a:solidFill>
                <a:sysClr val="windowText" lastClr="000000"/>
              </a:solidFill>
              <a:effectLst/>
              <a:latin typeface="+mn-ea"/>
              <a:ea typeface="+mn-ea"/>
              <a:cs typeface="+mn-cs"/>
            </a:rPr>
            <a:t>2.1</a:t>
          </a:r>
          <a:r>
            <a:rPr lang="ja-JP" altLang="ja-JP" sz="1200" b="0" i="0" baseline="0">
              <a:solidFill>
                <a:sysClr val="windowText" lastClr="000000"/>
              </a:solidFill>
              <a:effectLst/>
              <a:latin typeface="+mn-ea"/>
              <a:ea typeface="+mn-ea"/>
              <a:cs typeface="+mn-cs"/>
            </a:rPr>
            <a:t>ポイント</a:t>
          </a:r>
          <a:r>
            <a:rPr lang="ja-JP" altLang="en-US" sz="1200" b="0" i="0" baseline="0">
              <a:solidFill>
                <a:sysClr val="windowText" lastClr="000000"/>
              </a:solidFill>
              <a:effectLst/>
              <a:latin typeface="+mn-ea"/>
              <a:ea typeface="+mn-ea"/>
              <a:cs typeface="+mn-cs"/>
            </a:rPr>
            <a:t>上昇した。</a:t>
          </a:r>
          <a:endParaRPr lang="ja-JP" altLang="ja-JP" sz="1200">
            <a:solidFill>
              <a:sysClr val="windowText" lastClr="000000"/>
            </a:solidFill>
            <a:effectLst/>
            <a:latin typeface="+mn-ea"/>
            <a:ea typeface="+mn-ea"/>
          </a:endParaRPr>
        </a:p>
        <a:p>
          <a:pPr rtl="0" fontAlgn="base"/>
          <a:r>
            <a:rPr lang="ja-JP" altLang="ja-JP" sz="1200" b="0" i="0" baseline="0">
              <a:solidFill>
                <a:sysClr val="windowText" lastClr="000000"/>
              </a:solidFill>
              <a:effectLst/>
              <a:latin typeface="+mn-ea"/>
              <a:ea typeface="+mn-ea"/>
              <a:cs typeface="+mn-cs"/>
            </a:rPr>
            <a:t>　今後、公債費負担の増大が懸念されるが、歳入の一層の確保、歳出の抑制に努め、</a:t>
          </a:r>
          <a:r>
            <a:rPr lang="en-US" altLang="ja-JP" sz="1200" b="0" i="0" baseline="0">
              <a:solidFill>
                <a:sysClr val="windowText" lastClr="000000"/>
              </a:solidFill>
              <a:effectLst/>
              <a:latin typeface="+mn-ea"/>
              <a:ea typeface="+mn-ea"/>
              <a:cs typeface="+mn-cs"/>
            </a:rPr>
            <a:t>90</a:t>
          </a:r>
          <a:r>
            <a:rPr lang="ja-JP" altLang="ja-JP" sz="1200" b="0" i="0" baseline="0">
              <a:solidFill>
                <a:sysClr val="windowText" lastClr="000000"/>
              </a:solidFill>
              <a:effectLst/>
              <a:latin typeface="+mn-ea"/>
              <a:ea typeface="+mn-ea"/>
              <a:cs typeface="+mn-cs"/>
            </a:rPr>
            <a:t>％未満の維持を目指す。</a:t>
          </a:r>
          <a:endParaRPr lang="ja-JP" altLang="ja-JP" sz="1200">
            <a:solidFill>
              <a:sysClr val="windowText" lastClr="000000"/>
            </a:solidFill>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39878</xdr:rowOff>
    </xdr:from>
    <xdr:to>
      <xdr:col>7</xdr:col>
      <xdr:colOff>152400</xdr:colOff>
      <xdr:row>60</xdr:row>
      <xdr:rowOff>141224</xdr:rowOff>
    </xdr:to>
    <xdr:cxnSp macro="">
      <xdr:nvCxnSpPr>
        <xdr:cNvPr id="130" name="直線コネクタ 129"/>
        <xdr:cNvCxnSpPr/>
      </xdr:nvCxnSpPr>
      <xdr:spPr>
        <a:xfrm>
          <a:off x="4114800" y="10326878"/>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55135</xdr:rowOff>
    </xdr:from>
    <xdr:ext cx="762000" cy="259045"/>
    <xdr:sp macro="" textlink="">
      <xdr:nvSpPr>
        <xdr:cNvPr id="131" name="財政構造の弾力性平均値テキスト"/>
        <xdr:cNvSpPr txBox="1"/>
      </xdr:nvSpPr>
      <xdr:spPr>
        <a:xfrm>
          <a:off x="5041900" y="10513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39878</xdr:rowOff>
    </xdr:from>
    <xdr:to>
      <xdr:col>6</xdr:col>
      <xdr:colOff>0</xdr:colOff>
      <xdr:row>60</xdr:row>
      <xdr:rowOff>68834</xdr:rowOff>
    </xdr:to>
    <xdr:cxnSp macro="">
      <xdr:nvCxnSpPr>
        <xdr:cNvPr id="133" name="直線コネクタ 132"/>
        <xdr:cNvCxnSpPr/>
      </xdr:nvCxnSpPr>
      <xdr:spPr>
        <a:xfrm flipV="1">
          <a:off x="3225800" y="1032687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106697</xdr:rowOff>
    </xdr:from>
    <xdr:ext cx="736600" cy="259045"/>
    <xdr:sp macro="" textlink="">
      <xdr:nvSpPr>
        <xdr:cNvPr id="135" name="テキスト ボックス 134"/>
        <xdr:cNvSpPr txBox="1"/>
      </xdr:nvSpPr>
      <xdr:spPr>
        <a:xfrm>
          <a:off x="3733800" y="10565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59182</xdr:rowOff>
    </xdr:from>
    <xdr:to>
      <xdr:col>4</xdr:col>
      <xdr:colOff>482600</xdr:colOff>
      <xdr:row>60</xdr:row>
      <xdr:rowOff>68834</xdr:rowOff>
    </xdr:to>
    <xdr:cxnSp macro="">
      <xdr:nvCxnSpPr>
        <xdr:cNvPr id="136" name="直線コネクタ 135"/>
        <xdr:cNvCxnSpPr/>
      </xdr:nvCxnSpPr>
      <xdr:spPr>
        <a:xfrm>
          <a:off x="2336800" y="1034618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145305</xdr:rowOff>
    </xdr:from>
    <xdr:ext cx="762000" cy="259045"/>
    <xdr:sp macro="" textlink="">
      <xdr:nvSpPr>
        <xdr:cNvPr id="138" name="テキスト ボックス 137"/>
        <xdr:cNvSpPr txBox="1"/>
      </xdr:nvSpPr>
      <xdr:spPr>
        <a:xfrm>
          <a:off x="2844800" y="1060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10922</xdr:rowOff>
    </xdr:from>
    <xdr:to>
      <xdr:col>3</xdr:col>
      <xdr:colOff>279400</xdr:colOff>
      <xdr:row>60</xdr:row>
      <xdr:rowOff>59182</xdr:rowOff>
    </xdr:to>
    <xdr:cxnSp macro="">
      <xdr:nvCxnSpPr>
        <xdr:cNvPr id="139" name="直線コネクタ 138"/>
        <xdr:cNvCxnSpPr/>
      </xdr:nvCxnSpPr>
      <xdr:spPr>
        <a:xfrm>
          <a:off x="1447800" y="1029792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126001</xdr:rowOff>
    </xdr:from>
    <xdr:ext cx="762000" cy="259045"/>
    <xdr:sp macro="" textlink="">
      <xdr:nvSpPr>
        <xdr:cNvPr id="141" name="テキスト ボックス 140"/>
        <xdr:cNvSpPr txBox="1"/>
      </xdr:nvSpPr>
      <xdr:spPr>
        <a:xfrm>
          <a:off x="1955800" y="1058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112014</xdr:rowOff>
    </xdr:from>
    <xdr:to>
      <xdr:col>2</xdr:col>
      <xdr:colOff>127000</xdr:colOff>
      <xdr:row>62</xdr:row>
      <xdr:rowOff>42164</xdr:rowOff>
    </xdr:to>
    <xdr:sp macro="" textlink="">
      <xdr:nvSpPr>
        <xdr:cNvPr id="142" name="フローチャート : 判断 141"/>
        <xdr:cNvSpPr/>
      </xdr:nvSpPr>
      <xdr:spPr>
        <a:xfrm>
          <a:off x="1397000" y="1057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26941</xdr:rowOff>
    </xdr:from>
    <xdr:ext cx="762000" cy="259045"/>
    <xdr:sp macro="" textlink="">
      <xdr:nvSpPr>
        <xdr:cNvPr id="143" name="テキスト ボックス 142"/>
        <xdr:cNvSpPr txBox="1"/>
      </xdr:nvSpPr>
      <xdr:spPr>
        <a:xfrm>
          <a:off x="1066800" y="1065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90424</xdr:rowOff>
    </xdr:from>
    <xdr:to>
      <xdr:col>7</xdr:col>
      <xdr:colOff>203200</xdr:colOff>
      <xdr:row>61</xdr:row>
      <xdr:rowOff>20574</xdr:rowOff>
    </xdr:to>
    <xdr:sp macro="" textlink="">
      <xdr:nvSpPr>
        <xdr:cNvPr id="149" name="円/楕円 148"/>
        <xdr:cNvSpPr/>
      </xdr:nvSpPr>
      <xdr:spPr>
        <a:xfrm>
          <a:off x="4902200" y="103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106951</xdr:rowOff>
    </xdr:from>
    <xdr:ext cx="762000" cy="259045"/>
    <xdr:sp macro="" textlink="">
      <xdr:nvSpPr>
        <xdr:cNvPr id="150" name="財政構造の弾力性該当値テキスト"/>
        <xdr:cNvSpPr txBox="1"/>
      </xdr:nvSpPr>
      <xdr:spPr>
        <a:xfrm>
          <a:off x="5041900" y="1022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160528</xdr:rowOff>
    </xdr:from>
    <xdr:to>
      <xdr:col>6</xdr:col>
      <xdr:colOff>50800</xdr:colOff>
      <xdr:row>60</xdr:row>
      <xdr:rowOff>90678</xdr:rowOff>
    </xdr:to>
    <xdr:sp macro="" textlink="">
      <xdr:nvSpPr>
        <xdr:cNvPr id="151" name="円/楕円 150"/>
        <xdr:cNvSpPr/>
      </xdr:nvSpPr>
      <xdr:spPr>
        <a:xfrm>
          <a:off x="4064000" y="1027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100855</xdr:rowOff>
    </xdr:from>
    <xdr:ext cx="736600" cy="259045"/>
    <xdr:sp macro="" textlink="">
      <xdr:nvSpPr>
        <xdr:cNvPr id="152" name="テキスト ボックス 151"/>
        <xdr:cNvSpPr txBox="1"/>
      </xdr:nvSpPr>
      <xdr:spPr>
        <a:xfrm>
          <a:off x="3733800" y="1004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18034</xdr:rowOff>
    </xdr:from>
    <xdr:to>
      <xdr:col>4</xdr:col>
      <xdr:colOff>533400</xdr:colOff>
      <xdr:row>60</xdr:row>
      <xdr:rowOff>119634</xdr:rowOff>
    </xdr:to>
    <xdr:sp macro="" textlink="">
      <xdr:nvSpPr>
        <xdr:cNvPr id="153" name="円/楕円 152"/>
        <xdr:cNvSpPr/>
      </xdr:nvSpPr>
      <xdr:spPr>
        <a:xfrm>
          <a:off x="3175000" y="1030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129811</xdr:rowOff>
    </xdr:from>
    <xdr:ext cx="762000" cy="259045"/>
    <xdr:sp macro="" textlink="">
      <xdr:nvSpPr>
        <xdr:cNvPr id="154" name="テキスト ボックス 153"/>
        <xdr:cNvSpPr txBox="1"/>
      </xdr:nvSpPr>
      <xdr:spPr>
        <a:xfrm>
          <a:off x="2844800" y="1007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8382</xdr:rowOff>
    </xdr:from>
    <xdr:to>
      <xdr:col>3</xdr:col>
      <xdr:colOff>330200</xdr:colOff>
      <xdr:row>60</xdr:row>
      <xdr:rowOff>109982</xdr:rowOff>
    </xdr:to>
    <xdr:sp macro="" textlink="">
      <xdr:nvSpPr>
        <xdr:cNvPr id="155" name="円/楕円 154"/>
        <xdr:cNvSpPr/>
      </xdr:nvSpPr>
      <xdr:spPr>
        <a:xfrm>
          <a:off x="2286000" y="1029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120159</xdr:rowOff>
    </xdr:from>
    <xdr:ext cx="762000" cy="259045"/>
    <xdr:sp macro="" textlink="">
      <xdr:nvSpPr>
        <xdr:cNvPr id="156" name="テキスト ボックス 155"/>
        <xdr:cNvSpPr txBox="1"/>
      </xdr:nvSpPr>
      <xdr:spPr>
        <a:xfrm>
          <a:off x="1955800" y="10064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131572</xdr:rowOff>
    </xdr:from>
    <xdr:to>
      <xdr:col>2</xdr:col>
      <xdr:colOff>127000</xdr:colOff>
      <xdr:row>60</xdr:row>
      <xdr:rowOff>61722</xdr:rowOff>
    </xdr:to>
    <xdr:sp macro="" textlink="">
      <xdr:nvSpPr>
        <xdr:cNvPr id="157" name="円/楕円 156"/>
        <xdr:cNvSpPr/>
      </xdr:nvSpPr>
      <xdr:spPr>
        <a:xfrm>
          <a:off x="1397000" y="1024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71899</xdr:rowOff>
    </xdr:from>
    <xdr:ext cx="762000" cy="259045"/>
    <xdr:sp macro="" textlink="">
      <xdr:nvSpPr>
        <xdr:cNvPr id="158" name="テキスト ボックス 157"/>
        <xdr:cNvSpPr txBox="1"/>
      </xdr:nvSpPr>
      <xdr:spPr>
        <a:xfrm>
          <a:off x="1066800" y="1001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[110,700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ysClr val="windowText" lastClr="000000"/>
              </a:solidFill>
              <a:effectLst/>
              <a:latin typeface="+mn-lt"/>
              <a:ea typeface="+mn-ea"/>
              <a:cs typeface="+mn-cs"/>
            </a:rPr>
            <a:t>　人件費は</a:t>
          </a:r>
          <a:r>
            <a:rPr lang="ja-JP" altLang="en-US" sz="1200" b="0" i="0" baseline="0">
              <a:solidFill>
                <a:sysClr val="windowText" lastClr="000000"/>
              </a:solidFill>
              <a:effectLst/>
              <a:latin typeface="+mn-lt"/>
              <a:ea typeface="+mn-ea"/>
              <a:cs typeface="+mn-cs"/>
            </a:rPr>
            <a:t>時限的な</a:t>
          </a:r>
          <a:r>
            <a:rPr lang="ja-JP" altLang="ja-JP" sz="1200" b="0" i="0" baseline="0">
              <a:solidFill>
                <a:sysClr val="windowText" lastClr="000000"/>
              </a:solidFill>
              <a:latin typeface="+mn-lt"/>
              <a:ea typeface="+mn-ea"/>
              <a:cs typeface="+mn-cs"/>
            </a:rPr>
            <a:t>給与減額支給措置の終了</a:t>
          </a:r>
          <a:r>
            <a:rPr lang="ja-JP" altLang="ja-JP" sz="1200" b="0" i="0" baseline="0">
              <a:solidFill>
                <a:sysClr val="windowText" lastClr="000000"/>
              </a:solidFill>
              <a:effectLst/>
              <a:latin typeface="+mn-lt"/>
              <a:ea typeface="+mn-ea"/>
              <a:cs typeface="+mn-cs"/>
            </a:rPr>
            <a:t>、物件費等は</a:t>
          </a:r>
          <a:r>
            <a:rPr lang="ja-JP" altLang="ja-JP" sz="1200" b="0" i="0" baseline="0">
              <a:solidFill>
                <a:sysClr val="windowText" lastClr="000000"/>
              </a:solidFill>
              <a:latin typeface="+mn-lt"/>
              <a:ea typeface="+mn-ea"/>
              <a:cs typeface="+mn-cs"/>
            </a:rPr>
            <a:t>消費税率改定</a:t>
          </a:r>
          <a:r>
            <a:rPr lang="ja-JP" altLang="en-US" sz="1200" b="0" i="0" baseline="0">
              <a:solidFill>
                <a:sysClr val="windowText" lastClr="000000"/>
              </a:solidFill>
              <a:latin typeface="+mn-lt"/>
              <a:ea typeface="+mn-ea"/>
              <a:cs typeface="+mn-cs"/>
            </a:rPr>
            <a:t>がそれぞれ</a:t>
          </a:r>
          <a:r>
            <a:rPr lang="ja-JP" altLang="ja-JP" sz="1200" b="0" i="0" baseline="0">
              <a:solidFill>
                <a:sysClr val="windowText" lastClr="000000"/>
              </a:solidFill>
              <a:latin typeface="+mn-lt"/>
              <a:ea typeface="+mn-ea"/>
              <a:cs typeface="+mn-cs"/>
            </a:rPr>
            <a:t>影響</a:t>
          </a:r>
          <a:r>
            <a:rPr lang="ja-JP" altLang="en-US" sz="1200" b="0" i="0" baseline="0">
              <a:solidFill>
                <a:sysClr val="windowText" lastClr="000000"/>
              </a:solidFill>
              <a:latin typeface="+mn-lt"/>
              <a:ea typeface="+mn-ea"/>
              <a:cs typeface="+mn-cs"/>
            </a:rPr>
            <a:t>し、前年比</a:t>
          </a:r>
          <a:r>
            <a:rPr lang="ja-JP" altLang="ja-JP" sz="1200" b="0" i="0" baseline="0">
              <a:solidFill>
                <a:sysClr val="windowText" lastClr="000000"/>
              </a:solidFill>
              <a:effectLst/>
              <a:latin typeface="+mn-lt"/>
              <a:ea typeface="+mn-ea"/>
              <a:cs typeface="+mn-cs"/>
            </a:rPr>
            <a:t>増</a:t>
          </a:r>
          <a:r>
            <a:rPr lang="ja-JP" altLang="en-US" sz="1200" b="0" i="0" baseline="0">
              <a:solidFill>
                <a:sysClr val="windowText" lastClr="000000"/>
              </a:solidFill>
              <a:effectLst/>
              <a:latin typeface="+mn-lt"/>
              <a:ea typeface="+mn-ea"/>
              <a:cs typeface="+mn-cs"/>
            </a:rPr>
            <a:t>となっている</a:t>
          </a:r>
          <a:r>
            <a:rPr lang="ja-JP" altLang="ja-JP" sz="1200" b="0" i="0" baseline="0">
              <a:solidFill>
                <a:sysClr val="windowText" lastClr="000000"/>
              </a:solidFill>
              <a:effectLst/>
              <a:latin typeface="+mn-lt"/>
              <a:ea typeface="+mn-ea"/>
              <a:cs typeface="+mn-cs"/>
            </a:rPr>
            <a:t>。しかしながら、いずれの年も類似団体平均値を下回っている又は同程度で推移していることから、概ね適正であると考えられる。今後も給与の適正化及び賃金等の内部管理経費の縮減に努める。</a:t>
          </a:r>
          <a:endParaRPr lang="ja-JP" altLang="ja-JP" sz="12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133567</xdr:rowOff>
    </xdr:from>
    <xdr:to>
      <xdr:col>7</xdr:col>
      <xdr:colOff>152400</xdr:colOff>
      <xdr:row>85</xdr:row>
      <xdr:rowOff>43814</xdr:rowOff>
    </xdr:to>
    <xdr:cxnSp macro="">
      <xdr:nvCxnSpPr>
        <xdr:cNvPr id="195" name="直線コネクタ 194"/>
        <xdr:cNvCxnSpPr/>
      </xdr:nvCxnSpPr>
      <xdr:spPr>
        <a:xfrm>
          <a:off x="4114800" y="14535367"/>
          <a:ext cx="838200" cy="8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131189</xdr:rowOff>
    </xdr:from>
    <xdr:to>
      <xdr:col>6</xdr:col>
      <xdr:colOff>0</xdr:colOff>
      <xdr:row>84</xdr:row>
      <xdr:rowOff>133567</xdr:rowOff>
    </xdr:to>
    <xdr:cxnSp macro="">
      <xdr:nvCxnSpPr>
        <xdr:cNvPr id="198" name="直線コネクタ 197"/>
        <xdr:cNvCxnSpPr/>
      </xdr:nvCxnSpPr>
      <xdr:spPr>
        <a:xfrm>
          <a:off x="3225800" y="14532989"/>
          <a:ext cx="889000" cy="2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131189</xdr:rowOff>
    </xdr:from>
    <xdr:to>
      <xdr:col>4</xdr:col>
      <xdr:colOff>482600</xdr:colOff>
      <xdr:row>84</xdr:row>
      <xdr:rowOff>157922</xdr:rowOff>
    </xdr:to>
    <xdr:cxnSp macro="">
      <xdr:nvCxnSpPr>
        <xdr:cNvPr id="201" name="直線コネクタ 200"/>
        <xdr:cNvCxnSpPr/>
      </xdr:nvCxnSpPr>
      <xdr:spPr>
        <a:xfrm flipV="1">
          <a:off x="2336800" y="14532989"/>
          <a:ext cx="889000" cy="26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170282</xdr:rowOff>
    </xdr:from>
    <xdr:ext cx="762000" cy="259045"/>
    <xdr:sp macro="" textlink="">
      <xdr:nvSpPr>
        <xdr:cNvPr id="203" name="テキスト ボックス 202"/>
        <xdr:cNvSpPr txBox="1"/>
      </xdr:nvSpPr>
      <xdr:spPr>
        <a:xfrm>
          <a:off x="2844800" y="1457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123433</xdr:rowOff>
    </xdr:from>
    <xdr:to>
      <xdr:col>3</xdr:col>
      <xdr:colOff>279400</xdr:colOff>
      <xdr:row>84</xdr:row>
      <xdr:rowOff>157922</xdr:rowOff>
    </xdr:to>
    <xdr:cxnSp macro="">
      <xdr:nvCxnSpPr>
        <xdr:cNvPr id="204" name="直線コネクタ 203"/>
        <xdr:cNvCxnSpPr/>
      </xdr:nvCxnSpPr>
      <xdr:spPr>
        <a:xfrm>
          <a:off x="1447800" y="14525233"/>
          <a:ext cx="889000" cy="34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53798</xdr:rowOff>
    </xdr:from>
    <xdr:ext cx="762000" cy="259045"/>
    <xdr:sp macro="" textlink="">
      <xdr:nvSpPr>
        <xdr:cNvPr id="206" name="テキスト ボックス 205"/>
        <xdr:cNvSpPr txBox="1"/>
      </xdr:nvSpPr>
      <xdr:spPr>
        <a:xfrm>
          <a:off x="1955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43695</xdr:rowOff>
    </xdr:from>
    <xdr:to>
      <xdr:col>2</xdr:col>
      <xdr:colOff>127000</xdr:colOff>
      <xdr:row>84</xdr:row>
      <xdr:rowOff>145295</xdr:rowOff>
    </xdr:to>
    <xdr:sp macro="" textlink="">
      <xdr:nvSpPr>
        <xdr:cNvPr id="207" name="フローチャート : 判断 206"/>
        <xdr:cNvSpPr/>
      </xdr:nvSpPr>
      <xdr:spPr>
        <a:xfrm>
          <a:off x="1397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155472</xdr:rowOff>
    </xdr:from>
    <xdr:ext cx="762000" cy="259045"/>
    <xdr:sp macro="" textlink="">
      <xdr:nvSpPr>
        <xdr:cNvPr id="208" name="テキスト ボックス 207"/>
        <xdr:cNvSpPr txBox="1"/>
      </xdr:nvSpPr>
      <xdr:spPr>
        <a:xfrm>
          <a:off x="1066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164464</xdr:rowOff>
    </xdr:from>
    <xdr:to>
      <xdr:col>7</xdr:col>
      <xdr:colOff>203200</xdr:colOff>
      <xdr:row>85</xdr:row>
      <xdr:rowOff>94614</xdr:rowOff>
    </xdr:to>
    <xdr:sp macro="" textlink="">
      <xdr:nvSpPr>
        <xdr:cNvPr id="214" name="円/楕円 213"/>
        <xdr:cNvSpPr/>
      </xdr:nvSpPr>
      <xdr:spPr>
        <a:xfrm>
          <a:off x="4902200" y="1456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136541</xdr:rowOff>
    </xdr:from>
    <xdr:ext cx="762000" cy="259045"/>
    <xdr:sp macro="" textlink="">
      <xdr:nvSpPr>
        <xdr:cNvPr id="215" name="人件費・物件費等の状況該当値テキスト"/>
        <xdr:cNvSpPr txBox="1"/>
      </xdr:nvSpPr>
      <xdr:spPr>
        <a:xfrm>
          <a:off x="5041900" y="1453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110,700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82767</xdr:rowOff>
    </xdr:from>
    <xdr:to>
      <xdr:col>6</xdr:col>
      <xdr:colOff>50800</xdr:colOff>
      <xdr:row>85</xdr:row>
      <xdr:rowOff>12917</xdr:rowOff>
    </xdr:to>
    <xdr:sp macro="" textlink="">
      <xdr:nvSpPr>
        <xdr:cNvPr id="216" name="円/楕円 215"/>
        <xdr:cNvSpPr/>
      </xdr:nvSpPr>
      <xdr:spPr>
        <a:xfrm>
          <a:off x="4064000" y="14484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169144</xdr:rowOff>
    </xdr:from>
    <xdr:ext cx="736600" cy="259045"/>
    <xdr:sp macro="" textlink="">
      <xdr:nvSpPr>
        <xdr:cNvPr id="217" name="テキスト ボックス 216"/>
        <xdr:cNvSpPr txBox="1"/>
      </xdr:nvSpPr>
      <xdr:spPr>
        <a:xfrm>
          <a:off x="3733800" y="14570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105,960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80389</xdr:rowOff>
    </xdr:from>
    <xdr:to>
      <xdr:col>4</xdr:col>
      <xdr:colOff>533400</xdr:colOff>
      <xdr:row>85</xdr:row>
      <xdr:rowOff>10539</xdr:rowOff>
    </xdr:to>
    <xdr:sp macro="" textlink="">
      <xdr:nvSpPr>
        <xdr:cNvPr id="218" name="円/楕円 217"/>
        <xdr:cNvSpPr/>
      </xdr:nvSpPr>
      <xdr:spPr>
        <a:xfrm>
          <a:off x="3175000" y="1448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20716</xdr:rowOff>
    </xdr:from>
    <xdr:ext cx="762000" cy="259045"/>
    <xdr:sp macro="" textlink="">
      <xdr:nvSpPr>
        <xdr:cNvPr id="219" name="テキスト ボックス 218"/>
        <xdr:cNvSpPr txBox="1"/>
      </xdr:nvSpPr>
      <xdr:spPr>
        <a:xfrm>
          <a:off x="2844800" y="14251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105,822</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107122</xdr:rowOff>
    </xdr:from>
    <xdr:to>
      <xdr:col>3</xdr:col>
      <xdr:colOff>330200</xdr:colOff>
      <xdr:row>85</xdr:row>
      <xdr:rowOff>37272</xdr:rowOff>
    </xdr:to>
    <xdr:sp macro="" textlink="">
      <xdr:nvSpPr>
        <xdr:cNvPr id="220" name="円/楕円 219"/>
        <xdr:cNvSpPr/>
      </xdr:nvSpPr>
      <xdr:spPr>
        <a:xfrm>
          <a:off x="2286000" y="1450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47449</xdr:rowOff>
    </xdr:from>
    <xdr:ext cx="762000" cy="259045"/>
    <xdr:sp macro="" textlink="">
      <xdr:nvSpPr>
        <xdr:cNvPr id="221" name="テキスト ボックス 220"/>
        <xdr:cNvSpPr txBox="1"/>
      </xdr:nvSpPr>
      <xdr:spPr>
        <a:xfrm>
          <a:off x="1955800" y="14277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107,373</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72633</xdr:rowOff>
    </xdr:from>
    <xdr:to>
      <xdr:col>2</xdr:col>
      <xdr:colOff>127000</xdr:colOff>
      <xdr:row>85</xdr:row>
      <xdr:rowOff>2783</xdr:rowOff>
    </xdr:to>
    <xdr:sp macro="" textlink="">
      <xdr:nvSpPr>
        <xdr:cNvPr id="222" name="円/楕円 221"/>
        <xdr:cNvSpPr/>
      </xdr:nvSpPr>
      <xdr:spPr>
        <a:xfrm>
          <a:off x="1397000" y="1447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159010</xdr:rowOff>
    </xdr:from>
    <xdr:ext cx="762000" cy="259045"/>
    <xdr:sp macro="" textlink="">
      <xdr:nvSpPr>
        <xdr:cNvPr id="223" name="テキスト ボックス 222"/>
        <xdr:cNvSpPr txBox="1"/>
      </xdr:nvSpPr>
      <xdr:spPr>
        <a:xfrm>
          <a:off x="1066800" y="14560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ea"/>
              <a:ea typeface="+mn-ea"/>
              <a:cs typeface="+mn-cs"/>
            </a:rPr>
            <a:t>　平成</a:t>
          </a:r>
          <a:r>
            <a:rPr lang="en-US" altLang="ja-JP" sz="1200" b="0" i="0" baseline="0">
              <a:solidFill>
                <a:schemeClr val="dk1"/>
              </a:solidFill>
              <a:effectLst/>
              <a:latin typeface="+mn-ea"/>
              <a:ea typeface="+mn-ea"/>
              <a:cs typeface="+mn-cs"/>
            </a:rPr>
            <a:t>23</a:t>
          </a:r>
          <a:r>
            <a:rPr lang="ja-JP" altLang="ja-JP" sz="1200" b="0" i="0" baseline="0">
              <a:solidFill>
                <a:schemeClr val="dk1"/>
              </a:solidFill>
              <a:effectLst/>
              <a:latin typeface="+mn-ea"/>
              <a:ea typeface="+mn-ea"/>
              <a:cs typeface="+mn-cs"/>
            </a:rPr>
            <a:t>、</a:t>
          </a:r>
          <a:r>
            <a:rPr lang="en-US" altLang="ja-JP" sz="1200" b="0" i="0" baseline="0">
              <a:solidFill>
                <a:schemeClr val="dk1"/>
              </a:solidFill>
              <a:effectLst/>
              <a:latin typeface="+mn-ea"/>
              <a:ea typeface="+mn-ea"/>
              <a:cs typeface="+mn-cs"/>
            </a:rPr>
            <a:t>24</a:t>
          </a:r>
          <a:r>
            <a:rPr lang="ja-JP" altLang="ja-JP" sz="1200" b="0" i="0" baseline="0">
              <a:solidFill>
                <a:schemeClr val="dk1"/>
              </a:solidFill>
              <a:effectLst/>
              <a:latin typeface="+mn-ea"/>
              <a:ea typeface="+mn-ea"/>
              <a:cs typeface="+mn-cs"/>
            </a:rPr>
            <a:t>年度は国家公務員に</a:t>
          </a:r>
          <a:r>
            <a:rPr lang="ja-JP" altLang="en-US" sz="1200" b="0" i="0" baseline="0">
              <a:solidFill>
                <a:schemeClr val="dk1"/>
              </a:solidFill>
              <a:effectLst/>
              <a:latin typeface="+mn-ea"/>
              <a:ea typeface="+mn-ea"/>
              <a:cs typeface="+mn-cs"/>
            </a:rPr>
            <a:t>おいては</a:t>
          </a:r>
          <a:r>
            <a:rPr lang="ja-JP" altLang="ja-JP" sz="1200" b="0" i="0" baseline="0">
              <a:solidFill>
                <a:schemeClr val="dk1"/>
              </a:solidFill>
              <a:effectLst/>
              <a:latin typeface="+mn-ea"/>
              <a:ea typeface="+mn-ea"/>
              <a:cs typeface="+mn-cs"/>
            </a:rPr>
            <a:t>時限的な給与減額支給措置があったことから、</a:t>
          </a:r>
          <a:r>
            <a:rPr lang="ja-JP" altLang="en-US" sz="1200" b="0" i="0" baseline="0">
              <a:solidFill>
                <a:schemeClr val="dk1"/>
              </a:solidFill>
              <a:effectLst/>
              <a:latin typeface="+mn-ea"/>
              <a:ea typeface="+mn-ea"/>
              <a:cs typeface="+mn-cs"/>
            </a:rPr>
            <a:t>ラスパイレス指数は</a:t>
          </a:r>
          <a:r>
            <a:rPr lang="ja-JP" altLang="ja-JP" sz="1200" b="0" i="0" baseline="0">
              <a:solidFill>
                <a:schemeClr val="dk1"/>
              </a:solidFill>
              <a:effectLst/>
              <a:latin typeface="+mn-ea"/>
              <a:ea typeface="+mn-ea"/>
              <a:cs typeface="+mn-cs"/>
            </a:rPr>
            <a:t>大幅に増加した。</a:t>
          </a:r>
          <a:r>
            <a:rPr lang="ja-JP" altLang="en-US" sz="1200" b="0" i="0" baseline="0">
              <a:solidFill>
                <a:schemeClr val="dk1"/>
              </a:solidFill>
              <a:effectLst/>
              <a:latin typeface="+mn-ea"/>
              <a:ea typeface="+mn-ea"/>
              <a:cs typeface="+mn-cs"/>
            </a:rPr>
            <a:t>なお、</a:t>
          </a:r>
          <a:r>
            <a:rPr lang="ja-JP" altLang="ja-JP" sz="1200" b="0" i="0" baseline="0">
              <a:solidFill>
                <a:schemeClr val="dk1"/>
              </a:solidFill>
              <a:effectLst/>
              <a:latin typeface="+mn-ea"/>
              <a:ea typeface="+mn-ea"/>
              <a:cs typeface="+mn-cs"/>
            </a:rPr>
            <a:t>いずれの年も類似団体平均値と同程度で推移していることから、概ね適正であると考えられる。今後も引き続き給与制度及び給与水準の適正化に努める。</a:t>
          </a:r>
          <a:endParaRPr lang="ja-JP" altLang="ja-JP" sz="1200">
            <a:effectLst/>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84</xdr:row>
      <xdr:rowOff>146896</xdr:rowOff>
    </xdr:to>
    <xdr:cxnSp macro="">
      <xdr:nvCxnSpPr>
        <xdr:cNvPr id="257" name="直線コネクタ 256"/>
        <xdr:cNvCxnSpPr/>
      </xdr:nvCxnSpPr>
      <xdr:spPr>
        <a:xfrm flipV="1">
          <a:off x="16179800" y="14532611"/>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60131</xdr:rowOff>
    </xdr:from>
    <xdr:ext cx="762000" cy="259045"/>
    <xdr:sp macro="" textlink="">
      <xdr:nvSpPr>
        <xdr:cNvPr id="258" name="給与水準   （国との比較）平均値テキスト"/>
        <xdr:cNvSpPr txBox="1"/>
      </xdr:nvSpPr>
      <xdr:spPr>
        <a:xfrm>
          <a:off x="17106900" y="1446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146896</xdr:rowOff>
    </xdr:from>
    <xdr:to>
      <xdr:col>23</xdr:col>
      <xdr:colOff>406400</xdr:colOff>
      <xdr:row>88</xdr:row>
      <xdr:rowOff>96520</xdr:rowOff>
    </xdr:to>
    <xdr:cxnSp macro="">
      <xdr:nvCxnSpPr>
        <xdr:cNvPr id="260" name="直線コネクタ 259"/>
        <xdr:cNvCxnSpPr/>
      </xdr:nvCxnSpPr>
      <xdr:spPr>
        <a:xfrm flipV="1">
          <a:off x="15290800" y="14548696"/>
          <a:ext cx="889000" cy="635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88</xdr:row>
      <xdr:rowOff>96520</xdr:rowOff>
    </xdr:to>
    <xdr:cxnSp macro="">
      <xdr:nvCxnSpPr>
        <xdr:cNvPr id="263" name="直線コネクタ 262"/>
        <xdr:cNvCxnSpPr/>
      </xdr:nvCxnSpPr>
      <xdr:spPr>
        <a:xfrm>
          <a:off x="14401800" y="1518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130811</xdr:rowOff>
    </xdr:from>
    <xdr:to>
      <xdr:col>21</xdr:col>
      <xdr:colOff>0</xdr:colOff>
      <xdr:row>88</xdr:row>
      <xdr:rowOff>96520</xdr:rowOff>
    </xdr:to>
    <xdr:cxnSp macro="">
      <xdr:nvCxnSpPr>
        <xdr:cNvPr id="266" name="直線コネクタ 265"/>
        <xdr:cNvCxnSpPr/>
      </xdr:nvCxnSpPr>
      <xdr:spPr>
        <a:xfrm>
          <a:off x="13512800" y="14532611"/>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148184</xdr:rowOff>
    </xdr:from>
    <xdr:ext cx="762000" cy="259045"/>
    <xdr:sp macro="" textlink="">
      <xdr:nvSpPr>
        <xdr:cNvPr id="268" name="テキスト ボックス 267"/>
        <xdr:cNvSpPr txBox="1"/>
      </xdr:nvSpPr>
      <xdr:spPr>
        <a:xfrm>
          <a:off x="14020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69" name="フローチャート : 判断 268"/>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67327</xdr:rowOff>
    </xdr:from>
    <xdr:ext cx="762000" cy="259045"/>
    <xdr:sp macro="" textlink="">
      <xdr:nvSpPr>
        <xdr:cNvPr id="270" name="テキスト ボックス 269"/>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6" name="円/楕円 275"/>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7"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96096</xdr:rowOff>
    </xdr:from>
    <xdr:to>
      <xdr:col>23</xdr:col>
      <xdr:colOff>457200</xdr:colOff>
      <xdr:row>85</xdr:row>
      <xdr:rowOff>26246</xdr:rowOff>
    </xdr:to>
    <xdr:sp macro="" textlink="">
      <xdr:nvSpPr>
        <xdr:cNvPr id="278" name="円/楕円 277"/>
        <xdr:cNvSpPr/>
      </xdr:nvSpPr>
      <xdr:spPr>
        <a:xfrm>
          <a:off x="16129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11023</xdr:rowOff>
    </xdr:from>
    <xdr:ext cx="736600" cy="259045"/>
    <xdr:sp macro="" textlink="">
      <xdr:nvSpPr>
        <xdr:cNvPr id="279" name="テキスト ボックス 278"/>
        <xdr:cNvSpPr txBox="1"/>
      </xdr:nvSpPr>
      <xdr:spPr>
        <a:xfrm>
          <a:off x="15798800" y="14584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80" name="円/楕円 279"/>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81" name="テキスト ボックス 280"/>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82" name="円/楕円 281"/>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157497</xdr:rowOff>
    </xdr:from>
    <xdr:ext cx="762000" cy="259045"/>
    <xdr:sp macro="" textlink="">
      <xdr:nvSpPr>
        <xdr:cNvPr id="283" name="テキスト ボックス 282"/>
        <xdr:cNvSpPr txBox="1"/>
      </xdr:nvSpPr>
      <xdr:spPr>
        <a:xfrm>
          <a:off x="140208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84" name="円/楕円 283"/>
        <xdr:cNvSpPr/>
      </xdr:nvSpPr>
      <xdr:spPr>
        <a:xfrm>
          <a:off x="13462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85" name="テキスト ボックス 284"/>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b="0" i="0" baseline="0">
              <a:solidFill>
                <a:schemeClr val="dk1"/>
              </a:solidFill>
              <a:effectLst/>
              <a:latin typeface="+mn-ea"/>
              <a:ea typeface="+mn-ea"/>
              <a:cs typeface="+mn-cs"/>
            </a:rPr>
            <a:t>　定員の適正化については平成</a:t>
          </a:r>
          <a:r>
            <a:rPr lang="en-US" altLang="ja-JP" sz="1200" b="0" i="0" baseline="0">
              <a:solidFill>
                <a:schemeClr val="dk1"/>
              </a:solidFill>
              <a:effectLst/>
              <a:latin typeface="+mn-ea"/>
              <a:ea typeface="+mn-ea"/>
              <a:cs typeface="+mn-cs"/>
            </a:rPr>
            <a:t>20</a:t>
          </a:r>
          <a:r>
            <a:rPr lang="ja-JP" altLang="ja-JP" sz="1200" b="0" i="0" baseline="0">
              <a:solidFill>
                <a:schemeClr val="dk1"/>
              </a:solidFill>
              <a:effectLst/>
              <a:latin typeface="+mn-ea"/>
              <a:ea typeface="+mn-ea"/>
              <a:cs typeface="+mn-cs"/>
            </a:rPr>
            <a:t>年度に策定した「伊勢市定員管理計画」に基づき、</a:t>
          </a:r>
          <a:r>
            <a:rPr lang="ja-JP" altLang="en-US" sz="1200" b="0" i="0" baseline="0">
              <a:solidFill>
                <a:schemeClr val="dk1"/>
              </a:solidFill>
              <a:effectLst/>
              <a:latin typeface="+mn-ea"/>
              <a:ea typeface="+mn-ea"/>
              <a:cs typeface="+mn-cs"/>
            </a:rPr>
            <a:t>平成</a:t>
          </a:r>
          <a:r>
            <a:rPr lang="en-US" altLang="ja-JP" sz="1200" b="0" i="0" baseline="0">
              <a:solidFill>
                <a:schemeClr val="dk1"/>
              </a:solidFill>
              <a:effectLst/>
              <a:latin typeface="+mn-ea"/>
              <a:ea typeface="+mn-ea"/>
              <a:cs typeface="+mn-cs"/>
            </a:rPr>
            <a:t>24</a:t>
          </a:r>
          <a:r>
            <a:rPr lang="ja-JP" altLang="en-US" sz="1200" b="0" i="0" baseline="0">
              <a:solidFill>
                <a:schemeClr val="dk1"/>
              </a:solidFill>
              <a:effectLst/>
              <a:latin typeface="+mn-ea"/>
              <a:ea typeface="+mn-ea"/>
              <a:cs typeface="+mn-cs"/>
            </a:rPr>
            <a:t>年度までの計画期間において</a:t>
          </a:r>
          <a:r>
            <a:rPr lang="ja-JP" altLang="ja-JP" sz="1200" b="0" i="0" baseline="0">
              <a:solidFill>
                <a:schemeClr val="dk1"/>
              </a:solidFill>
              <a:effectLst/>
              <a:latin typeface="+mn-ea"/>
              <a:ea typeface="+mn-ea"/>
              <a:cs typeface="+mn-cs"/>
            </a:rPr>
            <a:t>総職員数</a:t>
          </a:r>
          <a:r>
            <a:rPr lang="en-US" altLang="ja-JP" sz="1200" b="0" i="0" baseline="0">
              <a:solidFill>
                <a:schemeClr val="dk1"/>
              </a:solidFill>
              <a:effectLst/>
              <a:latin typeface="+mn-ea"/>
              <a:ea typeface="+mn-ea"/>
              <a:cs typeface="+mn-cs"/>
            </a:rPr>
            <a:t>(</a:t>
          </a:r>
          <a:r>
            <a:rPr lang="ja-JP" altLang="ja-JP" sz="1200" b="0" i="0" baseline="0">
              <a:solidFill>
                <a:schemeClr val="dk1"/>
              </a:solidFill>
              <a:effectLst/>
              <a:latin typeface="+mn-ea"/>
              <a:ea typeface="+mn-ea"/>
              <a:cs typeface="+mn-cs"/>
            </a:rPr>
            <a:t>消防・病院職員を除く</a:t>
          </a:r>
          <a:r>
            <a:rPr lang="en-US" altLang="ja-JP" sz="1200" b="0" i="0" baseline="0">
              <a:solidFill>
                <a:schemeClr val="dk1"/>
              </a:solidFill>
              <a:effectLst/>
              <a:latin typeface="+mn-ea"/>
              <a:ea typeface="+mn-ea"/>
              <a:cs typeface="+mn-cs"/>
            </a:rPr>
            <a:t>)</a:t>
          </a:r>
          <a:r>
            <a:rPr lang="ja-JP" altLang="ja-JP" sz="1200" b="0" i="0" baseline="0">
              <a:solidFill>
                <a:schemeClr val="dk1"/>
              </a:solidFill>
              <a:effectLst/>
              <a:latin typeface="+mn-ea"/>
              <a:ea typeface="+mn-ea"/>
              <a:cs typeface="+mn-cs"/>
            </a:rPr>
            <a:t>の削減を行い、平成</a:t>
          </a:r>
          <a:r>
            <a:rPr lang="en-US" altLang="ja-JP" sz="1200" b="0" i="0" baseline="0">
              <a:solidFill>
                <a:schemeClr val="dk1"/>
              </a:solidFill>
              <a:effectLst/>
              <a:latin typeface="+mn-ea"/>
              <a:ea typeface="+mn-ea"/>
              <a:cs typeface="+mn-cs"/>
            </a:rPr>
            <a:t>25</a:t>
          </a:r>
          <a:r>
            <a:rPr lang="ja-JP" altLang="ja-JP" sz="1200" b="0" i="0" baseline="0">
              <a:solidFill>
                <a:schemeClr val="dk1"/>
              </a:solidFill>
              <a:effectLst/>
              <a:latin typeface="+mn-ea"/>
              <a:ea typeface="+mn-ea"/>
              <a:cs typeface="+mn-cs"/>
            </a:rPr>
            <a:t>年４月までの５年間で、職員</a:t>
          </a:r>
          <a:r>
            <a:rPr lang="en-US" altLang="ja-JP" sz="1200" b="0" i="0" baseline="0">
              <a:solidFill>
                <a:schemeClr val="dk1"/>
              </a:solidFill>
              <a:effectLst/>
              <a:latin typeface="+mn-ea"/>
              <a:ea typeface="+mn-ea"/>
              <a:cs typeface="+mn-cs"/>
            </a:rPr>
            <a:t>165</a:t>
          </a:r>
          <a:r>
            <a:rPr lang="ja-JP" altLang="ja-JP" sz="1200" b="0" i="0" baseline="0">
              <a:solidFill>
                <a:schemeClr val="dk1"/>
              </a:solidFill>
              <a:effectLst/>
              <a:latin typeface="+mn-ea"/>
              <a:ea typeface="+mn-ea"/>
              <a:cs typeface="+mn-cs"/>
            </a:rPr>
            <a:t>人の削減を目標に取り組んできた結果、目標を上回る職員</a:t>
          </a:r>
          <a:r>
            <a:rPr lang="en-US" altLang="ja-JP" sz="1200" b="0" i="0" baseline="0">
              <a:solidFill>
                <a:schemeClr val="dk1"/>
              </a:solidFill>
              <a:effectLst/>
              <a:latin typeface="+mn-ea"/>
              <a:ea typeface="+mn-ea"/>
              <a:cs typeface="+mn-cs"/>
            </a:rPr>
            <a:t>173</a:t>
          </a:r>
          <a:r>
            <a:rPr lang="ja-JP" altLang="ja-JP" sz="1200" b="0" i="0" baseline="0">
              <a:solidFill>
                <a:schemeClr val="dk1"/>
              </a:solidFill>
              <a:effectLst/>
              <a:latin typeface="+mn-ea"/>
              <a:ea typeface="+mn-ea"/>
              <a:cs typeface="+mn-cs"/>
            </a:rPr>
            <a:t>人の削減となった</a:t>
          </a:r>
          <a:r>
            <a:rPr lang="ja-JP" altLang="en-US" sz="1200" b="0" i="0" baseline="0">
              <a:solidFill>
                <a:schemeClr val="dk1"/>
              </a:solidFill>
              <a:effectLst/>
              <a:latin typeface="+mn-ea"/>
              <a:ea typeface="+mn-ea"/>
              <a:cs typeface="+mn-cs"/>
            </a:rPr>
            <a:t>。</a:t>
          </a:r>
          <a:endParaRPr lang="en-US" altLang="ja-JP" sz="1200" b="0" i="0" baseline="0">
            <a:solidFill>
              <a:schemeClr val="dk1"/>
            </a:solidFill>
            <a:effectLst/>
            <a:latin typeface="+mn-ea"/>
            <a:ea typeface="+mn-ea"/>
            <a:cs typeface="+mn-cs"/>
          </a:endParaRPr>
        </a:p>
        <a:p>
          <a:r>
            <a:rPr lang="ja-JP" altLang="en-US" sz="1200" b="0" i="0" baseline="0">
              <a:solidFill>
                <a:schemeClr val="dk1"/>
              </a:solidFill>
              <a:effectLst/>
              <a:latin typeface="+mn-ea"/>
              <a:ea typeface="+mn-ea"/>
              <a:cs typeface="+mn-cs"/>
            </a:rPr>
            <a:t>　平成</a:t>
          </a:r>
          <a:r>
            <a:rPr lang="en-US" altLang="ja-JP" sz="1200" b="0" i="0" baseline="0">
              <a:solidFill>
                <a:schemeClr val="dk1"/>
              </a:solidFill>
              <a:effectLst/>
              <a:latin typeface="+mn-ea"/>
              <a:ea typeface="+mn-ea"/>
              <a:cs typeface="+mn-cs"/>
            </a:rPr>
            <a:t>27</a:t>
          </a:r>
          <a:r>
            <a:rPr lang="ja-JP" altLang="en-US" sz="1200" b="0" i="0" baseline="0">
              <a:solidFill>
                <a:schemeClr val="dk1"/>
              </a:solidFill>
              <a:effectLst/>
              <a:latin typeface="+mn-ea"/>
              <a:ea typeface="+mn-ea"/>
              <a:cs typeface="+mn-cs"/>
            </a:rPr>
            <a:t>年度以降においては、業務量の増加、多様化、高度化する市民ニーズに的確に対応した行政サービスを提供できる体制を維持するために、「伊勢市職員の定員管理の基本的な考え方」に基づき、定員管理を行っていく。</a:t>
          </a:r>
          <a:endParaRPr lang="ja-JP" altLang="ja-JP" sz="12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63500</xdr:rowOff>
    </xdr:from>
    <xdr:to>
      <xdr:col>24</xdr:col>
      <xdr:colOff>558800</xdr:colOff>
      <xdr:row>64</xdr:row>
      <xdr:rowOff>73841</xdr:rowOff>
    </xdr:to>
    <xdr:cxnSp macro="">
      <xdr:nvCxnSpPr>
        <xdr:cNvPr id="322" name="直線コネクタ 321"/>
        <xdr:cNvCxnSpPr/>
      </xdr:nvCxnSpPr>
      <xdr:spPr>
        <a:xfrm>
          <a:off x="16179800" y="11036300"/>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63500</xdr:rowOff>
    </xdr:from>
    <xdr:to>
      <xdr:col>23</xdr:col>
      <xdr:colOff>406400</xdr:colOff>
      <xdr:row>64</xdr:row>
      <xdr:rowOff>63500</xdr:rowOff>
    </xdr:to>
    <xdr:cxnSp macro="">
      <xdr:nvCxnSpPr>
        <xdr:cNvPr id="325" name="直線コネクタ 324"/>
        <xdr:cNvCxnSpPr/>
      </xdr:nvCxnSpPr>
      <xdr:spPr>
        <a:xfrm>
          <a:off x="15290800" y="1103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63500</xdr:rowOff>
    </xdr:from>
    <xdr:to>
      <xdr:col>22</xdr:col>
      <xdr:colOff>203200</xdr:colOff>
      <xdr:row>64</xdr:row>
      <xdr:rowOff>132443</xdr:rowOff>
    </xdr:to>
    <xdr:cxnSp macro="">
      <xdr:nvCxnSpPr>
        <xdr:cNvPr id="328" name="直線コネクタ 327"/>
        <xdr:cNvCxnSpPr/>
      </xdr:nvCxnSpPr>
      <xdr:spPr>
        <a:xfrm flipV="1">
          <a:off x="14401800" y="110363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132443</xdr:rowOff>
    </xdr:from>
    <xdr:to>
      <xdr:col>21</xdr:col>
      <xdr:colOff>0</xdr:colOff>
      <xdr:row>65</xdr:row>
      <xdr:rowOff>16147</xdr:rowOff>
    </xdr:to>
    <xdr:cxnSp macro="">
      <xdr:nvCxnSpPr>
        <xdr:cNvPr id="331" name="直線コネクタ 330"/>
        <xdr:cNvCxnSpPr/>
      </xdr:nvCxnSpPr>
      <xdr:spPr>
        <a:xfrm flipV="1">
          <a:off x="13512800" y="1110524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151312</xdr:rowOff>
    </xdr:from>
    <xdr:to>
      <xdr:col>19</xdr:col>
      <xdr:colOff>533400</xdr:colOff>
      <xdr:row>62</xdr:row>
      <xdr:rowOff>81462</xdr:rowOff>
    </xdr:to>
    <xdr:sp macro="" textlink="">
      <xdr:nvSpPr>
        <xdr:cNvPr id="334" name="フローチャート : 判断 333"/>
        <xdr:cNvSpPr/>
      </xdr:nvSpPr>
      <xdr:spPr>
        <a:xfrm>
          <a:off x="13462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91639</xdr:rowOff>
    </xdr:from>
    <xdr:ext cx="762000" cy="259045"/>
    <xdr:sp macro="" textlink="">
      <xdr:nvSpPr>
        <xdr:cNvPr id="335" name="テキスト ボックス 334"/>
        <xdr:cNvSpPr txBox="1"/>
      </xdr:nvSpPr>
      <xdr:spPr>
        <a:xfrm>
          <a:off x="13131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23041</xdr:rowOff>
    </xdr:from>
    <xdr:to>
      <xdr:col>24</xdr:col>
      <xdr:colOff>609600</xdr:colOff>
      <xdr:row>64</xdr:row>
      <xdr:rowOff>124641</xdr:rowOff>
    </xdr:to>
    <xdr:sp macro="" textlink="">
      <xdr:nvSpPr>
        <xdr:cNvPr id="341" name="円/楕円 340"/>
        <xdr:cNvSpPr/>
      </xdr:nvSpPr>
      <xdr:spPr>
        <a:xfrm>
          <a:off x="16967200" y="1099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166568</xdr:rowOff>
    </xdr:from>
    <xdr:ext cx="762000" cy="259045"/>
    <xdr:sp macro="" textlink="">
      <xdr:nvSpPr>
        <xdr:cNvPr id="342" name="定員管理の状況該当値テキスト"/>
        <xdr:cNvSpPr txBox="1"/>
      </xdr:nvSpPr>
      <xdr:spPr>
        <a:xfrm>
          <a:off x="17106900" y="10967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12700</xdr:rowOff>
    </xdr:from>
    <xdr:to>
      <xdr:col>23</xdr:col>
      <xdr:colOff>457200</xdr:colOff>
      <xdr:row>64</xdr:row>
      <xdr:rowOff>114300</xdr:rowOff>
    </xdr:to>
    <xdr:sp macro="" textlink="">
      <xdr:nvSpPr>
        <xdr:cNvPr id="343" name="円/楕円 342"/>
        <xdr:cNvSpPr/>
      </xdr:nvSpPr>
      <xdr:spPr>
        <a:xfrm>
          <a:off x="16129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99077</xdr:rowOff>
    </xdr:from>
    <xdr:ext cx="736600" cy="259045"/>
    <xdr:sp macro="" textlink="">
      <xdr:nvSpPr>
        <xdr:cNvPr id="344" name="テキスト ボックス 343"/>
        <xdr:cNvSpPr txBox="1"/>
      </xdr:nvSpPr>
      <xdr:spPr>
        <a:xfrm>
          <a:off x="15798800" y="1107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12700</xdr:rowOff>
    </xdr:from>
    <xdr:to>
      <xdr:col>22</xdr:col>
      <xdr:colOff>254000</xdr:colOff>
      <xdr:row>64</xdr:row>
      <xdr:rowOff>114300</xdr:rowOff>
    </xdr:to>
    <xdr:sp macro="" textlink="">
      <xdr:nvSpPr>
        <xdr:cNvPr id="345" name="円/楕円 344"/>
        <xdr:cNvSpPr/>
      </xdr:nvSpPr>
      <xdr:spPr>
        <a:xfrm>
          <a:off x="15240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99077</xdr:rowOff>
    </xdr:from>
    <xdr:ext cx="762000" cy="259045"/>
    <xdr:sp macro="" textlink="">
      <xdr:nvSpPr>
        <xdr:cNvPr id="346" name="テキスト ボックス 345"/>
        <xdr:cNvSpPr txBox="1"/>
      </xdr:nvSpPr>
      <xdr:spPr>
        <a:xfrm>
          <a:off x="14909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81643</xdr:rowOff>
    </xdr:from>
    <xdr:to>
      <xdr:col>21</xdr:col>
      <xdr:colOff>50800</xdr:colOff>
      <xdr:row>65</xdr:row>
      <xdr:rowOff>11793</xdr:rowOff>
    </xdr:to>
    <xdr:sp macro="" textlink="">
      <xdr:nvSpPr>
        <xdr:cNvPr id="347" name="円/楕円 346"/>
        <xdr:cNvSpPr/>
      </xdr:nvSpPr>
      <xdr:spPr>
        <a:xfrm>
          <a:off x="14351000" y="1105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168020</xdr:rowOff>
    </xdr:from>
    <xdr:ext cx="762000" cy="259045"/>
    <xdr:sp macro="" textlink="">
      <xdr:nvSpPr>
        <xdr:cNvPr id="348" name="テキスト ボックス 347"/>
        <xdr:cNvSpPr txBox="1"/>
      </xdr:nvSpPr>
      <xdr:spPr>
        <a:xfrm>
          <a:off x="14020800" y="111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136797</xdr:rowOff>
    </xdr:from>
    <xdr:to>
      <xdr:col>19</xdr:col>
      <xdr:colOff>533400</xdr:colOff>
      <xdr:row>65</xdr:row>
      <xdr:rowOff>66947</xdr:rowOff>
    </xdr:to>
    <xdr:sp macro="" textlink="">
      <xdr:nvSpPr>
        <xdr:cNvPr id="349" name="円/楕円 348"/>
        <xdr:cNvSpPr/>
      </xdr:nvSpPr>
      <xdr:spPr>
        <a:xfrm>
          <a:off x="13462000" y="1110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51724</xdr:rowOff>
    </xdr:from>
    <xdr:ext cx="762000" cy="259045"/>
    <xdr:sp macro="" textlink="">
      <xdr:nvSpPr>
        <xdr:cNvPr id="350" name="テキスト ボックス 349"/>
        <xdr:cNvSpPr txBox="1"/>
      </xdr:nvSpPr>
      <xdr:spPr>
        <a:xfrm>
          <a:off x="13131800" y="1119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mn-ea"/>
              <a:ea typeface="+mn-ea"/>
              <a:cs typeface="+mn-cs"/>
            </a:rPr>
            <a:t>　</a:t>
          </a:r>
          <a:r>
            <a:rPr lang="ja-JP" altLang="en-US" sz="1200" b="0" i="0" baseline="0">
              <a:solidFill>
                <a:schemeClr val="dk1"/>
              </a:solidFill>
              <a:effectLst/>
              <a:latin typeface="+mn-ea"/>
              <a:ea typeface="+mn-ea"/>
              <a:cs typeface="+mn-cs"/>
            </a:rPr>
            <a:t>普通交付税における基準財政需要額算入額の増などにより、</a:t>
          </a:r>
          <a:r>
            <a:rPr lang="ja-JP" altLang="ja-JP" sz="1200" b="0" i="0" baseline="0">
              <a:solidFill>
                <a:schemeClr val="dk1"/>
              </a:solidFill>
              <a:effectLst/>
              <a:latin typeface="+mn-ea"/>
              <a:ea typeface="+mn-ea"/>
              <a:cs typeface="+mn-cs"/>
            </a:rPr>
            <a:t>前年度より</a:t>
          </a:r>
          <a:r>
            <a:rPr lang="en-US" altLang="ja-JP" sz="1200" b="0" i="0" baseline="0">
              <a:solidFill>
                <a:schemeClr val="dk1"/>
              </a:solidFill>
              <a:effectLst/>
              <a:latin typeface="+mn-ea"/>
              <a:ea typeface="+mn-ea"/>
              <a:cs typeface="+mn-cs"/>
            </a:rPr>
            <a:t>0.7</a:t>
          </a:r>
          <a:r>
            <a:rPr lang="ja-JP" altLang="ja-JP" sz="1200" b="0" i="0" baseline="0">
              <a:solidFill>
                <a:schemeClr val="dk1"/>
              </a:solidFill>
              <a:effectLst/>
              <a:latin typeface="+mn-ea"/>
              <a:ea typeface="+mn-ea"/>
              <a:cs typeface="+mn-cs"/>
            </a:rPr>
            <a:t>ポイント改善し、</a:t>
          </a:r>
          <a:r>
            <a:rPr lang="en-US" altLang="ja-JP" sz="1200" b="0" i="0" baseline="0">
              <a:solidFill>
                <a:schemeClr val="dk1"/>
              </a:solidFill>
              <a:effectLst/>
              <a:latin typeface="+mn-ea"/>
              <a:ea typeface="+mn-ea"/>
              <a:cs typeface="+mn-cs"/>
            </a:rPr>
            <a:t>4.7</a:t>
          </a:r>
          <a:r>
            <a:rPr lang="ja-JP" altLang="en-US" sz="1200" b="0" i="0" baseline="0">
              <a:solidFill>
                <a:schemeClr val="dk1"/>
              </a:solidFill>
              <a:effectLst/>
              <a:latin typeface="+mn-ea"/>
              <a:ea typeface="+mn-ea"/>
              <a:cs typeface="+mn-cs"/>
            </a:rPr>
            <a:t>％</a:t>
          </a:r>
          <a:r>
            <a:rPr lang="ja-JP" altLang="ja-JP" sz="1200" b="0" i="0" baseline="0">
              <a:solidFill>
                <a:schemeClr val="dk1"/>
              </a:solidFill>
              <a:effectLst/>
              <a:latin typeface="+mn-ea"/>
              <a:ea typeface="+mn-ea"/>
              <a:cs typeface="+mn-cs"/>
            </a:rPr>
            <a:t>となった。</a:t>
          </a:r>
          <a:endParaRPr lang="ja-JP" altLang="ja-JP" sz="1200">
            <a:effectLst/>
            <a:latin typeface="+mn-ea"/>
            <a:ea typeface="+mn-ea"/>
          </a:endParaRPr>
        </a:p>
        <a:p>
          <a:pPr rtl="0" fontAlgn="base"/>
          <a:r>
            <a:rPr lang="ja-JP" altLang="ja-JP" sz="1200" b="0" i="0" baseline="0">
              <a:solidFill>
                <a:schemeClr val="dk1"/>
              </a:solidFill>
              <a:effectLst/>
              <a:latin typeface="+mn-ea"/>
              <a:ea typeface="+mn-ea"/>
              <a:cs typeface="+mn-cs"/>
            </a:rPr>
            <a:t>　今後は、大型の建設事業が見込まれていることから市債発行額の増大が懸念される。将来的には、長期的な視点に立った適正な公債管理により、市債残高の縮減及び交付税措置見込額を考慮した公債費に占める実地方負担額の縮減に努め市債残高の減少を目指した財政運営に努める必要がある。</a:t>
          </a:r>
          <a:endParaRPr lang="ja-JP" altLang="ja-JP" sz="1200">
            <a:effectLst/>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144272</xdr:rowOff>
    </xdr:from>
    <xdr:to>
      <xdr:col>24</xdr:col>
      <xdr:colOff>558800</xdr:colOff>
      <xdr:row>38</xdr:row>
      <xdr:rowOff>6604</xdr:rowOff>
    </xdr:to>
    <xdr:cxnSp macro="">
      <xdr:nvCxnSpPr>
        <xdr:cNvPr id="382" name="直線コネクタ 381"/>
        <xdr:cNvCxnSpPr/>
      </xdr:nvCxnSpPr>
      <xdr:spPr>
        <a:xfrm flipV="1">
          <a:off x="16179800" y="6487922"/>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9923</xdr:rowOff>
    </xdr:from>
    <xdr:ext cx="762000" cy="259045"/>
    <xdr:sp macro="" textlink="">
      <xdr:nvSpPr>
        <xdr:cNvPr id="383" name="公債費負担の状況平均値テキスト"/>
        <xdr:cNvSpPr txBox="1"/>
      </xdr:nvSpPr>
      <xdr:spPr>
        <a:xfrm>
          <a:off x="17106900" y="6525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6604</xdr:rowOff>
    </xdr:from>
    <xdr:to>
      <xdr:col>23</xdr:col>
      <xdr:colOff>406400</xdr:colOff>
      <xdr:row>38</xdr:row>
      <xdr:rowOff>30734</xdr:rowOff>
    </xdr:to>
    <xdr:cxnSp macro="">
      <xdr:nvCxnSpPr>
        <xdr:cNvPr id="385" name="直線コネクタ 384"/>
        <xdr:cNvCxnSpPr/>
      </xdr:nvCxnSpPr>
      <xdr:spPr>
        <a:xfrm flipV="1">
          <a:off x="15290800" y="652170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162831</xdr:rowOff>
    </xdr:from>
    <xdr:ext cx="736600" cy="259045"/>
    <xdr:sp macro="" textlink="">
      <xdr:nvSpPr>
        <xdr:cNvPr id="387" name="テキスト ボックス 386"/>
        <xdr:cNvSpPr txBox="1"/>
      </xdr:nvSpPr>
      <xdr:spPr>
        <a:xfrm>
          <a:off x="15798800" y="6677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30734</xdr:rowOff>
    </xdr:from>
    <xdr:to>
      <xdr:col>22</xdr:col>
      <xdr:colOff>203200</xdr:colOff>
      <xdr:row>38</xdr:row>
      <xdr:rowOff>93472</xdr:rowOff>
    </xdr:to>
    <xdr:cxnSp macro="">
      <xdr:nvCxnSpPr>
        <xdr:cNvPr id="388" name="直線コネクタ 387"/>
        <xdr:cNvCxnSpPr/>
      </xdr:nvCxnSpPr>
      <xdr:spPr>
        <a:xfrm flipV="1">
          <a:off x="14401800" y="6545834"/>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20337</xdr:rowOff>
    </xdr:from>
    <xdr:ext cx="762000" cy="259045"/>
    <xdr:sp macro="" textlink="">
      <xdr:nvSpPr>
        <xdr:cNvPr id="390" name="テキスト ボックス 389"/>
        <xdr:cNvSpPr txBox="1"/>
      </xdr:nvSpPr>
      <xdr:spPr>
        <a:xfrm>
          <a:off x="149098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93472</xdr:rowOff>
    </xdr:from>
    <xdr:to>
      <xdr:col>21</xdr:col>
      <xdr:colOff>0</xdr:colOff>
      <xdr:row>38</xdr:row>
      <xdr:rowOff>170688</xdr:rowOff>
    </xdr:to>
    <xdr:cxnSp macro="">
      <xdr:nvCxnSpPr>
        <xdr:cNvPr id="391" name="直線コネクタ 390"/>
        <xdr:cNvCxnSpPr/>
      </xdr:nvCxnSpPr>
      <xdr:spPr>
        <a:xfrm flipV="1">
          <a:off x="13512800" y="660857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58945</xdr:rowOff>
    </xdr:from>
    <xdr:ext cx="762000" cy="259045"/>
    <xdr:sp macro="" textlink="">
      <xdr:nvSpPr>
        <xdr:cNvPr id="393" name="テキスト ボックス 392"/>
        <xdr:cNvSpPr txBox="1"/>
      </xdr:nvSpPr>
      <xdr:spPr>
        <a:xfrm>
          <a:off x="14020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8890</xdr:rowOff>
    </xdr:from>
    <xdr:to>
      <xdr:col>19</xdr:col>
      <xdr:colOff>533400</xdr:colOff>
      <xdr:row>38</xdr:row>
      <xdr:rowOff>110490</xdr:rowOff>
    </xdr:to>
    <xdr:sp macro="" textlink="">
      <xdr:nvSpPr>
        <xdr:cNvPr id="394" name="フローチャート : 判断 393"/>
        <xdr:cNvSpPr/>
      </xdr:nvSpPr>
      <xdr:spPr>
        <a:xfrm>
          <a:off x="13462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120667</xdr:rowOff>
    </xdr:from>
    <xdr:ext cx="762000" cy="259045"/>
    <xdr:sp macro="" textlink="">
      <xdr:nvSpPr>
        <xdr:cNvPr id="395" name="テキスト ボックス 394"/>
        <xdr:cNvSpPr txBox="1"/>
      </xdr:nvSpPr>
      <xdr:spPr>
        <a:xfrm>
          <a:off x="13131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93472</xdr:rowOff>
    </xdr:from>
    <xdr:to>
      <xdr:col>24</xdr:col>
      <xdr:colOff>609600</xdr:colOff>
      <xdr:row>38</xdr:row>
      <xdr:rowOff>23622</xdr:rowOff>
    </xdr:to>
    <xdr:sp macro="" textlink="">
      <xdr:nvSpPr>
        <xdr:cNvPr id="401" name="円/楕円 400"/>
        <xdr:cNvSpPr/>
      </xdr:nvSpPr>
      <xdr:spPr>
        <a:xfrm>
          <a:off x="16967200" y="643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109999</xdr:rowOff>
    </xdr:from>
    <xdr:ext cx="762000" cy="259045"/>
    <xdr:sp macro="" textlink="">
      <xdr:nvSpPr>
        <xdr:cNvPr id="402" name="公債費負担の状況該当値テキスト"/>
        <xdr:cNvSpPr txBox="1"/>
      </xdr:nvSpPr>
      <xdr:spPr>
        <a:xfrm>
          <a:off x="17106900" y="6282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127254</xdr:rowOff>
    </xdr:from>
    <xdr:to>
      <xdr:col>23</xdr:col>
      <xdr:colOff>457200</xdr:colOff>
      <xdr:row>38</xdr:row>
      <xdr:rowOff>57404</xdr:rowOff>
    </xdr:to>
    <xdr:sp macro="" textlink="">
      <xdr:nvSpPr>
        <xdr:cNvPr id="403" name="円/楕円 402"/>
        <xdr:cNvSpPr/>
      </xdr:nvSpPr>
      <xdr:spPr>
        <a:xfrm>
          <a:off x="16129000" y="647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67581</xdr:rowOff>
    </xdr:from>
    <xdr:ext cx="736600" cy="259045"/>
    <xdr:sp macro="" textlink="">
      <xdr:nvSpPr>
        <xdr:cNvPr id="404" name="テキスト ボックス 403"/>
        <xdr:cNvSpPr txBox="1"/>
      </xdr:nvSpPr>
      <xdr:spPr>
        <a:xfrm>
          <a:off x="15798800" y="6239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151384</xdr:rowOff>
    </xdr:from>
    <xdr:to>
      <xdr:col>22</xdr:col>
      <xdr:colOff>254000</xdr:colOff>
      <xdr:row>38</xdr:row>
      <xdr:rowOff>81535</xdr:rowOff>
    </xdr:to>
    <xdr:sp macro="" textlink="">
      <xdr:nvSpPr>
        <xdr:cNvPr id="405" name="円/楕円 404"/>
        <xdr:cNvSpPr/>
      </xdr:nvSpPr>
      <xdr:spPr>
        <a:xfrm>
          <a:off x="15240000" y="64950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91711</xdr:rowOff>
    </xdr:from>
    <xdr:ext cx="762000" cy="259045"/>
    <xdr:sp macro="" textlink="">
      <xdr:nvSpPr>
        <xdr:cNvPr id="406" name="テキスト ボックス 405"/>
        <xdr:cNvSpPr txBox="1"/>
      </xdr:nvSpPr>
      <xdr:spPr>
        <a:xfrm>
          <a:off x="14909800" y="626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42672</xdr:rowOff>
    </xdr:from>
    <xdr:to>
      <xdr:col>21</xdr:col>
      <xdr:colOff>50800</xdr:colOff>
      <xdr:row>38</xdr:row>
      <xdr:rowOff>144272</xdr:rowOff>
    </xdr:to>
    <xdr:sp macro="" textlink="">
      <xdr:nvSpPr>
        <xdr:cNvPr id="407" name="円/楕円 406"/>
        <xdr:cNvSpPr/>
      </xdr:nvSpPr>
      <xdr:spPr>
        <a:xfrm>
          <a:off x="14351000" y="655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154449</xdr:rowOff>
    </xdr:from>
    <xdr:ext cx="762000" cy="259045"/>
    <xdr:sp macro="" textlink="">
      <xdr:nvSpPr>
        <xdr:cNvPr id="408" name="テキスト ボックス 407"/>
        <xdr:cNvSpPr txBox="1"/>
      </xdr:nvSpPr>
      <xdr:spPr>
        <a:xfrm>
          <a:off x="14020800" y="632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119888</xdr:rowOff>
    </xdr:from>
    <xdr:to>
      <xdr:col>19</xdr:col>
      <xdr:colOff>533400</xdr:colOff>
      <xdr:row>39</xdr:row>
      <xdr:rowOff>50038</xdr:rowOff>
    </xdr:to>
    <xdr:sp macro="" textlink="">
      <xdr:nvSpPr>
        <xdr:cNvPr id="409" name="円/楕円 408"/>
        <xdr:cNvSpPr/>
      </xdr:nvSpPr>
      <xdr:spPr>
        <a:xfrm>
          <a:off x="13462000" y="663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34815</xdr:rowOff>
    </xdr:from>
    <xdr:ext cx="762000" cy="259045"/>
    <xdr:sp macro="" textlink="">
      <xdr:nvSpPr>
        <xdr:cNvPr id="410" name="テキスト ボックス 409"/>
        <xdr:cNvSpPr txBox="1"/>
      </xdr:nvSpPr>
      <xdr:spPr>
        <a:xfrm>
          <a:off x="13131800" y="6721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rgbClr val="FF0000"/>
              </a:solidFill>
              <a:effectLst/>
              <a:latin typeface="+mn-ea"/>
              <a:ea typeface="+mn-ea"/>
              <a:cs typeface="+mn-cs"/>
            </a:rPr>
            <a:t>　</a:t>
          </a:r>
          <a:r>
            <a:rPr lang="ja-JP" altLang="ja-JP" sz="1200" b="0" i="0" baseline="0">
              <a:solidFill>
                <a:sysClr val="windowText" lastClr="000000"/>
              </a:solidFill>
              <a:effectLst/>
              <a:latin typeface="+mn-ea"/>
              <a:ea typeface="+mn-ea"/>
              <a:cs typeface="+mn-cs"/>
            </a:rPr>
            <a:t>控除額が将来負担額を上回ることとなったため、分子要因がなくなり、本年度も将来負担率は算定なしとなった。</a:t>
          </a:r>
          <a:endParaRPr lang="ja-JP" altLang="ja-JP" sz="1200">
            <a:solidFill>
              <a:sysClr val="windowText" lastClr="000000"/>
            </a:solidFill>
            <a:effectLst/>
            <a:latin typeface="+mn-ea"/>
            <a:ea typeface="+mn-ea"/>
          </a:endParaRPr>
        </a:p>
        <a:p>
          <a:pPr rtl="0"/>
          <a:r>
            <a:rPr lang="ja-JP" altLang="ja-JP" sz="1200" b="0" i="0" baseline="0">
              <a:solidFill>
                <a:sysClr val="windowText" lastClr="000000"/>
              </a:solidFill>
              <a:effectLst/>
              <a:latin typeface="+mn-ea"/>
              <a:ea typeface="+mn-ea"/>
              <a:cs typeface="+mn-cs"/>
            </a:rPr>
            <a:t>　今後も新規事業の実施については、取捨選択を行い、また行財政改革の推進等により公債費等義務的経費の削減に努めたい。</a:t>
          </a:r>
          <a:endParaRPr lang="ja-JP" altLang="ja-JP" sz="1200">
            <a:solidFill>
              <a:sysClr val="windowText" lastClr="000000"/>
            </a:solidFill>
            <a:effectLst/>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52248</xdr:rowOff>
    </xdr:from>
    <xdr:to>
      <xdr:col>21</xdr:col>
      <xdr:colOff>0</xdr:colOff>
      <xdr:row>15</xdr:row>
      <xdr:rowOff>54051</xdr:rowOff>
    </xdr:to>
    <xdr:cxnSp macro="">
      <xdr:nvCxnSpPr>
        <xdr:cNvPr id="442" name="直線コネクタ 441"/>
        <xdr:cNvCxnSpPr/>
      </xdr:nvCxnSpPr>
      <xdr:spPr>
        <a:xfrm flipV="1">
          <a:off x="13512800" y="2452548"/>
          <a:ext cx="889000" cy="173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135196</xdr:rowOff>
    </xdr:from>
    <xdr:ext cx="762000" cy="259045"/>
    <xdr:sp macro="" textlink="">
      <xdr:nvSpPr>
        <xdr:cNvPr id="443" name="将来負担の状況平均値テキスト"/>
        <xdr:cNvSpPr txBox="1"/>
      </xdr:nvSpPr>
      <xdr:spPr>
        <a:xfrm>
          <a:off x="17106900" y="2535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5" name="フローチャート : 判断 444"/>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6" name="テキスト ボックス 445"/>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51029</xdr:rowOff>
    </xdr:from>
    <xdr:to>
      <xdr:col>22</xdr:col>
      <xdr:colOff>254000</xdr:colOff>
      <xdr:row>15</xdr:row>
      <xdr:rowOff>152629</xdr:rowOff>
    </xdr:to>
    <xdr:sp macro="" textlink="">
      <xdr:nvSpPr>
        <xdr:cNvPr id="447" name="フローチャート : 判断 446"/>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48" name="テキスト ボックス 447"/>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textlink="">
      <xdr:nvSpPr>
        <xdr:cNvPr id="449" name="フローチャート : 判断 448"/>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11320</xdr:rowOff>
    </xdr:from>
    <xdr:ext cx="762000" cy="259045"/>
    <xdr:sp macro="" textlink="">
      <xdr:nvSpPr>
        <xdr:cNvPr id="450" name="テキスト ボックス 449"/>
        <xdr:cNvSpPr txBox="1"/>
      </xdr:nvSpPr>
      <xdr:spPr>
        <a:xfrm>
          <a:off x="14020800" y="27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156845</xdr:rowOff>
    </xdr:from>
    <xdr:to>
      <xdr:col>19</xdr:col>
      <xdr:colOff>533400</xdr:colOff>
      <xdr:row>15</xdr:row>
      <xdr:rowOff>86995</xdr:rowOff>
    </xdr:to>
    <xdr:sp macro="" textlink="">
      <xdr:nvSpPr>
        <xdr:cNvPr id="451" name="フローチャート : 判断 450"/>
        <xdr:cNvSpPr/>
      </xdr:nvSpPr>
      <xdr:spPr>
        <a:xfrm>
          <a:off x="13462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97172</xdr:rowOff>
    </xdr:from>
    <xdr:ext cx="762000" cy="259045"/>
    <xdr:sp macro="" textlink="">
      <xdr:nvSpPr>
        <xdr:cNvPr id="452" name="テキスト ボックス 451"/>
        <xdr:cNvSpPr txBox="1"/>
      </xdr:nvSpPr>
      <xdr:spPr>
        <a:xfrm>
          <a:off x="13131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1448</xdr:rowOff>
    </xdr:from>
    <xdr:to>
      <xdr:col>21</xdr:col>
      <xdr:colOff>50800</xdr:colOff>
      <xdr:row>14</xdr:row>
      <xdr:rowOff>103048</xdr:rowOff>
    </xdr:to>
    <xdr:sp macro="" textlink="">
      <xdr:nvSpPr>
        <xdr:cNvPr id="458" name="円/楕円 457"/>
        <xdr:cNvSpPr/>
      </xdr:nvSpPr>
      <xdr:spPr>
        <a:xfrm>
          <a:off x="14351000" y="240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113225</xdr:rowOff>
    </xdr:from>
    <xdr:ext cx="762000" cy="259045"/>
    <xdr:sp macro="" textlink="">
      <xdr:nvSpPr>
        <xdr:cNvPr id="459" name="テキスト ボックス 458"/>
        <xdr:cNvSpPr txBox="1"/>
      </xdr:nvSpPr>
      <xdr:spPr>
        <a:xfrm>
          <a:off x="14020800" y="217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3251</xdr:rowOff>
    </xdr:from>
    <xdr:to>
      <xdr:col>19</xdr:col>
      <xdr:colOff>533400</xdr:colOff>
      <xdr:row>15</xdr:row>
      <xdr:rowOff>104851</xdr:rowOff>
    </xdr:to>
    <xdr:sp macro="" textlink="">
      <xdr:nvSpPr>
        <xdr:cNvPr id="460" name="円/楕円 459"/>
        <xdr:cNvSpPr/>
      </xdr:nvSpPr>
      <xdr:spPr>
        <a:xfrm>
          <a:off x="13462000" y="25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89628</xdr:rowOff>
    </xdr:from>
    <xdr:ext cx="762000" cy="259045"/>
    <xdr:sp macro="" textlink="">
      <xdr:nvSpPr>
        <xdr:cNvPr id="461" name="テキスト ボックス 460"/>
        <xdr:cNvSpPr txBox="1"/>
      </xdr:nvSpPr>
      <xdr:spPr>
        <a:xfrm>
          <a:off x="13131800" y="2661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130,865
129,979
208.35
47,898,393
45,561,250
2,097,742
30,010,075
49,489,576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a:t>
          </a:r>
          <a:r>
            <a:rPr lang="ja-JP" altLang="ja-JP" sz="1100" b="0" i="0" baseline="0">
              <a:solidFill>
                <a:sysClr val="windowText" lastClr="000000"/>
              </a:solidFill>
              <a:latin typeface="+mn-lt"/>
              <a:ea typeface="+mn-ea"/>
              <a:cs typeface="+mn-cs"/>
            </a:rPr>
            <a:t>人件費</a:t>
          </a:r>
          <a:r>
            <a:rPr lang="ja-JP" altLang="en-US" sz="1100" b="0" i="0" baseline="0">
              <a:solidFill>
                <a:sysClr val="windowText" lastClr="000000"/>
              </a:solidFill>
              <a:latin typeface="+mn-lt"/>
              <a:ea typeface="+mn-ea"/>
              <a:cs typeface="+mn-cs"/>
            </a:rPr>
            <a:t>は</a:t>
          </a:r>
          <a:r>
            <a:rPr lang="ja-JP" altLang="ja-JP" sz="1100" b="0" i="0" baseline="0">
              <a:solidFill>
                <a:sysClr val="windowText" lastClr="000000"/>
              </a:solidFill>
              <a:latin typeface="+mn-lt"/>
              <a:ea typeface="+mn-ea"/>
              <a:cs typeface="+mn-cs"/>
            </a:rPr>
            <a:t>国家公務員に準じた時限的な給与減額支給措置の終了によ</a:t>
          </a:r>
          <a:r>
            <a:rPr lang="ja-JP" altLang="en-US" sz="1100" b="0" i="0" baseline="0">
              <a:solidFill>
                <a:sysClr val="windowText" lastClr="000000"/>
              </a:solidFill>
              <a:latin typeface="+mn-lt"/>
              <a:ea typeface="+mn-ea"/>
              <a:cs typeface="+mn-cs"/>
            </a:rPr>
            <a:t>り前年比</a:t>
          </a:r>
          <a:r>
            <a:rPr lang="en-US" altLang="ja-JP" sz="1100" b="0" i="0" baseline="0">
              <a:solidFill>
                <a:sysClr val="windowText" lastClr="000000"/>
              </a:solidFill>
              <a:latin typeface="+mn-lt"/>
              <a:ea typeface="+mn-ea"/>
              <a:cs typeface="+mn-cs"/>
            </a:rPr>
            <a:t>0.7</a:t>
          </a:r>
          <a:r>
            <a:rPr lang="ja-JP" altLang="en-US" sz="1100" b="0" i="0" baseline="0">
              <a:solidFill>
                <a:sysClr val="windowText" lastClr="000000"/>
              </a:solidFill>
              <a:latin typeface="+mn-lt"/>
              <a:ea typeface="+mn-ea"/>
              <a:cs typeface="+mn-cs"/>
            </a:rPr>
            <a:t>ポイントの</a:t>
          </a:r>
          <a:r>
            <a:rPr lang="ja-JP" altLang="ja-JP" sz="1100" b="0" i="0" baseline="0">
              <a:solidFill>
                <a:sysClr val="windowText" lastClr="000000"/>
              </a:solidFill>
              <a:latin typeface="+mn-lt"/>
              <a:ea typeface="+mn-ea"/>
              <a:cs typeface="+mn-cs"/>
            </a:rPr>
            <a:t>増</a:t>
          </a:r>
          <a:r>
            <a:rPr lang="ja-JP" altLang="en-US" sz="1100" b="0" i="0" baseline="0">
              <a:solidFill>
                <a:sysClr val="windowText" lastClr="000000"/>
              </a:solidFill>
              <a:latin typeface="+mn-lt"/>
              <a:ea typeface="+mn-ea"/>
              <a:cs typeface="+mn-cs"/>
            </a:rPr>
            <a:t>となったが、概ね</a:t>
          </a:r>
          <a:r>
            <a:rPr lang="ja-JP" altLang="ja-JP" sz="1100" b="0" i="0" baseline="0">
              <a:solidFill>
                <a:sysClr val="windowText" lastClr="000000"/>
              </a:solidFill>
              <a:effectLst/>
              <a:latin typeface="+mn-lt"/>
              <a:ea typeface="+mn-ea"/>
              <a:cs typeface="+mn-cs"/>
            </a:rPr>
            <a:t>減少傾向で推移している。また、類似団体平均のほか全国平均も下回っており、引き続き人件費の抑制に努める。</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88900</xdr:rowOff>
    </xdr:from>
    <xdr:to>
      <xdr:col>7</xdr:col>
      <xdr:colOff>15875</xdr:colOff>
      <xdr:row>36</xdr:row>
      <xdr:rowOff>142240</xdr:rowOff>
    </xdr:to>
    <xdr:cxnSp macro="">
      <xdr:nvCxnSpPr>
        <xdr:cNvPr id="64" name="直線コネクタ 63"/>
        <xdr:cNvCxnSpPr/>
      </xdr:nvCxnSpPr>
      <xdr:spPr>
        <a:xfrm>
          <a:off x="3987800" y="62611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78757</xdr:rowOff>
    </xdr:from>
    <xdr:ext cx="762000" cy="259045"/>
    <xdr:sp macro="" textlink="">
      <xdr:nvSpPr>
        <xdr:cNvPr id="65" name="人件費平均値テキスト"/>
        <xdr:cNvSpPr txBox="1"/>
      </xdr:nvSpPr>
      <xdr:spPr>
        <a:xfrm>
          <a:off x="4914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88900</xdr:rowOff>
    </xdr:from>
    <xdr:to>
      <xdr:col>5</xdr:col>
      <xdr:colOff>549275</xdr:colOff>
      <xdr:row>37</xdr:row>
      <xdr:rowOff>46990</xdr:rowOff>
    </xdr:to>
    <xdr:cxnSp macro="">
      <xdr:nvCxnSpPr>
        <xdr:cNvPr id="67" name="直線コネクタ 66"/>
        <xdr:cNvCxnSpPr/>
      </xdr:nvCxnSpPr>
      <xdr:spPr>
        <a:xfrm flipV="1">
          <a:off x="3098800" y="62611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21607</xdr:rowOff>
    </xdr:from>
    <xdr:ext cx="736600" cy="259045"/>
    <xdr:sp macro="" textlink="">
      <xdr:nvSpPr>
        <xdr:cNvPr id="69" name="テキスト ボックス 68"/>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46990</xdr:rowOff>
    </xdr:from>
    <xdr:to>
      <xdr:col>4</xdr:col>
      <xdr:colOff>346075</xdr:colOff>
      <xdr:row>37</xdr:row>
      <xdr:rowOff>69850</xdr:rowOff>
    </xdr:to>
    <xdr:cxnSp macro="">
      <xdr:nvCxnSpPr>
        <xdr:cNvPr id="70" name="直線コネクタ 69"/>
        <xdr:cNvCxnSpPr/>
      </xdr:nvCxnSpPr>
      <xdr:spPr>
        <a:xfrm flipV="1">
          <a:off x="2209800" y="6390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128287</xdr:rowOff>
    </xdr:from>
    <xdr:ext cx="762000" cy="259045"/>
    <xdr:sp macro="" textlink="">
      <xdr:nvSpPr>
        <xdr:cNvPr id="72" name="テキスト ボックス 71"/>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37</xdr:row>
      <xdr:rowOff>138430</xdr:rowOff>
    </xdr:to>
    <xdr:cxnSp macro="">
      <xdr:nvCxnSpPr>
        <xdr:cNvPr id="73" name="直線コネクタ 72"/>
        <xdr:cNvCxnSpPr/>
      </xdr:nvCxnSpPr>
      <xdr:spPr>
        <a:xfrm flipV="1">
          <a:off x="1320800" y="6413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75" name="テキスト ボックス 74"/>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45720</xdr:rowOff>
    </xdr:from>
    <xdr:to>
      <xdr:col>1</xdr:col>
      <xdr:colOff>676275</xdr:colOff>
      <xdr:row>38</xdr:row>
      <xdr:rowOff>147320</xdr:rowOff>
    </xdr:to>
    <xdr:sp macro="" textlink="">
      <xdr:nvSpPr>
        <xdr:cNvPr id="76" name="フローチャート : 判断 75"/>
        <xdr:cNvSpPr/>
      </xdr:nvSpPr>
      <xdr:spPr>
        <a:xfrm>
          <a:off x="1270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132097</xdr:rowOff>
    </xdr:from>
    <xdr:ext cx="762000" cy="259045"/>
    <xdr:sp macro="" textlink="">
      <xdr:nvSpPr>
        <xdr:cNvPr id="77" name="テキスト ボックス 76"/>
        <xdr:cNvSpPr txBox="1"/>
      </xdr:nvSpPr>
      <xdr:spPr>
        <a:xfrm>
          <a:off x="939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83" name="円/楕円 82"/>
        <xdr:cNvSpPr/>
      </xdr:nvSpPr>
      <xdr:spPr>
        <a:xfrm>
          <a:off x="47752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107967</xdr:rowOff>
    </xdr:from>
    <xdr:ext cx="762000" cy="259045"/>
    <xdr:sp macro="" textlink="">
      <xdr:nvSpPr>
        <xdr:cNvPr id="84" name="人件費該当値テキスト"/>
        <xdr:cNvSpPr txBox="1"/>
      </xdr:nvSpPr>
      <xdr:spPr>
        <a:xfrm>
          <a:off x="49149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38100</xdr:rowOff>
    </xdr:from>
    <xdr:to>
      <xdr:col>5</xdr:col>
      <xdr:colOff>600075</xdr:colOff>
      <xdr:row>36</xdr:row>
      <xdr:rowOff>139700</xdr:rowOff>
    </xdr:to>
    <xdr:sp macro="" textlink="">
      <xdr:nvSpPr>
        <xdr:cNvPr id="85" name="円/楕円 84"/>
        <xdr:cNvSpPr/>
      </xdr:nvSpPr>
      <xdr:spPr>
        <a:xfrm>
          <a:off x="3937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149877</xdr:rowOff>
    </xdr:from>
    <xdr:ext cx="736600" cy="259045"/>
    <xdr:sp macro="" textlink="">
      <xdr:nvSpPr>
        <xdr:cNvPr id="86" name="テキスト ボックス 85"/>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167640</xdr:rowOff>
    </xdr:from>
    <xdr:to>
      <xdr:col>4</xdr:col>
      <xdr:colOff>396875</xdr:colOff>
      <xdr:row>37</xdr:row>
      <xdr:rowOff>97790</xdr:rowOff>
    </xdr:to>
    <xdr:sp macro="" textlink="">
      <xdr:nvSpPr>
        <xdr:cNvPr id="87" name="円/楕円 86"/>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88" name="テキスト ボックス 87"/>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89" name="円/楕円 88"/>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90" name="テキスト ボックス 89"/>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91" name="円/楕円 90"/>
        <xdr:cNvSpPr/>
      </xdr:nvSpPr>
      <xdr:spPr>
        <a:xfrm>
          <a:off x="1270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27957</xdr:rowOff>
    </xdr:from>
    <xdr:ext cx="762000" cy="259045"/>
    <xdr:sp macro="" textlink="">
      <xdr:nvSpPr>
        <xdr:cNvPr id="92" name="テキスト ボックス 91"/>
        <xdr:cNvSpPr txBox="1"/>
      </xdr:nvSpPr>
      <xdr:spPr>
        <a:xfrm>
          <a:off x="939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ysClr val="windowText" lastClr="000000"/>
              </a:solidFill>
              <a:effectLst/>
              <a:latin typeface="+mn-lt"/>
              <a:ea typeface="+mn-ea"/>
              <a:cs typeface="+mn-cs"/>
            </a:rPr>
            <a:t>　定員管理計画に基づく人件費の抑制及び業務の</a:t>
          </a:r>
          <a:r>
            <a:rPr lang="ja-JP" altLang="en-US" sz="1100" b="0" i="0" baseline="0">
              <a:solidFill>
                <a:sysClr val="windowText" lastClr="000000"/>
              </a:solidFill>
              <a:effectLst/>
              <a:latin typeface="+mn-lt"/>
              <a:ea typeface="+mn-ea"/>
              <a:cs typeface="+mn-cs"/>
            </a:rPr>
            <a:t>民営</a:t>
          </a:r>
          <a:r>
            <a:rPr lang="ja-JP" altLang="ja-JP" sz="1100" b="0" i="0" baseline="0">
              <a:solidFill>
                <a:sysClr val="windowText" lastClr="000000"/>
              </a:solidFill>
              <a:effectLst/>
              <a:latin typeface="+mn-lt"/>
              <a:ea typeface="+mn-ea"/>
              <a:cs typeface="+mn-cs"/>
            </a:rPr>
            <a:t>化等により、人件費から物件費へシフトされるなどの影響から悪化してきた</a:t>
          </a:r>
          <a:r>
            <a:rPr lang="ja-JP" altLang="en-US" sz="1100" b="0" i="0" baseline="0">
              <a:solidFill>
                <a:sysClr val="windowText" lastClr="000000"/>
              </a:solidFill>
              <a:effectLst/>
              <a:latin typeface="+mn-lt"/>
              <a:ea typeface="+mn-ea"/>
              <a:cs typeface="+mn-cs"/>
            </a:rPr>
            <a:t>。また、平成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年度においては消費税率改定による影響もあったものと考えられる。</a:t>
          </a:r>
          <a:endParaRPr lang="en-US" altLang="ja-JP" sz="1100" b="0" i="0" baseline="0">
            <a:solidFill>
              <a:sysClr val="windowText" lastClr="000000"/>
            </a:solidFill>
            <a:effectLst/>
            <a:latin typeface="+mn-lt"/>
            <a:ea typeface="+mn-ea"/>
            <a:cs typeface="+mn-cs"/>
          </a:endParaRPr>
        </a:p>
        <a:p>
          <a:pPr rtl="0" fontAlgn="base"/>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指定管理者制度や業務の民間委託が定着化してきたことから、今後の物件費については、横ばいとなっていく見込である。</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165100</xdr:rowOff>
    </xdr:from>
    <xdr:to>
      <xdr:col>24</xdr:col>
      <xdr:colOff>31750</xdr:colOff>
      <xdr:row>15</xdr:row>
      <xdr:rowOff>62230</xdr:rowOff>
    </xdr:to>
    <xdr:cxnSp macro="">
      <xdr:nvCxnSpPr>
        <xdr:cNvPr id="125" name="直線コネクタ 124"/>
        <xdr:cNvCxnSpPr/>
      </xdr:nvCxnSpPr>
      <xdr:spPr>
        <a:xfrm>
          <a:off x="15671800" y="25654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14</xdr:row>
      <xdr:rowOff>165100</xdr:rowOff>
    </xdr:to>
    <xdr:cxnSp macro="">
      <xdr:nvCxnSpPr>
        <xdr:cNvPr id="128" name="直線コネクタ 127"/>
        <xdr:cNvCxnSpPr/>
      </xdr:nvCxnSpPr>
      <xdr:spPr>
        <a:xfrm>
          <a:off x="14782800" y="2565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111760</xdr:rowOff>
    </xdr:from>
    <xdr:to>
      <xdr:col>21</xdr:col>
      <xdr:colOff>361950</xdr:colOff>
      <xdr:row>14</xdr:row>
      <xdr:rowOff>165100</xdr:rowOff>
    </xdr:to>
    <xdr:cxnSp macro="">
      <xdr:nvCxnSpPr>
        <xdr:cNvPr id="131" name="直線コネクタ 130"/>
        <xdr:cNvCxnSpPr/>
      </xdr:nvCxnSpPr>
      <xdr:spPr>
        <a:xfrm>
          <a:off x="13893800" y="25120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50800</xdr:rowOff>
    </xdr:from>
    <xdr:to>
      <xdr:col>20</xdr:col>
      <xdr:colOff>158750</xdr:colOff>
      <xdr:row>14</xdr:row>
      <xdr:rowOff>111760</xdr:rowOff>
    </xdr:to>
    <xdr:cxnSp macro="">
      <xdr:nvCxnSpPr>
        <xdr:cNvPr id="134" name="直線コネクタ 133"/>
        <xdr:cNvCxnSpPr/>
      </xdr:nvCxnSpPr>
      <xdr:spPr>
        <a:xfrm>
          <a:off x="13004800" y="245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37" name="フローチャート : 判断 136"/>
        <xdr:cNvSpPr/>
      </xdr:nvSpPr>
      <xdr:spPr>
        <a:xfrm>
          <a:off x="12954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151147</xdr:rowOff>
    </xdr:from>
    <xdr:ext cx="762000" cy="259045"/>
    <xdr:sp macro="" textlink="">
      <xdr:nvSpPr>
        <xdr:cNvPr id="138" name="テキスト ボックス 137"/>
        <xdr:cNvSpPr txBox="1"/>
      </xdr:nvSpPr>
      <xdr:spPr>
        <a:xfrm>
          <a:off x="12623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11430</xdr:rowOff>
    </xdr:from>
    <xdr:to>
      <xdr:col>24</xdr:col>
      <xdr:colOff>82550</xdr:colOff>
      <xdr:row>15</xdr:row>
      <xdr:rowOff>113030</xdr:rowOff>
    </xdr:to>
    <xdr:sp macro="" textlink="">
      <xdr:nvSpPr>
        <xdr:cNvPr id="144" name="円/楕円 143"/>
        <xdr:cNvSpPr/>
      </xdr:nvSpPr>
      <xdr:spPr>
        <a:xfrm>
          <a:off x="164592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27957</xdr:rowOff>
    </xdr:from>
    <xdr:ext cx="762000" cy="259045"/>
    <xdr:sp macro="" textlink="">
      <xdr:nvSpPr>
        <xdr:cNvPr id="145" name="物件費該当値テキスト"/>
        <xdr:cNvSpPr txBox="1"/>
      </xdr:nvSpPr>
      <xdr:spPr>
        <a:xfrm>
          <a:off x="165989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114300</xdr:rowOff>
    </xdr:from>
    <xdr:to>
      <xdr:col>22</xdr:col>
      <xdr:colOff>615950</xdr:colOff>
      <xdr:row>15</xdr:row>
      <xdr:rowOff>44450</xdr:rowOff>
    </xdr:to>
    <xdr:sp macro="" textlink="">
      <xdr:nvSpPr>
        <xdr:cNvPr id="146" name="円/楕円 145"/>
        <xdr:cNvSpPr/>
      </xdr:nvSpPr>
      <xdr:spPr>
        <a:xfrm>
          <a:off x="15621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54627</xdr:rowOff>
    </xdr:from>
    <xdr:ext cx="736600" cy="259045"/>
    <xdr:sp macro="" textlink="">
      <xdr:nvSpPr>
        <xdr:cNvPr id="147" name="テキスト ボックス 146"/>
        <xdr:cNvSpPr txBox="1"/>
      </xdr:nvSpPr>
      <xdr:spPr>
        <a:xfrm>
          <a:off x="15290800" y="228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48" name="円/楕円 147"/>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54627</xdr:rowOff>
    </xdr:from>
    <xdr:ext cx="762000" cy="259045"/>
    <xdr:sp macro="" textlink="">
      <xdr:nvSpPr>
        <xdr:cNvPr id="149" name="テキスト ボックス 148"/>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60960</xdr:rowOff>
    </xdr:from>
    <xdr:to>
      <xdr:col>20</xdr:col>
      <xdr:colOff>209550</xdr:colOff>
      <xdr:row>14</xdr:row>
      <xdr:rowOff>162560</xdr:rowOff>
    </xdr:to>
    <xdr:sp macro="" textlink="">
      <xdr:nvSpPr>
        <xdr:cNvPr id="150" name="円/楕円 149"/>
        <xdr:cNvSpPr/>
      </xdr:nvSpPr>
      <xdr:spPr>
        <a:xfrm>
          <a:off x="13843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1287</xdr:rowOff>
    </xdr:from>
    <xdr:ext cx="762000" cy="259045"/>
    <xdr:sp macro="" textlink="">
      <xdr:nvSpPr>
        <xdr:cNvPr id="151" name="テキスト ボックス 150"/>
        <xdr:cNvSpPr txBox="1"/>
      </xdr:nvSpPr>
      <xdr:spPr>
        <a:xfrm>
          <a:off x="13512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0</xdr:rowOff>
    </xdr:from>
    <xdr:to>
      <xdr:col>19</xdr:col>
      <xdr:colOff>6350</xdr:colOff>
      <xdr:row>14</xdr:row>
      <xdr:rowOff>101600</xdr:rowOff>
    </xdr:to>
    <xdr:sp macro="" textlink="">
      <xdr:nvSpPr>
        <xdr:cNvPr id="152" name="円/楕円 151"/>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111777</xdr:rowOff>
    </xdr:from>
    <xdr:ext cx="762000" cy="259045"/>
    <xdr:sp macro="" textlink="">
      <xdr:nvSpPr>
        <xdr:cNvPr id="153" name="テキスト ボックス 152"/>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児童福祉や障害福祉サービスにおける給付費の増</a:t>
          </a:r>
          <a:r>
            <a:rPr lang="ja-JP" altLang="en-US" sz="1100" b="0" i="0" baseline="0">
              <a:solidFill>
                <a:sysClr val="windowText" lastClr="000000"/>
              </a:solidFill>
              <a:effectLst/>
              <a:latin typeface="+mn-lt"/>
              <a:ea typeface="+mn-ea"/>
              <a:cs typeface="+mn-cs"/>
            </a:rPr>
            <a:t>など</a:t>
          </a:r>
          <a:r>
            <a:rPr lang="ja-JP" altLang="ja-JP" sz="1100" b="0" i="0" baseline="0">
              <a:solidFill>
                <a:sysClr val="windowText" lastClr="000000"/>
              </a:solidFill>
              <a:effectLst/>
              <a:latin typeface="+mn-lt"/>
              <a:ea typeface="+mn-ea"/>
              <a:cs typeface="+mn-cs"/>
            </a:rPr>
            <a:t>により、前年度に対し</a:t>
          </a:r>
          <a:r>
            <a:rPr lang="en-US" altLang="ja-JP" sz="1100" b="0" i="0" baseline="0">
              <a:solidFill>
                <a:sysClr val="windowText" lastClr="000000"/>
              </a:solidFill>
              <a:effectLst/>
              <a:latin typeface="+mn-lt"/>
              <a:ea typeface="+mn-ea"/>
              <a:cs typeface="+mn-cs"/>
            </a:rPr>
            <a:t>0.2</a:t>
          </a:r>
          <a:r>
            <a:rPr lang="ja-JP" altLang="ja-JP" sz="1100" b="0" i="0" baseline="0">
              <a:solidFill>
                <a:sysClr val="windowText" lastClr="000000"/>
              </a:solidFill>
              <a:effectLst/>
              <a:latin typeface="+mn-lt"/>
              <a:ea typeface="+mn-ea"/>
              <a:cs typeface="+mn-cs"/>
            </a:rPr>
            <a:t>ポイント上昇し</a:t>
          </a:r>
          <a:r>
            <a:rPr lang="en-US" altLang="ja-JP" sz="1100" b="0" i="0" baseline="0">
              <a:solidFill>
                <a:sysClr val="windowText" lastClr="000000"/>
              </a:solidFill>
              <a:effectLst/>
              <a:latin typeface="+mn-lt"/>
              <a:ea typeface="+mn-ea"/>
              <a:cs typeface="+mn-cs"/>
            </a:rPr>
            <a:t>9.4%</a:t>
          </a:r>
          <a:r>
            <a:rPr lang="ja-JP" altLang="ja-JP" sz="1100" b="0" i="0" baseline="0">
              <a:solidFill>
                <a:sysClr val="windowText" lastClr="000000"/>
              </a:solidFill>
              <a:effectLst/>
              <a:latin typeface="+mn-lt"/>
              <a:ea typeface="+mn-ea"/>
              <a:cs typeface="+mn-cs"/>
            </a:rPr>
            <a:t>となった。今後も精査し、給付費の抑制に努めたい。</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116115</xdr:rowOff>
    </xdr:from>
    <xdr:to>
      <xdr:col>7</xdr:col>
      <xdr:colOff>15875</xdr:colOff>
      <xdr:row>54</xdr:row>
      <xdr:rowOff>137885</xdr:rowOff>
    </xdr:to>
    <xdr:cxnSp macro="">
      <xdr:nvCxnSpPr>
        <xdr:cNvPr id="188" name="直線コネクタ 187"/>
        <xdr:cNvCxnSpPr/>
      </xdr:nvCxnSpPr>
      <xdr:spPr>
        <a:xfrm>
          <a:off x="3987800" y="9374415"/>
          <a:ext cx="8382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83457</xdr:rowOff>
    </xdr:from>
    <xdr:to>
      <xdr:col>5</xdr:col>
      <xdr:colOff>549275</xdr:colOff>
      <xdr:row>54</xdr:row>
      <xdr:rowOff>116115</xdr:rowOff>
    </xdr:to>
    <xdr:cxnSp macro="">
      <xdr:nvCxnSpPr>
        <xdr:cNvPr id="191" name="直線コネクタ 190"/>
        <xdr:cNvCxnSpPr/>
      </xdr:nvCxnSpPr>
      <xdr:spPr>
        <a:xfrm>
          <a:off x="3098800" y="9341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39915</xdr:rowOff>
    </xdr:from>
    <xdr:to>
      <xdr:col>4</xdr:col>
      <xdr:colOff>346075</xdr:colOff>
      <xdr:row>54</xdr:row>
      <xdr:rowOff>83457</xdr:rowOff>
    </xdr:to>
    <xdr:cxnSp macro="">
      <xdr:nvCxnSpPr>
        <xdr:cNvPr id="194" name="直線コネクタ 193"/>
        <xdr:cNvCxnSpPr/>
      </xdr:nvCxnSpPr>
      <xdr:spPr>
        <a:xfrm>
          <a:off x="2209800" y="92982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39915</xdr:rowOff>
    </xdr:from>
    <xdr:to>
      <xdr:col>3</xdr:col>
      <xdr:colOff>142875</xdr:colOff>
      <xdr:row>54</xdr:row>
      <xdr:rowOff>72572</xdr:rowOff>
    </xdr:to>
    <xdr:cxnSp macro="">
      <xdr:nvCxnSpPr>
        <xdr:cNvPr id="197" name="直線コネクタ 196"/>
        <xdr:cNvCxnSpPr/>
      </xdr:nvCxnSpPr>
      <xdr:spPr>
        <a:xfrm flipV="1">
          <a:off x="1320800" y="92982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155122</xdr:rowOff>
    </xdr:from>
    <xdr:to>
      <xdr:col>1</xdr:col>
      <xdr:colOff>676275</xdr:colOff>
      <xdr:row>56</xdr:row>
      <xdr:rowOff>85272</xdr:rowOff>
    </xdr:to>
    <xdr:sp macro="" textlink="">
      <xdr:nvSpPr>
        <xdr:cNvPr id="200" name="フローチャート : 判断 199"/>
        <xdr:cNvSpPr/>
      </xdr:nvSpPr>
      <xdr:spPr>
        <a:xfrm>
          <a:off x="1270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70049</xdr:rowOff>
    </xdr:from>
    <xdr:ext cx="762000" cy="259045"/>
    <xdr:sp macro="" textlink="">
      <xdr:nvSpPr>
        <xdr:cNvPr id="201" name="テキスト ボックス 200"/>
        <xdr:cNvSpPr txBox="1"/>
      </xdr:nvSpPr>
      <xdr:spPr>
        <a:xfrm>
          <a:off x="939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87085</xdr:rowOff>
    </xdr:from>
    <xdr:to>
      <xdr:col>7</xdr:col>
      <xdr:colOff>66675</xdr:colOff>
      <xdr:row>55</xdr:row>
      <xdr:rowOff>17235</xdr:rowOff>
    </xdr:to>
    <xdr:sp macro="" textlink="">
      <xdr:nvSpPr>
        <xdr:cNvPr id="207" name="円/楕円 206"/>
        <xdr:cNvSpPr/>
      </xdr:nvSpPr>
      <xdr:spPr>
        <a:xfrm>
          <a:off x="47752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103612</xdr:rowOff>
    </xdr:from>
    <xdr:ext cx="762000" cy="259045"/>
    <xdr:sp macro="" textlink="">
      <xdr:nvSpPr>
        <xdr:cNvPr id="208" name="扶助費該当値テキスト"/>
        <xdr:cNvSpPr txBox="1"/>
      </xdr:nvSpPr>
      <xdr:spPr>
        <a:xfrm>
          <a:off x="49149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65315</xdr:rowOff>
    </xdr:from>
    <xdr:to>
      <xdr:col>5</xdr:col>
      <xdr:colOff>600075</xdr:colOff>
      <xdr:row>54</xdr:row>
      <xdr:rowOff>166915</xdr:rowOff>
    </xdr:to>
    <xdr:sp macro="" textlink="">
      <xdr:nvSpPr>
        <xdr:cNvPr id="209" name="円/楕円 208"/>
        <xdr:cNvSpPr/>
      </xdr:nvSpPr>
      <xdr:spPr>
        <a:xfrm>
          <a:off x="3937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5642</xdr:rowOff>
    </xdr:from>
    <xdr:ext cx="736600" cy="259045"/>
    <xdr:sp macro="" textlink="">
      <xdr:nvSpPr>
        <xdr:cNvPr id="210" name="テキスト ボックス 209"/>
        <xdr:cNvSpPr txBox="1"/>
      </xdr:nvSpPr>
      <xdr:spPr>
        <a:xfrm>
          <a:off x="3606800" y="9092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32657</xdr:rowOff>
    </xdr:from>
    <xdr:to>
      <xdr:col>4</xdr:col>
      <xdr:colOff>396875</xdr:colOff>
      <xdr:row>54</xdr:row>
      <xdr:rowOff>134257</xdr:rowOff>
    </xdr:to>
    <xdr:sp macro="" textlink="">
      <xdr:nvSpPr>
        <xdr:cNvPr id="211" name="円/楕円 210"/>
        <xdr:cNvSpPr/>
      </xdr:nvSpPr>
      <xdr:spPr>
        <a:xfrm>
          <a:off x="3048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144434</xdr:rowOff>
    </xdr:from>
    <xdr:ext cx="762000" cy="259045"/>
    <xdr:sp macro="" textlink="">
      <xdr:nvSpPr>
        <xdr:cNvPr id="212" name="テキスト ボックス 211"/>
        <xdr:cNvSpPr txBox="1"/>
      </xdr:nvSpPr>
      <xdr:spPr>
        <a:xfrm>
          <a:off x="2717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160565</xdr:rowOff>
    </xdr:from>
    <xdr:to>
      <xdr:col>3</xdr:col>
      <xdr:colOff>193675</xdr:colOff>
      <xdr:row>54</xdr:row>
      <xdr:rowOff>90715</xdr:rowOff>
    </xdr:to>
    <xdr:sp macro="" textlink="">
      <xdr:nvSpPr>
        <xdr:cNvPr id="213" name="円/楕円 212"/>
        <xdr:cNvSpPr/>
      </xdr:nvSpPr>
      <xdr:spPr>
        <a:xfrm>
          <a:off x="2159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100892</xdr:rowOff>
    </xdr:from>
    <xdr:ext cx="762000" cy="259045"/>
    <xdr:sp macro="" textlink="">
      <xdr:nvSpPr>
        <xdr:cNvPr id="214" name="テキスト ボックス 213"/>
        <xdr:cNvSpPr txBox="1"/>
      </xdr:nvSpPr>
      <xdr:spPr>
        <a:xfrm>
          <a:off x="1828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21772</xdr:rowOff>
    </xdr:from>
    <xdr:to>
      <xdr:col>1</xdr:col>
      <xdr:colOff>676275</xdr:colOff>
      <xdr:row>54</xdr:row>
      <xdr:rowOff>123372</xdr:rowOff>
    </xdr:to>
    <xdr:sp macro="" textlink="">
      <xdr:nvSpPr>
        <xdr:cNvPr id="215" name="円/楕円 214"/>
        <xdr:cNvSpPr/>
      </xdr:nvSpPr>
      <xdr:spPr>
        <a:xfrm>
          <a:off x="1270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133549</xdr:rowOff>
    </xdr:from>
    <xdr:ext cx="762000" cy="259045"/>
    <xdr:sp macro="" textlink="">
      <xdr:nvSpPr>
        <xdr:cNvPr id="216" name="テキスト ボックス 215"/>
        <xdr:cNvSpPr txBox="1"/>
      </xdr:nvSpPr>
      <xdr:spPr>
        <a:xfrm>
          <a:off x="9398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その他の経費のうち繰出金において、後期高齢者医療及び介護保険特別会計への繰出金が増と</a:t>
          </a:r>
          <a:r>
            <a:rPr lang="ja-JP" altLang="en-US" sz="1100" b="0" i="0" baseline="0">
              <a:solidFill>
                <a:sysClr val="windowText" lastClr="000000"/>
              </a:solidFill>
              <a:effectLst/>
              <a:latin typeface="+mn-lt"/>
              <a:ea typeface="+mn-ea"/>
              <a:cs typeface="+mn-cs"/>
            </a:rPr>
            <a:t>なったものの、</a:t>
          </a:r>
          <a:r>
            <a:rPr lang="ja-JP" altLang="ja-JP" sz="1100" b="0" i="0" baseline="0">
              <a:solidFill>
                <a:sysClr val="windowText" lastClr="000000"/>
              </a:solidFill>
              <a:effectLst/>
              <a:latin typeface="+mn-lt"/>
              <a:ea typeface="+mn-ea"/>
              <a:cs typeface="+mn-cs"/>
            </a:rPr>
            <a:t>経常収支比率は前年度を</a:t>
          </a:r>
          <a:r>
            <a:rPr lang="en-US" altLang="ja-JP" sz="1100" b="0" i="0" baseline="0">
              <a:solidFill>
                <a:sysClr val="windowText" lastClr="000000"/>
              </a:solidFill>
              <a:effectLst/>
              <a:latin typeface="+mn-lt"/>
              <a:ea typeface="+mn-ea"/>
              <a:cs typeface="+mn-cs"/>
            </a:rPr>
            <a:t>0.1</a:t>
          </a:r>
          <a:r>
            <a:rPr lang="ja-JP" altLang="en-US" sz="1100" b="0" i="0" baseline="0">
              <a:solidFill>
                <a:sysClr val="windowText" lastClr="000000"/>
              </a:solidFill>
              <a:effectLst/>
              <a:latin typeface="+mn-lt"/>
              <a:ea typeface="+mn-ea"/>
              <a:cs typeface="+mn-cs"/>
            </a:rPr>
            <a:t>ポ</a:t>
          </a:r>
          <a:r>
            <a:rPr lang="ja-JP" altLang="ja-JP" sz="1100" b="0" i="0" baseline="0">
              <a:solidFill>
                <a:sysClr val="windowText" lastClr="000000"/>
              </a:solidFill>
              <a:effectLst/>
              <a:latin typeface="+mn-lt"/>
              <a:ea typeface="+mn-ea"/>
              <a:cs typeface="+mn-cs"/>
            </a:rPr>
            <a:t>イント</a:t>
          </a:r>
          <a:r>
            <a:rPr lang="ja-JP" altLang="en-US" sz="1100" b="0" i="0" baseline="0">
              <a:solidFill>
                <a:sysClr val="windowText" lastClr="000000"/>
              </a:solidFill>
              <a:effectLst/>
              <a:latin typeface="+mn-lt"/>
              <a:ea typeface="+mn-ea"/>
              <a:cs typeface="+mn-cs"/>
            </a:rPr>
            <a:t>改善し</a:t>
          </a:r>
          <a:r>
            <a:rPr lang="en-US" altLang="ja-JP" sz="1100" b="0" i="0" baseline="0">
              <a:solidFill>
                <a:sysClr val="windowText" lastClr="000000"/>
              </a:solidFill>
              <a:effectLst/>
              <a:latin typeface="+mn-lt"/>
              <a:ea typeface="+mn-ea"/>
              <a:cs typeface="+mn-cs"/>
            </a:rPr>
            <a:t>11.3%</a:t>
          </a:r>
          <a:r>
            <a:rPr lang="ja-JP" altLang="ja-JP" sz="1100" b="0" i="0" baseline="0">
              <a:solidFill>
                <a:sysClr val="windowText" lastClr="000000"/>
              </a:solidFill>
              <a:effectLst/>
              <a:latin typeface="+mn-lt"/>
              <a:ea typeface="+mn-ea"/>
              <a:cs typeface="+mn-cs"/>
            </a:rPr>
            <a:t>となった。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今後も、介護保険の安定的な運営のための繰出金の増加が見込まれることから、長期的な視点に立った介護保険の運営に努める。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114300</xdr:rowOff>
    </xdr:from>
    <xdr:to>
      <xdr:col>24</xdr:col>
      <xdr:colOff>31750</xdr:colOff>
      <xdr:row>54</xdr:row>
      <xdr:rowOff>127000</xdr:rowOff>
    </xdr:to>
    <xdr:cxnSp macro="">
      <xdr:nvCxnSpPr>
        <xdr:cNvPr id="249" name="直線コネクタ 248"/>
        <xdr:cNvCxnSpPr/>
      </xdr:nvCxnSpPr>
      <xdr:spPr>
        <a:xfrm flipV="1">
          <a:off x="15671800" y="9372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48277</xdr:rowOff>
    </xdr:from>
    <xdr:ext cx="762000" cy="259045"/>
    <xdr:sp macro="" textlink="">
      <xdr:nvSpPr>
        <xdr:cNvPr id="250" name="その他平均値テキスト"/>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50800</xdr:rowOff>
    </xdr:from>
    <xdr:to>
      <xdr:col>22</xdr:col>
      <xdr:colOff>565150</xdr:colOff>
      <xdr:row>54</xdr:row>
      <xdr:rowOff>127000</xdr:rowOff>
    </xdr:to>
    <xdr:cxnSp macro="">
      <xdr:nvCxnSpPr>
        <xdr:cNvPr id="252" name="直線コネクタ 251"/>
        <xdr:cNvCxnSpPr/>
      </xdr:nvCxnSpPr>
      <xdr:spPr>
        <a:xfrm>
          <a:off x="14782800" y="9309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111777</xdr:rowOff>
    </xdr:from>
    <xdr:ext cx="736600" cy="259045"/>
    <xdr:sp macro="" textlink="">
      <xdr:nvSpPr>
        <xdr:cNvPr id="254" name="テキスト ボックス 253"/>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12700</xdr:rowOff>
    </xdr:from>
    <xdr:to>
      <xdr:col>21</xdr:col>
      <xdr:colOff>361950</xdr:colOff>
      <xdr:row>54</xdr:row>
      <xdr:rowOff>50800</xdr:rowOff>
    </xdr:to>
    <xdr:cxnSp macro="">
      <xdr:nvCxnSpPr>
        <xdr:cNvPr id="255" name="直線コネクタ 254"/>
        <xdr:cNvCxnSpPr/>
      </xdr:nvCxnSpPr>
      <xdr:spPr>
        <a:xfrm>
          <a:off x="13893800" y="9271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95250</xdr:rowOff>
    </xdr:from>
    <xdr:to>
      <xdr:col>20</xdr:col>
      <xdr:colOff>158750</xdr:colOff>
      <xdr:row>54</xdr:row>
      <xdr:rowOff>12700</xdr:rowOff>
    </xdr:to>
    <xdr:cxnSp macro="">
      <xdr:nvCxnSpPr>
        <xdr:cNvPr id="258" name="直線コネクタ 257"/>
        <xdr:cNvCxnSpPr/>
      </xdr:nvCxnSpPr>
      <xdr:spPr>
        <a:xfrm>
          <a:off x="13004800" y="91821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60977</xdr:rowOff>
    </xdr:from>
    <xdr:ext cx="762000" cy="259045"/>
    <xdr:sp macro="" textlink="">
      <xdr:nvSpPr>
        <xdr:cNvPr id="260" name="テキスト ボックス 259"/>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1" name="フローチャート : 判断 260"/>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62" name="テキスト ボックス 261"/>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63500</xdr:rowOff>
    </xdr:from>
    <xdr:to>
      <xdr:col>24</xdr:col>
      <xdr:colOff>82550</xdr:colOff>
      <xdr:row>54</xdr:row>
      <xdr:rowOff>165100</xdr:rowOff>
    </xdr:to>
    <xdr:sp macro="" textlink="">
      <xdr:nvSpPr>
        <xdr:cNvPr id="268" name="円/楕円 267"/>
        <xdr:cNvSpPr/>
      </xdr:nvSpPr>
      <xdr:spPr>
        <a:xfrm>
          <a:off x="164592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80027</xdr:rowOff>
    </xdr:from>
    <xdr:ext cx="762000" cy="259045"/>
    <xdr:sp macro="" textlink="">
      <xdr:nvSpPr>
        <xdr:cNvPr id="269" name="その他該当値テキスト"/>
        <xdr:cNvSpPr txBox="1"/>
      </xdr:nvSpPr>
      <xdr:spPr>
        <a:xfrm>
          <a:off x="165989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76200</xdr:rowOff>
    </xdr:from>
    <xdr:to>
      <xdr:col>22</xdr:col>
      <xdr:colOff>615950</xdr:colOff>
      <xdr:row>55</xdr:row>
      <xdr:rowOff>6350</xdr:rowOff>
    </xdr:to>
    <xdr:sp macro="" textlink="">
      <xdr:nvSpPr>
        <xdr:cNvPr id="270" name="円/楕円 269"/>
        <xdr:cNvSpPr/>
      </xdr:nvSpPr>
      <xdr:spPr>
        <a:xfrm>
          <a:off x="15621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16527</xdr:rowOff>
    </xdr:from>
    <xdr:ext cx="736600" cy="259045"/>
    <xdr:sp macro="" textlink="">
      <xdr:nvSpPr>
        <xdr:cNvPr id="271" name="テキスト ボックス 270"/>
        <xdr:cNvSpPr txBox="1"/>
      </xdr:nvSpPr>
      <xdr:spPr>
        <a:xfrm>
          <a:off x="15290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0</xdr:rowOff>
    </xdr:from>
    <xdr:to>
      <xdr:col>21</xdr:col>
      <xdr:colOff>412750</xdr:colOff>
      <xdr:row>54</xdr:row>
      <xdr:rowOff>101600</xdr:rowOff>
    </xdr:to>
    <xdr:sp macro="" textlink="">
      <xdr:nvSpPr>
        <xdr:cNvPr id="272" name="円/楕円 271"/>
        <xdr:cNvSpPr/>
      </xdr:nvSpPr>
      <xdr:spPr>
        <a:xfrm>
          <a:off x="14732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111777</xdr:rowOff>
    </xdr:from>
    <xdr:ext cx="762000" cy="259045"/>
    <xdr:sp macro="" textlink="">
      <xdr:nvSpPr>
        <xdr:cNvPr id="273" name="テキスト ボックス 272"/>
        <xdr:cNvSpPr txBox="1"/>
      </xdr:nvSpPr>
      <xdr:spPr>
        <a:xfrm>
          <a:off x="14401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133350</xdr:rowOff>
    </xdr:from>
    <xdr:to>
      <xdr:col>20</xdr:col>
      <xdr:colOff>209550</xdr:colOff>
      <xdr:row>54</xdr:row>
      <xdr:rowOff>63500</xdr:rowOff>
    </xdr:to>
    <xdr:sp macro="" textlink="">
      <xdr:nvSpPr>
        <xdr:cNvPr id="274" name="円/楕円 273"/>
        <xdr:cNvSpPr/>
      </xdr:nvSpPr>
      <xdr:spPr>
        <a:xfrm>
          <a:off x="13843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73677</xdr:rowOff>
    </xdr:from>
    <xdr:ext cx="762000" cy="259045"/>
    <xdr:sp macro="" textlink="">
      <xdr:nvSpPr>
        <xdr:cNvPr id="275" name="テキスト ボックス 274"/>
        <xdr:cNvSpPr txBox="1"/>
      </xdr:nvSpPr>
      <xdr:spPr>
        <a:xfrm>
          <a:off x="13512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44450</xdr:rowOff>
    </xdr:from>
    <xdr:to>
      <xdr:col>19</xdr:col>
      <xdr:colOff>6350</xdr:colOff>
      <xdr:row>53</xdr:row>
      <xdr:rowOff>146050</xdr:rowOff>
    </xdr:to>
    <xdr:sp macro="" textlink="">
      <xdr:nvSpPr>
        <xdr:cNvPr id="276" name="円/楕円 275"/>
        <xdr:cNvSpPr/>
      </xdr:nvSpPr>
      <xdr:spPr>
        <a:xfrm>
          <a:off x="12954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156227</xdr:rowOff>
    </xdr:from>
    <xdr:ext cx="762000" cy="259045"/>
    <xdr:sp macro="" textlink="">
      <xdr:nvSpPr>
        <xdr:cNvPr id="277" name="テキスト ボックス 276"/>
        <xdr:cNvSpPr txBox="1"/>
      </xdr:nvSpPr>
      <xdr:spPr>
        <a:xfrm>
          <a:off x="126238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ysClr val="windowText" lastClr="000000"/>
              </a:solidFill>
              <a:effectLst/>
              <a:latin typeface="+mn-lt"/>
              <a:ea typeface="+mn-ea"/>
              <a:cs typeface="+mn-cs"/>
            </a:rPr>
            <a:t>　今後、病院事業の施設更新（新病院の建設）が予定されており、経営改善に対する</a:t>
          </a:r>
          <a:r>
            <a:rPr lang="ja-JP" altLang="en-US" sz="1100" b="0" i="0" baseline="0">
              <a:solidFill>
                <a:sysClr val="windowText" lastClr="000000"/>
              </a:solidFill>
              <a:effectLst/>
              <a:latin typeface="+mn-lt"/>
              <a:ea typeface="+mn-ea"/>
              <a:cs typeface="+mn-cs"/>
            </a:rPr>
            <a:t>繰出（補助費）の増により、前年度を</a:t>
          </a:r>
          <a:r>
            <a:rPr lang="en-US" altLang="ja-JP" sz="1100" b="0" i="0" baseline="0">
              <a:solidFill>
                <a:sysClr val="windowText" lastClr="000000"/>
              </a:solidFill>
              <a:effectLst/>
              <a:latin typeface="+mn-lt"/>
              <a:ea typeface="+mn-ea"/>
              <a:cs typeface="+mn-cs"/>
            </a:rPr>
            <a:t>0.6</a:t>
          </a:r>
          <a:r>
            <a:rPr lang="ja-JP" altLang="en-US" sz="1100" b="0" i="0" baseline="0">
              <a:solidFill>
                <a:sysClr val="windowText" lastClr="000000"/>
              </a:solidFill>
              <a:effectLst/>
              <a:latin typeface="+mn-lt"/>
              <a:ea typeface="+mn-ea"/>
              <a:cs typeface="+mn-cs"/>
            </a:rPr>
            <a:t>ポイント上回り</a:t>
          </a:r>
          <a:r>
            <a:rPr lang="en-US" altLang="ja-JP" sz="1100" b="0" i="0" baseline="0">
              <a:solidFill>
                <a:sysClr val="windowText" lastClr="000000"/>
              </a:solidFill>
              <a:effectLst/>
              <a:latin typeface="+mn-lt"/>
              <a:ea typeface="+mn-ea"/>
              <a:cs typeface="+mn-cs"/>
            </a:rPr>
            <a:t>10.0</a:t>
          </a:r>
          <a:r>
            <a:rPr lang="ja-JP" altLang="en-US" sz="1100" b="0" i="0" baseline="0">
              <a:solidFill>
                <a:sysClr val="windowText" lastClr="000000"/>
              </a:solidFill>
              <a:effectLst/>
              <a:latin typeface="+mn-lt"/>
              <a:ea typeface="+mn-ea"/>
              <a:cs typeface="+mn-cs"/>
            </a:rPr>
            <a:t>％となった。</a:t>
          </a:r>
          <a:endParaRPr lang="en-US" altLang="ja-JP" sz="1100" b="0" i="0" baseline="0">
            <a:solidFill>
              <a:sysClr val="windowText" lastClr="000000"/>
            </a:solidFill>
            <a:effectLst/>
            <a:latin typeface="+mn-lt"/>
            <a:ea typeface="+mn-ea"/>
            <a:cs typeface="+mn-cs"/>
          </a:endParaRPr>
        </a:p>
        <a:p>
          <a:pPr rtl="0" fontAlgn="base"/>
          <a:r>
            <a:rPr lang="ja-JP" altLang="en-US" sz="1100" b="0" i="0" baseline="0">
              <a:solidFill>
                <a:sysClr val="windowText" lastClr="000000"/>
              </a:solidFill>
              <a:effectLst/>
              <a:latin typeface="+mn-lt"/>
              <a:ea typeface="+mn-ea"/>
              <a:cs typeface="+mn-cs"/>
            </a:rPr>
            <a:t>　今後も、病院事業の施設更新に向けて、</a:t>
          </a:r>
          <a:r>
            <a:rPr lang="ja-JP" altLang="ja-JP" sz="1100" b="0" i="0" baseline="0">
              <a:solidFill>
                <a:sysClr val="windowText" lastClr="000000"/>
              </a:solidFill>
              <a:effectLst/>
              <a:latin typeface="+mn-lt"/>
              <a:ea typeface="+mn-ea"/>
              <a:cs typeface="+mn-cs"/>
            </a:rPr>
            <a:t>一般会計の支援拡大も見込まれる</a:t>
          </a:r>
          <a:r>
            <a:rPr lang="ja-JP" altLang="en-US" sz="1100" b="0" i="0" baseline="0">
              <a:solidFill>
                <a:sysClr val="windowText" lastClr="000000"/>
              </a:solidFill>
              <a:effectLst/>
              <a:latin typeface="+mn-lt"/>
              <a:ea typeface="+mn-ea"/>
              <a:cs typeface="+mn-cs"/>
            </a:rPr>
            <a:t>ことから</a:t>
          </a:r>
          <a:r>
            <a:rPr lang="ja-JP" altLang="ja-JP" sz="1100" b="0" i="0" baseline="0">
              <a:solidFill>
                <a:sysClr val="windowText" lastClr="000000"/>
              </a:solidFill>
              <a:effectLst/>
              <a:latin typeface="+mn-lt"/>
              <a:ea typeface="+mn-ea"/>
              <a:cs typeface="+mn-cs"/>
            </a:rPr>
            <a:t>、他の補助金・負担金を見直し、支出の抑制を図る。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69850</xdr:rowOff>
    </xdr:to>
    <xdr:cxnSp macro="">
      <xdr:nvCxnSpPr>
        <xdr:cNvPr id="309" name="直線コネクタ 308"/>
        <xdr:cNvCxnSpPr/>
      </xdr:nvCxnSpPr>
      <xdr:spPr>
        <a:xfrm>
          <a:off x="15671800" y="63677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130827</xdr:rowOff>
    </xdr:from>
    <xdr:ext cx="762000" cy="259045"/>
    <xdr:sp macro="" textlink="">
      <xdr:nvSpPr>
        <xdr:cNvPr id="310" name="補助費等平均値テキスト"/>
        <xdr:cNvSpPr txBox="1"/>
      </xdr:nvSpPr>
      <xdr:spPr>
        <a:xfrm>
          <a:off x="16598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54610</xdr:rowOff>
    </xdr:to>
    <xdr:cxnSp macro="">
      <xdr:nvCxnSpPr>
        <xdr:cNvPr id="312" name="直線コネクタ 311"/>
        <xdr:cNvCxnSpPr/>
      </xdr:nvCxnSpPr>
      <xdr:spPr>
        <a:xfrm flipV="1">
          <a:off x="14782800" y="63677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47007</xdr:rowOff>
    </xdr:from>
    <xdr:ext cx="736600" cy="259045"/>
    <xdr:sp macro="" textlink="">
      <xdr:nvSpPr>
        <xdr:cNvPr id="314" name="テキスト ボックス 313"/>
        <xdr:cNvSpPr txBox="1"/>
      </xdr:nvSpPr>
      <xdr:spPr>
        <a:xfrm>
          <a:off x="15290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54610</xdr:rowOff>
    </xdr:from>
    <xdr:to>
      <xdr:col>21</xdr:col>
      <xdr:colOff>361950</xdr:colOff>
      <xdr:row>37</xdr:row>
      <xdr:rowOff>92710</xdr:rowOff>
    </xdr:to>
    <xdr:cxnSp macro="">
      <xdr:nvCxnSpPr>
        <xdr:cNvPr id="315" name="直線コネクタ 314"/>
        <xdr:cNvCxnSpPr/>
      </xdr:nvCxnSpPr>
      <xdr:spPr>
        <a:xfrm flipV="1">
          <a:off x="13893800" y="63982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17" name="テキスト ボックス 316"/>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85090</xdr:rowOff>
    </xdr:from>
    <xdr:to>
      <xdr:col>20</xdr:col>
      <xdr:colOff>158750</xdr:colOff>
      <xdr:row>37</xdr:row>
      <xdr:rowOff>92710</xdr:rowOff>
    </xdr:to>
    <xdr:cxnSp macro="">
      <xdr:nvCxnSpPr>
        <xdr:cNvPr id="318" name="直線コネクタ 317"/>
        <xdr:cNvCxnSpPr/>
      </xdr:nvCxnSpPr>
      <xdr:spPr>
        <a:xfrm>
          <a:off x="13004800" y="6428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20" name="テキスト ボックス 319"/>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91440</xdr:rowOff>
    </xdr:from>
    <xdr:to>
      <xdr:col>19</xdr:col>
      <xdr:colOff>6350</xdr:colOff>
      <xdr:row>37</xdr:row>
      <xdr:rowOff>21590</xdr:rowOff>
    </xdr:to>
    <xdr:sp macro="" textlink="">
      <xdr:nvSpPr>
        <xdr:cNvPr id="321" name="フローチャート : 判断 320"/>
        <xdr:cNvSpPr/>
      </xdr:nvSpPr>
      <xdr:spPr>
        <a:xfrm>
          <a:off x="12954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31767</xdr:rowOff>
    </xdr:from>
    <xdr:ext cx="762000" cy="259045"/>
    <xdr:sp macro="" textlink="">
      <xdr:nvSpPr>
        <xdr:cNvPr id="322" name="テキスト ボックス 321"/>
        <xdr:cNvSpPr txBox="1"/>
      </xdr:nvSpPr>
      <xdr:spPr>
        <a:xfrm>
          <a:off x="12623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28" name="円/楕円 327"/>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29"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30" name="円/楕円 329"/>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31" name="テキスト ボックス 330"/>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3810</xdr:rowOff>
    </xdr:from>
    <xdr:to>
      <xdr:col>21</xdr:col>
      <xdr:colOff>412750</xdr:colOff>
      <xdr:row>37</xdr:row>
      <xdr:rowOff>105410</xdr:rowOff>
    </xdr:to>
    <xdr:sp macro="" textlink="">
      <xdr:nvSpPr>
        <xdr:cNvPr id="332" name="円/楕円 331"/>
        <xdr:cNvSpPr/>
      </xdr:nvSpPr>
      <xdr:spPr>
        <a:xfrm>
          <a:off x="14732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90187</xdr:rowOff>
    </xdr:from>
    <xdr:ext cx="762000" cy="259045"/>
    <xdr:sp macro="" textlink="">
      <xdr:nvSpPr>
        <xdr:cNvPr id="333" name="テキスト ボックス 332"/>
        <xdr:cNvSpPr txBox="1"/>
      </xdr:nvSpPr>
      <xdr:spPr>
        <a:xfrm>
          <a:off x="14401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34" name="円/楕円 333"/>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35" name="テキスト ボックス 334"/>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34290</xdr:rowOff>
    </xdr:from>
    <xdr:to>
      <xdr:col>19</xdr:col>
      <xdr:colOff>6350</xdr:colOff>
      <xdr:row>37</xdr:row>
      <xdr:rowOff>135890</xdr:rowOff>
    </xdr:to>
    <xdr:sp macro="" textlink="">
      <xdr:nvSpPr>
        <xdr:cNvPr id="336" name="円/楕円 335"/>
        <xdr:cNvSpPr/>
      </xdr:nvSpPr>
      <xdr:spPr>
        <a:xfrm>
          <a:off x="12954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120667</xdr:rowOff>
    </xdr:from>
    <xdr:ext cx="762000" cy="259045"/>
    <xdr:sp macro="" textlink="">
      <xdr:nvSpPr>
        <xdr:cNvPr id="337" name="テキスト ボックス 336"/>
        <xdr:cNvSpPr txBox="1"/>
      </xdr:nvSpPr>
      <xdr:spPr>
        <a:xfrm>
          <a:off x="12623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ysClr val="windowText" lastClr="000000"/>
              </a:solidFill>
              <a:effectLst/>
              <a:latin typeface="+mn-lt"/>
              <a:ea typeface="+mn-ea"/>
              <a:cs typeface="+mn-cs"/>
            </a:rPr>
            <a:t>　元利償還額</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増</a:t>
          </a:r>
          <a:r>
            <a:rPr lang="ja-JP" altLang="en-US" sz="1100" b="0" i="0" baseline="0">
              <a:solidFill>
                <a:sysClr val="windowText" lastClr="000000"/>
              </a:solidFill>
              <a:effectLst/>
              <a:latin typeface="+mn-lt"/>
              <a:ea typeface="+mn-ea"/>
              <a:cs typeface="+mn-cs"/>
            </a:rPr>
            <a:t>加傾向にあるが</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比率</a:t>
          </a:r>
          <a:r>
            <a:rPr lang="ja-JP" altLang="ja-JP" sz="1100" b="0" i="0" baseline="0">
              <a:solidFill>
                <a:sysClr val="windowText" lastClr="000000"/>
              </a:solidFill>
              <a:effectLst/>
              <a:latin typeface="+mn-lt"/>
              <a:ea typeface="+mn-ea"/>
              <a:cs typeface="+mn-cs"/>
            </a:rPr>
            <a:t>としては</a:t>
          </a:r>
          <a:r>
            <a:rPr lang="ja-JP" altLang="en-US" sz="1100" b="0" i="0" baseline="0">
              <a:solidFill>
                <a:sysClr val="windowText" lastClr="000000"/>
              </a:solidFill>
              <a:effectLst/>
              <a:latin typeface="+mn-lt"/>
              <a:ea typeface="+mn-ea"/>
              <a:cs typeface="+mn-cs"/>
            </a:rPr>
            <a:t>ほぼ横ばいで推移している。</a:t>
          </a:r>
          <a:endParaRPr lang="en-US" altLang="ja-JP" sz="1100" b="0" i="0" baseline="0">
            <a:solidFill>
              <a:sysClr val="windowText" lastClr="000000"/>
            </a:solidFill>
            <a:effectLst/>
            <a:latin typeface="+mn-lt"/>
            <a:ea typeface="+mn-ea"/>
            <a:cs typeface="+mn-cs"/>
          </a:endParaRPr>
        </a:p>
        <a:p>
          <a:pPr rtl="0" eaLnBrk="1" fontAlgn="base" latinLnBrk="0" hangingPunct="1"/>
          <a:r>
            <a:rPr lang="ja-JP" altLang="ja-JP" sz="1100" b="0" i="0" baseline="0">
              <a:solidFill>
                <a:sysClr val="windowText" lastClr="000000"/>
              </a:solidFill>
              <a:effectLst/>
              <a:latin typeface="+mn-lt"/>
              <a:ea typeface="+mn-ea"/>
              <a:cs typeface="+mn-cs"/>
            </a:rPr>
            <a:t>　臨時財政対策債など、国の制度上、地方財源不足の補てん等のために発行した地方債による影響や、合併後の新市建設計画実現に向けた合併特例債等の発行も見込まれることから、計画的な削減が困難な状況ではあるが、長期的な視点に立った、適正な公債管理が必要である。</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17272</xdr:rowOff>
    </xdr:from>
    <xdr:to>
      <xdr:col>7</xdr:col>
      <xdr:colOff>15875</xdr:colOff>
      <xdr:row>78</xdr:row>
      <xdr:rowOff>26415</xdr:rowOff>
    </xdr:to>
    <xdr:cxnSp macro="">
      <xdr:nvCxnSpPr>
        <xdr:cNvPr id="367" name="直線コネクタ 366"/>
        <xdr:cNvCxnSpPr/>
      </xdr:nvCxnSpPr>
      <xdr:spPr>
        <a:xfrm flipV="1">
          <a:off x="3987800" y="13390372"/>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170435</xdr:rowOff>
    </xdr:from>
    <xdr:to>
      <xdr:col>5</xdr:col>
      <xdr:colOff>549275</xdr:colOff>
      <xdr:row>78</xdr:row>
      <xdr:rowOff>26415</xdr:rowOff>
    </xdr:to>
    <xdr:cxnSp macro="">
      <xdr:nvCxnSpPr>
        <xdr:cNvPr id="370" name="直線コネクタ 369"/>
        <xdr:cNvCxnSpPr/>
      </xdr:nvCxnSpPr>
      <xdr:spPr>
        <a:xfrm>
          <a:off x="3098800" y="133720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170435</xdr:rowOff>
    </xdr:from>
    <xdr:to>
      <xdr:col>4</xdr:col>
      <xdr:colOff>346075</xdr:colOff>
      <xdr:row>78</xdr:row>
      <xdr:rowOff>17272</xdr:rowOff>
    </xdr:to>
    <xdr:cxnSp macro="">
      <xdr:nvCxnSpPr>
        <xdr:cNvPr id="373" name="直線コネクタ 372"/>
        <xdr:cNvCxnSpPr/>
      </xdr:nvCxnSpPr>
      <xdr:spPr>
        <a:xfrm flipV="1">
          <a:off x="2209800" y="133720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161289</xdr:rowOff>
    </xdr:from>
    <xdr:to>
      <xdr:col>3</xdr:col>
      <xdr:colOff>142875</xdr:colOff>
      <xdr:row>78</xdr:row>
      <xdr:rowOff>17272</xdr:rowOff>
    </xdr:to>
    <xdr:cxnSp macro="">
      <xdr:nvCxnSpPr>
        <xdr:cNvPr id="376" name="直線コネクタ 375"/>
        <xdr:cNvCxnSpPr/>
      </xdr:nvCxnSpPr>
      <xdr:spPr>
        <a:xfrm>
          <a:off x="1320800" y="133629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79" name="フローチャート : 判断 378"/>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0" name="テキスト ボックス 379"/>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86" name="円/楕円 385"/>
        <xdr:cNvSpPr/>
      </xdr:nvSpPr>
      <xdr:spPr>
        <a:xfrm>
          <a:off x="4775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109999</xdr:rowOff>
    </xdr:from>
    <xdr:ext cx="762000" cy="259045"/>
    <xdr:sp macro="" textlink="">
      <xdr:nvSpPr>
        <xdr:cNvPr id="387" name="公債費該当値テキスト"/>
        <xdr:cNvSpPr txBox="1"/>
      </xdr:nvSpPr>
      <xdr:spPr>
        <a:xfrm>
          <a:off x="4914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147065</xdr:rowOff>
    </xdr:from>
    <xdr:to>
      <xdr:col>5</xdr:col>
      <xdr:colOff>600075</xdr:colOff>
      <xdr:row>78</xdr:row>
      <xdr:rowOff>77215</xdr:rowOff>
    </xdr:to>
    <xdr:sp macro="" textlink="">
      <xdr:nvSpPr>
        <xdr:cNvPr id="388" name="円/楕円 387"/>
        <xdr:cNvSpPr/>
      </xdr:nvSpPr>
      <xdr:spPr>
        <a:xfrm>
          <a:off x="3937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89" name="テキスト ボックス 388"/>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119635</xdr:rowOff>
    </xdr:from>
    <xdr:to>
      <xdr:col>4</xdr:col>
      <xdr:colOff>396875</xdr:colOff>
      <xdr:row>78</xdr:row>
      <xdr:rowOff>49785</xdr:rowOff>
    </xdr:to>
    <xdr:sp macro="" textlink="">
      <xdr:nvSpPr>
        <xdr:cNvPr id="390" name="円/楕円 389"/>
        <xdr:cNvSpPr/>
      </xdr:nvSpPr>
      <xdr:spPr>
        <a:xfrm>
          <a:off x="3048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91" name="テキスト ボックス 390"/>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137922</xdr:rowOff>
    </xdr:from>
    <xdr:to>
      <xdr:col>3</xdr:col>
      <xdr:colOff>193675</xdr:colOff>
      <xdr:row>78</xdr:row>
      <xdr:rowOff>68072</xdr:rowOff>
    </xdr:to>
    <xdr:sp macro="" textlink="">
      <xdr:nvSpPr>
        <xdr:cNvPr id="392" name="円/楕円 391"/>
        <xdr:cNvSpPr/>
      </xdr:nvSpPr>
      <xdr:spPr>
        <a:xfrm>
          <a:off x="2159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52849</xdr:rowOff>
    </xdr:from>
    <xdr:ext cx="762000" cy="259045"/>
    <xdr:sp macro="" textlink="">
      <xdr:nvSpPr>
        <xdr:cNvPr id="393" name="テキスト ボックス 392"/>
        <xdr:cNvSpPr txBox="1"/>
      </xdr:nvSpPr>
      <xdr:spPr>
        <a:xfrm>
          <a:off x="1828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110489</xdr:rowOff>
    </xdr:from>
    <xdr:to>
      <xdr:col>1</xdr:col>
      <xdr:colOff>676275</xdr:colOff>
      <xdr:row>78</xdr:row>
      <xdr:rowOff>40639</xdr:rowOff>
    </xdr:to>
    <xdr:sp macro="" textlink="">
      <xdr:nvSpPr>
        <xdr:cNvPr id="394" name="円/楕円 393"/>
        <xdr:cNvSpPr/>
      </xdr:nvSpPr>
      <xdr:spPr>
        <a:xfrm>
          <a:off x="1270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25416</xdr:rowOff>
    </xdr:from>
    <xdr:ext cx="762000" cy="259045"/>
    <xdr:sp macro="" textlink="">
      <xdr:nvSpPr>
        <xdr:cNvPr id="395" name="テキスト ボックス 394"/>
        <xdr:cNvSpPr txBox="1"/>
      </xdr:nvSpPr>
      <xdr:spPr>
        <a:xfrm>
          <a:off x="939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ysClr val="windowText" lastClr="000000"/>
              </a:solidFill>
              <a:effectLst/>
              <a:latin typeface="+mn-lt"/>
              <a:ea typeface="+mn-ea"/>
              <a:cs typeface="+mn-cs"/>
            </a:rPr>
            <a:t>　公債費を除いた経常収支比率は前年度</a:t>
          </a:r>
          <a:r>
            <a:rPr lang="ja-JP" altLang="en-US" sz="1100" b="0" i="0" baseline="0">
              <a:solidFill>
                <a:sysClr val="windowText" lastClr="000000"/>
              </a:solidFill>
              <a:effectLst/>
              <a:latin typeface="+mn-lt"/>
              <a:ea typeface="+mn-ea"/>
              <a:cs typeface="+mn-cs"/>
            </a:rPr>
            <a:t>から</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上昇</a:t>
          </a:r>
          <a:r>
            <a:rPr lang="ja-JP" altLang="ja-JP" sz="1100" b="0" i="0" baseline="0">
              <a:solidFill>
                <a:sysClr val="windowText" lastClr="000000"/>
              </a:solidFill>
              <a:effectLst/>
              <a:latin typeface="+mn-lt"/>
              <a:ea typeface="+mn-ea"/>
              <a:cs typeface="+mn-cs"/>
            </a:rPr>
            <a:t>し、</a:t>
          </a:r>
          <a:r>
            <a:rPr lang="en-US" altLang="ja-JP" sz="1100" b="0" i="0" baseline="0">
              <a:solidFill>
                <a:sysClr val="windowText" lastClr="000000"/>
              </a:solidFill>
              <a:effectLst/>
              <a:latin typeface="+mn-lt"/>
              <a:ea typeface="+mn-ea"/>
              <a:cs typeface="+mn-cs"/>
            </a:rPr>
            <a:t>69.8</a:t>
          </a:r>
          <a:r>
            <a:rPr lang="ja-JP" altLang="ja-JP" sz="1100" b="0" i="0" baseline="0">
              <a:solidFill>
                <a:sysClr val="windowText" lastClr="000000"/>
              </a:solidFill>
              <a:effectLst/>
              <a:latin typeface="+mn-lt"/>
              <a:ea typeface="+mn-ea"/>
              <a:cs typeface="+mn-cs"/>
            </a:rPr>
            <a:t>％となった。</a:t>
          </a:r>
          <a:endParaRPr lang="ja-JP" altLang="ja-JP" sz="1400">
            <a:solidFill>
              <a:sysClr val="windowText" lastClr="000000"/>
            </a:solidFill>
            <a:effectLst/>
          </a:endParaRPr>
        </a:p>
        <a:p>
          <a:pPr rtl="0" eaLnBrk="1" fontAlgn="base" latinLnBrk="0" hangingPunct="1"/>
          <a:r>
            <a:rPr lang="ja-JP" altLang="ja-JP" sz="1100" b="0" i="0" baseline="0">
              <a:solidFill>
                <a:sysClr val="windowText" lastClr="000000"/>
              </a:solidFill>
              <a:effectLst/>
              <a:latin typeface="+mn-lt"/>
              <a:ea typeface="+mn-ea"/>
              <a:cs typeface="+mn-cs"/>
            </a:rPr>
            <a:t>　今後も</a:t>
          </a:r>
          <a:r>
            <a:rPr lang="ja-JP" altLang="en-US" sz="1100" b="0" i="0" baseline="0">
              <a:solidFill>
                <a:sysClr val="windowText" lastClr="000000"/>
              </a:solidFill>
              <a:effectLst/>
              <a:latin typeface="+mn-lt"/>
              <a:ea typeface="+mn-ea"/>
              <a:cs typeface="+mn-cs"/>
            </a:rPr>
            <a:t>より一層の</a:t>
          </a:r>
          <a:r>
            <a:rPr lang="ja-JP" altLang="ja-JP" sz="1100" b="0" i="0" baseline="0">
              <a:solidFill>
                <a:sysClr val="windowText" lastClr="000000"/>
              </a:solidFill>
              <a:effectLst/>
              <a:latin typeface="+mn-lt"/>
              <a:ea typeface="+mn-ea"/>
              <a:cs typeface="+mn-cs"/>
            </a:rPr>
            <a:t>歳入の確保と歳出の抑制などに努め</a:t>
          </a:r>
          <a:r>
            <a:rPr lang="ja-JP" altLang="en-US" sz="1100" b="0" i="0" baseline="0">
              <a:solidFill>
                <a:sysClr val="windowText" lastClr="000000"/>
              </a:solidFill>
              <a:effectLst/>
              <a:latin typeface="+mn-lt"/>
              <a:ea typeface="+mn-ea"/>
              <a:cs typeface="+mn-cs"/>
            </a:rPr>
            <a:t>たい。</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69850</xdr:rowOff>
    </xdr:from>
    <xdr:to>
      <xdr:col>24</xdr:col>
      <xdr:colOff>31750</xdr:colOff>
      <xdr:row>76</xdr:row>
      <xdr:rowOff>3556</xdr:rowOff>
    </xdr:to>
    <xdr:cxnSp macro="">
      <xdr:nvCxnSpPr>
        <xdr:cNvPr id="426" name="直線コネクタ 425"/>
        <xdr:cNvCxnSpPr/>
      </xdr:nvCxnSpPr>
      <xdr:spPr>
        <a:xfrm>
          <a:off x="15671800" y="12928600"/>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69850</xdr:rowOff>
    </xdr:from>
    <xdr:to>
      <xdr:col>22</xdr:col>
      <xdr:colOff>565150</xdr:colOff>
      <xdr:row>75</xdr:row>
      <xdr:rowOff>124714</xdr:rowOff>
    </xdr:to>
    <xdr:cxnSp macro="">
      <xdr:nvCxnSpPr>
        <xdr:cNvPr id="429" name="直線コネクタ 428"/>
        <xdr:cNvCxnSpPr/>
      </xdr:nvCxnSpPr>
      <xdr:spPr>
        <a:xfrm flipV="1">
          <a:off x="14782800" y="1292860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97282</xdr:rowOff>
    </xdr:from>
    <xdr:to>
      <xdr:col>21</xdr:col>
      <xdr:colOff>361950</xdr:colOff>
      <xdr:row>75</xdr:row>
      <xdr:rowOff>124714</xdr:rowOff>
    </xdr:to>
    <xdr:cxnSp macro="">
      <xdr:nvCxnSpPr>
        <xdr:cNvPr id="432" name="直線コネクタ 431"/>
        <xdr:cNvCxnSpPr/>
      </xdr:nvCxnSpPr>
      <xdr:spPr>
        <a:xfrm>
          <a:off x="13893800" y="129560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34" name="テキスト ボックス 433"/>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78994</xdr:rowOff>
    </xdr:from>
    <xdr:to>
      <xdr:col>20</xdr:col>
      <xdr:colOff>158750</xdr:colOff>
      <xdr:row>75</xdr:row>
      <xdr:rowOff>97282</xdr:rowOff>
    </xdr:to>
    <xdr:cxnSp macro="">
      <xdr:nvCxnSpPr>
        <xdr:cNvPr id="435" name="直線コネクタ 434"/>
        <xdr:cNvCxnSpPr/>
      </xdr:nvCxnSpPr>
      <xdr:spPr>
        <a:xfrm>
          <a:off x="13004800" y="129377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73913</xdr:rowOff>
    </xdr:from>
    <xdr:to>
      <xdr:col>19</xdr:col>
      <xdr:colOff>6350</xdr:colOff>
      <xdr:row>78</xdr:row>
      <xdr:rowOff>4063</xdr:rowOff>
    </xdr:to>
    <xdr:sp macro="" textlink="">
      <xdr:nvSpPr>
        <xdr:cNvPr id="438" name="フローチャート : 判断 437"/>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160290</xdr:rowOff>
    </xdr:from>
    <xdr:ext cx="762000" cy="259045"/>
    <xdr:sp macro="" textlink="">
      <xdr:nvSpPr>
        <xdr:cNvPr id="439" name="テキスト ボックス 438"/>
        <xdr:cNvSpPr txBox="1"/>
      </xdr:nvSpPr>
      <xdr:spPr>
        <a:xfrm>
          <a:off x="12623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45" name="円/楕円 444"/>
        <xdr:cNvSpPr/>
      </xdr:nvSpPr>
      <xdr:spPr>
        <a:xfrm>
          <a:off x="164592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140733</xdr:rowOff>
    </xdr:from>
    <xdr:ext cx="762000" cy="259045"/>
    <xdr:sp macro="" textlink="">
      <xdr:nvSpPr>
        <xdr:cNvPr id="446" name="公債費以外該当値テキスト"/>
        <xdr:cNvSpPr txBox="1"/>
      </xdr:nvSpPr>
      <xdr:spPr>
        <a:xfrm>
          <a:off x="16598900" y="12828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19050</xdr:rowOff>
    </xdr:from>
    <xdr:to>
      <xdr:col>22</xdr:col>
      <xdr:colOff>615950</xdr:colOff>
      <xdr:row>75</xdr:row>
      <xdr:rowOff>120650</xdr:rowOff>
    </xdr:to>
    <xdr:sp macro="" textlink="">
      <xdr:nvSpPr>
        <xdr:cNvPr id="447" name="円/楕円 446"/>
        <xdr:cNvSpPr/>
      </xdr:nvSpPr>
      <xdr:spPr>
        <a:xfrm>
          <a:off x="15621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130827</xdr:rowOff>
    </xdr:from>
    <xdr:ext cx="736600" cy="259045"/>
    <xdr:sp macro="" textlink="">
      <xdr:nvSpPr>
        <xdr:cNvPr id="448" name="テキスト ボックス 447"/>
        <xdr:cNvSpPr txBox="1"/>
      </xdr:nvSpPr>
      <xdr:spPr>
        <a:xfrm>
          <a:off x="15290800" y="1264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73914</xdr:rowOff>
    </xdr:from>
    <xdr:to>
      <xdr:col>21</xdr:col>
      <xdr:colOff>412750</xdr:colOff>
      <xdr:row>76</xdr:row>
      <xdr:rowOff>4065</xdr:rowOff>
    </xdr:to>
    <xdr:sp macro="" textlink="">
      <xdr:nvSpPr>
        <xdr:cNvPr id="449" name="円/楕円 448"/>
        <xdr:cNvSpPr/>
      </xdr:nvSpPr>
      <xdr:spPr>
        <a:xfrm>
          <a:off x="14732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14241</xdr:rowOff>
    </xdr:from>
    <xdr:ext cx="762000" cy="259045"/>
    <xdr:sp macro="" textlink="">
      <xdr:nvSpPr>
        <xdr:cNvPr id="450" name="テキスト ボックス 449"/>
        <xdr:cNvSpPr txBox="1"/>
      </xdr:nvSpPr>
      <xdr:spPr>
        <a:xfrm>
          <a:off x="14401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46482</xdr:rowOff>
    </xdr:from>
    <xdr:to>
      <xdr:col>20</xdr:col>
      <xdr:colOff>209550</xdr:colOff>
      <xdr:row>75</xdr:row>
      <xdr:rowOff>148081</xdr:rowOff>
    </xdr:to>
    <xdr:sp macro="" textlink="">
      <xdr:nvSpPr>
        <xdr:cNvPr id="451" name="円/楕円 450"/>
        <xdr:cNvSpPr/>
      </xdr:nvSpPr>
      <xdr:spPr>
        <a:xfrm>
          <a:off x="13843000" y="129052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158259</xdr:rowOff>
    </xdr:from>
    <xdr:ext cx="762000" cy="259045"/>
    <xdr:sp macro="" textlink="">
      <xdr:nvSpPr>
        <xdr:cNvPr id="452" name="テキスト ボックス 451"/>
        <xdr:cNvSpPr txBox="1"/>
      </xdr:nvSpPr>
      <xdr:spPr>
        <a:xfrm>
          <a:off x="13512800" y="1267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28194</xdr:rowOff>
    </xdr:from>
    <xdr:to>
      <xdr:col>19</xdr:col>
      <xdr:colOff>6350</xdr:colOff>
      <xdr:row>75</xdr:row>
      <xdr:rowOff>129794</xdr:rowOff>
    </xdr:to>
    <xdr:sp macro="" textlink="">
      <xdr:nvSpPr>
        <xdr:cNvPr id="453" name="円/楕円 452"/>
        <xdr:cNvSpPr/>
      </xdr:nvSpPr>
      <xdr:spPr>
        <a:xfrm>
          <a:off x="12954000" y="1288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139971</xdr:rowOff>
    </xdr:from>
    <xdr:ext cx="762000" cy="259045"/>
    <xdr:sp macro="" textlink="">
      <xdr:nvSpPr>
        <xdr:cNvPr id="454" name="テキスト ボックス 453"/>
        <xdr:cNvSpPr txBox="1"/>
      </xdr:nvSpPr>
      <xdr:spPr>
        <a:xfrm>
          <a:off x="12623800" y="1265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三重県伊勢市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77535</xdr:rowOff>
    </xdr:from>
    <xdr:to>
      <xdr:col>4</xdr:col>
      <xdr:colOff>1117600</xdr:colOff>
      <xdr:row>15</xdr:row>
      <xdr:rowOff>145756</xdr:rowOff>
    </xdr:to>
    <xdr:cxnSp macro="">
      <xdr:nvCxnSpPr>
        <xdr:cNvPr id="52" name="直線コネクタ 51"/>
        <xdr:cNvCxnSpPr/>
      </xdr:nvCxnSpPr>
      <xdr:spPr bwMode="auto">
        <a:xfrm flipV="1">
          <a:off x="5003800" y="2696910"/>
          <a:ext cx="647700" cy="682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103008</xdr:rowOff>
    </xdr:from>
    <xdr:to>
      <xdr:col>4</xdr:col>
      <xdr:colOff>469900</xdr:colOff>
      <xdr:row>15</xdr:row>
      <xdr:rowOff>145756</xdr:rowOff>
    </xdr:to>
    <xdr:cxnSp macro="">
      <xdr:nvCxnSpPr>
        <xdr:cNvPr id="55" name="直線コネクタ 54"/>
        <xdr:cNvCxnSpPr/>
      </xdr:nvCxnSpPr>
      <xdr:spPr bwMode="auto">
        <a:xfrm>
          <a:off x="4305300" y="2722383"/>
          <a:ext cx="698500" cy="42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35897</xdr:rowOff>
    </xdr:from>
    <xdr:to>
      <xdr:col>3</xdr:col>
      <xdr:colOff>904875</xdr:colOff>
      <xdr:row>15</xdr:row>
      <xdr:rowOff>103008</xdr:rowOff>
    </xdr:to>
    <xdr:cxnSp macro="">
      <xdr:nvCxnSpPr>
        <xdr:cNvPr id="58" name="直線コネクタ 57"/>
        <xdr:cNvCxnSpPr/>
      </xdr:nvCxnSpPr>
      <xdr:spPr bwMode="auto">
        <a:xfrm>
          <a:off x="3606800" y="2655272"/>
          <a:ext cx="698500" cy="67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161856</xdr:rowOff>
    </xdr:from>
    <xdr:to>
      <xdr:col>3</xdr:col>
      <xdr:colOff>206375</xdr:colOff>
      <xdr:row>15</xdr:row>
      <xdr:rowOff>35897</xdr:rowOff>
    </xdr:to>
    <xdr:cxnSp macro="">
      <xdr:nvCxnSpPr>
        <xdr:cNvPr id="61" name="直線コネクタ 60"/>
        <xdr:cNvCxnSpPr/>
      </xdr:nvCxnSpPr>
      <xdr:spPr bwMode="auto">
        <a:xfrm>
          <a:off x="2908300" y="2609781"/>
          <a:ext cx="698500" cy="45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156580</xdr:rowOff>
    </xdr:from>
    <xdr:to>
      <xdr:col>2</xdr:col>
      <xdr:colOff>692150</xdr:colOff>
      <xdr:row>16</xdr:row>
      <xdr:rowOff>86730</xdr:rowOff>
    </xdr:to>
    <xdr:sp macro="" textlink="">
      <xdr:nvSpPr>
        <xdr:cNvPr id="64" name="フローチャート : 判断 63"/>
        <xdr:cNvSpPr/>
      </xdr:nvSpPr>
      <xdr:spPr bwMode="auto">
        <a:xfrm>
          <a:off x="28575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71507</xdr:rowOff>
    </xdr:from>
    <xdr:ext cx="762000" cy="259045"/>
    <xdr:sp macro="" textlink="">
      <xdr:nvSpPr>
        <xdr:cNvPr id="65" name="テキスト ボックス 64"/>
        <xdr:cNvSpPr txBox="1"/>
      </xdr:nvSpPr>
      <xdr:spPr>
        <a:xfrm>
          <a:off x="25273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26735</xdr:rowOff>
    </xdr:from>
    <xdr:to>
      <xdr:col>5</xdr:col>
      <xdr:colOff>34925</xdr:colOff>
      <xdr:row>15</xdr:row>
      <xdr:rowOff>128335</xdr:rowOff>
    </xdr:to>
    <xdr:sp macro="" textlink="">
      <xdr:nvSpPr>
        <xdr:cNvPr id="71" name="円/楕円 70"/>
        <xdr:cNvSpPr/>
      </xdr:nvSpPr>
      <xdr:spPr bwMode="auto">
        <a:xfrm>
          <a:off x="5600700" y="2646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43262</xdr:rowOff>
    </xdr:from>
    <xdr:ext cx="762000" cy="259045"/>
    <xdr:sp macro="" textlink="">
      <xdr:nvSpPr>
        <xdr:cNvPr id="72" name="人口1人当たり決算額の推移該当値テキスト130"/>
        <xdr:cNvSpPr txBox="1"/>
      </xdr:nvSpPr>
      <xdr:spPr>
        <a:xfrm>
          <a:off x="5740400" y="2491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67,973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94956</xdr:rowOff>
    </xdr:from>
    <xdr:to>
      <xdr:col>4</xdr:col>
      <xdr:colOff>520700</xdr:colOff>
      <xdr:row>16</xdr:row>
      <xdr:rowOff>25106</xdr:rowOff>
    </xdr:to>
    <xdr:sp macro="" textlink="">
      <xdr:nvSpPr>
        <xdr:cNvPr id="73" name="円/楕円 72"/>
        <xdr:cNvSpPr/>
      </xdr:nvSpPr>
      <xdr:spPr bwMode="auto">
        <a:xfrm>
          <a:off x="4953000" y="2714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35283</xdr:rowOff>
    </xdr:from>
    <xdr:ext cx="736600" cy="259045"/>
    <xdr:sp macro="" textlink="">
      <xdr:nvSpPr>
        <xdr:cNvPr id="74" name="テキスト ボックス 73"/>
        <xdr:cNvSpPr txBox="1"/>
      </xdr:nvSpPr>
      <xdr:spPr>
        <a:xfrm>
          <a:off x="4622800" y="2483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65,884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52208</xdr:rowOff>
    </xdr:from>
    <xdr:to>
      <xdr:col>3</xdr:col>
      <xdr:colOff>955675</xdr:colOff>
      <xdr:row>15</xdr:row>
      <xdr:rowOff>153808</xdr:rowOff>
    </xdr:to>
    <xdr:sp macro="" textlink="">
      <xdr:nvSpPr>
        <xdr:cNvPr id="75" name="円/楕円 74"/>
        <xdr:cNvSpPr/>
      </xdr:nvSpPr>
      <xdr:spPr bwMode="auto">
        <a:xfrm>
          <a:off x="4254500" y="2671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163985</xdr:rowOff>
    </xdr:from>
    <xdr:ext cx="762000" cy="259045"/>
    <xdr:sp macro="" textlink="">
      <xdr:nvSpPr>
        <xdr:cNvPr id="76" name="テキスト ボックス 75"/>
        <xdr:cNvSpPr txBox="1"/>
      </xdr:nvSpPr>
      <xdr:spPr>
        <a:xfrm>
          <a:off x="3924300" y="2440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156547</xdr:rowOff>
    </xdr:from>
    <xdr:to>
      <xdr:col>3</xdr:col>
      <xdr:colOff>257175</xdr:colOff>
      <xdr:row>15</xdr:row>
      <xdr:rowOff>86697</xdr:rowOff>
    </xdr:to>
    <xdr:sp macro="" textlink="">
      <xdr:nvSpPr>
        <xdr:cNvPr id="77" name="円/楕円 76"/>
        <xdr:cNvSpPr/>
      </xdr:nvSpPr>
      <xdr:spPr bwMode="auto">
        <a:xfrm>
          <a:off x="3556000" y="2604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96874</xdr:rowOff>
    </xdr:from>
    <xdr:ext cx="762000" cy="259045"/>
    <xdr:sp macro="" textlink="">
      <xdr:nvSpPr>
        <xdr:cNvPr id="78" name="テキスト ボックス 77"/>
        <xdr:cNvSpPr txBox="1"/>
      </xdr:nvSpPr>
      <xdr:spPr>
        <a:xfrm>
          <a:off x="3225800" y="237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69,248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111056</xdr:rowOff>
    </xdr:from>
    <xdr:to>
      <xdr:col>2</xdr:col>
      <xdr:colOff>692150</xdr:colOff>
      <xdr:row>15</xdr:row>
      <xdr:rowOff>41206</xdr:rowOff>
    </xdr:to>
    <xdr:sp macro="" textlink="">
      <xdr:nvSpPr>
        <xdr:cNvPr id="79" name="円/楕円 78"/>
        <xdr:cNvSpPr/>
      </xdr:nvSpPr>
      <xdr:spPr bwMode="auto">
        <a:xfrm>
          <a:off x="2857500" y="25589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51383</xdr:rowOff>
    </xdr:from>
    <xdr:ext cx="762000" cy="259045"/>
    <xdr:sp macro="" textlink="">
      <xdr:nvSpPr>
        <xdr:cNvPr id="80" name="テキスト ボックス 79"/>
        <xdr:cNvSpPr txBox="1"/>
      </xdr:nvSpPr>
      <xdr:spPr>
        <a:xfrm>
          <a:off x="2527300" y="2327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70,641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328135</xdr:rowOff>
    </xdr:from>
    <xdr:to>
      <xdr:col>4</xdr:col>
      <xdr:colOff>1117600</xdr:colOff>
      <xdr:row>36</xdr:row>
      <xdr:rowOff>109071</xdr:rowOff>
    </xdr:to>
    <xdr:cxnSp macro="">
      <xdr:nvCxnSpPr>
        <xdr:cNvPr id="115" name="直線コネクタ 114"/>
        <xdr:cNvCxnSpPr/>
      </xdr:nvCxnSpPr>
      <xdr:spPr bwMode="auto">
        <a:xfrm>
          <a:off x="5003800" y="6938485"/>
          <a:ext cx="647700" cy="1238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86653</xdr:rowOff>
    </xdr:from>
    <xdr:ext cx="762000" cy="259045"/>
    <xdr:sp macro="" textlink="">
      <xdr:nvSpPr>
        <xdr:cNvPr id="116" name="人口1人当たり決算額の推移平均値テキスト445"/>
        <xdr:cNvSpPr txBox="1"/>
      </xdr:nvSpPr>
      <xdr:spPr>
        <a:xfrm>
          <a:off x="5740400" y="6697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328135</xdr:rowOff>
    </xdr:from>
    <xdr:to>
      <xdr:col>4</xdr:col>
      <xdr:colOff>469900</xdr:colOff>
      <xdr:row>36</xdr:row>
      <xdr:rowOff>23379</xdr:rowOff>
    </xdr:to>
    <xdr:cxnSp macro="">
      <xdr:nvCxnSpPr>
        <xdr:cNvPr id="118" name="直線コネクタ 117"/>
        <xdr:cNvCxnSpPr/>
      </xdr:nvCxnSpPr>
      <xdr:spPr bwMode="auto">
        <a:xfrm flipV="1">
          <a:off x="4305300" y="6938485"/>
          <a:ext cx="698500" cy="38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290259</xdr:rowOff>
    </xdr:from>
    <xdr:ext cx="736600" cy="259045"/>
    <xdr:sp macro="" textlink="">
      <xdr:nvSpPr>
        <xdr:cNvPr id="120" name="テキスト ボックス 119"/>
        <xdr:cNvSpPr txBox="1"/>
      </xdr:nvSpPr>
      <xdr:spPr>
        <a:xfrm>
          <a:off x="4622800" y="6557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313080</xdr:rowOff>
    </xdr:from>
    <xdr:to>
      <xdr:col>3</xdr:col>
      <xdr:colOff>904875</xdr:colOff>
      <xdr:row>36</xdr:row>
      <xdr:rowOff>23379</xdr:rowOff>
    </xdr:to>
    <xdr:cxnSp macro="">
      <xdr:nvCxnSpPr>
        <xdr:cNvPr id="121" name="直線コネクタ 120"/>
        <xdr:cNvCxnSpPr/>
      </xdr:nvCxnSpPr>
      <xdr:spPr bwMode="auto">
        <a:xfrm>
          <a:off x="3606800" y="6923430"/>
          <a:ext cx="698500" cy="53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260378</xdr:rowOff>
    </xdr:from>
    <xdr:ext cx="762000" cy="259045"/>
    <xdr:sp macro="" textlink="">
      <xdr:nvSpPr>
        <xdr:cNvPr id="123" name="テキスト ボックス 122"/>
        <xdr:cNvSpPr txBox="1"/>
      </xdr:nvSpPr>
      <xdr:spPr>
        <a:xfrm>
          <a:off x="3924300" y="6527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247341</xdr:rowOff>
    </xdr:from>
    <xdr:to>
      <xdr:col>3</xdr:col>
      <xdr:colOff>206375</xdr:colOff>
      <xdr:row>35</xdr:row>
      <xdr:rowOff>313080</xdr:rowOff>
    </xdr:to>
    <xdr:cxnSp macro="">
      <xdr:nvCxnSpPr>
        <xdr:cNvPr id="124" name="直線コネクタ 123"/>
        <xdr:cNvCxnSpPr/>
      </xdr:nvCxnSpPr>
      <xdr:spPr bwMode="auto">
        <a:xfrm>
          <a:off x="2908300" y="6857691"/>
          <a:ext cx="698500" cy="657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215017</xdr:rowOff>
    </xdr:from>
    <xdr:ext cx="762000" cy="259045"/>
    <xdr:sp macro="" textlink="">
      <xdr:nvSpPr>
        <xdr:cNvPr id="126" name="テキスト ボックス 125"/>
        <xdr:cNvSpPr txBox="1"/>
      </xdr:nvSpPr>
      <xdr:spPr>
        <a:xfrm>
          <a:off x="3225800" y="648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281025</xdr:rowOff>
    </xdr:from>
    <xdr:to>
      <xdr:col>2</xdr:col>
      <xdr:colOff>692150</xdr:colOff>
      <xdr:row>36</xdr:row>
      <xdr:rowOff>39725</xdr:rowOff>
    </xdr:to>
    <xdr:sp macro="" textlink="">
      <xdr:nvSpPr>
        <xdr:cNvPr id="127" name="フローチャート : 判断 126"/>
        <xdr:cNvSpPr/>
      </xdr:nvSpPr>
      <xdr:spPr bwMode="auto">
        <a:xfrm>
          <a:off x="2857500" y="6891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24502</xdr:rowOff>
    </xdr:from>
    <xdr:ext cx="762000" cy="259045"/>
    <xdr:sp macro="" textlink="">
      <xdr:nvSpPr>
        <xdr:cNvPr id="128" name="テキスト ボックス 127"/>
        <xdr:cNvSpPr txBox="1"/>
      </xdr:nvSpPr>
      <xdr:spPr>
        <a:xfrm>
          <a:off x="2527300" y="697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58271</xdr:rowOff>
    </xdr:from>
    <xdr:to>
      <xdr:col>5</xdr:col>
      <xdr:colOff>34925</xdr:colOff>
      <xdr:row>36</xdr:row>
      <xdr:rowOff>159871</xdr:rowOff>
    </xdr:to>
    <xdr:sp macro="" textlink="">
      <xdr:nvSpPr>
        <xdr:cNvPr id="134" name="円/楕円 133"/>
        <xdr:cNvSpPr/>
      </xdr:nvSpPr>
      <xdr:spPr bwMode="auto">
        <a:xfrm>
          <a:off x="5600700" y="7011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30348</xdr:rowOff>
    </xdr:from>
    <xdr:ext cx="762000" cy="259045"/>
    <xdr:sp macro="" textlink="">
      <xdr:nvSpPr>
        <xdr:cNvPr id="135" name="人口1人当たり決算額の推移該当値テキスト445"/>
        <xdr:cNvSpPr txBox="1"/>
      </xdr:nvSpPr>
      <xdr:spPr>
        <a:xfrm>
          <a:off x="5740400" y="6983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6,799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277335</xdr:rowOff>
    </xdr:from>
    <xdr:to>
      <xdr:col>4</xdr:col>
      <xdr:colOff>520700</xdr:colOff>
      <xdr:row>36</xdr:row>
      <xdr:rowOff>36035</xdr:rowOff>
    </xdr:to>
    <xdr:sp macro="" textlink="">
      <xdr:nvSpPr>
        <xdr:cNvPr id="136" name="円/楕円 135"/>
        <xdr:cNvSpPr/>
      </xdr:nvSpPr>
      <xdr:spPr bwMode="auto">
        <a:xfrm>
          <a:off x="4953000" y="6887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20812</xdr:rowOff>
    </xdr:from>
    <xdr:ext cx="736600" cy="259045"/>
    <xdr:sp macro="" textlink="">
      <xdr:nvSpPr>
        <xdr:cNvPr id="137" name="テキスト ボックス 136"/>
        <xdr:cNvSpPr txBox="1"/>
      </xdr:nvSpPr>
      <xdr:spPr>
        <a:xfrm>
          <a:off x="4622800" y="6974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315479</xdr:rowOff>
    </xdr:from>
    <xdr:to>
      <xdr:col>3</xdr:col>
      <xdr:colOff>955675</xdr:colOff>
      <xdr:row>36</xdr:row>
      <xdr:rowOff>74179</xdr:rowOff>
    </xdr:to>
    <xdr:sp macro="" textlink="">
      <xdr:nvSpPr>
        <xdr:cNvPr id="138" name="円/楕円 137"/>
        <xdr:cNvSpPr/>
      </xdr:nvSpPr>
      <xdr:spPr bwMode="auto">
        <a:xfrm>
          <a:off x="4254500" y="6925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58956</xdr:rowOff>
    </xdr:from>
    <xdr:ext cx="762000" cy="259045"/>
    <xdr:sp macro="" textlink="">
      <xdr:nvSpPr>
        <xdr:cNvPr id="139" name="テキスト ボックス 138"/>
        <xdr:cNvSpPr txBox="1"/>
      </xdr:nvSpPr>
      <xdr:spPr>
        <a:xfrm>
          <a:off x="3924300" y="701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262280</xdr:rowOff>
    </xdr:from>
    <xdr:to>
      <xdr:col>3</xdr:col>
      <xdr:colOff>257175</xdr:colOff>
      <xdr:row>36</xdr:row>
      <xdr:rowOff>20980</xdr:rowOff>
    </xdr:to>
    <xdr:sp macro="" textlink="">
      <xdr:nvSpPr>
        <xdr:cNvPr id="140" name="円/楕円 139"/>
        <xdr:cNvSpPr/>
      </xdr:nvSpPr>
      <xdr:spPr bwMode="auto">
        <a:xfrm>
          <a:off x="3556000" y="6872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5757</xdr:rowOff>
    </xdr:from>
    <xdr:ext cx="762000" cy="259045"/>
    <xdr:sp macro="" textlink="">
      <xdr:nvSpPr>
        <xdr:cNvPr id="141" name="テキスト ボックス 140"/>
        <xdr:cNvSpPr txBox="1"/>
      </xdr:nvSpPr>
      <xdr:spPr>
        <a:xfrm>
          <a:off x="3225800" y="6959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196541</xdr:rowOff>
    </xdr:from>
    <xdr:to>
      <xdr:col>2</xdr:col>
      <xdr:colOff>692150</xdr:colOff>
      <xdr:row>35</xdr:row>
      <xdr:rowOff>298141</xdr:rowOff>
    </xdr:to>
    <xdr:sp macro="" textlink="">
      <xdr:nvSpPr>
        <xdr:cNvPr id="142" name="円/楕円 141"/>
        <xdr:cNvSpPr/>
      </xdr:nvSpPr>
      <xdr:spPr bwMode="auto">
        <a:xfrm>
          <a:off x="2857500" y="68068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308318</xdr:rowOff>
    </xdr:from>
    <xdr:ext cx="762000" cy="259045"/>
    <xdr:sp macro="" textlink="">
      <xdr:nvSpPr>
        <xdr:cNvPr id="143" name="テキスト ボックス 142"/>
        <xdr:cNvSpPr txBox="1"/>
      </xdr:nvSpPr>
      <xdr:spPr>
        <a:xfrm>
          <a:off x="2527300" y="6575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13,065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財政調整基金は平成</a:t>
          </a:r>
          <a:r>
            <a:rPr lang="en-US" altLang="ja-JP" sz="1100" b="0" i="0" baseline="0">
              <a:solidFill>
                <a:sysClr val="windowText" lastClr="000000"/>
              </a:solidFill>
              <a:effectLst/>
              <a:latin typeface="+mn-lt"/>
              <a:ea typeface="+mn-ea"/>
              <a:cs typeface="+mn-cs"/>
            </a:rPr>
            <a:t>18</a:t>
          </a:r>
          <a:r>
            <a:rPr lang="ja-JP" altLang="ja-JP" sz="1100" b="0" i="0" baseline="0">
              <a:solidFill>
                <a:sysClr val="windowText" lastClr="000000"/>
              </a:solidFill>
              <a:effectLst/>
              <a:latin typeface="+mn-lt"/>
              <a:ea typeface="+mn-ea"/>
              <a:cs typeface="+mn-cs"/>
            </a:rPr>
            <a:t>年度以降は取り崩しはなく、剰余金の積立ができたことから、標準財政規模に占める財政調整基金の割合は増加している。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年度においては、実質収支はプラスであるが、実質単年度収支ではマイナスとなった。</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　病院事業会計については、慢性的な医師不足等により赤字運営が続いていたが、新病院建設の方針等が決定したことにより、経営改善に向けた取組を支援するため、一般会計からの繰出を増額した。平成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年度から黒字に転じたが、今後も更なる経営改善を進める必要がある。</a:t>
          </a:r>
          <a:endParaRPr lang="ja-JP" altLang="ja-JP" sz="1400">
            <a:effectLst/>
          </a:endParaRPr>
        </a:p>
        <a:p>
          <a:pPr rtl="0"/>
          <a:r>
            <a:rPr lang="ja-JP" altLang="ja-JP" sz="1100" b="0" i="0" baseline="0">
              <a:solidFill>
                <a:schemeClr val="dk1"/>
              </a:solidFill>
              <a:effectLst/>
              <a:latin typeface="+mn-lt"/>
              <a:ea typeface="+mn-ea"/>
              <a:cs typeface="+mn-cs"/>
            </a:rPr>
            <a:t>　その他の会計については黒字で推移しているが、健全な財政状況を維持するため、長期的な視点に立ち</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事業の推進を図る。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latin typeface="+mn-lt"/>
              <a:ea typeface="+mn-ea"/>
              <a:cs typeface="+mn-cs"/>
            </a:rPr>
            <a:t>実質公債費比率の分子の</a:t>
          </a:r>
          <a:r>
            <a:rPr lang="ja-JP" altLang="en-US" sz="1100" b="0" i="0" baseline="0">
              <a:solidFill>
                <a:sysClr val="windowText" lastClr="000000"/>
              </a:solidFill>
              <a:latin typeface="+mn-lt"/>
              <a:ea typeface="+mn-ea"/>
              <a:cs typeface="+mn-cs"/>
            </a:rPr>
            <a:t>額は、</a:t>
          </a:r>
          <a:r>
            <a:rPr lang="ja-JP" altLang="ja-JP" sz="1100" b="0" i="0" baseline="0">
              <a:solidFill>
                <a:sysClr val="windowText" lastClr="000000"/>
              </a:solidFill>
              <a:effectLst/>
              <a:latin typeface="+mn-lt"/>
              <a:ea typeface="+mn-ea"/>
              <a:cs typeface="+mn-cs"/>
            </a:rPr>
            <a:t>過去の交付税算入外地方債の償還終了及び合併特例債など交付税算入率の高い地方債の借入により、小さくなっている。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　今後は、</a:t>
          </a:r>
          <a:r>
            <a:rPr lang="ja-JP" altLang="ja-JP" sz="1100">
              <a:solidFill>
                <a:sysClr val="windowText" lastClr="000000"/>
              </a:solidFill>
              <a:effectLst/>
              <a:latin typeface="+mn-lt"/>
              <a:ea typeface="+mn-ea"/>
              <a:cs typeface="+mn-cs"/>
            </a:rPr>
            <a:t>市税、地方交付税をはじめ、歳入の大きな伸びが見込めないため、臨時財政対策債を含め地方債に依存した財政運営が予測されること、また、大型の建設事業が想定されていることから、地方債残高の抑制に努める必要があ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　将来負担額は、ほぼ横ばいで推移しているのに対し、充当可能財源等は、基金残高の増、合併特例債や臨時財政対策債など基準財政需要額算入見込額の増等により増加している。</a:t>
          </a:r>
          <a:endParaRPr lang="ja-JP" altLang="ja-JP" sz="1400">
            <a:effectLst/>
          </a:endParaRPr>
        </a:p>
        <a:p>
          <a:pPr rtl="0" fontAlgn="base"/>
          <a:r>
            <a:rPr lang="ja-JP" altLang="ja-JP" sz="1100" b="0" i="0" baseline="0">
              <a:solidFill>
                <a:schemeClr val="dk1"/>
              </a:solidFill>
              <a:effectLst/>
              <a:latin typeface="+mn-lt"/>
              <a:ea typeface="+mn-ea"/>
              <a:cs typeface="+mn-cs"/>
            </a:rPr>
            <a:t>　また、平成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年度より、充当可能財源等の額が、将来負担額を上回り、将来負担比率の分子はゼロ以下となった。</a:t>
          </a:r>
          <a:endParaRPr lang="ja-JP" altLang="ja-JP" sz="1400">
            <a:effectLst/>
          </a:endParaRPr>
        </a:p>
        <a:p>
          <a:pPr rtl="0" fontAlgn="base"/>
          <a:r>
            <a:rPr lang="ja-JP" altLang="ja-JP" sz="1100" b="0" i="0" baseline="0">
              <a:solidFill>
                <a:schemeClr val="dk1"/>
              </a:solidFill>
              <a:effectLst/>
              <a:latin typeface="+mn-lt"/>
              <a:ea typeface="+mn-ea"/>
              <a:cs typeface="+mn-cs"/>
            </a:rPr>
            <a:t>　今後、市債発行額の増大が懸念されるため、長期的な視点に立った適正な公債管理に努め、市債残高の抑制及び交付税措置見込額を考慮した公債費に占める実地方負担額の縮減を図る。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47898393</v>
      </c>
      <c r="BO4" s="349"/>
      <c r="BP4" s="349"/>
      <c r="BQ4" s="349"/>
      <c r="BR4" s="349"/>
      <c r="BS4" s="349"/>
      <c r="BT4" s="349"/>
      <c r="BU4" s="350"/>
      <c r="BV4" s="348">
        <v>49831578</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45561250</v>
      </c>
      <c r="BO5" s="386"/>
      <c r="BP5" s="386"/>
      <c r="BQ5" s="386"/>
      <c r="BR5" s="386"/>
      <c r="BS5" s="386"/>
      <c r="BT5" s="386"/>
      <c r="BU5" s="387"/>
      <c r="BV5" s="385">
        <v>48048769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87.4</v>
      </c>
      <c r="CU5" s="383"/>
      <c r="CV5" s="383"/>
      <c r="CW5" s="383"/>
      <c r="CX5" s="383"/>
      <c r="CY5" s="383"/>
      <c r="CZ5" s="383"/>
      <c r="DA5" s="384"/>
      <c r="DB5" s="382">
        <v>85.3</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2337143</v>
      </c>
      <c r="BO6" s="386"/>
      <c r="BP6" s="386"/>
      <c r="BQ6" s="386"/>
      <c r="BR6" s="386"/>
      <c r="BS6" s="386"/>
      <c r="BT6" s="386"/>
      <c r="BU6" s="387"/>
      <c r="BV6" s="385">
        <v>1782809</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94.4</v>
      </c>
      <c r="CU6" s="423"/>
      <c r="CV6" s="423"/>
      <c r="CW6" s="423"/>
      <c r="CX6" s="423"/>
      <c r="CY6" s="423"/>
      <c r="CZ6" s="423"/>
      <c r="DA6" s="424"/>
      <c r="DB6" s="422">
        <v>93.1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239401</v>
      </c>
      <c r="BO7" s="386"/>
      <c r="BP7" s="386"/>
      <c r="BQ7" s="386"/>
      <c r="BR7" s="386"/>
      <c r="BS7" s="386"/>
      <c r="BT7" s="386"/>
      <c r="BU7" s="387"/>
      <c r="BV7" s="385">
        <v>115619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30010075</v>
      </c>
      <c r="CU7" s="386"/>
      <c r="CV7" s="386"/>
      <c r="CW7" s="386"/>
      <c r="CX7" s="386"/>
      <c r="CY7" s="386"/>
      <c r="CZ7" s="386"/>
      <c r="DA7" s="387"/>
      <c r="DB7" s="385">
        <v>29923381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2097742</v>
      </c>
      <c r="BO8" s="386"/>
      <c r="BP8" s="386"/>
      <c r="BQ8" s="386"/>
      <c r="BR8" s="386"/>
      <c r="BS8" s="386"/>
      <c r="BT8" s="386"/>
      <c r="BU8" s="387"/>
      <c r="BV8" s="385">
        <v>1667190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0.63</v>
      </c>
      <c r="CU8" s="426"/>
      <c r="CV8" s="426"/>
      <c r="CW8" s="426"/>
      <c r="CX8" s="426"/>
      <c r="CY8" s="426"/>
      <c r="CZ8" s="426"/>
      <c r="DA8" s="427"/>
      <c r="DB8" s="425">
        <v>0.63</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130271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430552</v>
      </c>
      <c r="BO9" s="386"/>
      <c r="BP9" s="386"/>
      <c r="BQ9" s="386"/>
      <c r="BR9" s="386"/>
      <c r="BS9" s="386"/>
      <c r="BT9" s="386"/>
      <c r="BU9" s="387"/>
      <c r="BV9" s="385">
        <v>-409231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15.3</v>
      </c>
      <c r="CU9" s="383"/>
      <c r="CV9" s="383"/>
      <c r="CW9" s="383"/>
      <c r="CX9" s="383"/>
      <c r="CY9" s="383"/>
      <c r="CZ9" s="383"/>
      <c r="DA9" s="384"/>
      <c r="DB9" s="382">
        <v>15.4</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135026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153119</v>
      </c>
      <c r="BO10" s="386"/>
      <c r="BP10" s="386"/>
      <c r="BQ10" s="386"/>
      <c r="BR10" s="386"/>
      <c r="BS10" s="386"/>
      <c r="BT10" s="386"/>
      <c r="BU10" s="387"/>
      <c r="BV10" s="385">
        <v>7693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3581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130865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129979</v>
      </c>
      <c r="S13" s="467"/>
      <c r="T13" s="467"/>
      <c r="U13" s="467"/>
      <c r="V13" s="468"/>
      <c r="W13" s="401" t="s">
        <v>123</v>
      </c>
      <c r="X13" s="402"/>
      <c r="Y13" s="402"/>
      <c r="Z13" s="402"/>
      <c r="AA13" s="402"/>
      <c r="AB13" s="392"/>
      <c r="AC13" s="436">
        <v>1896</v>
      </c>
      <c r="AD13" s="437"/>
      <c r="AE13" s="437"/>
      <c r="AF13" s="437"/>
      <c r="AG13" s="476"/>
      <c r="AH13" s="436">
        <v>2443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583671</v>
      </c>
      <c r="BO13" s="386"/>
      <c r="BP13" s="386"/>
      <c r="BQ13" s="386"/>
      <c r="BR13" s="386"/>
      <c r="BS13" s="386"/>
      <c r="BT13" s="386"/>
      <c r="BU13" s="387"/>
      <c r="BV13" s="385">
        <v>-397957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4.7</v>
      </c>
      <c r="CU13" s="383"/>
      <c r="CV13" s="383"/>
      <c r="CW13" s="383"/>
      <c r="CX13" s="383"/>
      <c r="CY13" s="383"/>
      <c r="CZ13" s="383"/>
      <c r="DA13" s="384"/>
      <c r="DB13" s="382">
        <v>5.4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131670</v>
      </c>
      <c r="S14" s="467"/>
      <c r="T14" s="467"/>
      <c r="U14" s="467"/>
      <c r="V14" s="468"/>
      <c r="W14" s="375"/>
      <c r="X14" s="376"/>
      <c r="Y14" s="376"/>
      <c r="Z14" s="376"/>
      <c r="AA14" s="376"/>
      <c r="AB14" s="365"/>
      <c r="AC14" s="469">
        <v>3.2</v>
      </c>
      <c r="AD14" s="470"/>
      <c r="AE14" s="470"/>
      <c r="AF14" s="470"/>
      <c r="AG14" s="471"/>
      <c r="AH14" s="469">
        <v>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130763</v>
      </c>
      <c r="S15" s="467"/>
      <c r="T15" s="467"/>
      <c r="U15" s="467"/>
      <c r="V15" s="468"/>
      <c r="W15" s="401" t="s">
        <v>130</v>
      </c>
      <c r="X15" s="402"/>
      <c r="Y15" s="402"/>
      <c r="Z15" s="402"/>
      <c r="AA15" s="402"/>
      <c r="AB15" s="392"/>
      <c r="AC15" s="436">
        <v>16752</v>
      </c>
      <c r="AD15" s="437"/>
      <c r="AE15" s="437"/>
      <c r="AF15" s="437"/>
      <c r="AG15" s="476"/>
      <c r="AH15" s="436">
        <v>19386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13707805</v>
      </c>
      <c r="BO15" s="349"/>
      <c r="BP15" s="349"/>
      <c r="BQ15" s="349"/>
      <c r="BR15" s="349"/>
      <c r="BS15" s="349"/>
      <c r="BT15" s="349"/>
      <c r="BU15" s="350"/>
      <c r="BV15" s="348">
        <v>13380635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28.1</v>
      </c>
      <c r="AD16" s="470"/>
      <c r="AE16" s="470"/>
      <c r="AF16" s="470"/>
      <c r="AG16" s="471"/>
      <c r="AH16" s="469">
        <v>29.5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21647610</v>
      </c>
      <c r="BO16" s="386"/>
      <c r="BP16" s="386"/>
      <c r="BQ16" s="386"/>
      <c r="BR16" s="386"/>
      <c r="BS16" s="386"/>
      <c r="BT16" s="386"/>
      <c r="BU16" s="387"/>
      <c r="BV16" s="385">
        <v>21119465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40912</v>
      </c>
      <c r="AD17" s="437"/>
      <c r="AE17" s="437"/>
      <c r="AF17" s="437"/>
      <c r="AG17" s="476"/>
      <c r="AH17" s="436">
        <v>43129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17657449</v>
      </c>
      <c r="BO17" s="386"/>
      <c r="BP17" s="386"/>
      <c r="BQ17" s="386"/>
      <c r="BR17" s="386"/>
      <c r="BS17" s="386"/>
      <c r="BT17" s="386"/>
      <c r="BU17" s="387"/>
      <c r="BV17" s="385">
        <v>17339511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208.35</v>
      </c>
      <c r="M18" s="498"/>
      <c r="N18" s="498"/>
      <c r="O18" s="498"/>
      <c r="P18" s="498"/>
      <c r="Q18" s="498"/>
      <c r="R18" s="499"/>
      <c r="S18" s="499"/>
      <c r="T18" s="499"/>
      <c r="U18" s="499"/>
      <c r="V18" s="500"/>
      <c r="W18" s="403"/>
      <c r="X18" s="404"/>
      <c r="Y18" s="404"/>
      <c r="Z18" s="404"/>
      <c r="AA18" s="404"/>
      <c r="AB18" s="395"/>
      <c r="AC18" s="501">
        <v>68.7</v>
      </c>
      <c r="AD18" s="502"/>
      <c r="AE18" s="502"/>
      <c r="AF18" s="502"/>
      <c r="AG18" s="503"/>
      <c r="AH18" s="501">
        <v>65.7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26675933</v>
      </c>
      <c r="BO18" s="386"/>
      <c r="BP18" s="386"/>
      <c r="BQ18" s="386"/>
      <c r="BR18" s="386"/>
      <c r="BS18" s="386"/>
      <c r="BT18" s="386"/>
      <c r="BU18" s="387"/>
      <c r="BV18" s="385">
        <v>25808386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625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34996339</v>
      </c>
      <c r="BO19" s="386"/>
      <c r="BP19" s="386"/>
      <c r="BQ19" s="386"/>
      <c r="BR19" s="386"/>
      <c r="BS19" s="386"/>
      <c r="BT19" s="386"/>
      <c r="BU19" s="387"/>
      <c r="BV19" s="385">
        <v>35012493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49361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49489576</v>
      </c>
      <c r="BO23" s="386"/>
      <c r="BP23" s="386"/>
      <c r="BQ23" s="386"/>
      <c r="BR23" s="386"/>
      <c r="BS23" s="386"/>
      <c r="BT23" s="386"/>
      <c r="BU23" s="387"/>
      <c r="BV23" s="385">
        <v>49697601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10060</v>
      </c>
      <c r="R24" s="437"/>
      <c r="S24" s="437"/>
      <c r="T24" s="437"/>
      <c r="U24" s="437"/>
      <c r="V24" s="476"/>
      <c r="W24" s="531"/>
      <c r="X24" s="519"/>
      <c r="Y24" s="520"/>
      <c r="Z24" s="435" t="s">
        <v>153</v>
      </c>
      <c r="AA24" s="415"/>
      <c r="AB24" s="415"/>
      <c r="AC24" s="415"/>
      <c r="AD24" s="415"/>
      <c r="AE24" s="415"/>
      <c r="AF24" s="415"/>
      <c r="AG24" s="416"/>
      <c r="AH24" s="436">
        <v>924</v>
      </c>
      <c r="AI24" s="437"/>
      <c r="AJ24" s="437"/>
      <c r="AK24" s="437"/>
      <c r="AL24" s="476"/>
      <c r="AM24" s="436">
        <v>2926308</v>
      </c>
      <c r="AN24" s="437"/>
      <c r="AO24" s="437"/>
      <c r="AP24" s="437"/>
      <c r="AQ24" s="437"/>
      <c r="AR24" s="476"/>
      <c r="AS24" s="436">
        <v>3167</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35482287</v>
      </c>
      <c r="BO24" s="386"/>
      <c r="BP24" s="386"/>
      <c r="BQ24" s="386"/>
      <c r="BR24" s="386"/>
      <c r="BS24" s="386"/>
      <c r="BT24" s="386"/>
      <c r="BU24" s="387"/>
      <c r="BV24" s="385">
        <v>35798452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2</v>
      </c>
      <c r="M25" s="437"/>
      <c r="N25" s="437"/>
      <c r="O25" s="437"/>
      <c r="P25" s="476"/>
      <c r="Q25" s="436">
        <v>7800</v>
      </c>
      <c r="R25" s="437"/>
      <c r="S25" s="437"/>
      <c r="T25" s="437"/>
      <c r="U25" s="437"/>
      <c r="V25" s="476"/>
      <c r="W25" s="531"/>
      <c r="X25" s="519"/>
      <c r="Y25" s="520"/>
      <c r="Z25" s="435" t="s">
        <v>156</v>
      </c>
      <c r="AA25" s="415"/>
      <c r="AB25" s="415"/>
      <c r="AC25" s="415"/>
      <c r="AD25" s="415"/>
      <c r="AE25" s="415"/>
      <c r="AF25" s="415"/>
      <c r="AG25" s="416"/>
      <c r="AH25" s="436">
        <v>196</v>
      </c>
      <c r="AI25" s="437"/>
      <c r="AJ25" s="437"/>
      <c r="AK25" s="437"/>
      <c r="AL25" s="476"/>
      <c r="AM25" s="436">
        <v>588784</v>
      </c>
      <c r="AN25" s="437"/>
      <c r="AO25" s="437"/>
      <c r="AP25" s="437"/>
      <c r="AQ25" s="437"/>
      <c r="AR25" s="476"/>
      <c r="AS25" s="436">
        <v>3004</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3488014</v>
      </c>
      <c r="BO25" s="349"/>
      <c r="BP25" s="349"/>
      <c r="BQ25" s="349"/>
      <c r="BR25" s="349"/>
      <c r="BS25" s="349"/>
      <c r="BT25" s="349"/>
      <c r="BU25" s="350"/>
      <c r="BV25" s="348">
        <v>3851765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6780</v>
      </c>
      <c r="R26" s="437"/>
      <c r="S26" s="437"/>
      <c r="T26" s="437"/>
      <c r="U26" s="437"/>
      <c r="V26" s="476"/>
      <c r="W26" s="531"/>
      <c r="X26" s="519"/>
      <c r="Y26" s="520"/>
      <c r="Z26" s="435" t="s">
        <v>159</v>
      </c>
      <c r="AA26" s="541"/>
      <c r="AB26" s="541"/>
      <c r="AC26" s="541"/>
      <c r="AD26" s="541"/>
      <c r="AE26" s="541"/>
      <c r="AF26" s="541"/>
      <c r="AG26" s="542"/>
      <c r="AH26" s="436">
        <v>121</v>
      </c>
      <c r="AI26" s="437"/>
      <c r="AJ26" s="437"/>
      <c r="AK26" s="437"/>
      <c r="AL26" s="476"/>
      <c r="AM26" s="436">
        <v>406439</v>
      </c>
      <c r="AN26" s="437"/>
      <c r="AO26" s="437"/>
      <c r="AP26" s="437"/>
      <c r="AQ26" s="437"/>
      <c r="AR26" s="476"/>
      <c r="AS26" s="436">
        <v>3359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5640</v>
      </c>
      <c r="R27" s="437"/>
      <c r="S27" s="437"/>
      <c r="T27" s="437"/>
      <c r="U27" s="437"/>
      <c r="V27" s="476"/>
      <c r="W27" s="531"/>
      <c r="X27" s="519"/>
      <c r="Y27" s="520"/>
      <c r="Z27" s="435" t="s">
        <v>162</v>
      </c>
      <c r="AA27" s="415"/>
      <c r="AB27" s="415"/>
      <c r="AC27" s="415"/>
      <c r="AD27" s="415"/>
      <c r="AE27" s="415"/>
      <c r="AF27" s="415"/>
      <c r="AG27" s="416"/>
      <c r="AH27" s="436">
        <v>22</v>
      </c>
      <c r="AI27" s="437"/>
      <c r="AJ27" s="437"/>
      <c r="AK27" s="437"/>
      <c r="AL27" s="476"/>
      <c r="AM27" s="436">
        <v>80608</v>
      </c>
      <c r="AN27" s="437"/>
      <c r="AO27" s="437"/>
      <c r="AP27" s="437"/>
      <c r="AQ27" s="437"/>
      <c r="AR27" s="476"/>
      <c r="AS27" s="436">
        <v>3664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3361893</v>
      </c>
      <c r="BO27" s="555"/>
      <c r="BP27" s="555"/>
      <c r="BQ27" s="555"/>
      <c r="BR27" s="555"/>
      <c r="BS27" s="555"/>
      <c r="BT27" s="555"/>
      <c r="BU27" s="556"/>
      <c r="BV27" s="554">
        <v>3361027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5060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12213789</v>
      </c>
      <c r="BO28" s="349"/>
      <c r="BP28" s="349"/>
      <c r="BQ28" s="349"/>
      <c r="BR28" s="349"/>
      <c r="BS28" s="349"/>
      <c r="BT28" s="349"/>
      <c r="BU28" s="350"/>
      <c r="BV28" s="348">
        <v>11220670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26</v>
      </c>
      <c r="M29" s="437"/>
      <c r="N29" s="437"/>
      <c r="O29" s="437"/>
      <c r="P29" s="476"/>
      <c r="Q29" s="436">
        <v>4480</v>
      </c>
      <c r="R29" s="437"/>
      <c r="S29" s="437"/>
      <c r="T29" s="437"/>
      <c r="U29" s="437"/>
      <c r="V29" s="476"/>
      <c r="W29" s="532"/>
      <c r="X29" s="533"/>
      <c r="Y29" s="534"/>
      <c r="Z29" s="435" t="s">
        <v>169</v>
      </c>
      <c r="AA29" s="415"/>
      <c r="AB29" s="415"/>
      <c r="AC29" s="415"/>
      <c r="AD29" s="415"/>
      <c r="AE29" s="415"/>
      <c r="AF29" s="415"/>
      <c r="AG29" s="416"/>
      <c r="AH29" s="436">
        <v>946</v>
      </c>
      <c r="AI29" s="437"/>
      <c r="AJ29" s="437"/>
      <c r="AK29" s="437"/>
      <c r="AL29" s="476"/>
      <c r="AM29" s="436">
        <v>3006916</v>
      </c>
      <c r="AN29" s="437"/>
      <c r="AO29" s="437"/>
      <c r="AP29" s="437"/>
      <c r="AQ29" s="437"/>
      <c r="AR29" s="476"/>
      <c r="AS29" s="436">
        <v>3179</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1161156</v>
      </c>
      <c r="BO29" s="386"/>
      <c r="BP29" s="386"/>
      <c r="BQ29" s="386"/>
      <c r="BR29" s="386"/>
      <c r="BS29" s="386"/>
      <c r="BT29" s="386"/>
      <c r="BU29" s="387"/>
      <c r="BV29" s="385">
        <v>1160602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6047898</v>
      </c>
      <c r="BO30" s="555"/>
      <c r="BP30" s="555"/>
      <c r="BQ30" s="555"/>
      <c r="BR30" s="555"/>
      <c r="BS30" s="555"/>
      <c r="BT30" s="555"/>
      <c r="BU30" s="556"/>
      <c r="BV30" s="554">
        <v>6163202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IF('各会計、関係団体の財政状況及び健全化判断比率'!B33="","",'各会計、関係団体の財政状況及び健全化判断比率'!B33)</f>
        <v>病院事業会計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わたらい老人福祉施設組合（一般会計）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伊勢志摩総合地方卸売市場</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IF('各会計、関係団体の財政状況及び健全化判断比率'!B34="","",'各会計、関係団体の財政状況及び健全化判断比率'!B34)</f>
        <v>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わたらい老人福祉施設組合（特別養護老人ホーム高砂寮特別会計）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伊勢土地開発公社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土地取得特別会計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介護保険特別会計(保険事業勘定)</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IF('各会計、関係団体の財政状況及び健全化判断比率'!B35="","",'各会計、関係団体の財政状況及び健全化判断比率'!B35)</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指定通所介護事業所高砂寮特別会計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介護保険特別会計(介護サービス事業勘定)</v>
      </c>
      <c r="X37" s="567"/>
      <c r="Y37" s="567"/>
      <c r="Z37" s="567"/>
      <c r="AA37" s="567"/>
      <c r="AB37" s="567"/>
      <c r="AC37" s="567"/>
      <c r="AD37" s="567"/>
      <c r="AE37" s="567"/>
      <c r="AF37" s="567"/>
      <c r="AG37" s="567"/>
      <c r="AH37" s="567"/>
      <c r="AI37" s="567"/>
      <c r="AJ37" s="567"/>
      <c r="AK37" s="567"/>
      <c r="AL37" s="165"/>
      <c r="AM37" s="566">
        <f t="shared" si="0"/>
        <v>12</v>
      </c>
      <c r="AN37" s="566"/>
      <c r="AO37" s="567" t="str">
        <f>IF('各会計、関係団体の財政状況及び健全化判断比率'!B36="","",'各会計、関係団体の財政状況及び健全化判断比率'!B36)</f>
        <v>認知症対応型共同生活介護事業会計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特別養護老人ホーム真砂寮特別会計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8</v>
      </c>
      <c r="V38" s="566"/>
      <c r="W38" s="567" t="str">
        <f>IF('各会計、関係団体の財政状況及び健全化判断比率'!B32="","",'各会計、関係団体の財政状況及び健全化判断比率'!B32)</f>
        <v>観光交通対策特別会計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特別養護老人ホームわたらい緑清苑特別会計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三重県市町総合事務組合（一般会計）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三重県市町総合事務組合（退職手当特別会計）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三重県市町総合事務組合（共有デジタル地図特別会計）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三重県市町総合事務組合（共同研修特別会計）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三重県市町総合事務組合（物品特別会計）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7"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69" t="s">
        <v>24</v>
      </c>
      <c r="C41" s="1170"/>
      <c r="D41" s="81"/>
      <c r="E41" s="1175" t="s">
        <v>25</v>
      </c>
      <c r="F41" s="1175"/>
      <c r="G41" s="1175"/>
      <c r="H41" s="1176"/>
      <c r="I41" s="82">
        <v>48552</v>
      </c>
      <c r="J41" s="83">
        <v>48096</v>
      </c>
      <c r="K41" s="83">
        <v>48259</v>
      </c>
      <c r="L41" s="83">
        <v>49698</v>
      </c>
      <c r="M41" s="84">
        <v>49490</v>
      </c>
    </row>
    <row r="42" spans="2:13" ht="27.75" customHeight="1" x14ac:dyDescent="0.15">
      <c r="B42" s="1171"/>
      <c r="C42" s="1172"/>
      <c r="D42" s="85"/>
      <c r="E42" s="1177" t="s">
        <v>26</v>
      </c>
      <c r="F42" s="1177"/>
      <c r="G42" s="1177"/>
      <c r="H42" s="1178"/>
      <c r="I42" s="86" t="s">
        <v>480</v>
      </c>
      <c r="J42" s="87" t="s">
        <v>480</v>
      </c>
      <c r="K42" s="87" t="s">
        <v>480</v>
      </c>
      <c r="L42" s="87" t="s">
        <v>480</v>
      </c>
      <c r="M42" s="88" t="s">
        <v>480</v>
      </c>
    </row>
    <row r="43" spans="2:13" ht="27.75" customHeight="1" x14ac:dyDescent="0.15">
      <c r="B43" s="1171"/>
      <c r="C43" s="1172"/>
      <c r="D43" s="85"/>
      <c r="E43" s="1177" t="s">
        <v>27</v>
      </c>
      <c r="F43" s="1177"/>
      <c r="G43" s="1177"/>
      <c r="H43" s="1178"/>
      <c r="I43" s="86">
        <v>28861</v>
      </c>
      <c r="J43" s="87">
        <v>27445</v>
      </c>
      <c r="K43" s="87">
        <v>26858</v>
      </c>
      <c r="L43" s="87">
        <v>27345</v>
      </c>
      <c r="M43" s="88">
        <v>26575</v>
      </c>
    </row>
    <row r="44" spans="2:13" ht="27.75" customHeight="1" x14ac:dyDescent="0.15">
      <c r="B44" s="1171"/>
      <c r="C44" s="1172"/>
      <c r="D44" s="85"/>
      <c r="E44" s="1177" t="s">
        <v>28</v>
      </c>
      <c r="F44" s="1177"/>
      <c r="G44" s="1177"/>
      <c r="H44" s="1178"/>
      <c r="I44" s="86">
        <v>2336</v>
      </c>
      <c r="J44" s="87">
        <v>3182</v>
      </c>
      <c r="K44" s="87">
        <v>2857</v>
      </c>
      <c r="L44" s="87">
        <v>2419</v>
      </c>
      <c r="M44" s="88">
        <v>2204</v>
      </c>
    </row>
    <row r="45" spans="2:13" ht="27.75" customHeight="1" x14ac:dyDescent="0.15">
      <c r="B45" s="1171"/>
      <c r="C45" s="1172"/>
      <c r="D45" s="85"/>
      <c r="E45" s="1177" t="s">
        <v>29</v>
      </c>
      <c r="F45" s="1177"/>
      <c r="G45" s="1177"/>
      <c r="H45" s="1178"/>
      <c r="I45" s="86">
        <v>9058</v>
      </c>
      <c r="J45" s="87">
        <v>8840</v>
      </c>
      <c r="K45" s="87">
        <v>8383</v>
      </c>
      <c r="L45" s="87">
        <v>8176</v>
      </c>
      <c r="M45" s="88">
        <v>7459</v>
      </c>
    </row>
    <row r="46" spans="2:13" ht="27.75" customHeight="1" x14ac:dyDescent="0.15">
      <c r="B46" s="1171"/>
      <c r="C46" s="1172"/>
      <c r="D46" s="85"/>
      <c r="E46" s="1177" t="s">
        <v>30</v>
      </c>
      <c r="F46" s="1177"/>
      <c r="G46" s="1177"/>
      <c r="H46" s="1178"/>
      <c r="I46" s="86">
        <v>1481</v>
      </c>
      <c r="J46" s="87">
        <v>1259</v>
      </c>
      <c r="K46" s="87">
        <v>993</v>
      </c>
      <c r="L46" s="87">
        <v>749</v>
      </c>
      <c r="M46" s="88">
        <v>418</v>
      </c>
    </row>
    <row r="47" spans="2:13" ht="27.75" customHeight="1" x14ac:dyDescent="0.15">
      <c r="B47" s="1171"/>
      <c r="C47" s="1172"/>
      <c r="D47" s="85"/>
      <c r="E47" s="1177" t="s">
        <v>31</v>
      </c>
      <c r="F47" s="1177"/>
      <c r="G47" s="1177"/>
      <c r="H47" s="1178"/>
      <c r="I47" s="86" t="s">
        <v>480</v>
      </c>
      <c r="J47" s="87" t="s">
        <v>480</v>
      </c>
      <c r="K47" s="87" t="s">
        <v>480</v>
      </c>
      <c r="L47" s="87" t="s">
        <v>480</v>
      </c>
      <c r="M47" s="88" t="s">
        <v>480</v>
      </c>
    </row>
    <row r="48" spans="2:13" ht="27.75" customHeight="1" x14ac:dyDescent="0.15">
      <c r="B48" s="1173"/>
      <c r="C48" s="1174"/>
      <c r="D48" s="85"/>
      <c r="E48" s="1177" t="s">
        <v>32</v>
      </c>
      <c r="F48" s="1177"/>
      <c r="G48" s="1177"/>
      <c r="H48" s="1178"/>
      <c r="I48" s="86" t="s">
        <v>480</v>
      </c>
      <c r="J48" s="87" t="s">
        <v>480</v>
      </c>
      <c r="K48" s="87" t="s">
        <v>480</v>
      </c>
      <c r="L48" s="87" t="s">
        <v>480</v>
      </c>
      <c r="M48" s="88" t="s">
        <v>480</v>
      </c>
    </row>
    <row r="49" spans="2:13" ht="27.75" customHeight="1" x14ac:dyDescent="0.15">
      <c r="B49" s="1179" t="s">
        <v>33</v>
      </c>
      <c r="C49" s="1180"/>
      <c r="D49" s="89"/>
      <c r="E49" s="1177" t="s">
        <v>34</v>
      </c>
      <c r="F49" s="1177"/>
      <c r="G49" s="1177"/>
      <c r="H49" s="1178"/>
      <c r="I49" s="86">
        <v>12423</v>
      </c>
      <c r="J49" s="87">
        <v>15092</v>
      </c>
      <c r="K49" s="87">
        <v>17566</v>
      </c>
      <c r="L49" s="87">
        <v>19233</v>
      </c>
      <c r="M49" s="88">
        <v>19848</v>
      </c>
    </row>
    <row r="50" spans="2:13" ht="27.75" customHeight="1" x14ac:dyDescent="0.15">
      <c r="B50" s="1171"/>
      <c r="C50" s="1172"/>
      <c r="D50" s="85"/>
      <c r="E50" s="1177" t="s">
        <v>35</v>
      </c>
      <c r="F50" s="1177"/>
      <c r="G50" s="1177"/>
      <c r="H50" s="1178"/>
      <c r="I50" s="86">
        <v>16720</v>
      </c>
      <c r="J50" s="87">
        <v>20793</v>
      </c>
      <c r="K50" s="87">
        <v>19889</v>
      </c>
      <c r="L50" s="87">
        <v>19792</v>
      </c>
      <c r="M50" s="88">
        <v>17541</v>
      </c>
    </row>
    <row r="51" spans="2:13" ht="27.75" customHeight="1" x14ac:dyDescent="0.15">
      <c r="B51" s="1173"/>
      <c r="C51" s="1174"/>
      <c r="D51" s="85"/>
      <c r="E51" s="1177" t="s">
        <v>36</v>
      </c>
      <c r="F51" s="1177"/>
      <c r="G51" s="1177"/>
      <c r="H51" s="1178"/>
      <c r="I51" s="86">
        <v>52029</v>
      </c>
      <c r="J51" s="87">
        <v>52859</v>
      </c>
      <c r="K51" s="87">
        <v>53815</v>
      </c>
      <c r="L51" s="87">
        <v>54701</v>
      </c>
      <c r="M51" s="88">
        <v>54921</v>
      </c>
    </row>
    <row r="52" spans="2:13" ht="27.75" customHeight="1" thickBot="1" x14ac:dyDescent="0.2">
      <c r="B52" s="1181" t="s">
        <v>21</v>
      </c>
      <c r="C52" s="1182"/>
      <c r="D52" s="90"/>
      <c r="E52" s="1183" t="s">
        <v>37</v>
      </c>
      <c r="F52" s="1183"/>
      <c r="G52" s="1183"/>
      <c r="H52" s="1184"/>
      <c r="I52" s="91">
        <v>9116</v>
      </c>
      <c r="J52" s="92">
        <v>79</v>
      </c>
      <c r="K52" s="92">
        <v>-3920</v>
      </c>
      <c r="L52" s="92">
        <v>-5341</v>
      </c>
      <c r="M52" s="93">
        <v>-6163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517</v>
      </c>
      <c r="G2" s="111"/>
      <c r="H2" s="112"/>
    </row>
    <row r="3" spans="1:8" x14ac:dyDescent="0.15">
      <c r="A3" s="108" t="s">
        <v>510</v>
      </c>
      <c r="B3" s="113"/>
      <c r="C3" s="114"/>
      <c r="D3" s="115">
        <v>46900</v>
      </c>
      <c r="E3" s="116"/>
      <c r="F3" s="117">
        <v>35965</v>
      </c>
      <c r="G3" s="118"/>
      <c r="H3" s="119"/>
    </row>
    <row r="4" spans="1:8" x14ac:dyDescent="0.15">
      <c r="A4" s="120"/>
      <c r="B4" s="121"/>
      <c r="C4" s="122"/>
      <c r="D4" s="123">
        <v>19166</v>
      </c>
      <c r="E4" s="124"/>
      <c r="F4" s="125">
        <v>20136</v>
      </c>
      <c r="G4" s="126"/>
      <c r="H4" s="127"/>
    </row>
    <row r="5" spans="1:8" x14ac:dyDescent="0.15">
      <c r="A5" s="108" t="s">
        <v>512</v>
      </c>
      <c r="B5" s="113"/>
      <c r="C5" s="114"/>
      <c r="D5" s="115">
        <v>28434</v>
      </c>
      <c r="E5" s="116"/>
      <c r="F5" s="117">
        <v>41433</v>
      </c>
      <c r="G5" s="118"/>
      <c r="H5" s="119"/>
    </row>
    <row r="6" spans="1:8" x14ac:dyDescent="0.15">
      <c r="A6" s="120"/>
      <c r="B6" s="121"/>
      <c r="C6" s="122"/>
      <c r="D6" s="123">
        <v>12891</v>
      </c>
      <c r="E6" s="124"/>
      <c r="F6" s="125">
        <v>22351</v>
      </c>
      <c r="G6" s="126"/>
      <c r="H6" s="127"/>
    </row>
    <row r="7" spans="1:8" x14ac:dyDescent="0.15">
      <c r="A7" s="108" t="s">
        <v>513</v>
      </c>
      <c r="B7" s="113"/>
      <c r="C7" s="114"/>
      <c r="D7" s="115">
        <v>29324</v>
      </c>
      <c r="E7" s="116"/>
      <c r="F7" s="117">
        <v>43493</v>
      </c>
      <c r="G7" s="118"/>
      <c r="H7" s="119"/>
    </row>
    <row r="8" spans="1:8" x14ac:dyDescent="0.15">
      <c r="A8" s="120"/>
      <c r="B8" s="121"/>
      <c r="C8" s="122"/>
      <c r="D8" s="123">
        <v>10891</v>
      </c>
      <c r="E8" s="124"/>
      <c r="F8" s="125">
        <v>23254</v>
      </c>
      <c r="G8" s="126"/>
      <c r="H8" s="127"/>
    </row>
    <row r="9" spans="1:8" x14ac:dyDescent="0.15">
      <c r="A9" s="108" t="s">
        <v>514</v>
      </c>
      <c r="B9" s="113"/>
      <c r="C9" s="114"/>
      <c r="D9" s="115">
        <v>45530</v>
      </c>
      <c r="E9" s="116"/>
      <c r="F9" s="117">
        <v>50840</v>
      </c>
      <c r="G9" s="118"/>
      <c r="H9" s="119"/>
    </row>
    <row r="10" spans="1:8" x14ac:dyDescent="0.15">
      <c r="A10" s="120"/>
      <c r="B10" s="121"/>
      <c r="C10" s="122"/>
      <c r="D10" s="123">
        <v>22963</v>
      </c>
      <c r="E10" s="124"/>
      <c r="F10" s="125">
        <v>25367</v>
      </c>
      <c r="G10" s="126"/>
      <c r="H10" s="127"/>
    </row>
    <row r="11" spans="1:8" x14ac:dyDescent="0.15">
      <c r="A11" s="108" t="s">
        <v>515</v>
      </c>
      <c r="B11" s="113"/>
      <c r="C11" s="114"/>
      <c r="D11" s="115">
        <v>38215</v>
      </c>
      <c r="E11" s="116"/>
      <c r="F11" s="117">
        <v>53605</v>
      </c>
      <c r="G11" s="118"/>
      <c r="H11" s="119"/>
    </row>
    <row r="12" spans="1:8" x14ac:dyDescent="0.15">
      <c r="A12" s="120"/>
      <c r="B12" s="121"/>
      <c r="C12" s="128"/>
      <c r="D12" s="123">
        <v>24057</v>
      </c>
      <c r="E12" s="124"/>
      <c r="F12" s="125">
        <v>28343</v>
      </c>
      <c r="G12" s="126"/>
      <c r="H12" s="127"/>
    </row>
    <row r="13" spans="1:8" x14ac:dyDescent="0.15">
      <c r="A13" s="108"/>
      <c r="B13" s="113"/>
      <c r="C13" s="129"/>
      <c r="D13" s="130">
        <v>37681</v>
      </c>
      <c r="E13" s="131"/>
      <c r="F13" s="132">
        <v>45067</v>
      </c>
      <c r="G13" s="133"/>
      <c r="H13" s="119"/>
    </row>
    <row r="14" spans="1:8" x14ac:dyDescent="0.15">
      <c r="A14" s="120"/>
      <c r="B14" s="121"/>
      <c r="C14" s="122"/>
      <c r="D14" s="123">
        <v>17994</v>
      </c>
      <c r="E14" s="124"/>
      <c r="F14" s="125">
        <v>23890</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5.17</v>
      </c>
      <c r="C19" s="134">
        <f>ROUND(VALUE(SUBSTITUTE(実質収支比率等に係る経年分析!G$48,"▲","-")),2)</f>
        <v>6.65</v>
      </c>
      <c r="D19" s="134">
        <f>ROUND(VALUE(SUBSTITUTE(実質収支比率等に係る経年分析!H$48,"▲","-")),2)</f>
        <v>7.07</v>
      </c>
      <c r="E19" s="134">
        <f>ROUND(VALUE(SUBSTITUTE(実質収支比率等に係る経年分析!I$48,"▲","-")),2)</f>
        <v>5.57</v>
      </c>
      <c r="F19" s="134">
        <f>ROUND(VALUE(SUBSTITUTE(実質収支比率等に係る経年分析!J$48,"▲","-")),2)</f>
        <v>6.99</v>
      </c>
    </row>
    <row r="20" spans="1:11" x14ac:dyDescent="0.15">
      <c r="A20" s="134" t="s">
        <v>42</v>
      </c>
      <c r="B20" s="134">
        <f>ROUND(VALUE(SUBSTITUTE(実質収支比率等に係る経年分析!F$47,"▲","-")),2)</f>
        <v>26.7</v>
      </c>
      <c r="C20" s="134">
        <f>ROUND(VALUE(SUBSTITUTE(実質収支比率等に係る経年分析!G$47,"▲","-")),2)</f>
        <v>29.57</v>
      </c>
      <c r="D20" s="134">
        <f>ROUND(VALUE(SUBSTITUTE(実質収支比率等に係る経年分析!H$47,"▲","-")),2)</f>
        <v>34.590000000000003</v>
      </c>
      <c r="E20" s="134">
        <f>ROUND(VALUE(SUBSTITUTE(実質収支比率等に係る経年分析!I$47,"▲","-")),2)</f>
        <v>37.5</v>
      </c>
      <c r="F20" s="134">
        <f>ROUND(VALUE(SUBSTITUTE(実質収支比率等に係る経年分析!J$47,"▲","-")),2)</f>
        <v>40.700000000000003</v>
      </c>
    </row>
    <row r="21" spans="1:11" x14ac:dyDescent="0.15">
      <c r="A21" s="134" t="s">
        <v>43</v>
      </c>
      <c r="B21" s="134">
        <f>IF(ISNUMBER(VALUE(SUBSTITUTE(実質収支比率等に係る経年分析!F$49,"▲","-"))),ROUND(VALUE(SUBSTITUTE(実質収支比率等に係る経年分析!F$49,"▲","-")),2),NA())</f>
        <v>8.11</v>
      </c>
      <c r="C21" s="134">
        <f>IF(ISNUMBER(VALUE(SUBSTITUTE(実質収支比率等に係る経年分析!G$49,"▲","-"))),ROUND(VALUE(SUBSTITUTE(実質収支比率等に係る経年分析!G$49,"▲","-")),2),NA())</f>
        <v>1.52</v>
      </c>
      <c r="D21" s="134">
        <f>IF(ISNUMBER(VALUE(SUBSTITUTE(実質収支比率等に係る経年分析!H$49,"▲","-"))),ROUND(VALUE(SUBSTITUTE(実質収支比率等に係る経年分析!H$49,"▲","-")),2),NA())</f>
        <v>2.34</v>
      </c>
      <c r="E21" s="134">
        <f>IF(ISNUMBER(VALUE(SUBSTITUTE(実質収支比率等に係る経年分析!I$49,"▲","-"))),ROUND(VALUE(SUBSTITUTE(実質収支比率等に係る経年分析!I$49,"▲","-")),2),NA())</f>
        <v>-1.33</v>
      </c>
      <c r="F21" s="134">
        <f>IF(ISNUMBER(VALUE(SUBSTITUTE(実質収支比率等に係る経年分析!J$49,"▲","-"))),ROUND(VALUE(SUBSTITUTE(実質収支比率等に係る経年分析!J$49,"▲","-")),2),NA())</f>
        <v>1.94</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0.14000000000000001</v>
      </c>
    </row>
    <row r="30" spans="1:11" x14ac:dyDescent="0.15">
      <c r="A30" s="135" t="str">
        <f>IF(連結実質赤字比率に係る赤字・黒字の構成分析!C$40="",NA(),連結実質赤字比率に係る赤字・黒字の構成分析!C$40)</f>
        <v>観光交通対策特別会計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0.69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0.49</v>
      </c>
    </row>
    <row r="31" spans="1:11" x14ac:dyDescent="0.15">
      <c r="A31" s="135" t="str">
        <f>IF(連結実質赤字比率に係る赤字・黒字の構成分析!C$39="",NA(),連結実質赤字比率に係る赤字・黒字の構成分析!C$39)</f>
        <v>病院事業会計</v>
      </c>
      <c r="B31" s="135">
        <f>IF(ROUND(VALUE(SUBSTITUTE(連結実質赤字比率に係る赤字・黒字の構成分析!F$39,"▲", "-")), 2) &lt; 0, ABS(ROUND(VALUE(SUBSTITUTE(連結実質赤字比率に係る赤字・黒字の構成分析!F$39,"▲", "-")), 2)), NA())</f>
        <v>2.56</v>
      </c>
      <c r="C31" s="135" t="e">
        <f>IF(ROUND(VALUE(SUBSTITUTE(連結実質赤字比率に係る赤字・黒字の構成分析!F$39,"▲", "-")), 2) &gt;= 0, ABS(ROUND(VALUE(SUBSTITUTE(連結実質赤字比率に係る赤字・黒字の構成分析!F$39,"▲", "-")), 2)), NA())</f>
        <v>#N/A</v>
      </c>
      <c r="D31" s="135">
        <f>IF(ROUND(VALUE(SUBSTITUTE(連結実質赤字比率に係る赤字・黒字の構成分析!G$39,"▲", "-")), 2) &lt; 0, ABS(ROUND(VALUE(SUBSTITUTE(連結実質赤字比率に係る赤字・黒字の構成分析!G$39,"▲", "-")), 2)), NA())</f>
        <v>0.26</v>
      </c>
      <c r="E31" s="135" t="e">
        <f>IF(ROUND(VALUE(SUBSTITUTE(連結実質赤字比率に係る赤字・黒字の構成分析!G$39,"▲", "-")), 2) &gt;= 0, ABS(ROUND(VALUE(SUBSTITUTE(連結実質赤字比率に係る赤字・黒字の構成分析!G$39,"▲", "-")), 2)), NA())</f>
        <v>#N/A</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0.55000000000000004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0.73</v>
      </c>
    </row>
    <row r="32" spans="1:11" x14ac:dyDescent="0.15">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1.0900000000000001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1.26</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2.91</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5.56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6.98</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8.73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11.72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10.76</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5031</v>
      </c>
      <c r="E42" s="136"/>
      <c r="F42" s="136"/>
      <c r="G42" s="136">
        <f>'実質公債費比率（分子）の構造'!L$52</f>
        <v>5519</v>
      </c>
      <c r="H42" s="136"/>
      <c r="I42" s="136"/>
      <c r="J42" s="136">
        <f>'実質公債費比率（分子）の構造'!M$52</f>
        <v>5707</v>
      </c>
      <c r="K42" s="136"/>
      <c r="L42" s="136"/>
      <c r="M42" s="136">
        <f>'実質公債費比率（分子）の構造'!N$52</f>
        <v>5972</v>
      </c>
      <c r="N42" s="136"/>
      <c r="O42" s="136"/>
      <c r="P42" s="136">
        <f>'実質公債費比率（分子）の構造'!O$52</f>
        <v>6190</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261</v>
      </c>
      <c r="C45" s="136"/>
      <c r="D45" s="136"/>
      <c r="E45" s="136">
        <f>'実質公債費比率（分子）の構造'!L$49</f>
        <v>273</v>
      </c>
      <c r="F45" s="136"/>
      <c r="G45" s="136"/>
      <c r="H45" s="136">
        <f>'実質公債費比率（分子）の構造'!M$49</f>
        <v>348</v>
      </c>
      <c r="I45" s="136"/>
      <c r="J45" s="136"/>
      <c r="K45" s="136">
        <f>'実質公債費比率（分子）の構造'!N$49</f>
        <v>481</v>
      </c>
      <c r="L45" s="136"/>
      <c r="M45" s="136"/>
      <c r="N45" s="136">
        <f>'実質公債費比率（分子）の構造'!O$49</f>
        <v>324</v>
      </c>
      <c r="O45" s="136"/>
      <c r="P45" s="136"/>
    </row>
    <row r="46" spans="1:16" x14ac:dyDescent="0.15">
      <c r="A46" s="136" t="s">
        <v>54</v>
      </c>
      <c r="B46" s="136">
        <f>'実質公債費比率（分子）の構造'!K$48</f>
        <v>1313</v>
      </c>
      <c r="C46" s="136"/>
      <c r="D46" s="136"/>
      <c r="E46" s="136">
        <f>'実質公債費比率（分子）の構造'!L$48</f>
        <v>1418</v>
      </c>
      <c r="F46" s="136"/>
      <c r="G46" s="136"/>
      <c r="H46" s="136">
        <f>'実質公債費比率（分子）の構造'!M$48</f>
        <v>1399</v>
      </c>
      <c r="I46" s="136"/>
      <c r="J46" s="136"/>
      <c r="K46" s="136">
        <f>'実質公債費比率（分子）の構造'!N$48</f>
        <v>1425</v>
      </c>
      <c r="L46" s="136"/>
      <c r="M46" s="136"/>
      <c r="N46" s="136">
        <f>'実質公債費比率（分子）の構造'!O$48</f>
        <v>1327</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5190</v>
      </c>
      <c r="C49" s="136"/>
      <c r="D49" s="136"/>
      <c r="E49" s="136">
        <f>'実質公債費比率（分子）の構造'!L$45</f>
        <v>5284</v>
      </c>
      <c r="F49" s="136"/>
      <c r="G49" s="136"/>
      <c r="H49" s="136">
        <f>'実質公債費比率（分子）の構造'!M$45</f>
        <v>5204</v>
      </c>
      <c r="I49" s="136"/>
      <c r="J49" s="136"/>
      <c r="K49" s="136">
        <f>'実質公債費比率（分子）の構造'!N$45</f>
        <v>5459</v>
      </c>
      <c r="L49" s="136"/>
      <c r="M49" s="136"/>
      <c r="N49" s="136">
        <f>'実質公債費比率（分子）の構造'!O$45</f>
        <v>5429</v>
      </c>
      <c r="O49" s="136"/>
      <c r="P49" s="136"/>
    </row>
    <row r="50" spans="1:16" x14ac:dyDescent="0.15">
      <c r="A50" s="136" t="s">
        <v>58</v>
      </c>
      <c r="B50" s="136" t="e">
        <f>NA()</f>
        <v>#N/A</v>
      </c>
      <c r="C50" s="136">
        <f>IF(ISNUMBER('実質公債費比率（分子）の構造'!K$53),'実質公債費比率（分子）の構造'!K$53,NA())</f>
        <v>1733</v>
      </c>
      <c r="D50" s="136" t="e">
        <f>NA()</f>
        <v>#N/A</v>
      </c>
      <c r="E50" s="136" t="e">
        <f>NA()</f>
        <v>#N/A</v>
      </c>
      <c r="F50" s="136">
        <f>IF(ISNUMBER('実質公債費比率（分子）の構造'!L$53),'実質公債費比率（分子）の構造'!L$53,NA())</f>
        <v>1456</v>
      </c>
      <c r="G50" s="136" t="e">
        <f>NA()</f>
        <v>#N/A</v>
      </c>
      <c r="H50" s="136" t="e">
        <f>NA()</f>
        <v>#N/A</v>
      </c>
      <c r="I50" s="136">
        <f>IF(ISNUMBER('実質公債費比率（分子）の構造'!M$53),'実質公債費比率（分子）の構造'!M$53,NA())</f>
        <v>1244</v>
      </c>
      <c r="J50" s="136" t="e">
        <f>NA()</f>
        <v>#N/A</v>
      </c>
      <c r="K50" s="136" t="e">
        <f>NA()</f>
        <v>#N/A</v>
      </c>
      <c r="L50" s="136">
        <f>IF(ISNUMBER('実質公債費比率（分子）の構造'!N$53),'実質公債費比率（分子）の構造'!N$53,NA())</f>
        <v>1393</v>
      </c>
      <c r="M50" s="136" t="e">
        <f>NA()</f>
        <v>#N/A</v>
      </c>
      <c r="N50" s="136" t="e">
        <f>NA()</f>
        <v>#N/A</v>
      </c>
      <c r="O50" s="136">
        <f>IF(ISNUMBER('実質公債費比率（分子）の構造'!O$53),'実質公債費比率（分子）の構造'!O$53,NA())</f>
        <v>890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52029</v>
      </c>
      <c r="E56" s="135"/>
      <c r="F56" s="135"/>
      <c r="G56" s="135">
        <f>'将来負担比率（分子）の構造'!J$51</f>
        <v>52859</v>
      </c>
      <c r="H56" s="135"/>
      <c r="I56" s="135"/>
      <c r="J56" s="135">
        <f>'将来負担比率（分子）の構造'!K$51</f>
        <v>53815</v>
      </c>
      <c r="K56" s="135"/>
      <c r="L56" s="135"/>
      <c r="M56" s="135">
        <f>'将来負担比率（分子）の構造'!L$51</f>
        <v>54701</v>
      </c>
      <c r="N56" s="135"/>
      <c r="O56" s="135"/>
      <c r="P56" s="135">
        <f>'将来負担比率（分子）の構造'!M$51</f>
        <v>54921</v>
      </c>
    </row>
    <row r="57" spans="1:16" x14ac:dyDescent="0.15">
      <c r="A57" s="135" t="s">
        <v>35</v>
      </c>
      <c r="B57" s="135"/>
      <c r="C57" s="135"/>
      <c r="D57" s="135">
        <f>'将来負担比率（分子）の構造'!I$50</f>
        <v>16720</v>
      </c>
      <c r="E57" s="135"/>
      <c r="F57" s="135"/>
      <c r="G57" s="135">
        <f>'将来負担比率（分子）の構造'!J$50</f>
        <v>20793</v>
      </c>
      <c r="H57" s="135"/>
      <c r="I57" s="135"/>
      <c r="J57" s="135">
        <f>'将来負担比率（分子）の構造'!K$50</f>
        <v>19889</v>
      </c>
      <c r="K57" s="135"/>
      <c r="L57" s="135"/>
      <c r="M57" s="135">
        <f>'将来負担比率（分子）の構造'!L$50</f>
        <v>19792</v>
      </c>
      <c r="N57" s="135"/>
      <c r="O57" s="135"/>
      <c r="P57" s="135">
        <f>'将来負担比率（分子）の構造'!M$50</f>
        <v>17541</v>
      </c>
    </row>
    <row r="58" spans="1:16" x14ac:dyDescent="0.15">
      <c r="A58" s="135" t="s">
        <v>34</v>
      </c>
      <c r="B58" s="135"/>
      <c r="C58" s="135"/>
      <c r="D58" s="135">
        <f>'将来負担比率（分子）の構造'!I$49</f>
        <v>12423</v>
      </c>
      <c r="E58" s="135"/>
      <c r="F58" s="135"/>
      <c r="G58" s="135">
        <f>'将来負担比率（分子）の構造'!J$49</f>
        <v>15092</v>
      </c>
      <c r="H58" s="135"/>
      <c r="I58" s="135"/>
      <c r="J58" s="135">
        <f>'将来負担比率（分子）の構造'!K$49</f>
        <v>17566</v>
      </c>
      <c r="K58" s="135"/>
      <c r="L58" s="135"/>
      <c r="M58" s="135">
        <f>'将来負担比率（分子）の構造'!L$49</f>
        <v>19233</v>
      </c>
      <c r="N58" s="135"/>
      <c r="O58" s="135"/>
      <c r="P58" s="135">
        <f>'将来負担比率（分子）の構造'!M$49</f>
        <v>19848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1481</v>
      </c>
      <c r="C61" s="135"/>
      <c r="D61" s="135"/>
      <c r="E61" s="135">
        <f>'将来負担比率（分子）の構造'!J$46</f>
        <v>1259</v>
      </c>
      <c r="F61" s="135"/>
      <c r="G61" s="135"/>
      <c r="H61" s="135">
        <f>'将来負担比率（分子）の構造'!K$46</f>
        <v>993</v>
      </c>
      <c r="I61" s="135"/>
      <c r="J61" s="135"/>
      <c r="K61" s="135">
        <f>'将来負担比率（分子）の構造'!L$46</f>
        <v>749</v>
      </c>
      <c r="L61" s="135"/>
      <c r="M61" s="135"/>
      <c r="N61" s="135">
        <f>'将来負担比率（分子）の構造'!M$46</f>
        <v>418</v>
      </c>
      <c r="O61" s="135"/>
      <c r="P61" s="135"/>
    </row>
    <row r="62" spans="1:16" x14ac:dyDescent="0.15">
      <c r="A62" s="135" t="s">
        <v>29</v>
      </c>
      <c r="B62" s="135">
        <f>'将来負担比率（分子）の構造'!I$45</f>
        <v>9058</v>
      </c>
      <c r="C62" s="135"/>
      <c r="D62" s="135"/>
      <c r="E62" s="135">
        <f>'将来負担比率（分子）の構造'!J$45</f>
        <v>8840</v>
      </c>
      <c r="F62" s="135"/>
      <c r="G62" s="135"/>
      <c r="H62" s="135">
        <f>'将来負担比率（分子）の構造'!K$45</f>
        <v>8383</v>
      </c>
      <c r="I62" s="135"/>
      <c r="J62" s="135"/>
      <c r="K62" s="135">
        <f>'将来負担比率（分子）の構造'!L$45</f>
        <v>8176</v>
      </c>
      <c r="L62" s="135"/>
      <c r="M62" s="135"/>
      <c r="N62" s="135">
        <f>'将来負担比率（分子）の構造'!M$45</f>
        <v>7459</v>
      </c>
      <c r="O62" s="135"/>
      <c r="P62" s="135"/>
    </row>
    <row r="63" spans="1:16" x14ac:dyDescent="0.15">
      <c r="A63" s="135" t="s">
        <v>28</v>
      </c>
      <c r="B63" s="135">
        <f>'将来負担比率（分子）の構造'!I$44</f>
        <v>2336</v>
      </c>
      <c r="C63" s="135"/>
      <c r="D63" s="135"/>
      <c r="E63" s="135">
        <f>'将来負担比率（分子）の構造'!J$44</f>
        <v>3182</v>
      </c>
      <c r="F63" s="135"/>
      <c r="G63" s="135"/>
      <c r="H63" s="135">
        <f>'将来負担比率（分子）の構造'!K$44</f>
        <v>2857</v>
      </c>
      <c r="I63" s="135"/>
      <c r="J63" s="135"/>
      <c r="K63" s="135">
        <f>'将来負担比率（分子）の構造'!L$44</f>
        <v>2419</v>
      </c>
      <c r="L63" s="135"/>
      <c r="M63" s="135"/>
      <c r="N63" s="135">
        <f>'将来負担比率（分子）の構造'!M$44</f>
        <v>2204</v>
      </c>
      <c r="O63" s="135"/>
      <c r="P63" s="135"/>
    </row>
    <row r="64" spans="1:16" x14ac:dyDescent="0.15">
      <c r="A64" s="135" t="s">
        <v>27</v>
      </c>
      <c r="B64" s="135">
        <f>'将来負担比率（分子）の構造'!I$43</f>
        <v>28861</v>
      </c>
      <c r="C64" s="135"/>
      <c r="D64" s="135"/>
      <c r="E64" s="135">
        <f>'将来負担比率（分子）の構造'!J$43</f>
        <v>27445</v>
      </c>
      <c r="F64" s="135"/>
      <c r="G64" s="135"/>
      <c r="H64" s="135">
        <f>'将来負担比率（分子）の構造'!K$43</f>
        <v>26858</v>
      </c>
      <c r="I64" s="135"/>
      <c r="J64" s="135"/>
      <c r="K64" s="135">
        <f>'将来負担比率（分子）の構造'!L$43</f>
        <v>27345</v>
      </c>
      <c r="L64" s="135"/>
      <c r="M64" s="135"/>
      <c r="N64" s="135">
        <f>'将来負担比率（分子）の構造'!M$43</f>
        <v>26575</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48552</v>
      </c>
      <c r="C66" s="135"/>
      <c r="D66" s="135"/>
      <c r="E66" s="135">
        <f>'将来負担比率（分子）の構造'!J$41</f>
        <v>48096</v>
      </c>
      <c r="F66" s="135"/>
      <c r="G66" s="135"/>
      <c r="H66" s="135">
        <f>'将来負担比率（分子）の構造'!K$41</f>
        <v>48259</v>
      </c>
      <c r="I66" s="135"/>
      <c r="J66" s="135"/>
      <c r="K66" s="135">
        <f>'将来負担比率（分子）の構造'!L$41</f>
        <v>49698</v>
      </c>
      <c r="L66" s="135"/>
      <c r="M66" s="135"/>
      <c r="N66" s="135">
        <f>'将来負担比率（分子）の構造'!M$41</f>
        <v>49490</v>
      </c>
      <c r="O66" s="135"/>
      <c r="P66" s="135"/>
    </row>
    <row r="67" spans="1:16" x14ac:dyDescent="0.15">
      <c r="A67" s="135" t="s">
        <v>62</v>
      </c>
      <c r="B67" s="135" t="e">
        <f>NA()</f>
        <v>#N/A</v>
      </c>
      <c r="C67" s="135">
        <f>IF(ISNUMBER('将来負担比率（分子）の構造'!I$52), IF('将来負担比率（分子）の構造'!I$52 &lt; 0, 0, '将来負担比率（分子）の構造'!I$52), NA())</f>
        <v>9116</v>
      </c>
      <c r="D67" s="135" t="e">
        <f>NA()</f>
        <v>#N/A</v>
      </c>
      <c r="E67" s="135" t="e">
        <f>NA()</f>
        <v>#N/A</v>
      </c>
      <c r="F67" s="135">
        <f>IF(ISNUMBER('将来負担比率（分子）の構造'!J$52), IF('将来負担比率（分子）の構造'!J$52 &lt; 0, 0, '将来負担比率（分子）の構造'!J$52), NA())</f>
        <v>79</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0" zoomScaleNormal="70" workbookViewId="0">
      <selection activeCell="B30" sqref="B30:Q30"/>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17312913</v>
      </c>
      <c r="S5" s="583"/>
      <c r="T5" s="583"/>
      <c r="U5" s="583"/>
      <c r="V5" s="583"/>
      <c r="W5" s="583"/>
      <c r="X5" s="583"/>
      <c r="Y5" s="584"/>
      <c r="Z5" s="585">
        <v>36.1</v>
      </c>
      <c r="AA5" s="585"/>
      <c r="AB5" s="585"/>
      <c r="AC5" s="585"/>
      <c r="AD5" s="586">
        <v>15847402</v>
      </c>
      <c r="AE5" s="586"/>
      <c r="AF5" s="586"/>
      <c r="AG5" s="586"/>
      <c r="AH5" s="586"/>
      <c r="AI5" s="586"/>
      <c r="AJ5" s="586"/>
      <c r="AK5" s="586"/>
      <c r="AL5" s="587">
        <v>56.1</v>
      </c>
      <c r="AM5" s="588"/>
      <c r="AN5" s="588"/>
      <c r="AO5" s="589"/>
      <c r="AP5" s="579" t="s">
        <v>207</v>
      </c>
      <c r="AQ5" s="580"/>
      <c r="AR5" s="580"/>
      <c r="AS5" s="580"/>
      <c r="AT5" s="580"/>
      <c r="AU5" s="580"/>
      <c r="AV5" s="580"/>
      <c r="AW5" s="580"/>
      <c r="AX5" s="580"/>
      <c r="AY5" s="580"/>
      <c r="AZ5" s="580"/>
      <c r="BA5" s="580"/>
      <c r="BB5" s="580"/>
      <c r="BC5" s="580"/>
      <c r="BD5" s="580"/>
      <c r="BE5" s="580"/>
      <c r="BF5" s="581"/>
      <c r="BG5" s="593">
        <v>15825211</v>
      </c>
      <c r="BH5" s="594"/>
      <c r="BI5" s="594"/>
      <c r="BJ5" s="594"/>
      <c r="BK5" s="594"/>
      <c r="BL5" s="594"/>
      <c r="BM5" s="594"/>
      <c r="BN5" s="595"/>
      <c r="BO5" s="596">
        <v>91.4</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340493</v>
      </c>
      <c r="S6" s="594"/>
      <c r="T6" s="594"/>
      <c r="U6" s="594"/>
      <c r="V6" s="594"/>
      <c r="W6" s="594"/>
      <c r="X6" s="594"/>
      <c r="Y6" s="595"/>
      <c r="Z6" s="596">
        <v>0.7</v>
      </c>
      <c r="AA6" s="596"/>
      <c r="AB6" s="596"/>
      <c r="AC6" s="596"/>
      <c r="AD6" s="597">
        <v>340493</v>
      </c>
      <c r="AE6" s="597"/>
      <c r="AF6" s="597"/>
      <c r="AG6" s="597"/>
      <c r="AH6" s="597"/>
      <c r="AI6" s="597"/>
      <c r="AJ6" s="597"/>
      <c r="AK6" s="597"/>
      <c r="AL6" s="598">
        <v>1.2</v>
      </c>
      <c r="AM6" s="599"/>
      <c r="AN6" s="599"/>
      <c r="AO6" s="600"/>
      <c r="AP6" s="590" t="s">
        <v>213</v>
      </c>
      <c r="AQ6" s="591"/>
      <c r="AR6" s="591"/>
      <c r="AS6" s="591"/>
      <c r="AT6" s="591"/>
      <c r="AU6" s="591"/>
      <c r="AV6" s="591"/>
      <c r="AW6" s="591"/>
      <c r="AX6" s="591"/>
      <c r="AY6" s="591"/>
      <c r="AZ6" s="591"/>
      <c r="BA6" s="591"/>
      <c r="BB6" s="591"/>
      <c r="BC6" s="591"/>
      <c r="BD6" s="591"/>
      <c r="BE6" s="591"/>
      <c r="BF6" s="592"/>
      <c r="BG6" s="593">
        <v>15825211</v>
      </c>
      <c r="BH6" s="594"/>
      <c r="BI6" s="594"/>
      <c r="BJ6" s="594"/>
      <c r="BK6" s="594"/>
      <c r="BL6" s="594"/>
      <c r="BM6" s="594"/>
      <c r="BN6" s="595"/>
      <c r="BO6" s="596">
        <v>91.4</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359827</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359827</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40048</v>
      </c>
      <c r="S7" s="594"/>
      <c r="T7" s="594"/>
      <c r="U7" s="594"/>
      <c r="V7" s="594"/>
      <c r="W7" s="594"/>
      <c r="X7" s="594"/>
      <c r="Y7" s="595"/>
      <c r="Z7" s="596">
        <v>0.1</v>
      </c>
      <c r="AA7" s="596"/>
      <c r="AB7" s="596"/>
      <c r="AC7" s="596"/>
      <c r="AD7" s="597">
        <v>40048</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7741513</v>
      </c>
      <c r="BH7" s="594"/>
      <c r="BI7" s="594"/>
      <c r="BJ7" s="594"/>
      <c r="BK7" s="594"/>
      <c r="BL7" s="594"/>
      <c r="BM7" s="594"/>
      <c r="BN7" s="595"/>
      <c r="BO7" s="596">
        <v>44.7</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3995472</v>
      </c>
      <c r="CS7" s="594"/>
      <c r="CT7" s="594"/>
      <c r="CU7" s="594"/>
      <c r="CV7" s="594"/>
      <c r="CW7" s="594"/>
      <c r="CX7" s="594"/>
      <c r="CY7" s="595"/>
      <c r="CZ7" s="596">
        <v>8.8000000000000007</v>
      </c>
      <c r="DA7" s="596"/>
      <c r="DB7" s="596"/>
      <c r="DC7" s="596"/>
      <c r="DD7" s="602">
        <v>66572</v>
      </c>
      <c r="DE7" s="594"/>
      <c r="DF7" s="594"/>
      <c r="DG7" s="594"/>
      <c r="DH7" s="594"/>
      <c r="DI7" s="594"/>
      <c r="DJ7" s="594"/>
      <c r="DK7" s="594"/>
      <c r="DL7" s="594"/>
      <c r="DM7" s="594"/>
      <c r="DN7" s="594"/>
      <c r="DO7" s="594"/>
      <c r="DP7" s="595"/>
      <c r="DQ7" s="602">
        <v>3591450</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140121</v>
      </c>
      <c r="S8" s="594"/>
      <c r="T8" s="594"/>
      <c r="U8" s="594"/>
      <c r="V8" s="594"/>
      <c r="W8" s="594"/>
      <c r="X8" s="594"/>
      <c r="Y8" s="595"/>
      <c r="Z8" s="596">
        <v>0.3</v>
      </c>
      <c r="AA8" s="596"/>
      <c r="AB8" s="596"/>
      <c r="AC8" s="596"/>
      <c r="AD8" s="597">
        <v>140121</v>
      </c>
      <c r="AE8" s="597"/>
      <c r="AF8" s="597"/>
      <c r="AG8" s="597"/>
      <c r="AH8" s="597"/>
      <c r="AI8" s="597"/>
      <c r="AJ8" s="597"/>
      <c r="AK8" s="597"/>
      <c r="AL8" s="598">
        <v>0.5</v>
      </c>
      <c r="AM8" s="599"/>
      <c r="AN8" s="599"/>
      <c r="AO8" s="600"/>
      <c r="AP8" s="590" t="s">
        <v>220</v>
      </c>
      <c r="AQ8" s="591"/>
      <c r="AR8" s="591"/>
      <c r="AS8" s="591"/>
      <c r="AT8" s="591"/>
      <c r="AU8" s="591"/>
      <c r="AV8" s="591"/>
      <c r="AW8" s="591"/>
      <c r="AX8" s="591"/>
      <c r="AY8" s="591"/>
      <c r="AZ8" s="591"/>
      <c r="BA8" s="591"/>
      <c r="BB8" s="591"/>
      <c r="BC8" s="591"/>
      <c r="BD8" s="591"/>
      <c r="BE8" s="591"/>
      <c r="BF8" s="592"/>
      <c r="BG8" s="593">
        <v>227990</v>
      </c>
      <c r="BH8" s="594"/>
      <c r="BI8" s="594"/>
      <c r="BJ8" s="594"/>
      <c r="BK8" s="594"/>
      <c r="BL8" s="594"/>
      <c r="BM8" s="594"/>
      <c r="BN8" s="595"/>
      <c r="BO8" s="596">
        <v>1.3</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16736497</v>
      </c>
      <c r="CS8" s="594"/>
      <c r="CT8" s="594"/>
      <c r="CU8" s="594"/>
      <c r="CV8" s="594"/>
      <c r="CW8" s="594"/>
      <c r="CX8" s="594"/>
      <c r="CY8" s="595"/>
      <c r="CZ8" s="596">
        <v>36.700000000000003</v>
      </c>
      <c r="DA8" s="596"/>
      <c r="DB8" s="596"/>
      <c r="DC8" s="596"/>
      <c r="DD8" s="602">
        <v>129682</v>
      </c>
      <c r="DE8" s="594"/>
      <c r="DF8" s="594"/>
      <c r="DG8" s="594"/>
      <c r="DH8" s="594"/>
      <c r="DI8" s="594"/>
      <c r="DJ8" s="594"/>
      <c r="DK8" s="594"/>
      <c r="DL8" s="594"/>
      <c r="DM8" s="594"/>
      <c r="DN8" s="594"/>
      <c r="DO8" s="594"/>
      <c r="DP8" s="595"/>
      <c r="DQ8" s="602">
        <v>8790709</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80224</v>
      </c>
      <c r="S9" s="594"/>
      <c r="T9" s="594"/>
      <c r="U9" s="594"/>
      <c r="V9" s="594"/>
      <c r="W9" s="594"/>
      <c r="X9" s="594"/>
      <c r="Y9" s="595"/>
      <c r="Z9" s="596">
        <v>0.2</v>
      </c>
      <c r="AA9" s="596"/>
      <c r="AB9" s="596"/>
      <c r="AC9" s="596"/>
      <c r="AD9" s="597">
        <v>80224</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6026564</v>
      </c>
      <c r="BH9" s="594"/>
      <c r="BI9" s="594"/>
      <c r="BJ9" s="594"/>
      <c r="BK9" s="594"/>
      <c r="BL9" s="594"/>
      <c r="BM9" s="594"/>
      <c r="BN9" s="595"/>
      <c r="BO9" s="596">
        <v>34.799999999999997</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4336032</v>
      </c>
      <c r="CS9" s="594"/>
      <c r="CT9" s="594"/>
      <c r="CU9" s="594"/>
      <c r="CV9" s="594"/>
      <c r="CW9" s="594"/>
      <c r="CX9" s="594"/>
      <c r="CY9" s="595"/>
      <c r="CZ9" s="596">
        <v>9.5</v>
      </c>
      <c r="DA9" s="596"/>
      <c r="DB9" s="596"/>
      <c r="DC9" s="596"/>
      <c r="DD9" s="602">
        <v>121783</v>
      </c>
      <c r="DE9" s="594"/>
      <c r="DF9" s="594"/>
      <c r="DG9" s="594"/>
      <c r="DH9" s="594"/>
      <c r="DI9" s="594"/>
      <c r="DJ9" s="594"/>
      <c r="DK9" s="594"/>
      <c r="DL9" s="594"/>
      <c r="DM9" s="594"/>
      <c r="DN9" s="594"/>
      <c r="DO9" s="594"/>
      <c r="DP9" s="595"/>
      <c r="DQ9" s="602">
        <v>3917272</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1491688</v>
      </c>
      <c r="S10" s="594"/>
      <c r="T10" s="594"/>
      <c r="U10" s="594"/>
      <c r="V10" s="594"/>
      <c r="W10" s="594"/>
      <c r="X10" s="594"/>
      <c r="Y10" s="595"/>
      <c r="Z10" s="596">
        <v>3.1</v>
      </c>
      <c r="AA10" s="596"/>
      <c r="AB10" s="596"/>
      <c r="AC10" s="596"/>
      <c r="AD10" s="597">
        <v>1491688</v>
      </c>
      <c r="AE10" s="597"/>
      <c r="AF10" s="597"/>
      <c r="AG10" s="597"/>
      <c r="AH10" s="597"/>
      <c r="AI10" s="597"/>
      <c r="AJ10" s="597"/>
      <c r="AK10" s="597"/>
      <c r="AL10" s="598">
        <v>5.3</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332446</v>
      </c>
      <c r="BH10" s="594"/>
      <c r="BI10" s="594"/>
      <c r="BJ10" s="594"/>
      <c r="BK10" s="594"/>
      <c r="BL10" s="594"/>
      <c r="BM10" s="594"/>
      <c r="BN10" s="595"/>
      <c r="BO10" s="596">
        <v>1.9</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91277</v>
      </c>
      <c r="CS10" s="594"/>
      <c r="CT10" s="594"/>
      <c r="CU10" s="594"/>
      <c r="CV10" s="594"/>
      <c r="CW10" s="594"/>
      <c r="CX10" s="594"/>
      <c r="CY10" s="595"/>
      <c r="CZ10" s="596">
        <v>0.2</v>
      </c>
      <c r="DA10" s="596"/>
      <c r="DB10" s="596"/>
      <c r="DC10" s="596"/>
      <c r="DD10" s="602">
        <v>15420</v>
      </c>
      <c r="DE10" s="594"/>
      <c r="DF10" s="594"/>
      <c r="DG10" s="594"/>
      <c r="DH10" s="594"/>
      <c r="DI10" s="594"/>
      <c r="DJ10" s="594"/>
      <c r="DK10" s="594"/>
      <c r="DL10" s="594"/>
      <c r="DM10" s="594"/>
      <c r="DN10" s="594"/>
      <c r="DO10" s="594"/>
      <c r="DP10" s="595"/>
      <c r="DQ10" s="602">
        <v>78409</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15583</v>
      </c>
      <c r="S11" s="594"/>
      <c r="T11" s="594"/>
      <c r="U11" s="594"/>
      <c r="V11" s="594"/>
      <c r="W11" s="594"/>
      <c r="X11" s="594"/>
      <c r="Y11" s="595"/>
      <c r="Z11" s="596">
        <v>0</v>
      </c>
      <c r="AA11" s="596"/>
      <c r="AB11" s="596"/>
      <c r="AC11" s="596"/>
      <c r="AD11" s="597">
        <v>15583</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1154513</v>
      </c>
      <c r="BH11" s="594"/>
      <c r="BI11" s="594"/>
      <c r="BJ11" s="594"/>
      <c r="BK11" s="594"/>
      <c r="BL11" s="594"/>
      <c r="BM11" s="594"/>
      <c r="BN11" s="595"/>
      <c r="BO11" s="596">
        <v>6.7</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870470</v>
      </c>
      <c r="CS11" s="594"/>
      <c r="CT11" s="594"/>
      <c r="CU11" s="594"/>
      <c r="CV11" s="594"/>
      <c r="CW11" s="594"/>
      <c r="CX11" s="594"/>
      <c r="CY11" s="595"/>
      <c r="CZ11" s="596">
        <v>1.9</v>
      </c>
      <c r="DA11" s="596"/>
      <c r="DB11" s="596"/>
      <c r="DC11" s="596"/>
      <c r="DD11" s="602">
        <v>440517</v>
      </c>
      <c r="DE11" s="594"/>
      <c r="DF11" s="594"/>
      <c r="DG11" s="594"/>
      <c r="DH11" s="594"/>
      <c r="DI11" s="594"/>
      <c r="DJ11" s="594"/>
      <c r="DK11" s="594"/>
      <c r="DL11" s="594"/>
      <c r="DM11" s="594"/>
      <c r="DN11" s="594"/>
      <c r="DO11" s="594"/>
      <c r="DP11" s="595"/>
      <c r="DQ11" s="602">
        <v>478556</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6973312</v>
      </c>
      <c r="BH12" s="594"/>
      <c r="BI12" s="594"/>
      <c r="BJ12" s="594"/>
      <c r="BK12" s="594"/>
      <c r="BL12" s="594"/>
      <c r="BM12" s="594"/>
      <c r="BN12" s="595"/>
      <c r="BO12" s="596">
        <v>40.299999999999997</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788855</v>
      </c>
      <c r="CS12" s="594"/>
      <c r="CT12" s="594"/>
      <c r="CU12" s="594"/>
      <c r="CV12" s="594"/>
      <c r="CW12" s="594"/>
      <c r="CX12" s="594"/>
      <c r="CY12" s="595"/>
      <c r="CZ12" s="596">
        <v>1.7</v>
      </c>
      <c r="DA12" s="596"/>
      <c r="DB12" s="596"/>
      <c r="DC12" s="596"/>
      <c r="DD12" s="602">
        <v>43608</v>
      </c>
      <c r="DE12" s="594"/>
      <c r="DF12" s="594"/>
      <c r="DG12" s="594"/>
      <c r="DH12" s="594"/>
      <c r="DI12" s="594"/>
      <c r="DJ12" s="594"/>
      <c r="DK12" s="594"/>
      <c r="DL12" s="594"/>
      <c r="DM12" s="594"/>
      <c r="DN12" s="594"/>
      <c r="DO12" s="594"/>
      <c r="DP12" s="595"/>
      <c r="DQ12" s="602">
        <v>749047</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53171</v>
      </c>
      <c r="S13" s="594"/>
      <c r="T13" s="594"/>
      <c r="U13" s="594"/>
      <c r="V13" s="594"/>
      <c r="W13" s="594"/>
      <c r="X13" s="594"/>
      <c r="Y13" s="595"/>
      <c r="Z13" s="596">
        <v>0.1</v>
      </c>
      <c r="AA13" s="596"/>
      <c r="AB13" s="596"/>
      <c r="AC13" s="596"/>
      <c r="AD13" s="597">
        <v>53171</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6962403</v>
      </c>
      <c r="BH13" s="594"/>
      <c r="BI13" s="594"/>
      <c r="BJ13" s="594"/>
      <c r="BK13" s="594"/>
      <c r="BL13" s="594"/>
      <c r="BM13" s="594"/>
      <c r="BN13" s="595"/>
      <c r="BO13" s="596">
        <v>40.200000000000003</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5189082</v>
      </c>
      <c r="CS13" s="594"/>
      <c r="CT13" s="594"/>
      <c r="CU13" s="594"/>
      <c r="CV13" s="594"/>
      <c r="CW13" s="594"/>
      <c r="CX13" s="594"/>
      <c r="CY13" s="595"/>
      <c r="CZ13" s="596">
        <v>11.4</v>
      </c>
      <c r="DA13" s="596"/>
      <c r="DB13" s="596"/>
      <c r="DC13" s="596"/>
      <c r="DD13" s="602">
        <v>1890637</v>
      </c>
      <c r="DE13" s="594"/>
      <c r="DF13" s="594"/>
      <c r="DG13" s="594"/>
      <c r="DH13" s="594"/>
      <c r="DI13" s="594"/>
      <c r="DJ13" s="594"/>
      <c r="DK13" s="594"/>
      <c r="DL13" s="594"/>
      <c r="DM13" s="594"/>
      <c r="DN13" s="594"/>
      <c r="DO13" s="594"/>
      <c r="DP13" s="595"/>
      <c r="DQ13" s="602">
        <v>3913614</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285385</v>
      </c>
      <c r="BH14" s="594"/>
      <c r="BI14" s="594"/>
      <c r="BJ14" s="594"/>
      <c r="BK14" s="594"/>
      <c r="BL14" s="594"/>
      <c r="BM14" s="594"/>
      <c r="BN14" s="595"/>
      <c r="BO14" s="596">
        <v>1.6</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2980538</v>
      </c>
      <c r="CS14" s="594"/>
      <c r="CT14" s="594"/>
      <c r="CU14" s="594"/>
      <c r="CV14" s="594"/>
      <c r="CW14" s="594"/>
      <c r="CX14" s="594"/>
      <c r="CY14" s="595"/>
      <c r="CZ14" s="596">
        <v>6.5</v>
      </c>
      <c r="DA14" s="596"/>
      <c r="DB14" s="596"/>
      <c r="DC14" s="596"/>
      <c r="DD14" s="602">
        <v>1106597</v>
      </c>
      <c r="DE14" s="594"/>
      <c r="DF14" s="594"/>
      <c r="DG14" s="594"/>
      <c r="DH14" s="594"/>
      <c r="DI14" s="594"/>
      <c r="DJ14" s="594"/>
      <c r="DK14" s="594"/>
      <c r="DL14" s="594"/>
      <c r="DM14" s="594"/>
      <c r="DN14" s="594"/>
      <c r="DO14" s="594"/>
      <c r="DP14" s="595"/>
      <c r="DQ14" s="602">
        <v>1631633</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69665</v>
      </c>
      <c r="S15" s="594"/>
      <c r="T15" s="594"/>
      <c r="U15" s="594"/>
      <c r="V15" s="594"/>
      <c r="W15" s="594"/>
      <c r="X15" s="594"/>
      <c r="Y15" s="595"/>
      <c r="Z15" s="596">
        <v>0.1</v>
      </c>
      <c r="AA15" s="596"/>
      <c r="AB15" s="596"/>
      <c r="AC15" s="596"/>
      <c r="AD15" s="597">
        <v>69665</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825001</v>
      </c>
      <c r="BH15" s="594"/>
      <c r="BI15" s="594"/>
      <c r="BJ15" s="594"/>
      <c r="BK15" s="594"/>
      <c r="BL15" s="594"/>
      <c r="BM15" s="594"/>
      <c r="BN15" s="595"/>
      <c r="BO15" s="596">
        <v>4.8</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4778347</v>
      </c>
      <c r="CS15" s="594"/>
      <c r="CT15" s="594"/>
      <c r="CU15" s="594"/>
      <c r="CV15" s="594"/>
      <c r="CW15" s="594"/>
      <c r="CX15" s="594"/>
      <c r="CY15" s="595"/>
      <c r="CZ15" s="596">
        <v>10.5</v>
      </c>
      <c r="DA15" s="596"/>
      <c r="DB15" s="596"/>
      <c r="DC15" s="596"/>
      <c r="DD15" s="602">
        <v>1186203</v>
      </c>
      <c r="DE15" s="594"/>
      <c r="DF15" s="594"/>
      <c r="DG15" s="594"/>
      <c r="DH15" s="594"/>
      <c r="DI15" s="594"/>
      <c r="DJ15" s="594"/>
      <c r="DK15" s="594"/>
      <c r="DL15" s="594"/>
      <c r="DM15" s="594"/>
      <c r="DN15" s="594"/>
      <c r="DO15" s="594"/>
      <c r="DP15" s="595"/>
      <c r="DQ15" s="602">
        <v>3778666</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10909560</v>
      </c>
      <c r="S16" s="594"/>
      <c r="T16" s="594"/>
      <c r="U16" s="594"/>
      <c r="V16" s="594"/>
      <c r="W16" s="594"/>
      <c r="X16" s="594"/>
      <c r="Y16" s="595"/>
      <c r="Z16" s="596">
        <v>22.8</v>
      </c>
      <c r="AA16" s="596"/>
      <c r="AB16" s="596"/>
      <c r="AC16" s="596"/>
      <c r="AD16" s="597">
        <v>9943969</v>
      </c>
      <c r="AE16" s="597"/>
      <c r="AF16" s="597"/>
      <c r="AG16" s="597"/>
      <c r="AH16" s="597"/>
      <c r="AI16" s="597"/>
      <c r="AJ16" s="597"/>
      <c r="AK16" s="597"/>
      <c r="AL16" s="598">
        <v>35.200000000000003</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6339</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v>4054</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9943969</v>
      </c>
      <c r="S17" s="594"/>
      <c r="T17" s="594"/>
      <c r="U17" s="594"/>
      <c r="V17" s="594"/>
      <c r="W17" s="594"/>
      <c r="X17" s="594"/>
      <c r="Y17" s="595"/>
      <c r="Z17" s="596">
        <v>20.8</v>
      </c>
      <c r="AA17" s="596"/>
      <c r="AB17" s="596"/>
      <c r="AC17" s="596"/>
      <c r="AD17" s="597">
        <v>9943969</v>
      </c>
      <c r="AE17" s="597"/>
      <c r="AF17" s="597"/>
      <c r="AG17" s="597"/>
      <c r="AH17" s="597"/>
      <c r="AI17" s="597"/>
      <c r="AJ17" s="597"/>
      <c r="AK17" s="597"/>
      <c r="AL17" s="598">
        <v>35.200000000000003</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5428514</v>
      </c>
      <c r="CS17" s="594"/>
      <c r="CT17" s="594"/>
      <c r="CU17" s="594"/>
      <c r="CV17" s="594"/>
      <c r="CW17" s="594"/>
      <c r="CX17" s="594"/>
      <c r="CY17" s="595"/>
      <c r="CZ17" s="596">
        <v>11.9</v>
      </c>
      <c r="DA17" s="596"/>
      <c r="DB17" s="596"/>
      <c r="DC17" s="596"/>
      <c r="DD17" s="602" t="s">
        <v>221</v>
      </c>
      <c r="DE17" s="594"/>
      <c r="DF17" s="594"/>
      <c r="DG17" s="594"/>
      <c r="DH17" s="594"/>
      <c r="DI17" s="594"/>
      <c r="DJ17" s="594"/>
      <c r="DK17" s="594"/>
      <c r="DL17" s="594"/>
      <c r="DM17" s="594"/>
      <c r="DN17" s="594"/>
      <c r="DO17" s="594"/>
      <c r="DP17" s="595"/>
      <c r="DQ17" s="602">
        <v>5365959</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965583</v>
      </c>
      <c r="S18" s="594"/>
      <c r="T18" s="594"/>
      <c r="U18" s="594"/>
      <c r="V18" s="594"/>
      <c r="W18" s="594"/>
      <c r="X18" s="594"/>
      <c r="Y18" s="595"/>
      <c r="Z18" s="596">
        <v>2</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8</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1487702</v>
      </c>
      <c r="BH19" s="594"/>
      <c r="BI19" s="594"/>
      <c r="BJ19" s="594"/>
      <c r="BK19" s="594"/>
      <c r="BL19" s="594"/>
      <c r="BM19" s="594"/>
      <c r="BN19" s="595"/>
      <c r="BO19" s="596">
        <v>8.6</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30453466</v>
      </c>
      <c r="S20" s="594"/>
      <c r="T20" s="594"/>
      <c r="U20" s="594"/>
      <c r="V20" s="594"/>
      <c r="W20" s="594"/>
      <c r="X20" s="594"/>
      <c r="Y20" s="595"/>
      <c r="Z20" s="596">
        <v>63.6</v>
      </c>
      <c r="AA20" s="596"/>
      <c r="AB20" s="596"/>
      <c r="AC20" s="596"/>
      <c r="AD20" s="597">
        <v>28022364</v>
      </c>
      <c r="AE20" s="597"/>
      <c r="AF20" s="597"/>
      <c r="AG20" s="597"/>
      <c r="AH20" s="597"/>
      <c r="AI20" s="597"/>
      <c r="AJ20" s="597"/>
      <c r="AK20" s="597"/>
      <c r="AL20" s="598">
        <v>99.1</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1487702</v>
      </c>
      <c r="BH20" s="594"/>
      <c r="BI20" s="594"/>
      <c r="BJ20" s="594"/>
      <c r="BK20" s="594"/>
      <c r="BL20" s="594"/>
      <c r="BM20" s="594"/>
      <c r="BN20" s="595"/>
      <c r="BO20" s="596">
        <v>8.6</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45561250</v>
      </c>
      <c r="CS20" s="594"/>
      <c r="CT20" s="594"/>
      <c r="CU20" s="594"/>
      <c r="CV20" s="594"/>
      <c r="CW20" s="594"/>
      <c r="CX20" s="594"/>
      <c r="CY20" s="595"/>
      <c r="CZ20" s="596">
        <v>100</v>
      </c>
      <c r="DA20" s="596"/>
      <c r="DB20" s="596"/>
      <c r="DC20" s="596"/>
      <c r="DD20" s="602">
        <v>5001019</v>
      </c>
      <c r="DE20" s="594"/>
      <c r="DF20" s="594"/>
      <c r="DG20" s="594"/>
      <c r="DH20" s="594"/>
      <c r="DI20" s="594"/>
      <c r="DJ20" s="594"/>
      <c r="DK20" s="594"/>
      <c r="DL20" s="594"/>
      <c r="DM20" s="594"/>
      <c r="DN20" s="594"/>
      <c r="DO20" s="594"/>
      <c r="DP20" s="595"/>
      <c r="DQ20" s="602">
        <v>32659196</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17813</v>
      </c>
      <c r="S21" s="594"/>
      <c r="T21" s="594"/>
      <c r="U21" s="594"/>
      <c r="V21" s="594"/>
      <c r="W21" s="594"/>
      <c r="X21" s="594"/>
      <c r="Y21" s="595"/>
      <c r="Z21" s="596">
        <v>0</v>
      </c>
      <c r="AA21" s="596"/>
      <c r="AB21" s="596"/>
      <c r="AC21" s="596"/>
      <c r="AD21" s="597">
        <v>17813</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22191</v>
      </c>
      <c r="BH21" s="594"/>
      <c r="BI21" s="594"/>
      <c r="BJ21" s="594"/>
      <c r="BK21" s="594"/>
      <c r="BL21" s="594"/>
      <c r="BM21" s="594"/>
      <c r="BN21" s="595"/>
      <c r="BO21" s="596">
        <v>0.1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786759</v>
      </c>
      <c r="S22" s="594"/>
      <c r="T22" s="594"/>
      <c r="U22" s="594"/>
      <c r="V22" s="594"/>
      <c r="W22" s="594"/>
      <c r="X22" s="594"/>
      <c r="Y22" s="595"/>
      <c r="Z22" s="596">
        <v>1.6</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701902</v>
      </c>
      <c r="S23" s="594"/>
      <c r="T23" s="594"/>
      <c r="U23" s="594"/>
      <c r="V23" s="594"/>
      <c r="W23" s="594"/>
      <c r="X23" s="594"/>
      <c r="Y23" s="595"/>
      <c r="Z23" s="596">
        <v>1.5</v>
      </c>
      <c r="AA23" s="596"/>
      <c r="AB23" s="596"/>
      <c r="AC23" s="596"/>
      <c r="AD23" s="597">
        <v>73657</v>
      </c>
      <c r="AE23" s="597"/>
      <c r="AF23" s="597"/>
      <c r="AG23" s="597"/>
      <c r="AH23" s="597"/>
      <c r="AI23" s="597"/>
      <c r="AJ23" s="597"/>
      <c r="AK23" s="597"/>
      <c r="AL23" s="598">
        <v>0.3</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1465511</v>
      </c>
      <c r="BH23" s="594"/>
      <c r="BI23" s="594"/>
      <c r="BJ23" s="594"/>
      <c r="BK23" s="594"/>
      <c r="BL23" s="594"/>
      <c r="BM23" s="594"/>
      <c r="BN23" s="595"/>
      <c r="BO23" s="596">
        <v>8.5</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60714</v>
      </c>
      <c r="S24" s="594"/>
      <c r="T24" s="594"/>
      <c r="U24" s="594"/>
      <c r="V24" s="594"/>
      <c r="W24" s="594"/>
      <c r="X24" s="594"/>
      <c r="Y24" s="595"/>
      <c r="Z24" s="596">
        <v>0.1</v>
      </c>
      <c r="AA24" s="596"/>
      <c r="AB24" s="596"/>
      <c r="AC24" s="596"/>
      <c r="AD24" s="597">
        <v>21</v>
      </c>
      <c r="AE24" s="597"/>
      <c r="AF24" s="597"/>
      <c r="AG24" s="597"/>
      <c r="AH24" s="597"/>
      <c r="AI24" s="597"/>
      <c r="AJ24" s="597"/>
      <c r="AK24" s="597"/>
      <c r="AL24" s="598">
        <v>0</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23269338</v>
      </c>
      <c r="CS24" s="583"/>
      <c r="CT24" s="583"/>
      <c r="CU24" s="583"/>
      <c r="CV24" s="583"/>
      <c r="CW24" s="583"/>
      <c r="CX24" s="583"/>
      <c r="CY24" s="584"/>
      <c r="CZ24" s="620">
        <v>51.1</v>
      </c>
      <c r="DA24" s="621"/>
      <c r="DB24" s="621"/>
      <c r="DC24" s="622"/>
      <c r="DD24" s="619">
        <v>15635887</v>
      </c>
      <c r="DE24" s="583"/>
      <c r="DF24" s="583"/>
      <c r="DG24" s="583"/>
      <c r="DH24" s="583"/>
      <c r="DI24" s="583"/>
      <c r="DJ24" s="583"/>
      <c r="DK24" s="584"/>
      <c r="DL24" s="619">
        <v>15461327</v>
      </c>
      <c r="DM24" s="583"/>
      <c r="DN24" s="583"/>
      <c r="DO24" s="583"/>
      <c r="DP24" s="583"/>
      <c r="DQ24" s="583"/>
      <c r="DR24" s="583"/>
      <c r="DS24" s="583"/>
      <c r="DT24" s="583"/>
      <c r="DU24" s="583"/>
      <c r="DV24" s="584"/>
      <c r="DW24" s="587">
        <v>50.6</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6040265</v>
      </c>
      <c r="S25" s="594"/>
      <c r="T25" s="594"/>
      <c r="U25" s="594"/>
      <c r="V25" s="594"/>
      <c r="W25" s="594"/>
      <c r="X25" s="594"/>
      <c r="Y25" s="595"/>
      <c r="Z25" s="596">
        <v>12.6</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8133326</v>
      </c>
      <c r="CS25" s="625"/>
      <c r="CT25" s="625"/>
      <c r="CU25" s="625"/>
      <c r="CV25" s="625"/>
      <c r="CW25" s="625"/>
      <c r="CX25" s="625"/>
      <c r="CY25" s="626"/>
      <c r="CZ25" s="627">
        <v>17.899999999999999</v>
      </c>
      <c r="DA25" s="628"/>
      <c r="DB25" s="628"/>
      <c r="DC25" s="629"/>
      <c r="DD25" s="602">
        <v>7375325</v>
      </c>
      <c r="DE25" s="625"/>
      <c r="DF25" s="625"/>
      <c r="DG25" s="625"/>
      <c r="DH25" s="625"/>
      <c r="DI25" s="625"/>
      <c r="DJ25" s="625"/>
      <c r="DK25" s="626"/>
      <c r="DL25" s="602">
        <v>7225165</v>
      </c>
      <c r="DM25" s="625"/>
      <c r="DN25" s="625"/>
      <c r="DO25" s="625"/>
      <c r="DP25" s="625"/>
      <c r="DQ25" s="625"/>
      <c r="DR25" s="625"/>
      <c r="DS25" s="625"/>
      <c r="DT25" s="625"/>
      <c r="DU25" s="625"/>
      <c r="DV25" s="626"/>
      <c r="DW25" s="598">
        <v>23.7</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v>71944</v>
      </c>
      <c r="S26" s="594"/>
      <c r="T26" s="594"/>
      <c r="U26" s="594"/>
      <c r="V26" s="594"/>
      <c r="W26" s="594"/>
      <c r="X26" s="594"/>
      <c r="Y26" s="595"/>
      <c r="Z26" s="596">
        <v>0.2</v>
      </c>
      <c r="AA26" s="596"/>
      <c r="AB26" s="596"/>
      <c r="AC26" s="596"/>
      <c r="AD26" s="597">
        <v>71944</v>
      </c>
      <c r="AE26" s="597"/>
      <c r="AF26" s="597"/>
      <c r="AG26" s="597"/>
      <c r="AH26" s="597"/>
      <c r="AI26" s="597"/>
      <c r="AJ26" s="597"/>
      <c r="AK26" s="597"/>
      <c r="AL26" s="598">
        <v>0.3</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5534230</v>
      </c>
      <c r="CS26" s="594"/>
      <c r="CT26" s="594"/>
      <c r="CU26" s="594"/>
      <c r="CV26" s="594"/>
      <c r="CW26" s="594"/>
      <c r="CX26" s="594"/>
      <c r="CY26" s="595"/>
      <c r="CZ26" s="627">
        <v>12.1</v>
      </c>
      <c r="DA26" s="628"/>
      <c r="DB26" s="628"/>
      <c r="DC26" s="629"/>
      <c r="DD26" s="602">
        <v>4857196</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2617993</v>
      </c>
      <c r="S27" s="594"/>
      <c r="T27" s="594"/>
      <c r="U27" s="594"/>
      <c r="V27" s="594"/>
      <c r="W27" s="594"/>
      <c r="X27" s="594"/>
      <c r="Y27" s="595"/>
      <c r="Z27" s="596">
        <v>5.5</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17312913</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9707498</v>
      </c>
      <c r="CS27" s="625"/>
      <c r="CT27" s="625"/>
      <c r="CU27" s="625"/>
      <c r="CV27" s="625"/>
      <c r="CW27" s="625"/>
      <c r="CX27" s="625"/>
      <c r="CY27" s="626"/>
      <c r="CZ27" s="627">
        <v>21.3</v>
      </c>
      <c r="DA27" s="628"/>
      <c r="DB27" s="628"/>
      <c r="DC27" s="629"/>
      <c r="DD27" s="602">
        <v>2894603</v>
      </c>
      <c r="DE27" s="625"/>
      <c r="DF27" s="625"/>
      <c r="DG27" s="625"/>
      <c r="DH27" s="625"/>
      <c r="DI27" s="625"/>
      <c r="DJ27" s="625"/>
      <c r="DK27" s="626"/>
      <c r="DL27" s="602">
        <v>2870203</v>
      </c>
      <c r="DM27" s="625"/>
      <c r="DN27" s="625"/>
      <c r="DO27" s="625"/>
      <c r="DP27" s="625"/>
      <c r="DQ27" s="625"/>
      <c r="DR27" s="625"/>
      <c r="DS27" s="625"/>
      <c r="DT27" s="625"/>
      <c r="DU27" s="625"/>
      <c r="DV27" s="626"/>
      <c r="DW27" s="598">
        <v>9.4</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158093</v>
      </c>
      <c r="S28" s="594"/>
      <c r="T28" s="594"/>
      <c r="U28" s="594"/>
      <c r="V28" s="594"/>
      <c r="W28" s="594"/>
      <c r="X28" s="594"/>
      <c r="Y28" s="595"/>
      <c r="Z28" s="596">
        <v>0.3</v>
      </c>
      <c r="AA28" s="596"/>
      <c r="AB28" s="596"/>
      <c r="AC28" s="596"/>
      <c r="AD28" s="597">
        <v>10006</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5428514</v>
      </c>
      <c r="CS28" s="594"/>
      <c r="CT28" s="594"/>
      <c r="CU28" s="594"/>
      <c r="CV28" s="594"/>
      <c r="CW28" s="594"/>
      <c r="CX28" s="594"/>
      <c r="CY28" s="595"/>
      <c r="CZ28" s="627">
        <v>11.9</v>
      </c>
      <c r="DA28" s="628"/>
      <c r="DB28" s="628"/>
      <c r="DC28" s="629"/>
      <c r="DD28" s="602">
        <v>5365959</v>
      </c>
      <c r="DE28" s="594"/>
      <c r="DF28" s="594"/>
      <c r="DG28" s="594"/>
      <c r="DH28" s="594"/>
      <c r="DI28" s="594"/>
      <c r="DJ28" s="594"/>
      <c r="DK28" s="595"/>
      <c r="DL28" s="602">
        <v>5365959</v>
      </c>
      <c r="DM28" s="594"/>
      <c r="DN28" s="594"/>
      <c r="DO28" s="594"/>
      <c r="DP28" s="594"/>
      <c r="DQ28" s="594"/>
      <c r="DR28" s="594"/>
      <c r="DS28" s="594"/>
      <c r="DT28" s="594"/>
      <c r="DU28" s="594"/>
      <c r="DV28" s="595"/>
      <c r="DW28" s="598">
        <v>17.600000000000001</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46759</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5428500</v>
      </c>
      <c r="CS29" s="625"/>
      <c r="CT29" s="625"/>
      <c r="CU29" s="625"/>
      <c r="CV29" s="625"/>
      <c r="CW29" s="625"/>
      <c r="CX29" s="625"/>
      <c r="CY29" s="626"/>
      <c r="CZ29" s="627">
        <v>11.9</v>
      </c>
      <c r="DA29" s="628"/>
      <c r="DB29" s="628"/>
      <c r="DC29" s="629"/>
      <c r="DD29" s="602">
        <v>5365945</v>
      </c>
      <c r="DE29" s="625"/>
      <c r="DF29" s="625"/>
      <c r="DG29" s="625"/>
      <c r="DH29" s="625"/>
      <c r="DI29" s="625"/>
      <c r="DJ29" s="625"/>
      <c r="DK29" s="626"/>
      <c r="DL29" s="602">
        <v>5365945</v>
      </c>
      <c r="DM29" s="625"/>
      <c r="DN29" s="625"/>
      <c r="DO29" s="625"/>
      <c r="DP29" s="625"/>
      <c r="DQ29" s="625"/>
      <c r="DR29" s="625"/>
      <c r="DS29" s="625"/>
      <c r="DT29" s="625"/>
      <c r="DU29" s="625"/>
      <c r="DV29" s="626"/>
      <c r="DW29" s="598">
        <v>17.600000000000001</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710693</v>
      </c>
      <c r="S30" s="594"/>
      <c r="T30" s="594"/>
      <c r="U30" s="594"/>
      <c r="V30" s="594"/>
      <c r="W30" s="594"/>
      <c r="X30" s="594"/>
      <c r="Y30" s="595"/>
      <c r="Z30" s="596">
        <v>1.5</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98.2</v>
      </c>
      <c r="BH30" s="652"/>
      <c r="BI30" s="652"/>
      <c r="BJ30" s="652"/>
      <c r="BK30" s="652"/>
      <c r="BL30" s="652"/>
      <c r="BM30" s="588">
        <v>92.6</v>
      </c>
      <c r="BN30" s="652"/>
      <c r="BO30" s="652"/>
      <c r="BP30" s="652"/>
      <c r="BQ30" s="653"/>
      <c r="BR30" s="651">
        <v>97.8</v>
      </c>
      <c r="BS30" s="652"/>
      <c r="BT30" s="652"/>
      <c r="BU30" s="652"/>
      <c r="BV30" s="652"/>
      <c r="BW30" s="652"/>
      <c r="BX30" s="588">
        <v>90.8</v>
      </c>
      <c r="BY30" s="652"/>
      <c r="BZ30" s="652"/>
      <c r="CA30" s="652"/>
      <c r="CB30" s="653"/>
      <c r="CD30" s="656"/>
      <c r="CE30" s="657"/>
      <c r="CF30" s="607" t="s">
        <v>293</v>
      </c>
      <c r="CG30" s="608"/>
      <c r="CH30" s="608"/>
      <c r="CI30" s="608"/>
      <c r="CJ30" s="608"/>
      <c r="CK30" s="608"/>
      <c r="CL30" s="608"/>
      <c r="CM30" s="608"/>
      <c r="CN30" s="608"/>
      <c r="CO30" s="608"/>
      <c r="CP30" s="608"/>
      <c r="CQ30" s="609"/>
      <c r="CR30" s="593">
        <v>4861325</v>
      </c>
      <c r="CS30" s="594"/>
      <c r="CT30" s="594"/>
      <c r="CU30" s="594"/>
      <c r="CV30" s="594"/>
      <c r="CW30" s="594"/>
      <c r="CX30" s="594"/>
      <c r="CY30" s="595"/>
      <c r="CZ30" s="627">
        <v>10.7</v>
      </c>
      <c r="DA30" s="628"/>
      <c r="DB30" s="628"/>
      <c r="DC30" s="629"/>
      <c r="DD30" s="602">
        <v>4812484</v>
      </c>
      <c r="DE30" s="594"/>
      <c r="DF30" s="594"/>
      <c r="DG30" s="594"/>
      <c r="DH30" s="594"/>
      <c r="DI30" s="594"/>
      <c r="DJ30" s="594"/>
      <c r="DK30" s="595"/>
      <c r="DL30" s="602">
        <v>4812484</v>
      </c>
      <c r="DM30" s="594"/>
      <c r="DN30" s="594"/>
      <c r="DO30" s="594"/>
      <c r="DP30" s="594"/>
      <c r="DQ30" s="594"/>
      <c r="DR30" s="594"/>
      <c r="DS30" s="594"/>
      <c r="DT30" s="594"/>
      <c r="DU30" s="594"/>
      <c r="DV30" s="595"/>
      <c r="DW30" s="598">
        <v>15.8</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942809</v>
      </c>
      <c r="S31" s="594"/>
      <c r="T31" s="594"/>
      <c r="U31" s="594"/>
      <c r="V31" s="594"/>
      <c r="W31" s="594"/>
      <c r="X31" s="594"/>
      <c r="Y31" s="595"/>
      <c r="Z31" s="596">
        <v>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v>
      </c>
      <c r="BH31" s="625"/>
      <c r="BI31" s="625"/>
      <c r="BJ31" s="625"/>
      <c r="BK31" s="625"/>
      <c r="BL31" s="625"/>
      <c r="BM31" s="599">
        <v>95.6</v>
      </c>
      <c r="BN31" s="649"/>
      <c r="BO31" s="649"/>
      <c r="BP31" s="649"/>
      <c r="BQ31" s="650"/>
      <c r="BR31" s="648">
        <v>98.4</v>
      </c>
      <c r="BS31" s="625"/>
      <c r="BT31" s="625"/>
      <c r="BU31" s="625"/>
      <c r="BV31" s="625"/>
      <c r="BW31" s="625"/>
      <c r="BX31" s="599">
        <v>93.6</v>
      </c>
      <c r="BY31" s="649"/>
      <c r="BZ31" s="649"/>
      <c r="CA31" s="649"/>
      <c r="CB31" s="650"/>
      <c r="CD31" s="656"/>
      <c r="CE31" s="657"/>
      <c r="CF31" s="607" t="s">
        <v>297</v>
      </c>
      <c r="CG31" s="608"/>
      <c r="CH31" s="608"/>
      <c r="CI31" s="608"/>
      <c r="CJ31" s="608"/>
      <c r="CK31" s="608"/>
      <c r="CL31" s="608"/>
      <c r="CM31" s="608"/>
      <c r="CN31" s="608"/>
      <c r="CO31" s="608"/>
      <c r="CP31" s="608"/>
      <c r="CQ31" s="609"/>
      <c r="CR31" s="593">
        <v>567175</v>
      </c>
      <c r="CS31" s="625"/>
      <c r="CT31" s="625"/>
      <c r="CU31" s="625"/>
      <c r="CV31" s="625"/>
      <c r="CW31" s="625"/>
      <c r="CX31" s="625"/>
      <c r="CY31" s="626"/>
      <c r="CZ31" s="627">
        <v>1.2</v>
      </c>
      <c r="DA31" s="628"/>
      <c r="DB31" s="628"/>
      <c r="DC31" s="629"/>
      <c r="DD31" s="602">
        <v>553461</v>
      </c>
      <c r="DE31" s="625"/>
      <c r="DF31" s="625"/>
      <c r="DG31" s="625"/>
      <c r="DH31" s="625"/>
      <c r="DI31" s="625"/>
      <c r="DJ31" s="625"/>
      <c r="DK31" s="626"/>
      <c r="DL31" s="602">
        <v>553461</v>
      </c>
      <c r="DM31" s="625"/>
      <c r="DN31" s="625"/>
      <c r="DO31" s="625"/>
      <c r="DP31" s="625"/>
      <c r="DQ31" s="625"/>
      <c r="DR31" s="625"/>
      <c r="DS31" s="625"/>
      <c r="DT31" s="625"/>
      <c r="DU31" s="625"/>
      <c r="DV31" s="626"/>
      <c r="DW31" s="598">
        <v>1.8</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635883</v>
      </c>
      <c r="S32" s="594"/>
      <c r="T32" s="594"/>
      <c r="U32" s="594"/>
      <c r="V32" s="594"/>
      <c r="W32" s="594"/>
      <c r="X32" s="594"/>
      <c r="Y32" s="595"/>
      <c r="Z32" s="596">
        <v>1.3</v>
      </c>
      <c r="AA32" s="596"/>
      <c r="AB32" s="596"/>
      <c r="AC32" s="596"/>
      <c r="AD32" s="597">
        <v>72722</v>
      </c>
      <c r="AE32" s="597"/>
      <c r="AF32" s="597"/>
      <c r="AG32" s="597"/>
      <c r="AH32" s="597"/>
      <c r="AI32" s="597"/>
      <c r="AJ32" s="597"/>
      <c r="AK32" s="597"/>
      <c r="AL32" s="598">
        <v>0.3</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97.4</v>
      </c>
      <c r="BH32" s="661"/>
      <c r="BI32" s="661"/>
      <c r="BJ32" s="661"/>
      <c r="BK32" s="661"/>
      <c r="BL32" s="661"/>
      <c r="BM32" s="662">
        <v>89.2</v>
      </c>
      <c r="BN32" s="661"/>
      <c r="BO32" s="661"/>
      <c r="BP32" s="661"/>
      <c r="BQ32" s="663"/>
      <c r="BR32" s="660">
        <v>97</v>
      </c>
      <c r="BS32" s="661"/>
      <c r="BT32" s="661"/>
      <c r="BU32" s="661"/>
      <c r="BV32" s="661"/>
      <c r="BW32" s="661"/>
      <c r="BX32" s="662">
        <v>87.3</v>
      </c>
      <c r="BY32" s="661"/>
      <c r="BZ32" s="661"/>
      <c r="CA32" s="661"/>
      <c r="CB32" s="663"/>
      <c r="CD32" s="658"/>
      <c r="CE32" s="659"/>
      <c r="CF32" s="607" t="s">
        <v>300</v>
      </c>
      <c r="CG32" s="608"/>
      <c r="CH32" s="608"/>
      <c r="CI32" s="608"/>
      <c r="CJ32" s="608"/>
      <c r="CK32" s="608"/>
      <c r="CL32" s="608"/>
      <c r="CM32" s="608"/>
      <c r="CN32" s="608"/>
      <c r="CO32" s="608"/>
      <c r="CP32" s="608"/>
      <c r="CQ32" s="609"/>
      <c r="CR32" s="593">
        <v>14</v>
      </c>
      <c r="CS32" s="594"/>
      <c r="CT32" s="594"/>
      <c r="CU32" s="594"/>
      <c r="CV32" s="594"/>
      <c r="CW32" s="594"/>
      <c r="CX32" s="594"/>
      <c r="CY32" s="595"/>
      <c r="CZ32" s="627">
        <v>0</v>
      </c>
      <c r="DA32" s="628"/>
      <c r="DB32" s="628"/>
      <c r="DC32" s="629"/>
      <c r="DD32" s="602">
        <v>14</v>
      </c>
      <c r="DE32" s="594"/>
      <c r="DF32" s="594"/>
      <c r="DG32" s="594"/>
      <c r="DH32" s="594"/>
      <c r="DI32" s="594"/>
      <c r="DJ32" s="594"/>
      <c r="DK32" s="595"/>
      <c r="DL32" s="602">
        <v>14</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4653300</v>
      </c>
      <c r="S33" s="594"/>
      <c r="T33" s="594"/>
      <c r="U33" s="594"/>
      <c r="V33" s="594"/>
      <c r="W33" s="594"/>
      <c r="X33" s="594"/>
      <c r="Y33" s="595"/>
      <c r="Z33" s="596">
        <v>9.6999999999999993</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17284554</v>
      </c>
      <c r="CS33" s="625"/>
      <c r="CT33" s="625"/>
      <c r="CU33" s="625"/>
      <c r="CV33" s="625"/>
      <c r="CW33" s="625"/>
      <c r="CX33" s="625"/>
      <c r="CY33" s="626"/>
      <c r="CZ33" s="627">
        <v>37.9</v>
      </c>
      <c r="DA33" s="628"/>
      <c r="DB33" s="628"/>
      <c r="DC33" s="629"/>
      <c r="DD33" s="602">
        <v>15386208</v>
      </c>
      <c r="DE33" s="625"/>
      <c r="DF33" s="625"/>
      <c r="DG33" s="625"/>
      <c r="DH33" s="625"/>
      <c r="DI33" s="625"/>
      <c r="DJ33" s="625"/>
      <c r="DK33" s="626"/>
      <c r="DL33" s="602">
        <v>11214606</v>
      </c>
      <c r="DM33" s="625"/>
      <c r="DN33" s="625"/>
      <c r="DO33" s="625"/>
      <c r="DP33" s="625"/>
      <c r="DQ33" s="625"/>
      <c r="DR33" s="625"/>
      <c r="DS33" s="625"/>
      <c r="DT33" s="625"/>
      <c r="DU33" s="625"/>
      <c r="DV33" s="626"/>
      <c r="DW33" s="598">
        <v>36.700000000000003</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6778211</v>
      </c>
      <c r="CS34" s="594"/>
      <c r="CT34" s="594"/>
      <c r="CU34" s="594"/>
      <c r="CV34" s="594"/>
      <c r="CW34" s="594"/>
      <c r="CX34" s="594"/>
      <c r="CY34" s="595"/>
      <c r="CZ34" s="627">
        <v>14.9</v>
      </c>
      <c r="DA34" s="628"/>
      <c r="DB34" s="628"/>
      <c r="DC34" s="629"/>
      <c r="DD34" s="602">
        <v>5933748</v>
      </c>
      <c r="DE34" s="594"/>
      <c r="DF34" s="594"/>
      <c r="DG34" s="594"/>
      <c r="DH34" s="594"/>
      <c r="DI34" s="594"/>
      <c r="DJ34" s="594"/>
      <c r="DK34" s="595"/>
      <c r="DL34" s="602">
        <v>4717227</v>
      </c>
      <c r="DM34" s="594"/>
      <c r="DN34" s="594"/>
      <c r="DO34" s="594"/>
      <c r="DP34" s="594"/>
      <c r="DQ34" s="594"/>
      <c r="DR34" s="594"/>
      <c r="DS34" s="594"/>
      <c r="DT34" s="594"/>
      <c r="DU34" s="594"/>
      <c r="DV34" s="595"/>
      <c r="DW34" s="598">
        <v>15.4</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2270000</v>
      </c>
      <c r="S35" s="594"/>
      <c r="T35" s="594"/>
      <c r="U35" s="594"/>
      <c r="V35" s="594"/>
      <c r="W35" s="594"/>
      <c r="X35" s="594"/>
      <c r="Y35" s="595"/>
      <c r="Z35" s="596">
        <v>4.7</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7279704</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875456</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319672</v>
      </c>
      <c r="CS35" s="625"/>
      <c r="CT35" s="625"/>
      <c r="CU35" s="625"/>
      <c r="CV35" s="625"/>
      <c r="CW35" s="625"/>
      <c r="CX35" s="625"/>
      <c r="CY35" s="626"/>
      <c r="CZ35" s="627">
        <v>0.7</v>
      </c>
      <c r="DA35" s="628"/>
      <c r="DB35" s="628"/>
      <c r="DC35" s="629"/>
      <c r="DD35" s="602">
        <v>308972</v>
      </c>
      <c r="DE35" s="625"/>
      <c r="DF35" s="625"/>
      <c r="DG35" s="625"/>
      <c r="DH35" s="625"/>
      <c r="DI35" s="625"/>
      <c r="DJ35" s="625"/>
      <c r="DK35" s="626"/>
      <c r="DL35" s="602">
        <v>190348</v>
      </c>
      <c r="DM35" s="625"/>
      <c r="DN35" s="625"/>
      <c r="DO35" s="625"/>
      <c r="DP35" s="625"/>
      <c r="DQ35" s="625"/>
      <c r="DR35" s="625"/>
      <c r="DS35" s="625"/>
      <c r="DT35" s="625"/>
      <c r="DU35" s="625"/>
      <c r="DV35" s="626"/>
      <c r="DW35" s="598">
        <v>0.6</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47898393</v>
      </c>
      <c r="S36" s="666"/>
      <c r="T36" s="666"/>
      <c r="U36" s="666"/>
      <c r="V36" s="666"/>
      <c r="W36" s="666"/>
      <c r="X36" s="666"/>
      <c r="Y36" s="667"/>
      <c r="Z36" s="668">
        <v>100</v>
      </c>
      <c r="AA36" s="668"/>
      <c r="AB36" s="668"/>
      <c r="AC36" s="668"/>
      <c r="AD36" s="669">
        <v>28268527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2000000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8813</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5775237</v>
      </c>
      <c r="CS36" s="594"/>
      <c r="CT36" s="594"/>
      <c r="CU36" s="594"/>
      <c r="CV36" s="594"/>
      <c r="CW36" s="594"/>
      <c r="CX36" s="594"/>
      <c r="CY36" s="595"/>
      <c r="CZ36" s="627">
        <v>12.7</v>
      </c>
      <c r="DA36" s="628"/>
      <c r="DB36" s="628"/>
      <c r="DC36" s="629"/>
      <c r="DD36" s="602">
        <v>5478421</v>
      </c>
      <c r="DE36" s="594"/>
      <c r="DF36" s="594"/>
      <c r="DG36" s="594"/>
      <c r="DH36" s="594"/>
      <c r="DI36" s="594"/>
      <c r="DJ36" s="594"/>
      <c r="DK36" s="595"/>
      <c r="DL36" s="602">
        <v>3042650</v>
      </c>
      <c r="DM36" s="594"/>
      <c r="DN36" s="594"/>
      <c r="DO36" s="594"/>
      <c r="DP36" s="594"/>
      <c r="DQ36" s="594"/>
      <c r="DR36" s="594"/>
      <c r="DS36" s="594"/>
      <c r="DT36" s="594"/>
      <c r="DU36" s="594"/>
      <c r="DV36" s="595"/>
      <c r="DW36" s="598">
        <v>10</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1033138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19533</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1017638</v>
      </c>
      <c r="CS37" s="625"/>
      <c r="CT37" s="625"/>
      <c r="CU37" s="625"/>
      <c r="CV37" s="625"/>
      <c r="CW37" s="625"/>
      <c r="CX37" s="625"/>
      <c r="CY37" s="626"/>
      <c r="CZ37" s="627">
        <v>2.2000000000000002</v>
      </c>
      <c r="DA37" s="628"/>
      <c r="DB37" s="628"/>
      <c r="DC37" s="629"/>
      <c r="DD37" s="602">
        <v>1017638</v>
      </c>
      <c r="DE37" s="625"/>
      <c r="DF37" s="625"/>
      <c r="DG37" s="625"/>
      <c r="DH37" s="625"/>
      <c r="DI37" s="625"/>
      <c r="DJ37" s="625"/>
      <c r="DK37" s="626"/>
      <c r="DL37" s="602">
        <v>1009123</v>
      </c>
      <c r="DM37" s="625"/>
      <c r="DN37" s="625"/>
      <c r="DO37" s="625"/>
      <c r="DP37" s="625"/>
      <c r="DQ37" s="625"/>
      <c r="DR37" s="625"/>
      <c r="DS37" s="625"/>
      <c r="DT37" s="625"/>
      <c r="DU37" s="625"/>
      <c r="DV37" s="626"/>
      <c r="DW37" s="598">
        <v>3.3</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v>128180</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32306</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4077470</v>
      </c>
      <c r="CS38" s="594"/>
      <c r="CT38" s="594"/>
      <c r="CU38" s="594"/>
      <c r="CV38" s="594"/>
      <c r="CW38" s="594"/>
      <c r="CX38" s="594"/>
      <c r="CY38" s="595"/>
      <c r="CZ38" s="627">
        <v>8.9</v>
      </c>
      <c r="DA38" s="628"/>
      <c r="DB38" s="628"/>
      <c r="DC38" s="629"/>
      <c r="DD38" s="602">
        <v>3474315</v>
      </c>
      <c r="DE38" s="594"/>
      <c r="DF38" s="594"/>
      <c r="DG38" s="594"/>
      <c r="DH38" s="594"/>
      <c r="DI38" s="594"/>
      <c r="DJ38" s="594"/>
      <c r="DK38" s="595"/>
      <c r="DL38" s="602">
        <v>3264381</v>
      </c>
      <c r="DM38" s="594"/>
      <c r="DN38" s="594"/>
      <c r="DO38" s="594"/>
      <c r="DP38" s="594"/>
      <c r="DQ38" s="594"/>
      <c r="DR38" s="594"/>
      <c r="DS38" s="594"/>
      <c r="DT38" s="594"/>
      <c r="DU38" s="594"/>
      <c r="DV38" s="595"/>
      <c r="DW38" s="598">
        <v>10.7</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v>4113</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85</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205820</v>
      </c>
      <c r="CS39" s="625"/>
      <c r="CT39" s="625"/>
      <c r="CU39" s="625"/>
      <c r="CV39" s="625"/>
      <c r="CW39" s="625"/>
      <c r="CX39" s="625"/>
      <c r="CY39" s="626"/>
      <c r="CZ39" s="627">
        <v>0.5</v>
      </c>
      <c r="DA39" s="628"/>
      <c r="DB39" s="628"/>
      <c r="DC39" s="629"/>
      <c r="DD39" s="602">
        <v>190097</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749369</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128144</v>
      </c>
      <c r="CS40" s="594"/>
      <c r="CT40" s="594"/>
      <c r="CU40" s="594"/>
      <c r="CV40" s="594"/>
      <c r="CW40" s="594"/>
      <c r="CX40" s="594"/>
      <c r="CY40" s="595"/>
      <c r="CZ40" s="627">
        <v>0.3</v>
      </c>
      <c r="DA40" s="628"/>
      <c r="DB40" s="628"/>
      <c r="DC40" s="629"/>
      <c r="DD40" s="602">
        <v>655</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321</v>
      </c>
      <c r="AR41" s="614"/>
      <c r="AS41" s="614"/>
      <c r="AT41" s="614"/>
      <c r="AU41" s="614"/>
      <c r="AV41" s="614"/>
      <c r="AW41" s="614"/>
      <c r="AX41" s="614"/>
      <c r="AY41" s="615"/>
      <c r="AZ41" s="665">
        <v>3364904</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277</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5007358</v>
      </c>
      <c r="CS42" s="594"/>
      <c r="CT42" s="594"/>
      <c r="CU42" s="594"/>
      <c r="CV42" s="594"/>
      <c r="CW42" s="594"/>
      <c r="CX42" s="594"/>
      <c r="CY42" s="595"/>
      <c r="CZ42" s="627">
        <v>11</v>
      </c>
      <c r="DA42" s="676"/>
      <c r="DB42" s="676"/>
      <c r="DC42" s="677"/>
      <c r="DD42" s="602">
        <v>1637101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56423</v>
      </c>
      <c r="CS43" s="625"/>
      <c r="CT43" s="625"/>
      <c r="CU43" s="625"/>
      <c r="CV43" s="625"/>
      <c r="CW43" s="625"/>
      <c r="CX43" s="625"/>
      <c r="CY43" s="626"/>
      <c r="CZ43" s="627">
        <v>0.1</v>
      </c>
      <c r="DA43" s="628"/>
      <c r="DB43" s="628"/>
      <c r="DC43" s="629"/>
      <c r="DD43" s="602">
        <v>56423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288</v>
      </c>
      <c r="CE44" s="700"/>
      <c r="CF44" s="590" t="s">
        <v>335</v>
      </c>
      <c r="CG44" s="591"/>
      <c r="CH44" s="591"/>
      <c r="CI44" s="591"/>
      <c r="CJ44" s="591"/>
      <c r="CK44" s="591"/>
      <c r="CL44" s="591"/>
      <c r="CM44" s="591"/>
      <c r="CN44" s="591"/>
      <c r="CO44" s="591"/>
      <c r="CP44" s="591"/>
      <c r="CQ44" s="592"/>
      <c r="CR44" s="593">
        <v>5001019</v>
      </c>
      <c r="CS44" s="594"/>
      <c r="CT44" s="594"/>
      <c r="CU44" s="594"/>
      <c r="CV44" s="594"/>
      <c r="CW44" s="594"/>
      <c r="CX44" s="594"/>
      <c r="CY44" s="595"/>
      <c r="CZ44" s="627">
        <v>11</v>
      </c>
      <c r="DA44" s="676"/>
      <c r="DB44" s="676"/>
      <c r="DC44" s="677"/>
      <c r="DD44" s="602">
        <v>1633047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1735986</v>
      </c>
      <c r="CS45" s="625"/>
      <c r="CT45" s="625"/>
      <c r="CU45" s="625"/>
      <c r="CV45" s="625"/>
      <c r="CW45" s="625"/>
      <c r="CX45" s="625"/>
      <c r="CY45" s="626"/>
      <c r="CZ45" s="627">
        <v>3.8</v>
      </c>
      <c r="DA45" s="628"/>
      <c r="DB45" s="628"/>
      <c r="DC45" s="629"/>
      <c r="DD45" s="602">
        <v>130055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3148229</v>
      </c>
      <c r="CS46" s="594"/>
      <c r="CT46" s="594"/>
      <c r="CU46" s="594"/>
      <c r="CV46" s="594"/>
      <c r="CW46" s="594"/>
      <c r="CX46" s="594"/>
      <c r="CY46" s="595"/>
      <c r="CZ46" s="627">
        <v>6.9</v>
      </c>
      <c r="DA46" s="676"/>
      <c r="DB46" s="676"/>
      <c r="DC46" s="677"/>
      <c r="DD46" s="602">
        <v>1499772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6339</v>
      </c>
      <c r="CS47" s="625"/>
      <c r="CT47" s="625"/>
      <c r="CU47" s="625"/>
      <c r="CV47" s="625"/>
      <c r="CW47" s="625"/>
      <c r="CX47" s="625"/>
      <c r="CY47" s="626"/>
      <c r="CZ47" s="627">
        <v>0</v>
      </c>
      <c r="DA47" s="628"/>
      <c r="DB47" s="628"/>
      <c r="DC47" s="629"/>
      <c r="DD47" s="602">
        <v>4054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45561250</v>
      </c>
      <c r="CS49" s="661"/>
      <c r="CT49" s="661"/>
      <c r="CU49" s="661"/>
      <c r="CV49" s="661"/>
      <c r="CW49" s="661"/>
      <c r="CX49" s="661"/>
      <c r="CY49" s="688"/>
      <c r="CZ49" s="689">
        <v>100</v>
      </c>
      <c r="DA49" s="690"/>
      <c r="DB49" s="690"/>
      <c r="DC49" s="691"/>
      <c r="DD49" s="692">
        <v>32659196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2" sqref="B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47533</v>
      </c>
      <c r="R7" s="723"/>
      <c r="S7" s="723"/>
      <c r="T7" s="723"/>
      <c r="U7" s="723"/>
      <c r="V7" s="723">
        <v>45197</v>
      </c>
      <c r="W7" s="723"/>
      <c r="X7" s="723"/>
      <c r="Y7" s="723"/>
      <c r="Z7" s="723"/>
      <c r="AA7" s="723">
        <v>2336</v>
      </c>
      <c r="AB7" s="723"/>
      <c r="AC7" s="723"/>
      <c r="AD7" s="723"/>
      <c r="AE7" s="724"/>
      <c r="AF7" s="725">
        <v>2097</v>
      </c>
      <c r="AG7" s="726"/>
      <c r="AH7" s="726"/>
      <c r="AI7" s="726"/>
      <c r="AJ7" s="727"/>
      <c r="AK7" s="762">
        <v>167</v>
      </c>
      <c r="AL7" s="763"/>
      <c r="AM7" s="763"/>
      <c r="AN7" s="763"/>
      <c r="AO7" s="763"/>
      <c r="AP7" s="763">
        <v>49474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553</v>
      </c>
      <c r="BT7" s="767"/>
      <c r="BU7" s="767"/>
      <c r="BV7" s="767"/>
      <c r="BW7" s="767"/>
      <c r="BX7" s="767"/>
      <c r="BY7" s="767"/>
      <c r="BZ7" s="767"/>
      <c r="CA7" s="767"/>
      <c r="CB7" s="767"/>
      <c r="CC7" s="767"/>
      <c r="CD7" s="767"/>
      <c r="CE7" s="767"/>
      <c r="CF7" s="767"/>
      <c r="CG7" s="768"/>
      <c r="CH7" s="759">
        <v>15</v>
      </c>
      <c r="CI7" s="760"/>
      <c r="CJ7" s="760"/>
      <c r="CK7" s="760"/>
      <c r="CL7" s="761"/>
      <c r="CM7" s="759">
        <v>795</v>
      </c>
      <c r="CN7" s="760"/>
      <c r="CO7" s="760"/>
      <c r="CP7" s="760"/>
      <c r="CQ7" s="761"/>
      <c r="CR7" s="759">
        <v>330</v>
      </c>
      <c r="CS7" s="760"/>
      <c r="CT7" s="760"/>
      <c r="CU7" s="760"/>
      <c r="CV7" s="761"/>
      <c r="CW7" s="759" t="s">
        <v>557</v>
      </c>
      <c r="CX7" s="760"/>
      <c r="CY7" s="760"/>
      <c r="CZ7" s="760"/>
      <c r="DA7" s="761"/>
      <c r="DB7" s="759">
        <v>200</v>
      </c>
      <c r="DC7" s="760"/>
      <c r="DD7" s="760"/>
      <c r="DE7" s="760"/>
      <c r="DF7" s="761"/>
      <c r="DG7" s="759" t="s">
        <v>557</v>
      </c>
      <c r="DH7" s="760"/>
      <c r="DI7" s="760"/>
      <c r="DJ7" s="760"/>
      <c r="DK7" s="761"/>
      <c r="DL7" s="759" t="s">
        <v>557</v>
      </c>
      <c r="DM7" s="760"/>
      <c r="DN7" s="760"/>
      <c r="DO7" s="760"/>
      <c r="DP7" s="761"/>
      <c r="DQ7" s="759" t="s">
        <v>557</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9</v>
      </c>
      <c r="R8" s="747"/>
      <c r="S8" s="747"/>
      <c r="T8" s="747"/>
      <c r="U8" s="747"/>
      <c r="V8" s="747">
        <v>9</v>
      </c>
      <c r="W8" s="747"/>
      <c r="X8" s="747"/>
      <c r="Y8" s="747"/>
      <c r="Z8" s="747"/>
      <c r="AA8" s="747">
        <v>1</v>
      </c>
      <c r="AB8" s="747"/>
      <c r="AC8" s="747"/>
      <c r="AD8" s="747"/>
      <c r="AE8" s="748"/>
      <c r="AF8" s="749">
        <v>1</v>
      </c>
      <c r="AG8" s="750"/>
      <c r="AH8" s="750"/>
      <c r="AI8" s="750"/>
      <c r="AJ8" s="751"/>
      <c r="AK8" s="752" t="s">
        <v>557</v>
      </c>
      <c r="AL8" s="753"/>
      <c r="AM8" s="753"/>
      <c r="AN8" s="753"/>
      <c r="AO8" s="753"/>
      <c r="AP8" s="753">
        <v>15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554</v>
      </c>
      <c r="BS8" s="756" t="s">
        <v>555</v>
      </c>
      <c r="BT8" s="757"/>
      <c r="BU8" s="757"/>
      <c r="BV8" s="757"/>
      <c r="BW8" s="757"/>
      <c r="BX8" s="757"/>
      <c r="BY8" s="757"/>
      <c r="BZ8" s="757"/>
      <c r="CA8" s="757"/>
      <c r="CB8" s="757"/>
      <c r="CC8" s="757"/>
      <c r="CD8" s="757"/>
      <c r="CE8" s="757"/>
      <c r="CF8" s="757"/>
      <c r="CG8" s="758"/>
      <c r="CH8" s="769">
        <v>3</v>
      </c>
      <c r="CI8" s="770"/>
      <c r="CJ8" s="770"/>
      <c r="CK8" s="770"/>
      <c r="CL8" s="771"/>
      <c r="CM8" s="769">
        <v>215</v>
      </c>
      <c r="CN8" s="770"/>
      <c r="CO8" s="770"/>
      <c r="CP8" s="770"/>
      <c r="CQ8" s="771"/>
      <c r="CR8" s="769">
        <v>5</v>
      </c>
      <c r="CS8" s="770"/>
      <c r="CT8" s="770"/>
      <c r="CU8" s="770"/>
      <c r="CV8" s="771"/>
      <c r="CW8" s="769" t="s">
        <v>557</v>
      </c>
      <c r="CX8" s="770"/>
      <c r="CY8" s="770"/>
      <c r="CZ8" s="770"/>
      <c r="DA8" s="771"/>
      <c r="DB8" s="769">
        <v>633</v>
      </c>
      <c r="DC8" s="770"/>
      <c r="DD8" s="770"/>
      <c r="DE8" s="770"/>
      <c r="DF8" s="771"/>
      <c r="DG8" s="769" t="s">
        <v>557</v>
      </c>
      <c r="DH8" s="770"/>
      <c r="DI8" s="770"/>
      <c r="DJ8" s="770"/>
      <c r="DK8" s="771"/>
      <c r="DL8" s="769" t="s">
        <v>557</v>
      </c>
      <c r="DM8" s="770"/>
      <c r="DN8" s="770"/>
      <c r="DO8" s="770"/>
      <c r="DP8" s="771"/>
      <c r="DQ8" s="769">
        <v>418</v>
      </c>
      <c r="DR8" s="770"/>
      <c r="DS8" s="770"/>
      <c r="DT8" s="770"/>
      <c r="DU8" s="771"/>
      <c r="DV8" s="772"/>
      <c r="DW8" s="773"/>
      <c r="DX8" s="773"/>
      <c r="DY8" s="773"/>
      <c r="DZ8" s="774"/>
      <c r="EA8" s="205"/>
    </row>
    <row r="9" spans="1:131" s="206" customFormat="1" ht="26.25" customHeight="1" x14ac:dyDescent="0.15">
      <c r="A9" s="212">
        <v>3</v>
      </c>
      <c r="B9" s="743" t="s">
        <v>365</v>
      </c>
      <c r="C9" s="744"/>
      <c r="D9" s="744"/>
      <c r="E9" s="744"/>
      <c r="F9" s="744"/>
      <c r="G9" s="744"/>
      <c r="H9" s="744"/>
      <c r="I9" s="744"/>
      <c r="J9" s="744"/>
      <c r="K9" s="744"/>
      <c r="L9" s="744"/>
      <c r="M9" s="744"/>
      <c r="N9" s="744"/>
      <c r="O9" s="744"/>
      <c r="P9" s="745"/>
      <c r="Q9" s="746">
        <v>356</v>
      </c>
      <c r="R9" s="747"/>
      <c r="S9" s="747"/>
      <c r="T9" s="747"/>
      <c r="U9" s="747"/>
      <c r="V9" s="747">
        <v>356</v>
      </c>
      <c r="W9" s="747"/>
      <c r="X9" s="747"/>
      <c r="Y9" s="747"/>
      <c r="Z9" s="747"/>
      <c r="AA9" s="747">
        <v>0</v>
      </c>
      <c r="AB9" s="747"/>
      <c r="AC9" s="747"/>
      <c r="AD9" s="747"/>
      <c r="AE9" s="748"/>
      <c r="AF9" s="749">
        <v>0</v>
      </c>
      <c r="AG9" s="750"/>
      <c r="AH9" s="750"/>
      <c r="AI9" s="750"/>
      <c r="AJ9" s="751"/>
      <c r="AK9" s="752">
        <v>355</v>
      </c>
      <c r="AL9" s="753"/>
      <c r="AM9" s="753"/>
      <c r="AN9" s="753"/>
      <c r="AO9" s="753"/>
      <c r="AP9" s="753" t="s">
        <v>558</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47898</v>
      </c>
      <c r="R23" s="782"/>
      <c r="S23" s="782"/>
      <c r="T23" s="782"/>
      <c r="U23" s="782"/>
      <c r="V23" s="782">
        <v>45561</v>
      </c>
      <c r="W23" s="782"/>
      <c r="X23" s="782"/>
      <c r="Y23" s="782"/>
      <c r="Z23" s="782"/>
      <c r="AA23" s="782">
        <v>2337</v>
      </c>
      <c r="AB23" s="782"/>
      <c r="AC23" s="782"/>
      <c r="AD23" s="782"/>
      <c r="AE23" s="783"/>
      <c r="AF23" s="784">
        <v>2098</v>
      </c>
      <c r="AG23" s="782"/>
      <c r="AH23" s="782"/>
      <c r="AI23" s="782"/>
      <c r="AJ23" s="785"/>
      <c r="AK23" s="786"/>
      <c r="AL23" s="787"/>
      <c r="AM23" s="787"/>
      <c r="AN23" s="787"/>
      <c r="AO23" s="787"/>
      <c r="AP23" s="782">
        <v>49490</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15236</v>
      </c>
      <c r="R28" s="811"/>
      <c r="S28" s="811"/>
      <c r="T28" s="811"/>
      <c r="U28" s="811"/>
      <c r="V28" s="811">
        <v>14360</v>
      </c>
      <c r="W28" s="811"/>
      <c r="X28" s="811"/>
      <c r="Y28" s="811"/>
      <c r="Z28" s="811"/>
      <c r="AA28" s="811">
        <v>875</v>
      </c>
      <c r="AB28" s="811"/>
      <c r="AC28" s="811"/>
      <c r="AD28" s="811"/>
      <c r="AE28" s="812"/>
      <c r="AF28" s="813">
        <v>875</v>
      </c>
      <c r="AG28" s="811"/>
      <c r="AH28" s="811"/>
      <c r="AI28" s="811"/>
      <c r="AJ28" s="814"/>
      <c r="AK28" s="815">
        <v>1749</v>
      </c>
      <c r="AL28" s="806"/>
      <c r="AM28" s="806"/>
      <c r="AN28" s="806"/>
      <c r="AO28" s="806"/>
      <c r="AP28" s="806" t="s">
        <v>558</v>
      </c>
      <c r="AQ28" s="806"/>
      <c r="AR28" s="806"/>
      <c r="AS28" s="806"/>
      <c r="AT28" s="806"/>
      <c r="AU28" s="806" t="s">
        <v>558</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2780</v>
      </c>
      <c r="R29" s="747"/>
      <c r="S29" s="747"/>
      <c r="T29" s="747"/>
      <c r="U29" s="747"/>
      <c r="V29" s="747">
        <v>2735</v>
      </c>
      <c r="W29" s="747"/>
      <c r="X29" s="747"/>
      <c r="Y29" s="747"/>
      <c r="Z29" s="747"/>
      <c r="AA29" s="747">
        <v>44</v>
      </c>
      <c r="AB29" s="747"/>
      <c r="AC29" s="747"/>
      <c r="AD29" s="747"/>
      <c r="AE29" s="748"/>
      <c r="AF29" s="749">
        <v>44</v>
      </c>
      <c r="AG29" s="750"/>
      <c r="AH29" s="750"/>
      <c r="AI29" s="750"/>
      <c r="AJ29" s="751"/>
      <c r="AK29" s="818">
        <v>1565</v>
      </c>
      <c r="AL29" s="819"/>
      <c r="AM29" s="819"/>
      <c r="AN29" s="819"/>
      <c r="AO29" s="819"/>
      <c r="AP29" s="819" t="s">
        <v>558</v>
      </c>
      <c r="AQ29" s="819"/>
      <c r="AR29" s="819"/>
      <c r="AS29" s="819"/>
      <c r="AT29" s="819"/>
      <c r="AU29" s="819" t="s">
        <v>558</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12509</v>
      </c>
      <c r="R30" s="747"/>
      <c r="S30" s="747"/>
      <c r="T30" s="747"/>
      <c r="U30" s="747"/>
      <c r="V30" s="747">
        <v>12128</v>
      </c>
      <c r="W30" s="747"/>
      <c r="X30" s="747"/>
      <c r="Y30" s="747"/>
      <c r="Z30" s="747"/>
      <c r="AA30" s="747">
        <v>381</v>
      </c>
      <c r="AB30" s="747"/>
      <c r="AC30" s="747"/>
      <c r="AD30" s="747"/>
      <c r="AE30" s="748"/>
      <c r="AF30" s="749">
        <v>381</v>
      </c>
      <c r="AG30" s="750"/>
      <c r="AH30" s="750"/>
      <c r="AI30" s="750"/>
      <c r="AJ30" s="751"/>
      <c r="AK30" s="818">
        <v>1774</v>
      </c>
      <c r="AL30" s="819"/>
      <c r="AM30" s="819"/>
      <c r="AN30" s="819"/>
      <c r="AO30" s="819"/>
      <c r="AP30" s="819" t="s">
        <v>558</v>
      </c>
      <c r="AQ30" s="819"/>
      <c r="AR30" s="819"/>
      <c r="AS30" s="819"/>
      <c r="AT30" s="819"/>
      <c r="AU30" s="819" t="s">
        <v>558</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v>
      </c>
      <c r="R31" s="747"/>
      <c r="S31" s="747"/>
      <c r="T31" s="747"/>
      <c r="U31" s="747"/>
      <c r="V31" s="747">
        <v>0</v>
      </c>
      <c r="W31" s="747"/>
      <c r="X31" s="747"/>
      <c r="Y31" s="747"/>
      <c r="Z31" s="747"/>
      <c r="AA31" s="747">
        <v>1</v>
      </c>
      <c r="AB31" s="747"/>
      <c r="AC31" s="747"/>
      <c r="AD31" s="747"/>
      <c r="AE31" s="748"/>
      <c r="AF31" s="749">
        <v>1</v>
      </c>
      <c r="AG31" s="750"/>
      <c r="AH31" s="750"/>
      <c r="AI31" s="750"/>
      <c r="AJ31" s="751"/>
      <c r="AK31" s="819" t="s">
        <v>558</v>
      </c>
      <c r="AL31" s="819"/>
      <c r="AM31" s="819"/>
      <c r="AN31" s="819"/>
      <c r="AO31" s="819"/>
      <c r="AP31" s="819" t="s">
        <v>558</v>
      </c>
      <c r="AQ31" s="819"/>
      <c r="AR31" s="819"/>
      <c r="AS31" s="819"/>
      <c r="AT31" s="819"/>
      <c r="AU31" s="819" t="s">
        <v>558</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761</v>
      </c>
      <c r="R32" s="747"/>
      <c r="S32" s="747"/>
      <c r="T32" s="747"/>
      <c r="U32" s="747"/>
      <c r="V32" s="747">
        <v>613</v>
      </c>
      <c r="W32" s="747"/>
      <c r="X32" s="747"/>
      <c r="Y32" s="747"/>
      <c r="Z32" s="747"/>
      <c r="AA32" s="747">
        <v>148</v>
      </c>
      <c r="AB32" s="747"/>
      <c r="AC32" s="747"/>
      <c r="AD32" s="747"/>
      <c r="AE32" s="748"/>
      <c r="AF32" s="749">
        <v>148</v>
      </c>
      <c r="AG32" s="750"/>
      <c r="AH32" s="750"/>
      <c r="AI32" s="750"/>
      <c r="AJ32" s="751"/>
      <c r="AK32" s="819" t="s">
        <v>558</v>
      </c>
      <c r="AL32" s="819"/>
      <c r="AM32" s="819"/>
      <c r="AN32" s="819"/>
      <c r="AO32" s="819"/>
      <c r="AP32" s="819" t="s">
        <v>558</v>
      </c>
      <c r="AQ32" s="819"/>
      <c r="AR32" s="819"/>
      <c r="AS32" s="819"/>
      <c r="AT32" s="819"/>
      <c r="AU32" s="819" t="s">
        <v>558</v>
      </c>
      <c r="AV32" s="819"/>
      <c r="AW32" s="819"/>
      <c r="AX32" s="819"/>
      <c r="AY32" s="819"/>
      <c r="AZ32" s="820"/>
      <c r="BA32" s="820"/>
      <c r="BB32" s="820"/>
      <c r="BC32" s="820"/>
      <c r="BD32" s="820"/>
      <c r="BE32" s="816" t="s">
        <v>556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6014</v>
      </c>
      <c r="R33" s="747"/>
      <c r="S33" s="747"/>
      <c r="T33" s="747"/>
      <c r="U33" s="747"/>
      <c r="V33" s="747">
        <v>8028</v>
      </c>
      <c r="W33" s="747"/>
      <c r="X33" s="747"/>
      <c r="Y33" s="747"/>
      <c r="Z33" s="747"/>
      <c r="AA33" s="747">
        <v>-2014</v>
      </c>
      <c r="AB33" s="747"/>
      <c r="AC33" s="747"/>
      <c r="AD33" s="747"/>
      <c r="AE33" s="748"/>
      <c r="AF33" s="749">
        <v>222</v>
      </c>
      <c r="AG33" s="750"/>
      <c r="AH33" s="750"/>
      <c r="AI33" s="750"/>
      <c r="AJ33" s="751"/>
      <c r="AK33" s="818">
        <v>1033</v>
      </c>
      <c r="AL33" s="819"/>
      <c r="AM33" s="819"/>
      <c r="AN33" s="819"/>
      <c r="AO33" s="819"/>
      <c r="AP33" s="819">
        <v>934</v>
      </c>
      <c r="AQ33" s="819"/>
      <c r="AR33" s="819"/>
      <c r="AS33" s="819"/>
      <c r="AT33" s="819"/>
      <c r="AU33" s="819">
        <v>757</v>
      </c>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386</v>
      </c>
      <c r="C34" s="744"/>
      <c r="D34" s="744"/>
      <c r="E34" s="744"/>
      <c r="F34" s="744"/>
      <c r="G34" s="744"/>
      <c r="H34" s="744"/>
      <c r="I34" s="744"/>
      <c r="J34" s="744"/>
      <c r="K34" s="744"/>
      <c r="L34" s="744"/>
      <c r="M34" s="744"/>
      <c r="N34" s="744"/>
      <c r="O34" s="744"/>
      <c r="P34" s="745"/>
      <c r="Q34" s="746">
        <v>2807</v>
      </c>
      <c r="R34" s="747"/>
      <c r="S34" s="747"/>
      <c r="T34" s="747"/>
      <c r="U34" s="747"/>
      <c r="V34" s="747">
        <v>2377</v>
      </c>
      <c r="W34" s="747"/>
      <c r="X34" s="747"/>
      <c r="Y34" s="747"/>
      <c r="Z34" s="747"/>
      <c r="AA34" s="747">
        <v>430</v>
      </c>
      <c r="AB34" s="747"/>
      <c r="AC34" s="747"/>
      <c r="AD34" s="747"/>
      <c r="AE34" s="748"/>
      <c r="AF34" s="749">
        <v>3232</v>
      </c>
      <c r="AG34" s="750"/>
      <c r="AH34" s="750"/>
      <c r="AI34" s="750"/>
      <c r="AJ34" s="751"/>
      <c r="AK34" s="818">
        <v>128</v>
      </c>
      <c r="AL34" s="819"/>
      <c r="AM34" s="819"/>
      <c r="AN34" s="819"/>
      <c r="AO34" s="819"/>
      <c r="AP34" s="819">
        <v>5459</v>
      </c>
      <c r="AQ34" s="819"/>
      <c r="AR34" s="819"/>
      <c r="AS34" s="819"/>
      <c r="AT34" s="819"/>
      <c r="AU34" s="819">
        <v>355</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387</v>
      </c>
      <c r="C35" s="744"/>
      <c r="D35" s="744"/>
      <c r="E35" s="744"/>
      <c r="F35" s="744"/>
      <c r="G35" s="744"/>
      <c r="H35" s="744"/>
      <c r="I35" s="744"/>
      <c r="J35" s="744"/>
      <c r="K35" s="744"/>
      <c r="L35" s="744"/>
      <c r="M35" s="744"/>
      <c r="N35" s="744"/>
      <c r="O35" s="744"/>
      <c r="P35" s="745"/>
      <c r="Q35" s="746">
        <v>3835</v>
      </c>
      <c r="R35" s="747"/>
      <c r="S35" s="747"/>
      <c r="T35" s="747"/>
      <c r="U35" s="747"/>
      <c r="V35" s="747">
        <v>3784</v>
      </c>
      <c r="W35" s="747"/>
      <c r="X35" s="747"/>
      <c r="Y35" s="747"/>
      <c r="Z35" s="747"/>
      <c r="AA35" s="747">
        <v>50</v>
      </c>
      <c r="AB35" s="747"/>
      <c r="AC35" s="747"/>
      <c r="AD35" s="747"/>
      <c r="AE35" s="748"/>
      <c r="AF35" s="749">
        <v>2329</v>
      </c>
      <c r="AG35" s="750"/>
      <c r="AH35" s="750"/>
      <c r="AI35" s="750"/>
      <c r="AJ35" s="751"/>
      <c r="AK35" s="818">
        <v>2000</v>
      </c>
      <c r="AL35" s="819"/>
      <c r="AM35" s="819"/>
      <c r="AN35" s="819"/>
      <c r="AO35" s="819"/>
      <c r="AP35" s="819">
        <v>31052</v>
      </c>
      <c r="AQ35" s="819"/>
      <c r="AR35" s="819"/>
      <c r="AS35" s="819"/>
      <c r="AT35" s="819"/>
      <c r="AU35" s="819">
        <v>25643</v>
      </c>
      <c r="AV35" s="819"/>
      <c r="AW35" s="819"/>
      <c r="AX35" s="819"/>
      <c r="AY35" s="819"/>
      <c r="AZ35" s="820"/>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388</v>
      </c>
      <c r="C36" s="744"/>
      <c r="D36" s="744"/>
      <c r="E36" s="744"/>
      <c r="F36" s="744"/>
      <c r="G36" s="744"/>
      <c r="H36" s="744"/>
      <c r="I36" s="744"/>
      <c r="J36" s="744"/>
      <c r="K36" s="744"/>
      <c r="L36" s="744"/>
      <c r="M36" s="744"/>
      <c r="N36" s="744"/>
      <c r="O36" s="744"/>
      <c r="P36" s="745"/>
      <c r="Q36" s="746">
        <v>15</v>
      </c>
      <c r="R36" s="747"/>
      <c r="S36" s="747"/>
      <c r="T36" s="747"/>
      <c r="U36" s="747"/>
      <c r="V36" s="747">
        <v>22</v>
      </c>
      <c r="W36" s="747"/>
      <c r="X36" s="747"/>
      <c r="Y36" s="747"/>
      <c r="Z36" s="747"/>
      <c r="AA36" s="747">
        <v>-7</v>
      </c>
      <c r="AB36" s="747"/>
      <c r="AC36" s="747"/>
      <c r="AD36" s="747"/>
      <c r="AE36" s="748"/>
      <c r="AF36" s="749" t="s">
        <v>111</v>
      </c>
      <c r="AG36" s="750"/>
      <c r="AH36" s="750"/>
      <c r="AI36" s="750"/>
      <c r="AJ36" s="751"/>
      <c r="AK36" s="818">
        <v>4</v>
      </c>
      <c r="AL36" s="819"/>
      <c r="AM36" s="819"/>
      <c r="AN36" s="819"/>
      <c r="AO36" s="819"/>
      <c r="AP36" s="819" t="s">
        <v>558</v>
      </c>
      <c r="AQ36" s="819"/>
      <c r="AR36" s="819"/>
      <c r="AS36" s="819"/>
      <c r="AT36" s="819"/>
      <c r="AU36" s="819" t="s">
        <v>558</v>
      </c>
      <c r="AV36" s="819"/>
      <c r="AW36" s="819"/>
      <c r="AX36" s="819"/>
      <c r="AY36" s="819"/>
      <c r="AZ36" s="820"/>
      <c r="BA36" s="820"/>
      <c r="BB36" s="820"/>
      <c r="BC36" s="820"/>
      <c r="BD36" s="820"/>
      <c r="BE36" s="816" t="s">
        <v>385</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7232</v>
      </c>
      <c r="AG63" s="830"/>
      <c r="AH63" s="830"/>
      <c r="AI63" s="830"/>
      <c r="AJ63" s="831"/>
      <c r="AK63" s="832"/>
      <c r="AL63" s="827"/>
      <c r="AM63" s="827"/>
      <c r="AN63" s="827"/>
      <c r="AO63" s="827"/>
      <c r="AP63" s="830">
        <v>37445</v>
      </c>
      <c r="AQ63" s="830"/>
      <c r="AR63" s="830"/>
      <c r="AS63" s="830"/>
      <c r="AT63" s="830"/>
      <c r="AU63" s="830">
        <v>26755</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393</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536</v>
      </c>
      <c r="C68" s="858"/>
      <c r="D68" s="858"/>
      <c r="E68" s="858"/>
      <c r="F68" s="858"/>
      <c r="G68" s="858"/>
      <c r="H68" s="858"/>
      <c r="I68" s="858"/>
      <c r="J68" s="858"/>
      <c r="K68" s="858"/>
      <c r="L68" s="858"/>
      <c r="M68" s="858"/>
      <c r="N68" s="858"/>
      <c r="O68" s="858"/>
      <c r="P68" s="859"/>
      <c r="Q68" s="860">
        <v>135</v>
      </c>
      <c r="R68" s="854"/>
      <c r="S68" s="854"/>
      <c r="T68" s="854"/>
      <c r="U68" s="854"/>
      <c r="V68" s="854">
        <v>131</v>
      </c>
      <c r="W68" s="854"/>
      <c r="X68" s="854"/>
      <c r="Y68" s="854"/>
      <c r="Z68" s="854"/>
      <c r="AA68" s="854">
        <v>4</v>
      </c>
      <c r="AB68" s="854"/>
      <c r="AC68" s="854"/>
      <c r="AD68" s="854"/>
      <c r="AE68" s="854"/>
      <c r="AF68" s="854">
        <v>4</v>
      </c>
      <c r="AG68" s="854"/>
      <c r="AH68" s="854"/>
      <c r="AI68" s="854"/>
      <c r="AJ68" s="854"/>
      <c r="AK68" s="854" t="s">
        <v>558</v>
      </c>
      <c r="AL68" s="854"/>
      <c r="AM68" s="854"/>
      <c r="AN68" s="854"/>
      <c r="AO68" s="854"/>
      <c r="AP68" s="854" t="s">
        <v>558</v>
      </c>
      <c r="AQ68" s="854"/>
      <c r="AR68" s="854"/>
      <c r="AS68" s="854"/>
      <c r="AT68" s="854"/>
      <c r="AU68" s="854" t="s">
        <v>558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537</v>
      </c>
      <c r="C69" s="862"/>
      <c r="D69" s="862"/>
      <c r="E69" s="862"/>
      <c r="F69" s="862"/>
      <c r="G69" s="862"/>
      <c r="H69" s="862"/>
      <c r="I69" s="862"/>
      <c r="J69" s="862"/>
      <c r="K69" s="862"/>
      <c r="L69" s="862"/>
      <c r="M69" s="862"/>
      <c r="N69" s="862"/>
      <c r="O69" s="862"/>
      <c r="P69" s="863"/>
      <c r="Q69" s="864">
        <v>389</v>
      </c>
      <c r="R69" s="819"/>
      <c r="S69" s="819"/>
      <c r="T69" s="819"/>
      <c r="U69" s="819"/>
      <c r="V69" s="819">
        <v>380</v>
      </c>
      <c r="W69" s="819"/>
      <c r="X69" s="819"/>
      <c r="Y69" s="819"/>
      <c r="Z69" s="819"/>
      <c r="AA69" s="819">
        <v>9</v>
      </c>
      <c r="AB69" s="819"/>
      <c r="AC69" s="819"/>
      <c r="AD69" s="819"/>
      <c r="AE69" s="819"/>
      <c r="AF69" s="819">
        <v>9</v>
      </c>
      <c r="AG69" s="819"/>
      <c r="AH69" s="819"/>
      <c r="AI69" s="819"/>
      <c r="AJ69" s="819"/>
      <c r="AK69" s="865" t="s">
        <v>557</v>
      </c>
      <c r="AL69" s="866"/>
      <c r="AM69" s="866"/>
      <c r="AN69" s="866"/>
      <c r="AO69" s="818"/>
      <c r="AP69" s="865" t="s">
        <v>557</v>
      </c>
      <c r="AQ69" s="866"/>
      <c r="AR69" s="866"/>
      <c r="AS69" s="866"/>
      <c r="AT69" s="818"/>
      <c r="AU69" s="865" t="s">
        <v>557</v>
      </c>
      <c r="AV69" s="866"/>
      <c r="AW69" s="866"/>
      <c r="AX69" s="866"/>
      <c r="AY69" s="818"/>
      <c r="AZ69" s="867"/>
      <c r="BA69" s="867"/>
      <c r="BB69" s="867"/>
      <c r="BC69" s="867"/>
      <c r="BD69" s="868"/>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538</v>
      </c>
      <c r="C70" s="862"/>
      <c r="D70" s="862"/>
      <c r="E70" s="862"/>
      <c r="F70" s="862"/>
      <c r="G70" s="862"/>
      <c r="H70" s="862"/>
      <c r="I70" s="862"/>
      <c r="J70" s="862"/>
      <c r="K70" s="862"/>
      <c r="L70" s="862"/>
      <c r="M70" s="862"/>
      <c r="N70" s="862"/>
      <c r="O70" s="862"/>
      <c r="P70" s="863"/>
      <c r="Q70" s="864">
        <v>62</v>
      </c>
      <c r="R70" s="819"/>
      <c r="S70" s="819"/>
      <c r="T70" s="819"/>
      <c r="U70" s="819"/>
      <c r="V70" s="819">
        <v>60</v>
      </c>
      <c r="W70" s="819"/>
      <c r="X70" s="819"/>
      <c r="Y70" s="819"/>
      <c r="Z70" s="819"/>
      <c r="AA70" s="819">
        <v>2</v>
      </c>
      <c r="AB70" s="819"/>
      <c r="AC70" s="819"/>
      <c r="AD70" s="819"/>
      <c r="AE70" s="819"/>
      <c r="AF70" s="819">
        <v>2</v>
      </c>
      <c r="AG70" s="819"/>
      <c r="AH70" s="819"/>
      <c r="AI70" s="819"/>
      <c r="AJ70" s="819"/>
      <c r="AK70" s="865" t="s">
        <v>557</v>
      </c>
      <c r="AL70" s="866"/>
      <c r="AM70" s="866"/>
      <c r="AN70" s="866"/>
      <c r="AO70" s="818"/>
      <c r="AP70" s="865" t="s">
        <v>557</v>
      </c>
      <c r="AQ70" s="866"/>
      <c r="AR70" s="866"/>
      <c r="AS70" s="866"/>
      <c r="AT70" s="818"/>
      <c r="AU70" s="865" t="s">
        <v>557</v>
      </c>
      <c r="AV70" s="866"/>
      <c r="AW70" s="866"/>
      <c r="AX70" s="866"/>
      <c r="AY70" s="818"/>
      <c r="AZ70" s="867"/>
      <c r="BA70" s="867"/>
      <c r="BB70" s="867"/>
      <c r="BC70" s="867"/>
      <c r="BD70" s="868"/>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539</v>
      </c>
      <c r="C71" s="862"/>
      <c r="D71" s="862"/>
      <c r="E71" s="862"/>
      <c r="F71" s="862"/>
      <c r="G71" s="862"/>
      <c r="H71" s="862"/>
      <c r="I71" s="862"/>
      <c r="J71" s="862"/>
      <c r="K71" s="862"/>
      <c r="L71" s="862"/>
      <c r="M71" s="862"/>
      <c r="N71" s="862"/>
      <c r="O71" s="862"/>
      <c r="P71" s="863"/>
      <c r="Q71" s="864">
        <v>290</v>
      </c>
      <c r="R71" s="819"/>
      <c r="S71" s="819"/>
      <c r="T71" s="819"/>
      <c r="U71" s="819"/>
      <c r="V71" s="819">
        <v>282</v>
      </c>
      <c r="W71" s="819"/>
      <c r="X71" s="819"/>
      <c r="Y71" s="819"/>
      <c r="Z71" s="819"/>
      <c r="AA71" s="819">
        <v>8</v>
      </c>
      <c r="AB71" s="819"/>
      <c r="AC71" s="819"/>
      <c r="AD71" s="819"/>
      <c r="AE71" s="819"/>
      <c r="AF71" s="819">
        <v>8</v>
      </c>
      <c r="AG71" s="819"/>
      <c r="AH71" s="819"/>
      <c r="AI71" s="819"/>
      <c r="AJ71" s="819"/>
      <c r="AK71" s="819">
        <v>8</v>
      </c>
      <c r="AL71" s="819"/>
      <c r="AM71" s="819"/>
      <c r="AN71" s="819"/>
      <c r="AO71" s="819"/>
      <c r="AP71" s="865" t="s">
        <v>557</v>
      </c>
      <c r="AQ71" s="866"/>
      <c r="AR71" s="866"/>
      <c r="AS71" s="866"/>
      <c r="AT71" s="818"/>
      <c r="AU71" s="865" t="s">
        <v>557</v>
      </c>
      <c r="AV71" s="866"/>
      <c r="AW71" s="866"/>
      <c r="AX71" s="866"/>
      <c r="AY71" s="818"/>
      <c r="AZ71" s="867"/>
      <c r="BA71" s="867"/>
      <c r="BB71" s="867"/>
      <c r="BC71" s="867"/>
      <c r="BD71" s="868"/>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540</v>
      </c>
      <c r="C72" s="862"/>
      <c r="D72" s="862"/>
      <c r="E72" s="862"/>
      <c r="F72" s="862"/>
      <c r="G72" s="862"/>
      <c r="H72" s="862"/>
      <c r="I72" s="862"/>
      <c r="J72" s="862"/>
      <c r="K72" s="862"/>
      <c r="L72" s="862"/>
      <c r="M72" s="862"/>
      <c r="N72" s="862"/>
      <c r="O72" s="862"/>
      <c r="P72" s="863"/>
      <c r="Q72" s="864">
        <v>329</v>
      </c>
      <c r="R72" s="819"/>
      <c r="S72" s="819"/>
      <c r="T72" s="819"/>
      <c r="U72" s="819"/>
      <c r="V72" s="819">
        <v>323</v>
      </c>
      <c r="W72" s="819"/>
      <c r="X72" s="819"/>
      <c r="Y72" s="819"/>
      <c r="Z72" s="819"/>
      <c r="AA72" s="819">
        <v>6</v>
      </c>
      <c r="AB72" s="819"/>
      <c r="AC72" s="819"/>
      <c r="AD72" s="819"/>
      <c r="AE72" s="819"/>
      <c r="AF72" s="819">
        <v>6</v>
      </c>
      <c r="AG72" s="819"/>
      <c r="AH72" s="819"/>
      <c r="AI72" s="819"/>
      <c r="AJ72" s="819"/>
      <c r="AK72" s="819">
        <v>8</v>
      </c>
      <c r="AL72" s="819"/>
      <c r="AM72" s="819"/>
      <c r="AN72" s="819"/>
      <c r="AO72" s="819"/>
      <c r="AP72" s="819">
        <v>48</v>
      </c>
      <c r="AQ72" s="819"/>
      <c r="AR72" s="819"/>
      <c r="AS72" s="819"/>
      <c r="AT72" s="819"/>
      <c r="AU72" s="865" t="s">
        <v>557</v>
      </c>
      <c r="AV72" s="866"/>
      <c r="AW72" s="866"/>
      <c r="AX72" s="866"/>
      <c r="AY72" s="818"/>
      <c r="AZ72" s="867"/>
      <c r="BA72" s="867"/>
      <c r="BB72" s="867"/>
      <c r="BC72" s="867"/>
      <c r="BD72" s="868"/>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541</v>
      </c>
      <c r="C73" s="862"/>
      <c r="D73" s="862"/>
      <c r="E73" s="862"/>
      <c r="F73" s="862"/>
      <c r="G73" s="862"/>
      <c r="H73" s="862"/>
      <c r="I73" s="862"/>
      <c r="J73" s="862"/>
      <c r="K73" s="862"/>
      <c r="L73" s="862"/>
      <c r="M73" s="862"/>
      <c r="N73" s="862"/>
      <c r="O73" s="862"/>
      <c r="P73" s="863"/>
      <c r="Q73" s="864">
        <v>420</v>
      </c>
      <c r="R73" s="819"/>
      <c r="S73" s="819"/>
      <c r="T73" s="819"/>
      <c r="U73" s="819"/>
      <c r="V73" s="819">
        <v>405</v>
      </c>
      <c r="W73" s="819"/>
      <c r="X73" s="819"/>
      <c r="Y73" s="819"/>
      <c r="Z73" s="819"/>
      <c r="AA73" s="819">
        <v>14</v>
      </c>
      <c r="AB73" s="819"/>
      <c r="AC73" s="819"/>
      <c r="AD73" s="819"/>
      <c r="AE73" s="819"/>
      <c r="AF73" s="819">
        <v>14</v>
      </c>
      <c r="AG73" s="819"/>
      <c r="AH73" s="819"/>
      <c r="AI73" s="819"/>
      <c r="AJ73" s="819"/>
      <c r="AK73" s="819">
        <v>82</v>
      </c>
      <c r="AL73" s="819"/>
      <c r="AM73" s="819"/>
      <c r="AN73" s="819"/>
      <c r="AO73" s="819"/>
      <c r="AP73" s="865" t="s">
        <v>557</v>
      </c>
      <c r="AQ73" s="866"/>
      <c r="AR73" s="866"/>
      <c r="AS73" s="866"/>
      <c r="AT73" s="818"/>
      <c r="AU73" s="865" t="s">
        <v>557</v>
      </c>
      <c r="AV73" s="866"/>
      <c r="AW73" s="866"/>
      <c r="AX73" s="866"/>
      <c r="AY73" s="818"/>
      <c r="AZ73" s="867"/>
      <c r="BA73" s="867"/>
      <c r="BB73" s="867"/>
      <c r="BC73" s="867"/>
      <c r="BD73" s="868"/>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542</v>
      </c>
      <c r="C74" s="862"/>
      <c r="D74" s="862"/>
      <c r="E74" s="862"/>
      <c r="F74" s="862"/>
      <c r="G74" s="862"/>
      <c r="H74" s="862"/>
      <c r="I74" s="862"/>
      <c r="J74" s="862"/>
      <c r="K74" s="862"/>
      <c r="L74" s="862"/>
      <c r="M74" s="862"/>
      <c r="N74" s="862"/>
      <c r="O74" s="862"/>
      <c r="P74" s="863"/>
      <c r="Q74" s="864">
        <v>6565</v>
      </c>
      <c r="R74" s="819"/>
      <c r="S74" s="819"/>
      <c r="T74" s="819"/>
      <c r="U74" s="819"/>
      <c r="V74" s="819">
        <v>6261</v>
      </c>
      <c r="W74" s="819"/>
      <c r="X74" s="819"/>
      <c r="Y74" s="819"/>
      <c r="Z74" s="819"/>
      <c r="AA74" s="819">
        <v>304</v>
      </c>
      <c r="AB74" s="819"/>
      <c r="AC74" s="819"/>
      <c r="AD74" s="819"/>
      <c r="AE74" s="819"/>
      <c r="AF74" s="819">
        <v>304</v>
      </c>
      <c r="AG74" s="819"/>
      <c r="AH74" s="819"/>
      <c r="AI74" s="819"/>
      <c r="AJ74" s="819"/>
      <c r="AK74" s="819">
        <v>16</v>
      </c>
      <c r="AL74" s="819"/>
      <c r="AM74" s="819"/>
      <c r="AN74" s="819"/>
      <c r="AO74" s="819"/>
      <c r="AP74" s="865" t="s">
        <v>557</v>
      </c>
      <c r="AQ74" s="866"/>
      <c r="AR74" s="866"/>
      <c r="AS74" s="866"/>
      <c r="AT74" s="818"/>
      <c r="AU74" s="865" t="s">
        <v>557</v>
      </c>
      <c r="AV74" s="866"/>
      <c r="AW74" s="866"/>
      <c r="AX74" s="866"/>
      <c r="AY74" s="818"/>
      <c r="AZ74" s="867"/>
      <c r="BA74" s="867"/>
      <c r="BB74" s="867"/>
      <c r="BC74" s="867"/>
      <c r="BD74" s="868"/>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543</v>
      </c>
      <c r="C75" s="862"/>
      <c r="D75" s="862"/>
      <c r="E75" s="862"/>
      <c r="F75" s="862"/>
      <c r="G75" s="862"/>
      <c r="H75" s="862"/>
      <c r="I75" s="862"/>
      <c r="J75" s="862"/>
      <c r="K75" s="862"/>
      <c r="L75" s="862"/>
      <c r="M75" s="862"/>
      <c r="N75" s="862"/>
      <c r="O75" s="862"/>
      <c r="P75" s="863"/>
      <c r="Q75" s="869">
        <v>66</v>
      </c>
      <c r="R75" s="866"/>
      <c r="S75" s="866"/>
      <c r="T75" s="866"/>
      <c r="U75" s="818"/>
      <c r="V75" s="865">
        <v>65</v>
      </c>
      <c r="W75" s="866"/>
      <c r="X75" s="866"/>
      <c r="Y75" s="866"/>
      <c r="Z75" s="818"/>
      <c r="AA75" s="865">
        <v>1</v>
      </c>
      <c r="AB75" s="866"/>
      <c r="AC75" s="866"/>
      <c r="AD75" s="866"/>
      <c r="AE75" s="818"/>
      <c r="AF75" s="865">
        <v>1</v>
      </c>
      <c r="AG75" s="866"/>
      <c r="AH75" s="866"/>
      <c r="AI75" s="866"/>
      <c r="AJ75" s="818"/>
      <c r="AK75" s="865" t="s">
        <v>557</v>
      </c>
      <c r="AL75" s="866"/>
      <c r="AM75" s="866"/>
      <c r="AN75" s="866"/>
      <c r="AO75" s="818"/>
      <c r="AP75" s="865" t="s">
        <v>557</v>
      </c>
      <c r="AQ75" s="866"/>
      <c r="AR75" s="866"/>
      <c r="AS75" s="866"/>
      <c r="AT75" s="818"/>
      <c r="AU75" s="865" t="s">
        <v>557</v>
      </c>
      <c r="AV75" s="866"/>
      <c r="AW75" s="866"/>
      <c r="AX75" s="866"/>
      <c r="AY75" s="818"/>
      <c r="AZ75" s="867"/>
      <c r="BA75" s="867"/>
      <c r="BB75" s="867"/>
      <c r="BC75" s="867"/>
      <c r="BD75" s="868"/>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544</v>
      </c>
      <c r="C76" s="862"/>
      <c r="D76" s="862"/>
      <c r="E76" s="862"/>
      <c r="F76" s="862"/>
      <c r="G76" s="862"/>
      <c r="H76" s="862"/>
      <c r="I76" s="862"/>
      <c r="J76" s="862"/>
      <c r="K76" s="862"/>
      <c r="L76" s="862"/>
      <c r="M76" s="862"/>
      <c r="N76" s="862"/>
      <c r="O76" s="862"/>
      <c r="P76" s="863"/>
      <c r="Q76" s="869">
        <v>64</v>
      </c>
      <c r="R76" s="866"/>
      <c r="S76" s="866"/>
      <c r="T76" s="866"/>
      <c r="U76" s="818"/>
      <c r="V76" s="865">
        <v>64</v>
      </c>
      <c r="W76" s="866"/>
      <c r="X76" s="866"/>
      <c r="Y76" s="866"/>
      <c r="Z76" s="818"/>
      <c r="AA76" s="865">
        <v>1</v>
      </c>
      <c r="AB76" s="866"/>
      <c r="AC76" s="866"/>
      <c r="AD76" s="866"/>
      <c r="AE76" s="818"/>
      <c r="AF76" s="865">
        <v>1</v>
      </c>
      <c r="AG76" s="866"/>
      <c r="AH76" s="866"/>
      <c r="AI76" s="866"/>
      <c r="AJ76" s="818"/>
      <c r="AK76" s="865" t="s">
        <v>557</v>
      </c>
      <c r="AL76" s="866"/>
      <c r="AM76" s="866"/>
      <c r="AN76" s="866"/>
      <c r="AO76" s="818"/>
      <c r="AP76" s="865" t="s">
        <v>557</v>
      </c>
      <c r="AQ76" s="866"/>
      <c r="AR76" s="866"/>
      <c r="AS76" s="866"/>
      <c r="AT76" s="818"/>
      <c r="AU76" s="865" t="s">
        <v>557</v>
      </c>
      <c r="AV76" s="866"/>
      <c r="AW76" s="866"/>
      <c r="AX76" s="866"/>
      <c r="AY76" s="818"/>
      <c r="AZ76" s="867"/>
      <c r="BA76" s="867"/>
      <c r="BB76" s="867"/>
      <c r="BC76" s="867"/>
      <c r="BD76" s="868"/>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545</v>
      </c>
      <c r="C77" s="862"/>
      <c r="D77" s="862"/>
      <c r="E77" s="862"/>
      <c r="F77" s="862"/>
      <c r="G77" s="862"/>
      <c r="H77" s="862"/>
      <c r="I77" s="862"/>
      <c r="J77" s="862"/>
      <c r="K77" s="862"/>
      <c r="L77" s="862"/>
      <c r="M77" s="862"/>
      <c r="N77" s="862"/>
      <c r="O77" s="862"/>
      <c r="P77" s="863"/>
      <c r="Q77" s="869">
        <v>7</v>
      </c>
      <c r="R77" s="866"/>
      <c r="S77" s="866"/>
      <c r="T77" s="866"/>
      <c r="U77" s="818"/>
      <c r="V77" s="865">
        <v>5</v>
      </c>
      <c r="W77" s="866"/>
      <c r="X77" s="866"/>
      <c r="Y77" s="866"/>
      <c r="Z77" s="818"/>
      <c r="AA77" s="865">
        <v>2</v>
      </c>
      <c r="AB77" s="866"/>
      <c r="AC77" s="866"/>
      <c r="AD77" s="866"/>
      <c r="AE77" s="818"/>
      <c r="AF77" s="865">
        <v>2</v>
      </c>
      <c r="AG77" s="866"/>
      <c r="AH77" s="866"/>
      <c r="AI77" s="866"/>
      <c r="AJ77" s="818"/>
      <c r="AK77" s="865" t="s">
        <v>557</v>
      </c>
      <c r="AL77" s="866"/>
      <c r="AM77" s="866"/>
      <c r="AN77" s="866"/>
      <c r="AO77" s="818"/>
      <c r="AP77" s="865" t="s">
        <v>557</v>
      </c>
      <c r="AQ77" s="866"/>
      <c r="AR77" s="866"/>
      <c r="AS77" s="866"/>
      <c r="AT77" s="818"/>
      <c r="AU77" s="865" t="s">
        <v>557</v>
      </c>
      <c r="AV77" s="866"/>
      <c r="AW77" s="866"/>
      <c r="AX77" s="866"/>
      <c r="AY77" s="818"/>
      <c r="AZ77" s="867"/>
      <c r="BA77" s="867"/>
      <c r="BB77" s="867"/>
      <c r="BC77" s="867"/>
      <c r="BD77" s="868"/>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546</v>
      </c>
      <c r="C78" s="862"/>
      <c r="D78" s="862"/>
      <c r="E78" s="862"/>
      <c r="F78" s="862"/>
      <c r="G78" s="862"/>
      <c r="H78" s="862"/>
      <c r="I78" s="862"/>
      <c r="J78" s="862"/>
      <c r="K78" s="862"/>
      <c r="L78" s="862"/>
      <c r="M78" s="862"/>
      <c r="N78" s="862"/>
      <c r="O78" s="862"/>
      <c r="P78" s="863"/>
      <c r="Q78" s="864">
        <v>4</v>
      </c>
      <c r="R78" s="819"/>
      <c r="S78" s="819"/>
      <c r="T78" s="819"/>
      <c r="U78" s="819"/>
      <c r="V78" s="819">
        <v>2</v>
      </c>
      <c r="W78" s="819"/>
      <c r="X78" s="819"/>
      <c r="Y78" s="819"/>
      <c r="Z78" s="819"/>
      <c r="AA78" s="819">
        <v>3</v>
      </c>
      <c r="AB78" s="819"/>
      <c r="AC78" s="819"/>
      <c r="AD78" s="819"/>
      <c r="AE78" s="819"/>
      <c r="AF78" s="819">
        <v>3</v>
      </c>
      <c r="AG78" s="819"/>
      <c r="AH78" s="819"/>
      <c r="AI78" s="819"/>
      <c r="AJ78" s="819"/>
      <c r="AK78" s="865" t="s">
        <v>557</v>
      </c>
      <c r="AL78" s="866"/>
      <c r="AM78" s="866"/>
      <c r="AN78" s="866"/>
      <c r="AO78" s="818"/>
      <c r="AP78" s="865" t="s">
        <v>557</v>
      </c>
      <c r="AQ78" s="866"/>
      <c r="AR78" s="866"/>
      <c r="AS78" s="866"/>
      <c r="AT78" s="818"/>
      <c r="AU78" s="865" t="s">
        <v>557</v>
      </c>
      <c r="AV78" s="866"/>
      <c r="AW78" s="866"/>
      <c r="AX78" s="866"/>
      <c r="AY78" s="818"/>
      <c r="AZ78" s="867"/>
      <c r="BA78" s="867"/>
      <c r="BB78" s="867"/>
      <c r="BC78" s="867"/>
      <c r="BD78" s="868"/>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547</v>
      </c>
      <c r="C79" s="862"/>
      <c r="D79" s="862"/>
      <c r="E79" s="862"/>
      <c r="F79" s="862"/>
      <c r="G79" s="862"/>
      <c r="H79" s="862"/>
      <c r="I79" s="862"/>
      <c r="J79" s="862"/>
      <c r="K79" s="862"/>
      <c r="L79" s="862"/>
      <c r="M79" s="862"/>
      <c r="N79" s="862"/>
      <c r="O79" s="862"/>
      <c r="P79" s="863"/>
      <c r="Q79" s="864">
        <v>907</v>
      </c>
      <c r="R79" s="819"/>
      <c r="S79" s="819"/>
      <c r="T79" s="819"/>
      <c r="U79" s="819"/>
      <c r="V79" s="819">
        <v>907</v>
      </c>
      <c r="W79" s="819"/>
      <c r="X79" s="819"/>
      <c r="Y79" s="819"/>
      <c r="Z79" s="819"/>
      <c r="AA79" s="819">
        <v>0</v>
      </c>
      <c r="AB79" s="819"/>
      <c r="AC79" s="819"/>
      <c r="AD79" s="819"/>
      <c r="AE79" s="819"/>
      <c r="AF79" s="819">
        <v>0</v>
      </c>
      <c r="AG79" s="819"/>
      <c r="AH79" s="819"/>
      <c r="AI79" s="819"/>
      <c r="AJ79" s="819"/>
      <c r="AK79" s="865" t="s">
        <v>557</v>
      </c>
      <c r="AL79" s="866"/>
      <c r="AM79" s="866"/>
      <c r="AN79" s="866"/>
      <c r="AO79" s="818"/>
      <c r="AP79" s="819">
        <v>1903</v>
      </c>
      <c r="AQ79" s="819"/>
      <c r="AR79" s="819"/>
      <c r="AS79" s="819"/>
      <c r="AT79" s="819"/>
      <c r="AU79" s="819">
        <v>67</v>
      </c>
      <c r="AV79" s="819"/>
      <c r="AW79" s="819"/>
      <c r="AX79" s="819"/>
      <c r="AY79" s="819"/>
      <c r="AZ79" s="867"/>
      <c r="BA79" s="867"/>
      <c r="BB79" s="867"/>
      <c r="BC79" s="867"/>
      <c r="BD79" s="868"/>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548</v>
      </c>
      <c r="C80" s="862"/>
      <c r="D80" s="862"/>
      <c r="E80" s="862"/>
      <c r="F80" s="862"/>
      <c r="G80" s="862"/>
      <c r="H80" s="862"/>
      <c r="I80" s="862"/>
      <c r="J80" s="862"/>
      <c r="K80" s="862"/>
      <c r="L80" s="862"/>
      <c r="M80" s="862"/>
      <c r="N80" s="862"/>
      <c r="O80" s="862"/>
      <c r="P80" s="863"/>
      <c r="Q80" s="864">
        <v>213</v>
      </c>
      <c r="R80" s="819"/>
      <c r="S80" s="819"/>
      <c r="T80" s="819"/>
      <c r="U80" s="819"/>
      <c r="V80" s="819">
        <v>210</v>
      </c>
      <c r="W80" s="819"/>
      <c r="X80" s="819"/>
      <c r="Y80" s="819"/>
      <c r="Z80" s="819"/>
      <c r="AA80" s="819">
        <v>4</v>
      </c>
      <c r="AB80" s="819"/>
      <c r="AC80" s="819"/>
      <c r="AD80" s="819"/>
      <c r="AE80" s="819"/>
      <c r="AF80" s="819">
        <v>216</v>
      </c>
      <c r="AG80" s="819"/>
      <c r="AH80" s="819"/>
      <c r="AI80" s="819"/>
      <c r="AJ80" s="819"/>
      <c r="AK80" s="865" t="s">
        <v>557</v>
      </c>
      <c r="AL80" s="866"/>
      <c r="AM80" s="866"/>
      <c r="AN80" s="866"/>
      <c r="AO80" s="818"/>
      <c r="AP80" s="865" t="s">
        <v>557</v>
      </c>
      <c r="AQ80" s="866"/>
      <c r="AR80" s="866"/>
      <c r="AS80" s="866"/>
      <c r="AT80" s="818"/>
      <c r="AU80" s="865" t="s">
        <v>557</v>
      </c>
      <c r="AV80" s="866"/>
      <c r="AW80" s="866"/>
      <c r="AX80" s="866"/>
      <c r="AY80" s="818"/>
      <c r="AZ80" s="867"/>
      <c r="BA80" s="867"/>
      <c r="BB80" s="867"/>
      <c r="BC80" s="867"/>
      <c r="BD80" s="868"/>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549</v>
      </c>
      <c r="C81" s="862"/>
      <c r="D81" s="862"/>
      <c r="E81" s="862"/>
      <c r="F81" s="862"/>
      <c r="G81" s="862"/>
      <c r="H81" s="862"/>
      <c r="I81" s="862"/>
      <c r="J81" s="862"/>
      <c r="K81" s="862"/>
      <c r="L81" s="862"/>
      <c r="M81" s="862"/>
      <c r="N81" s="862"/>
      <c r="O81" s="862"/>
      <c r="P81" s="863"/>
      <c r="Q81" s="864">
        <v>1612</v>
      </c>
      <c r="R81" s="819"/>
      <c r="S81" s="819"/>
      <c r="T81" s="819"/>
      <c r="U81" s="819"/>
      <c r="V81" s="819">
        <v>1579</v>
      </c>
      <c r="W81" s="819"/>
      <c r="X81" s="819"/>
      <c r="Y81" s="819"/>
      <c r="Z81" s="819"/>
      <c r="AA81" s="819">
        <v>33</v>
      </c>
      <c r="AB81" s="819"/>
      <c r="AC81" s="819"/>
      <c r="AD81" s="819"/>
      <c r="AE81" s="819"/>
      <c r="AF81" s="819">
        <v>33</v>
      </c>
      <c r="AG81" s="819"/>
      <c r="AH81" s="819"/>
      <c r="AI81" s="819"/>
      <c r="AJ81" s="819"/>
      <c r="AK81" s="865" t="s">
        <v>557</v>
      </c>
      <c r="AL81" s="866"/>
      <c r="AM81" s="866"/>
      <c r="AN81" s="866"/>
      <c r="AO81" s="818"/>
      <c r="AP81" s="819">
        <v>3046</v>
      </c>
      <c r="AQ81" s="819"/>
      <c r="AR81" s="819"/>
      <c r="AS81" s="819"/>
      <c r="AT81" s="819"/>
      <c r="AU81" s="819">
        <v>2137</v>
      </c>
      <c r="AV81" s="819"/>
      <c r="AW81" s="819"/>
      <c r="AX81" s="819"/>
      <c r="AY81" s="819"/>
      <c r="AZ81" s="867"/>
      <c r="BA81" s="867"/>
      <c r="BB81" s="867"/>
      <c r="BC81" s="867"/>
      <c r="BD81" s="868"/>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t="s">
        <v>550</v>
      </c>
      <c r="C82" s="862"/>
      <c r="D82" s="862"/>
      <c r="E82" s="862"/>
      <c r="F82" s="862"/>
      <c r="G82" s="862"/>
      <c r="H82" s="862"/>
      <c r="I82" s="862"/>
      <c r="J82" s="862"/>
      <c r="K82" s="862"/>
      <c r="L82" s="862"/>
      <c r="M82" s="862"/>
      <c r="N82" s="862"/>
      <c r="O82" s="862"/>
      <c r="P82" s="863"/>
      <c r="Q82" s="864">
        <v>300</v>
      </c>
      <c r="R82" s="819"/>
      <c r="S82" s="819"/>
      <c r="T82" s="819"/>
      <c r="U82" s="819"/>
      <c r="V82" s="819">
        <v>225</v>
      </c>
      <c r="W82" s="819"/>
      <c r="X82" s="819"/>
      <c r="Y82" s="819"/>
      <c r="Z82" s="819"/>
      <c r="AA82" s="819">
        <v>74</v>
      </c>
      <c r="AB82" s="819"/>
      <c r="AC82" s="819"/>
      <c r="AD82" s="819"/>
      <c r="AE82" s="819"/>
      <c r="AF82" s="819">
        <v>74</v>
      </c>
      <c r="AG82" s="819"/>
      <c r="AH82" s="819"/>
      <c r="AI82" s="819"/>
      <c r="AJ82" s="819"/>
      <c r="AK82" s="865" t="s">
        <v>557</v>
      </c>
      <c r="AL82" s="866"/>
      <c r="AM82" s="866"/>
      <c r="AN82" s="866"/>
      <c r="AO82" s="818"/>
      <c r="AP82" s="865" t="s">
        <v>557</v>
      </c>
      <c r="AQ82" s="866"/>
      <c r="AR82" s="866"/>
      <c r="AS82" s="866"/>
      <c r="AT82" s="818"/>
      <c r="AU82" s="865" t="s">
        <v>557</v>
      </c>
      <c r="AV82" s="866"/>
      <c r="AW82" s="866"/>
      <c r="AX82" s="866"/>
      <c r="AY82" s="818"/>
      <c r="AZ82" s="867"/>
      <c r="BA82" s="867"/>
      <c r="BB82" s="867"/>
      <c r="BC82" s="867"/>
      <c r="BD82" s="868"/>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t="s">
        <v>551</v>
      </c>
      <c r="C83" s="862"/>
      <c r="D83" s="862"/>
      <c r="E83" s="862"/>
      <c r="F83" s="862"/>
      <c r="G83" s="862"/>
      <c r="H83" s="862"/>
      <c r="I83" s="862"/>
      <c r="J83" s="862"/>
      <c r="K83" s="862"/>
      <c r="L83" s="862"/>
      <c r="M83" s="862"/>
      <c r="N83" s="862"/>
      <c r="O83" s="862"/>
      <c r="P83" s="863"/>
      <c r="Q83" s="864">
        <v>169</v>
      </c>
      <c r="R83" s="819"/>
      <c r="S83" s="819"/>
      <c r="T83" s="819"/>
      <c r="U83" s="819"/>
      <c r="V83" s="819">
        <v>168</v>
      </c>
      <c r="W83" s="819"/>
      <c r="X83" s="819"/>
      <c r="Y83" s="819"/>
      <c r="Z83" s="819"/>
      <c r="AA83" s="819">
        <v>1</v>
      </c>
      <c r="AB83" s="819"/>
      <c r="AC83" s="819"/>
      <c r="AD83" s="819"/>
      <c r="AE83" s="819"/>
      <c r="AF83" s="819">
        <v>1</v>
      </c>
      <c r="AG83" s="819"/>
      <c r="AH83" s="819"/>
      <c r="AI83" s="819"/>
      <c r="AJ83" s="819"/>
      <c r="AK83" s="819">
        <v>1</v>
      </c>
      <c r="AL83" s="819"/>
      <c r="AM83" s="819"/>
      <c r="AN83" s="819"/>
      <c r="AO83" s="819"/>
      <c r="AP83" s="865" t="s">
        <v>557</v>
      </c>
      <c r="AQ83" s="866"/>
      <c r="AR83" s="866"/>
      <c r="AS83" s="866"/>
      <c r="AT83" s="818"/>
      <c r="AU83" s="865" t="s">
        <v>557</v>
      </c>
      <c r="AV83" s="866"/>
      <c r="AW83" s="866"/>
      <c r="AX83" s="866"/>
      <c r="AY83" s="818"/>
      <c r="AZ83" s="867"/>
      <c r="BA83" s="867"/>
      <c r="BB83" s="867"/>
      <c r="BC83" s="867"/>
      <c r="BD83" s="868"/>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t="s">
        <v>552</v>
      </c>
      <c r="C84" s="862"/>
      <c r="D84" s="862"/>
      <c r="E84" s="862"/>
      <c r="F84" s="862"/>
      <c r="G84" s="862"/>
      <c r="H84" s="862"/>
      <c r="I84" s="862"/>
      <c r="J84" s="862"/>
      <c r="K84" s="862"/>
      <c r="L84" s="862"/>
      <c r="M84" s="862"/>
      <c r="N84" s="862"/>
      <c r="O84" s="862"/>
      <c r="P84" s="863"/>
      <c r="Q84" s="864">
        <v>199353</v>
      </c>
      <c r="R84" s="819"/>
      <c r="S84" s="819"/>
      <c r="T84" s="819"/>
      <c r="U84" s="819"/>
      <c r="V84" s="819">
        <v>190721</v>
      </c>
      <c r="W84" s="819"/>
      <c r="X84" s="819"/>
      <c r="Y84" s="819"/>
      <c r="Z84" s="819"/>
      <c r="AA84" s="819">
        <v>8632</v>
      </c>
      <c r="AB84" s="819"/>
      <c r="AC84" s="819"/>
      <c r="AD84" s="819"/>
      <c r="AE84" s="819"/>
      <c r="AF84" s="819">
        <v>8632</v>
      </c>
      <c r="AG84" s="819"/>
      <c r="AH84" s="819"/>
      <c r="AI84" s="819"/>
      <c r="AJ84" s="819"/>
      <c r="AK84" s="819">
        <v>1404</v>
      </c>
      <c r="AL84" s="819"/>
      <c r="AM84" s="819"/>
      <c r="AN84" s="819"/>
      <c r="AO84" s="819"/>
      <c r="AP84" s="865" t="s">
        <v>557</v>
      </c>
      <c r="AQ84" s="866"/>
      <c r="AR84" s="866"/>
      <c r="AS84" s="866"/>
      <c r="AT84" s="818"/>
      <c r="AU84" s="865" t="s">
        <v>557</v>
      </c>
      <c r="AV84" s="866"/>
      <c r="AW84" s="866"/>
      <c r="AX84" s="866"/>
      <c r="AY84" s="818"/>
      <c r="AZ84" s="867"/>
      <c r="BA84" s="867"/>
      <c r="BB84" s="867"/>
      <c r="BC84" s="867"/>
      <c r="BD84" s="868"/>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7"/>
      <c r="BA85" s="867"/>
      <c r="BB85" s="867"/>
      <c r="BC85" s="867"/>
      <c r="BD85" s="868"/>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7"/>
      <c r="BA86" s="867"/>
      <c r="BB86" s="867"/>
      <c r="BC86" s="867"/>
      <c r="BD86" s="868"/>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9310</v>
      </c>
      <c r="AG88" s="830"/>
      <c r="AH88" s="830"/>
      <c r="AI88" s="830"/>
      <c r="AJ88" s="830"/>
      <c r="AK88" s="827"/>
      <c r="AL88" s="827"/>
      <c r="AM88" s="827"/>
      <c r="AN88" s="827"/>
      <c r="AO88" s="827"/>
      <c r="AP88" s="830">
        <v>4997</v>
      </c>
      <c r="AQ88" s="830"/>
      <c r="AR88" s="830"/>
      <c r="AS88" s="830"/>
      <c r="AT88" s="830"/>
      <c r="AU88" s="830">
        <v>2252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395</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335</v>
      </c>
      <c r="CS102" s="838"/>
      <c r="CT102" s="838"/>
      <c r="CU102" s="838"/>
      <c r="CV102" s="881"/>
      <c r="CW102" s="880">
        <v>0</v>
      </c>
      <c r="CX102" s="838"/>
      <c r="CY102" s="838"/>
      <c r="CZ102" s="838"/>
      <c r="DA102" s="881"/>
      <c r="DB102" s="880">
        <v>833</v>
      </c>
      <c r="DC102" s="838"/>
      <c r="DD102" s="838"/>
      <c r="DE102" s="838"/>
      <c r="DF102" s="881"/>
      <c r="DG102" s="880">
        <v>0</v>
      </c>
      <c r="DH102" s="838"/>
      <c r="DI102" s="838"/>
      <c r="DJ102" s="838"/>
      <c r="DK102" s="881"/>
      <c r="DL102" s="880">
        <v>0</v>
      </c>
      <c r="DM102" s="838"/>
      <c r="DN102" s="838"/>
      <c r="DO102" s="838"/>
      <c r="DP102" s="881"/>
      <c r="DQ102" s="880">
        <v>418</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403</v>
      </c>
      <c r="AB109" s="883"/>
      <c r="AC109" s="883"/>
      <c r="AD109" s="883"/>
      <c r="AE109" s="884"/>
      <c r="AF109" s="882" t="s">
        <v>287</v>
      </c>
      <c r="AG109" s="883"/>
      <c r="AH109" s="883"/>
      <c r="AI109" s="883"/>
      <c r="AJ109" s="884"/>
      <c r="AK109" s="882" t="s">
        <v>286</v>
      </c>
      <c r="AL109" s="883"/>
      <c r="AM109" s="883"/>
      <c r="AN109" s="883"/>
      <c r="AO109" s="884"/>
      <c r="AP109" s="882" t="s">
        <v>404</v>
      </c>
      <c r="AQ109" s="883"/>
      <c r="AR109" s="883"/>
      <c r="AS109" s="883"/>
      <c r="AT109" s="885"/>
      <c r="AU109" s="904" t="s">
        <v>402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403</v>
      </c>
      <c r="BR109" s="883"/>
      <c r="BS109" s="883"/>
      <c r="BT109" s="883"/>
      <c r="BU109" s="884"/>
      <c r="BV109" s="882" t="s">
        <v>287</v>
      </c>
      <c r="BW109" s="883"/>
      <c r="BX109" s="883"/>
      <c r="BY109" s="883"/>
      <c r="BZ109" s="884"/>
      <c r="CA109" s="882" t="s">
        <v>286</v>
      </c>
      <c r="CB109" s="883"/>
      <c r="CC109" s="883"/>
      <c r="CD109" s="883"/>
      <c r="CE109" s="884"/>
      <c r="CF109" s="905" t="s">
        <v>404</v>
      </c>
      <c r="CG109" s="905"/>
      <c r="CH109" s="905"/>
      <c r="CI109" s="905"/>
      <c r="CJ109" s="905"/>
      <c r="CK109" s="882" t="s">
        <v>405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403</v>
      </c>
      <c r="DH109" s="883"/>
      <c r="DI109" s="883"/>
      <c r="DJ109" s="883"/>
      <c r="DK109" s="884"/>
      <c r="DL109" s="882" t="s">
        <v>287</v>
      </c>
      <c r="DM109" s="883"/>
      <c r="DN109" s="883"/>
      <c r="DO109" s="883"/>
      <c r="DP109" s="884"/>
      <c r="DQ109" s="882" t="s">
        <v>286</v>
      </c>
      <c r="DR109" s="883"/>
      <c r="DS109" s="883"/>
      <c r="DT109" s="883"/>
      <c r="DU109" s="884"/>
      <c r="DV109" s="882" t="s">
        <v>404</v>
      </c>
      <c r="DW109" s="883"/>
      <c r="DX109" s="883"/>
      <c r="DY109" s="883"/>
      <c r="DZ109" s="885"/>
    </row>
    <row r="110" spans="1:131" s="197" customFormat="1" ht="26.25" customHeight="1" x14ac:dyDescent="0.15">
      <c r="A110" s="886" t="s">
        <v>406</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5203991</v>
      </c>
      <c r="AB110" s="890"/>
      <c r="AC110" s="890"/>
      <c r="AD110" s="890"/>
      <c r="AE110" s="891"/>
      <c r="AF110" s="892">
        <v>5459467</v>
      </c>
      <c r="AG110" s="890"/>
      <c r="AH110" s="890"/>
      <c r="AI110" s="890"/>
      <c r="AJ110" s="891"/>
      <c r="AK110" s="892">
        <v>5428500</v>
      </c>
      <c r="AL110" s="890"/>
      <c r="AM110" s="890"/>
      <c r="AN110" s="890"/>
      <c r="AO110" s="891"/>
      <c r="AP110" s="893">
        <v>21.8</v>
      </c>
      <c r="AQ110" s="894"/>
      <c r="AR110" s="894"/>
      <c r="AS110" s="894"/>
      <c r="AT110" s="895"/>
      <c r="AU110" s="896" t="s">
        <v>60</v>
      </c>
      <c r="AV110" s="897"/>
      <c r="AW110" s="897"/>
      <c r="AX110" s="897"/>
      <c r="AY110" s="898"/>
      <c r="AZ110" s="940" t="s">
        <v>407</v>
      </c>
      <c r="BA110" s="887"/>
      <c r="BB110" s="887"/>
      <c r="BC110" s="887"/>
      <c r="BD110" s="887"/>
      <c r="BE110" s="887"/>
      <c r="BF110" s="887"/>
      <c r="BG110" s="887"/>
      <c r="BH110" s="887"/>
      <c r="BI110" s="887"/>
      <c r="BJ110" s="887"/>
      <c r="BK110" s="887"/>
      <c r="BL110" s="887"/>
      <c r="BM110" s="887"/>
      <c r="BN110" s="887"/>
      <c r="BO110" s="887"/>
      <c r="BP110" s="888"/>
      <c r="BQ110" s="926">
        <v>48258679</v>
      </c>
      <c r="BR110" s="927"/>
      <c r="BS110" s="927"/>
      <c r="BT110" s="927"/>
      <c r="BU110" s="927"/>
      <c r="BV110" s="927">
        <v>49697601</v>
      </c>
      <c r="BW110" s="927"/>
      <c r="BX110" s="927"/>
      <c r="BY110" s="927"/>
      <c r="BZ110" s="927"/>
      <c r="CA110" s="927">
        <v>49489576</v>
      </c>
      <c r="CB110" s="927"/>
      <c r="CC110" s="927"/>
      <c r="CD110" s="927"/>
      <c r="CE110" s="927"/>
      <c r="CF110" s="941">
        <v>199.1</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v>26857767</v>
      </c>
      <c r="BR112" s="920"/>
      <c r="BS112" s="920"/>
      <c r="BT112" s="920"/>
      <c r="BU112" s="920"/>
      <c r="BV112" s="920">
        <v>27344844</v>
      </c>
      <c r="BW112" s="920"/>
      <c r="BX112" s="920"/>
      <c r="BY112" s="920"/>
      <c r="BZ112" s="920"/>
      <c r="CA112" s="920">
        <v>26575269</v>
      </c>
      <c r="CB112" s="920"/>
      <c r="CC112" s="920"/>
      <c r="CD112" s="920"/>
      <c r="CE112" s="920"/>
      <c r="CF112" s="914">
        <v>106.9</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1398564</v>
      </c>
      <c r="AB113" s="934"/>
      <c r="AC113" s="934"/>
      <c r="AD113" s="934"/>
      <c r="AE113" s="935"/>
      <c r="AF113" s="936">
        <v>1424725</v>
      </c>
      <c r="AG113" s="934"/>
      <c r="AH113" s="934"/>
      <c r="AI113" s="934"/>
      <c r="AJ113" s="935"/>
      <c r="AK113" s="936">
        <v>1326897</v>
      </c>
      <c r="AL113" s="934"/>
      <c r="AM113" s="934"/>
      <c r="AN113" s="934"/>
      <c r="AO113" s="935"/>
      <c r="AP113" s="937">
        <v>5.3</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v>2857165</v>
      </c>
      <c r="BR113" s="920"/>
      <c r="BS113" s="920"/>
      <c r="BT113" s="920"/>
      <c r="BU113" s="920"/>
      <c r="BV113" s="920">
        <v>2418832</v>
      </c>
      <c r="BW113" s="920"/>
      <c r="BX113" s="920"/>
      <c r="BY113" s="920"/>
      <c r="BZ113" s="920"/>
      <c r="CA113" s="920">
        <v>2204162</v>
      </c>
      <c r="CB113" s="920"/>
      <c r="CC113" s="920"/>
      <c r="CD113" s="920"/>
      <c r="CE113" s="920"/>
      <c r="CF113" s="914">
        <v>8.9</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347617</v>
      </c>
      <c r="AB114" s="959"/>
      <c r="AC114" s="959"/>
      <c r="AD114" s="959"/>
      <c r="AE114" s="960"/>
      <c r="AF114" s="961">
        <v>481200</v>
      </c>
      <c r="AG114" s="959"/>
      <c r="AH114" s="959"/>
      <c r="AI114" s="959"/>
      <c r="AJ114" s="960"/>
      <c r="AK114" s="961">
        <v>323540</v>
      </c>
      <c r="AL114" s="959"/>
      <c r="AM114" s="959"/>
      <c r="AN114" s="959"/>
      <c r="AO114" s="960"/>
      <c r="AP114" s="962">
        <v>1.3</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8383071</v>
      </c>
      <c r="BR114" s="920"/>
      <c r="BS114" s="920"/>
      <c r="BT114" s="920"/>
      <c r="BU114" s="920"/>
      <c r="BV114" s="920">
        <v>8175574</v>
      </c>
      <c r="BW114" s="920"/>
      <c r="BX114" s="920"/>
      <c r="BY114" s="920"/>
      <c r="BZ114" s="920"/>
      <c r="CA114" s="920">
        <v>7459450</v>
      </c>
      <c r="CB114" s="920"/>
      <c r="CC114" s="920"/>
      <c r="CD114" s="920"/>
      <c r="CE114" s="920"/>
      <c r="CF114" s="914">
        <v>30</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v>993237</v>
      </c>
      <c r="BR115" s="920"/>
      <c r="BS115" s="920"/>
      <c r="BT115" s="920"/>
      <c r="BU115" s="920"/>
      <c r="BV115" s="920">
        <v>748595</v>
      </c>
      <c r="BW115" s="920"/>
      <c r="BX115" s="920"/>
      <c r="BY115" s="920"/>
      <c r="BZ115" s="920"/>
      <c r="CA115" s="920">
        <v>418035</v>
      </c>
      <c r="CB115" s="920"/>
      <c r="CC115" s="920"/>
      <c r="CD115" s="920"/>
      <c r="CE115" s="920"/>
      <c r="CF115" s="914">
        <v>1.7</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6950172</v>
      </c>
      <c r="AB117" s="966"/>
      <c r="AC117" s="966"/>
      <c r="AD117" s="966"/>
      <c r="AE117" s="967"/>
      <c r="AF117" s="965">
        <v>7365392</v>
      </c>
      <c r="AG117" s="966"/>
      <c r="AH117" s="966"/>
      <c r="AI117" s="966"/>
      <c r="AJ117" s="967"/>
      <c r="AK117" s="965">
        <v>7078937</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403</v>
      </c>
      <c r="AB118" s="883"/>
      <c r="AC118" s="883"/>
      <c r="AD118" s="883"/>
      <c r="AE118" s="884"/>
      <c r="AF118" s="882" t="s">
        <v>287</v>
      </c>
      <c r="AG118" s="883"/>
      <c r="AH118" s="883"/>
      <c r="AI118" s="883"/>
      <c r="AJ118" s="884"/>
      <c r="AK118" s="882" t="s">
        <v>286</v>
      </c>
      <c r="AL118" s="883"/>
      <c r="AM118" s="883"/>
      <c r="AN118" s="883"/>
      <c r="AO118" s="884"/>
      <c r="AP118" s="990" t="s">
        <v>404</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432</v>
      </c>
      <c r="BP118" s="994"/>
      <c r="BQ118" s="985">
        <v>87349919</v>
      </c>
      <c r="BR118" s="986"/>
      <c r="BS118" s="986"/>
      <c r="BT118" s="986"/>
      <c r="BU118" s="986"/>
      <c r="BV118" s="986">
        <v>88385446</v>
      </c>
      <c r="BW118" s="986"/>
      <c r="BX118" s="986"/>
      <c r="BY118" s="986"/>
      <c r="BZ118" s="986"/>
      <c r="CA118" s="986">
        <v>86146492</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434</v>
      </c>
      <c r="DH118" s="959"/>
      <c r="DI118" s="959"/>
      <c r="DJ118" s="959"/>
      <c r="DK118" s="960"/>
      <c r="DL118" s="961" t="s">
        <v>434</v>
      </c>
      <c r="DM118" s="959"/>
      <c r="DN118" s="959"/>
      <c r="DO118" s="959"/>
      <c r="DP118" s="960"/>
      <c r="DQ118" s="961" t="s">
        <v>434</v>
      </c>
      <c r="DR118" s="959"/>
      <c r="DS118" s="959"/>
      <c r="DT118" s="959"/>
      <c r="DU118" s="960"/>
      <c r="DV118" s="962" t="s">
        <v>434</v>
      </c>
      <c r="DW118" s="963"/>
      <c r="DX118" s="963"/>
      <c r="DY118" s="963"/>
      <c r="DZ118" s="964"/>
    </row>
    <row r="119" spans="1:130" s="197" customFormat="1" ht="26.25" customHeight="1" x14ac:dyDescent="0.15">
      <c r="A119" s="974"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434</v>
      </c>
      <c r="AB119" s="890"/>
      <c r="AC119" s="890"/>
      <c r="AD119" s="890"/>
      <c r="AE119" s="891"/>
      <c r="AF119" s="892" t="s">
        <v>434</v>
      </c>
      <c r="AG119" s="890"/>
      <c r="AH119" s="890"/>
      <c r="AI119" s="890"/>
      <c r="AJ119" s="891"/>
      <c r="AK119" s="892" t="s">
        <v>434</v>
      </c>
      <c r="AL119" s="890"/>
      <c r="AM119" s="890"/>
      <c r="AN119" s="890"/>
      <c r="AO119" s="891"/>
      <c r="AP119" s="893" t="s">
        <v>434</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17565730</v>
      </c>
      <c r="BR119" s="927"/>
      <c r="BS119" s="927"/>
      <c r="BT119" s="927"/>
      <c r="BU119" s="927"/>
      <c r="BV119" s="927">
        <v>19233322</v>
      </c>
      <c r="BW119" s="927"/>
      <c r="BX119" s="927"/>
      <c r="BY119" s="927"/>
      <c r="BZ119" s="927"/>
      <c r="CA119" s="927">
        <v>19848132</v>
      </c>
      <c r="CB119" s="927"/>
      <c r="CC119" s="927"/>
      <c r="CD119" s="927"/>
      <c r="CE119" s="927"/>
      <c r="CF119" s="941">
        <v>79.8</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434</v>
      </c>
      <c r="DH119" s="998"/>
      <c r="DI119" s="998"/>
      <c r="DJ119" s="998"/>
      <c r="DK119" s="999"/>
      <c r="DL119" s="1000" t="s">
        <v>434</v>
      </c>
      <c r="DM119" s="998"/>
      <c r="DN119" s="998"/>
      <c r="DO119" s="998"/>
      <c r="DP119" s="999"/>
      <c r="DQ119" s="1000" t="s">
        <v>434</v>
      </c>
      <c r="DR119" s="998"/>
      <c r="DS119" s="998"/>
      <c r="DT119" s="998"/>
      <c r="DU119" s="999"/>
      <c r="DV119" s="1001" t="s">
        <v>434</v>
      </c>
      <c r="DW119" s="1002"/>
      <c r="DX119" s="1002"/>
      <c r="DY119" s="1002"/>
      <c r="DZ119" s="1003"/>
    </row>
    <row r="120" spans="1:130" s="197" customFormat="1" ht="26.25" customHeight="1" x14ac:dyDescent="0.15">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434</v>
      </c>
      <c r="AB120" s="959"/>
      <c r="AC120" s="959"/>
      <c r="AD120" s="959"/>
      <c r="AE120" s="960"/>
      <c r="AF120" s="961" t="s">
        <v>434</v>
      </c>
      <c r="AG120" s="959"/>
      <c r="AH120" s="959"/>
      <c r="AI120" s="959"/>
      <c r="AJ120" s="960"/>
      <c r="AK120" s="961" t="s">
        <v>434</v>
      </c>
      <c r="AL120" s="959"/>
      <c r="AM120" s="959"/>
      <c r="AN120" s="959"/>
      <c r="AO120" s="960"/>
      <c r="AP120" s="962" t="s">
        <v>434</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19889212</v>
      </c>
      <c r="BR120" s="920"/>
      <c r="BS120" s="920"/>
      <c r="BT120" s="920"/>
      <c r="BU120" s="920"/>
      <c r="BV120" s="920">
        <v>19792485</v>
      </c>
      <c r="BW120" s="920"/>
      <c r="BX120" s="920"/>
      <c r="BY120" s="920"/>
      <c r="BZ120" s="920"/>
      <c r="CA120" s="920">
        <v>17541193</v>
      </c>
      <c r="CB120" s="920"/>
      <c r="CC120" s="920"/>
      <c r="CD120" s="920"/>
      <c r="CE120" s="920"/>
      <c r="CF120" s="914">
        <v>70.599999999999994</v>
      </c>
      <c r="CG120" s="915"/>
      <c r="CH120" s="915"/>
      <c r="CI120" s="915"/>
      <c r="CJ120" s="915"/>
      <c r="CK120" s="1013" t="s">
        <v>439</v>
      </c>
      <c r="CL120" s="1014"/>
      <c r="CM120" s="1014"/>
      <c r="CN120" s="1014"/>
      <c r="CO120" s="1015"/>
      <c r="CP120" s="1021" t="s">
        <v>440</v>
      </c>
      <c r="CQ120" s="1022"/>
      <c r="CR120" s="1022"/>
      <c r="CS120" s="1022"/>
      <c r="CT120" s="1022"/>
      <c r="CU120" s="1022"/>
      <c r="CV120" s="1022"/>
      <c r="CW120" s="1022"/>
      <c r="CX120" s="1022"/>
      <c r="CY120" s="1022"/>
      <c r="CZ120" s="1022"/>
      <c r="DA120" s="1022"/>
      <c r="DB120" s="1022"/>
      <c r="DC120" s="1022"/>
      <c r="DD120" s="1022"/>
      <c r="DE120" s="1022"/>
      <c r="DF120" s="1023"/>
      <c r="DG120" s="926">
        <v>25958160</v>
      </c>
      <c r="DH120" s="927"/>
      <c r="DI120" s="927"/>
      <c r="DJ120" s="927"/>
      <c r="DK120" s="927"/>
      <c r="DL120" s="927">
        <v>26269584</v>
      </c>
      <c r="DM120" s="927"/>
      <c r="DN120" s="927"/>
      <c r="DO120" s="927"/>
      <c r="DP120" s="927"/>
      <c r="DQ120" s="927">
        <v>25463009</v>
      </c>
      <c r="DR120" s="927"/>
      <c r="DS120" s="927"/>
      <c r="DT120" s="927"/>
      <c r="DU120" s="927"/>
      <c r="DV120" s="928">
        <v>102.4</v>
      </c>
      <c r="DW120" s="928"/>
      <c r="DX120" s="928"/>
      <c r="DY120" s="928"/>
      <c r="DZ120" s="929"/>
    </row>
    <row r="121" spans="1:130" s="197" customFormat="1" ht="26.25" customHeight="1" x14ac:dyDescent="0.15">
      <c r="A121" s="975"/>
      <c r="B121" s="946"/>
      <c r="C121" s="1010" t="s">
        <v>441</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434</v>
      </c>
      <c r="AB121" s="959"/>
      <c r="AC121" s="959"/>
      <c r="AD121" s="959"/>
      <c r="AE121" s="960"/>
      <c r="AF121" s="961" t="s">
        <v>434</v>
      </c>
      <c r="AG121" s="959"/>
      <c r="AH121" s="959"/>
      <c r="AI121" s="959"/>
      <c r="AJ121" s="960"/>
      <c r="AK121" s="961" t="s">
        <v>434</v>
      </c>
      <c r="AL121" s="959"/>
      <c r="AM121" s="959"/>
      <c r="AN121" s="959"/>
      <c r="AO121" s="960"/>
      <c r="AP121" s="962" t="s">
        <v>434</v>
      </c>
      <c r="AQ121" s="963"/>
      <c r="AR121" s="963"/>
      <c r="AS121" s="963"/>
      <c r="AT121" s="964"/>
      <c r="AU121" s="980"/>
      <c r="AV121" s="981"/>
      <c r="AW121" s="981"/>
      <c r="AX121" s="981"/>
      <c r="AY121" s="982"/>
      <c r="AZ121" s="995" t="s">
        <v>442</v>
      </c>
      <c r="BA121" s="971"/>
      <c r="BB121" s="971"/>
      <c r="BC121" s="971"/>
      <c r="BD121" s="971"/>
      <c r="BE121" s="971"/>
      <c r="BF121" s="971"/>
      <c r="BG121" s="971"/>
      <c r="BH121" s="971"/>
      <c r="BI121" s="971"/>
      <c r="BJ121" s="971"/>
      <c r="BK121" s="971"/>
      <c r="BL121" s="971"/>
      <c r="BM121" s="971"/>
      <c r="BN121" s="971"/>
      <c r="BO121" s="971"/>
      <c r="BP121" s="972"/>
      <c r="BQ121" s="985">
        <v>53814847</v>
      </c>
      <c r="BR121" s="986"/>
      <c r="BS121" s="986"/>
      <c r="BT121" s="986"/>
      <c r="BU121" s="986"/>
      <c r="BV121" s="986">
        <v>54701005</v>
      </c>
      <c r="BW121" s="986"/>
      <c r="BX121" s="986"/>
      <c r="BY121" s="986"/>
      <c r="BZ121" s="986"/>
      <c r="CA121" s="986">
        <v>54920546</v>
      </c>
      <c r="CB121" s="986"/>
      <c r="CC121" s="986"/>
      <c r="CD121" s="986"/>
      <c r="CE121" s="986"/>
      <c r="CF121" s="1024">
        <v>220.9</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365551</v>
      </c>
      <c r="DH121" s="920"/>
      <c r="DI121" s="920"/>
      <c r="DJ121" s="920"/>
      <c r="DK121" s="920"/>
      <c r="DL121" s="920">
        <v>611658</v>
      </c>
      <c r="DM121" s="920"/>
      <c r="DN121" s="920"/>
      <c r="DO121" s="920"/>
      <c r="DP121" s="920"/>
      <c r="DQ121" s="920">
        <v>757397</v>
      </c>
      <c r="DR121" s="920"/>
      <c r="DS121" s="920"/>
      <c r="DT121" s="920"/>
      <c r="DU121" s="920"/>
      <c r="DV121" s="921">
        <v>3</v>
      </c>
      <c r="DW121" s="921"/>
      <c r="DX121" s="921"/>
      <c r="DY121" s="921"/>
      <c r="DZ121" s="922"/>
    </row>
    <row r="122" spans="1:130" s="197" customFormat="1" ht="26.25" customHeight="1" x14ac:dyDescent="0.15">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443</v>
      </c>
      <c r="BP122" s="994"/>
      <c r="BQ122" s="1034">
        <v>91269789</v>
      </c>
      <c r="BR122" s="1035"/>
      <c r="BS122" s="1035"/>
      <c r="BT122" s="1035"/>
      <c r="BU122" s="1035"/>
      <c r="BV122" s="1035">
        <v>93726812</v>
      </c>
      <c r="BW122" s="1035"/>
      <c r="BX122" s="1035"/>
      <c r="BY122" s="1035"/>
      <c r="BZ122" s="1035"/>
      <c r="CA122" s="1035">
        <v>92309871</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423535</v>
      </c>
      <c r="DH122" s="920"/>
      <c r="DI122" s="920"/>
      <c r="DJ122" s="920"/>
      <c r="DK122" s="920"/>
      <c r="DL122" s="920">
        <v>395477</v>
      </c>
      <c r="DM122" s="920"/>
      <c r="DN122" s="920"/>
      <c r="DO122" s="920"/>
      <c r="DP122" s="920"/>
      <c r="DQ122" s="920">
        <v>354863</v>
      </c>
      <c r="DR122" s="920"/>
      <c r="DS122" s="920"/>
      <c r="DT122" s="920"/>
      <c r="DU122" s="920"/>
      <c r="DV122" s="921">
        <v>1.4</v>
      </c>
      <c r="DW122" s="921"/>
      <c r="DX122" s="921"/>
      <c r="DY122" s="921"/>
      <c r="DZ122" s="922"/>
    </row>
    <row r="123" spans="1:130" s="197" customFormat="1" ht="26.25" customHeight="1" thickBot="1" x14ac:dyDescent="0.2">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444</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t="s">
        <v>388</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7" customFormat="1" ht="26.25" customHeight="1" x14ac:dyDescent="0.15">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v>110521</v>
      </c>
      <c r="DH124" s="998"/>
      <c r="DI124" s="998"/>
      <c r="DJ124" s="998"/>
      <c r="DK124" s="999"/>
      <c r="DL124" s="1000">
        <v>65225</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v>993237</v>
      </c>
      <c r="DH126" s="920"/>
      <c r="DI126" s="920"/>
      <c r="DJ126" s="920"/>
      <c r="DK126" s="920"/>
      <c r="DL126" s="920">
        <v>748595</v>
      </c>
      <c r="DM126" s="920"/>
      <c r="DN126" s="920"/>
      <c r="DO126" s="920"/>
      <c r="DP126" s="920"/>
      <c r="DQ126" s="920">
        <v>418035</v>
      </c>
      <c r="DR126" s="920"/>
      <c r="DS126" s="920"/>
      <c r="DT126" s="920"/>
      <c r="DU126" s="920"/>
      <c r="DV126" s="921">
        <v>1.7</v>
      </c>
      <c r="DW126" s="921"/>
      <c r="DX126" s="921"/>
      <c r="DY126" s="921"/>
      <c r="DZ126" s="922"/>
    </row>
    <row r="127" spans="1:130" s="197" customFormat="1" ht="26.25" customHeight="1" thickBot="1" x14ac:dyDescent="0.2">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454</v>
      </c>
      <c r="AY127" s="887"/>
      <c r="AZ127" s="887"/>
      <c r="BA127" s="887"/>
      <c r="BB127" s="887"/>
      <c r="BC127" s="887"/>
      <c r="BD127" s="887"/>
      <c r="BE127" s="888"/>
      <c r="BF127" s="1041" t="s">
        <v>111</v>
      </c>
      <c r="BG127" s="1042"/>
      <c r="BH127" s="1042"/>
      <c r="BI127" s="1042"/>
      <c r="BJ127" s="1042"/>
      <c r="BK127" s="1042"/>
      <c r="BL127" s="1051"/>
      <c r="BM127" s="1041">
        <v>11.81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457</v>
      </c>
      <c r="X128" s="1073"/>
      <c r="Y128" s="1073"/>
      <c r="Z128" s="1074"/>
      <c r="AA128" s="1089">
        <v>1124641</v>
      </c>
      <c r="AB128" s="1090"/>
      <c r="AC128" s="1090"/>
      <c r="AD128" s="1090"/>
      <c r="AE128" s="1091"/>
      <c r="AF128" s="1092">
        <v>1084956</v>
      </c>
      <c r="AG128" s="1090"/>
      <c r="AH128" s="1090"/>
      <c r="AI128" s="1090"/>
      <c r="AJ128" s="1091"/>
      <c r="AK128" s="1092">
        <v>1037506</v>
      </c>
      <c r="AL128" s="1090"/>
      <c r="AM128" s="1090"/>
      <c r="AN128" s="1090"/>
      <c r="AO128" s="1091"/>
      <c r="AP128" s="1093"/>
      <c r="AQ128" s="1094"/>
      <c r="AR128" s="1094"/>
      <c r="AS128" s="1094"/>
      <c r="AT128" s="1095"/>
      <c r="AU128" s="235"/>
      <c r="AV128" s="235"/>
      <c r="AW128" s="235"/>
      <c r="AX128" s="1054" t="s">
        <v>458</v>
      </c>
      <c r="AY128" s="950"/>
      <c r="AZ128" s="950"/>
      <c r="BA128" s="950"/>
      <c r="BB128" s="950"/>
      <c r="BC128" s="950"/>
      <c r="BD128" s="950"/>
      <c r="BE128" s="951"/>
      <c r="BF128" s="1066" t="s">
        <v>111</v>
      </c>
      <c r="BG128" s="1067"/>
      <c r="BH128" s="1067"/>
      <c r="BI128" s="1067"/>
      <c r="BJ128" s="1067"/>
      <c r="BK128" s="1067"/>
      <c r="BL128" s="1068"/>
      <c r="BM128" s="1066">
        <v>16.809999999999999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459</v>
      </c>
      <c r="X129" s="1061"/>
      <c r="Y129" s="1061"/>
      <c r="Z129" s="1062"/>
      <c r="AA129" s="958">
        <v>29384313</v>
      </c>
      <c r="AB129" s="959"/>
      <c r="AC129" s="959"/>
      <c r="AD129" s="959"/>
      <c r="AE129" s="960"/>
      <c r="AF129" s="961">
        <v>29923381</v>
      </c>
      <c r="AG129" s="959"/>
      <c r="AH129" s="959"/>
      <c r="AI129" s="959"/>
      <c r="AJ129" s="960"/>
      <c r="AK129" s="961">
        <v>30010075</v>
      </c>
      <c r="AL129" s="959"/>
      <c r="AM129" s="959"/>
      <c r="AN129" s="959"/>
      <c r="AO129" s="960"/>
      <c r="AP129" s="1063"/>
      <c r="AQ129" s="1064"/>
      <c r="AR129" s="1064"/>
      <c r="AS129" s="1064"/>
      <c r="AT129" s="1065"/>
      <c r="AU129" s="235"/>
      <c r="AV129" s="235"/>
      <c r="AW129" s="235"/>
      <c r="AX129" s="1054" t="s">
        <v>460</v>
      </c>
      <c r="AY129" s="950"/>
      <c r="AZ129" s="950"/>
      <c r="BA129" s="950"/>
      <c r="BB129" s="950"/>
      <c r="BC129" s="950"/>
      <c r="BD129" s="950"/>
      <c r="BE129" s="951"/>
      <c r="BF129" s="1055">
        <v>4.7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462</v>
      </c>
      <c r="X130" s="1061"/>
      <c r="Y130" s="1061"/>
      <c r="Z130" s="1062"/>
      <c r="AA130" s="958">
        <v>4581153</v>
      </c>
      <c r="AB130" s="959"/>
      <c r="AC130" s="959"/>
      <c r="AD130" s="959"/>
      <c r="AE130" s="960"/>
      <c r="AF130" s="961">
        <v>4885876</v>
      </c>
      <c r="AG130" s="959"/>
      <c r="AH130" s="959"/>
      <c r="AI130" s="959"/>
      <c r="AJ130" s="960"/>
      <c r="AK130" s="961">
        <v>5151700</v>
      </c>
      <c r="AL130" s="959"/>
      <c r="AM130" s="959"/>
      <c r="AN130" s="959"/>
      <c r="AO130" s="960"/>
      <c r="AP130" s="1063"/>
      <c r="AQ130" s="1064"/>
      <c r="AR130" s="1064"/>
      <c r="AS130" s="1064"/>
      <c r="AT130" s="1065"/>
      <c r="AU130" s="235"/>
      <c r="AV130" s="235"/>
      <c r="AW130" s="235"/>
      <c r="AX130" s="1113" t="s">
        <v>463</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464</v>
      </c>
      <c r="X131" s="1084"/>
      <c r="Y131" s="1084"/>
      <c r="Z131" s="1085"/>
      <c r="AA131" s="997">
        <v>24803160</v>
      </c>
      <c r="AB131" s="998"/>
      <c r="AC131" s="998"/>
      <c r="AD131" s="998"/>
      <c r="AE131" s="999"/>
      <c r="AF131" s="1000">
        <v>25037505</v>
      </c>
      <c r="AG131" s="998"/>
      <c r="AH131" s="998"/>
      <c r="AI131" s="998"/>
      <c r="AJ131" s="999"/>
      <c r="AK131" s="1000">
        <v>24858375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466</v>
      </c>
      <c r="W132" s="1101"/>
      <c r="X132" s="1101"/>
      <c r="Y132" s="1101"/>
      <c r="Z132" s="1102"/>
      <c r="AA132" s="1103">
        <v>5.017013961</v>
      </c>
      <c r="AB132" s="1104"/>
      <c r="AC132" s="1104"/>
      <c r="AD132" s="1104"/>
      <c r="AE132" s="1105"/>
      <c r="AF132" s="1106">
        <v>5.5698840599999997</v>
      </c>
      <c r="AG132" s="1104"/>
      <c r="AH132" s="1104"/>
      <c r="AI132" s="1104"/>
      <c r="AJ132" s="1105"/>
      <c r="AK132" s="1106">
        <v>3.5791985149999999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467</v>
      </c>
      <c r="W133" s="1108"/>
      <c r="X133" s="1108"/>
      <c r="Y133" s="1108"/>
      <c r="Z133" s="1109"/>
      <c r="AA133" s="1110">
        <v>5.9</v>
      </c>
      <c r="AB133" s="1111"/>
      <c r="AC133" s="1111"/>
      <c r="AD133" s="1111"/>
      <c r="AE133" s="1112"/>
      <c r="AF133" s="1110">
        <v>5.4</v>
      </c>
      <c r="AG133" s="1111"/>
      <c r="AH133" s="1111"/>
      <c r="AI133" s="1111"/>
      <c r="AJ133" s="1112"/>
      <c r="AK133" s="1110">
        <v>4.7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N70" zoomScale="70" zoomScaleNormal="85" zoomScaleSheetLayoutView="70" workbookViewId="0">
      <selection activeCell="AE73" sqref="AE73"/>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1"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3"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7" t="s">
        <v>470</v>
      </c>
      <c r="L7" s="254"/>
      <c r="M7" s="255" t="s">
        <v>471</v>
      </c>
      <c r="N7" s="256"/>
    </row>
    <row r="8" spans="1:16" x14ac:dyDescent="0.15">
      <c r="A8" s="248"/>
      <c r="B8" s="244"/>
      <c r="C8" s="244"/>
      <c r="D8" s="244"/>
      <c r="E8" s="244"/>
      <c r="F8" s="244"/>
      <c r="G8" s="257"/>
      <c r="H8" s="258"/>
      <c r="I8" s="258"/>
      <c r="J8" s="259"/>
      <c r="K8" s="1118"/>
      <c r="L8" s="260" t="s">
        <v>472</v>
      </c>
      <c r="M8" s="261" t="s">
        <v>473</v>
      </c>
      <c r="N8" s="262" t="s">
        <v>474</v>
      </c>
    </row>
    <row r="9" spans="1:16" x14ac:dyDescent="0.15">
      <c r="A9" s="248"/>
      <c r="B9" s="244"/>
      <c r="C9" s="244"/>
      <c r="D9" s="244"/>
      <c r="E9" s="244"/>
      <c r="F9" s="244"/>
      <c r="G9" s="1119" t="s">
        <v>475</v>
      </c>
      <c r="H9" s="1120"/>
      <c r="I9" s="1120"/>
      <c r="J9" s="1121"/>
      <c r="K9" s="263">
        <v>8133326</v>
      </c>
      <c r="L9" s="264">
        <v>62151</v>
      </c>
      <c r="M9" s="265">
        <v>58961</v>
      </c>
      <c r="N9" s="266">
        <v>5.4</v>
      </c>
    </row>
    <row r="10" spans="1:16" x14ac:dyDescent="0.15">
      <c r="A10" s="248"/>
      <c r="B10" s="244"/>
      <c r="C10" s="244"/>
      <c r="D10" s="244"/>
      <c r="E10" s="244"/>
      <c r="F10" s="244"/>
      <c r="G10" s="1119" t="s">
        <v>476</v>
      </c>
      <c r="H10" s="1120"/>
      <c r="I10" s="1120"/>
      <c r="J10" s="1121"/>
      <c r="K10" s="267">
        <v>1389286</v>
      </c>
      <c r="L10" s="268">
        <v>10616</v>
      </c>
      <c r="M10" s="269">
        <v>3996</v>
      </c>
      <c r="N10" s="270">
        <v>165.7</v>
      </c>
    </row>
    <row r="11" spans="1:16" ht="13.5" customHeight="1" x14ac:dyDescent="0.15">
      <c r="A11" s="248"/>
      <c r="B11" s="244"/>
      <c r="C11" s="244"/>
      <c r="D11" s="244"/>
      <c r="E11" s="244"/>
      <c r="F11" s="244"/>
      <c r="G11" s="1119" t="s">
        <v>477</v>
      </c>
      <c r="H11" s="1120"/>
      <c r="I11" s="1120"/>
      <c r="J11" s="1121"/>
      <c r="K11" s="267">
        <v>82312</v>
      </c>
      <c r="L11" s="268">
        <v>629</v>
      </c>
      <c r="M11" s="269">
        <v>3773</v>
      </c>
      <c r="N11" s="270">
        <v>-83.3</v>
      </c>
    </row>
    <row r="12" spans="1:16" ht="13.5" customHeight="1" x14ac:dyDescent="0.15">
      <c r="A12" s="248"/>
      <c r="B12" s="244"/>
      <c r="C12" s="244"/>
      <c r="D12" s="244"/>
      <c r="E12" s="244"/>
      <c r="F12" s="244"/>
      <c r="G12" s="1119" t="s">
        <v>478</v>
      </c>
      <c r="H12" s="1120"/>
      <c r="I12" s="1120"/>
      <c r="J12" s="1121"/>
      <c r="K12" s="267">
        <v>34775</v>
      </c>
      <c r="L12" s="268">
        <v>266</v>
      </c>
      <c r="M12" s="269">
        <v>594</v>
      </c>
      <c r="N12" s="270">
        <v>-55.2</v>
      </c>
    </row>
    <row r="13" spans="1:16" ht="13.5" customHeight="1" x14ac:dyDescent="0.15">
      <c r="A13" s="248"/>
      <c r="B13" s="244"/>
      <c r="C13" s="244"/>
      <c r="D13" s="244"/>
      <c r="E13" s="244"/>
      <c r="F13" s="244"/>
      <c r="G13" s="1119" t="s">
        <v>479</v>
      </c>
      <c r="H13" s="1120"/>
      <c r="I13" s="1120"/>
      <c r="J13" s="1121"/>
      <c r="K13" s="267" t="s">
        <v>480</v>
      </c>
      <c r="L13" s="268" t="s">
        <v>480</v>
      </c>
      <c r="M13" s="269">
        <v>1</v>
      </c>
      <c r="N13" s="270" t="s">
        <v>480</v>
      </c>
    </row>
    <row r="14" spans="1:16" ht="13.5" customHeight="1" x14ac:dyDescent="0.15">
      <c r="A14" s="248"/>
      <c r="B14" s="244"/>
      <c r="C14" s="244"/>
      <c r="D14" s="244"/>
      <c r="E14" s="244"/>
      <c r="F14" s="244"/>
      <c r="G14" s="1119" t="s">
        <v>481</v>
      </c>
      <c r="H14" s="1120"/>
      <c r="I14" s="1120"/>
      <c r="J14" s="1121"/>
      <c r="K14" s="267" t="s">
        <v>480</v>
      </c>
      <c r="L14" s="268" t="s">
        <v>480</v>
      </c>
      <c r="M14" s="269">
        <v>2438</v>
      </c>
      <c r="N14" s="270" t="s">
        <v>480</v>
      </c>
    </row>
    <row r="15" spans="1:16" ht="13.5" customHeight="1" x14ac:dyDescent="0.15">
      <c r="A15" s="248"/>
      <c r="B15" s="244"/>
      <c r="C15" s="244"/>
      <c r="D15" s="244"/>
      <c r="E15" s="244"/>
      <c r="F15" s="244"/>
      <c r="G15" s="1119" t="s">
        <v>482</v>
      </c>
      <c r="H15" s="1120"/>
      <c r="I15" s="1120"/>
      <c r="J15" s="1121"/>
      <c r="K15" s="267">
        <v>56423</v>
      </c>
      <c r="L15" s="268">
        <v>431</v>
      </c>
      <c r="M15" s="269">
        <v>1435</v>
      </c>
      <c r="N15" s="270">
        <v>-70</v>
      </c>
    </row>
    <row r="16" spans="1:16" x14ac:dyDescent="0.15">
      <c r="A16" s="248"/>
      <c r="B16" s="244"/>
      <c r="C16" s="244"/>
      <c r="D16" s="244"/>
      <c r="E16" s="244"/>
      <c r="F16" s="244"/>
      <c r="G16" s="1122" t="s">
        <v>483</v>
      </c>
      <c r="H16" s="1123"/>
      <c r="I16" s="1123"/>
      <c r="J16" s="1124"/>
      <c r="K16" s="268">
        <v>-800882</v>
      </c>
      <c r="L16" s="268">
        <v>-6120</v>
      </c>
      <c r="M16" s="269">
        <v>-6041</v>
      </c>
      <c r="N16" s="270">
        <v>1.3</v>
      </c>
    </row>
    <row r="17" spans="1:16" x14ac:dyDescent="0.15">
      <c r="A17" s="248"/>
      <c r="B17" s="244"/>
      <c r="C17" s="244"/>
      <c r="D17" s="244"/>
      <c r="E17" s="244"/>
      <c r="F17" s="244"/>
      <c r="G17" s="1122" t="s">
        <v>169</v>
      </c>
      <c r="H17" s="1123"/>
      <c r="I17" s="1123"/>
      <c r="J17" s="1124"/>
      <c r="K17" s="268">
        <v>8895240</v>
      </c>
      <c r="L17" s="268">
        <v>67973</v>
      </c>
      <c r="M17" s="269">
        <v>65157</v>
      </c>
      <c r="N17" s="270">
        <v>4.3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14" t="s">
        <v>488</v>
      </c>
      <c r="H21" s="1115"/>
      <c r="I21" s="1115"/>
      <c r="J21" s="1116"/>
      <c r="K21" s="280">
        <v>7.23</v>
      </c>
      <c r="L21" s="281">
        <v>6.38</v>
      </c>
      <c r="M21" s="282">
        <v>0.85</v>
      </c>
      <c r="N21" s="249"/>
      <c r="O21" s="283"/>
      <c r="P21" s="279"/>
    </row>
    <row r="22" spans="1:16" s="284" customFormat="1" x14ac:dyDescent="0.15">
      <c r="A22" s="279"/>
      <c r="B22" s="249"/>
      <c r="C22" s="249"/>
      <c r="D22" s="249"/>
      <c r="E22" s="249"/>
      <c r="F22" s="249"/>
      <c r="G22" s="1114" t="s">
        <v>489</v>
      </c>
      <c r="H22" s="1115"/>
      <c r="I22" s="1115"/>
      <c r="J22" s="1116"/>
      <c r="K22" s="285">
        <v>99.1</v>
      </c>
      <c r="L22" s="286">
        <v>99.2</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7" t="s">
        <v>470</v>
      </c>
      <c r="L30" s="254"/>
      <c r="M30" s="255" t="s">
        <v>471</v>
      </c>
      <c r="N30" s="256"/>
    </row>
    <row r="31" spans="1:16" x14ac:dyDescent="0.15">
      <c r="A31" s="248"/>
      <c r="B31" s="244"/>
      <c r="C31" s="244"/>
      <c r="D31" s="244"/>
      <c r="E31" s="244"/>
      <c r="F31" s="244"/>
      <c r="G31" s="257"/>
      <c r="H31" s="258"/>
      <c r="I31" s="258"/>
      <c r="J31" s="259"/>
      <c r="K31" s="1118"/>
      <c r="L31" s="260" t="s">
        <v>472</v>
      </c>
      <c r="M31" s="261" t="s">
        <v>473</v>
      </c>
      <c r="N31" s="262" t="s">
        <v>474</v>
      </c>
    </row>
    <row r="32" spans="1:16" ht="27" customHeight="1" x14ac:dyDescent="0.15">
      <c r="A32" s="248"/>
      <c r="B32" s="244"/>
      <c r="C32" s="244"/>
      <c r="D32" s="244"/>
      <c r="E32" s="244"/>
      <c r="F32" s="244"/>
      <c r="G32" s="1130" t="s">
        <v>492</v>
      </c>
      <c r="H32" s="1131"/>
      <c r="I32" s="1131"/>
      <c r="J32" s="1132"/>
      <c r="K32" s="294">
        <v>5428500</v>
      </c>
      <c r="L32" s="294">
        <v>41482</v>
      </c>
      <c r="M32" s="295">
        <v>38103</v>
      </c>
      <c r="N32" s="296">
        <v>8.9</v>
      </c>
    </row>
    <row r="33" spans="1:16" ht="13.5" customHeight="1" x14ac:dyDescent="0.15">
      <c r="A33" s="248"/>
      <c r="B33" s="244"/>
      <c r="C33" s="244"/>
      <c r="D33" s="244"/>
      <c r="E33" s="244"/>
      <c r="F33" s="244"/>
      <c r="G33" s="1130" t="s">
        <v>493</v>
      </c>
      <c r="H33" s="1131"/>
      <c r="I33" s="1131"/>
      <c r="J33" s="1132"/>
      <c r="K33" s="294" t="s">
        <v>480</v>
      </c>
      <c r="L33" s="294" t="s">
        <v>480</v>
      </c>
      <c r="M33" s="295" t="s">
        <v>480</v>
      </c>
      <c r="N33" s="296" t="s">
        <v>480</v>
      </c>
    </row>
    <row r="34" spans="1:16" ht="27" customHeight="1" x14ac:dyDescent="0.15">
      <c r="A34" s="248"/>
      <c r="B34" s="244"/>
      <c r="C34" s="244"/>
      <c r="D34" s="244"/>
      <c r="E34" s="244"/>
      <c r="F34" s="244"/>
      <c r="G34" s="1130" t="s">
        <v>494</v>
      </c>
      <c r="H34" s="1131"/>
      <c r="I34" s="1131"/>
      <c r="J34" s="1132"/>
      <c r="K34" s="294" t="s">
        <v>480</v>
      </c>
      <c r="L34" s="294" t="s">
        <v>480</v>
      </c>
      <c r="M34" s="295">
        <v>32</v>
      </c>
      <c r="N34" s="296" t="s">
        <v>480</v>
      </c>
    </row>
    <row r="35" spans="1:16" ht="27" customHeight="1" x14ac:dyDescent="0.15">
      <c r="A35" s="248"/>
      <c r="B35" s="244"/>
      <c r="C35" s="244"/>
      <c r="D35" s="244"/>
      <c r="E35" s="244"/>
      <c r="F35" s="244"/>
      <c r="G35" s="1130" t="s">
        <v>495</v>
      </c>
      <c r="H35" s="1131"/>
      <c r="I35" s="1131"/>
      <c r="J35" s="1132"/>
      <c r="K35" s="294">
        <v>1326897</v>
      </c>
      <c r="L35" s="294">
        <v>10139</v>
      </c>
      <c r="M35" s="295">
        <v>9772</v>
      </c>
      <c r="N35" s="296">
        <v>3.8</v>
      </c>
    </row>
    <row r="36" spans="1:16" ht="27" customHeight="1" x14ac:dyDescent="0.15">
      <c r="A36" s="248"/>
      <c r="B36" s="244"/>
      <c r="C36" s="244"/>
      <c r="D36" s="244"/>
      <c r="E36" s="244"/>
      <c r="F36" s="244"/>
      <c r="G36" s="1130" t="s">
        <v>496</v>
      </c>
      <c r="H36" s="1131"/>
      <c r="I36" s="1131"/>
      <c r="J36" s="1132"/>
      <c r="K36" s="294">
        <v>323540</v>
      </c>
      <c r="L36" s="294">
        <v>2472</v>
      </c>
      <c r="M36" s="295">
        <v>1367</v>
      </c>
      <c r="N36" s="296">
        <v>80.8</v>
      </c>
    </row>
    <row r="37" spans="1:16" ht="13.5" customHeight="1" x14ac:dyDescent="0.15">
      <c r="A37" s="248"/>
      <c r="B37" s="244"/>
      <c r="C37" s="244"/>
      <c r="D37" s="244"/>
      <c r="E37" s="244"/>
      <c r="F37" s="244"/>
      <c r="G37" s="1130" t="s">
        <v>497</v>
      </c>
      <c r="H37" s="1131"/>
      <c r="I37" s="1131"/>
      <c r="J37" s="1132"/>
      <c r="K37" s="294" t="s">
        <v>480</v>
      </c>
      <c r="L37" s="294" t="s">
        <v>480</v>
      </c>
      <c r="M37" s="295">
        <v>888</v>
      </c>
      <c r="N37" s="296" t="s">
        <v>480</v>
      </c>
    </row>
    <row r="38" spans="1:16" ht="27" customHeight="1" x14ac:dyDescent="0.15">
      <c r="A38" s="248"/>
      <c r="B38" s="244"/>
      <c r="C38" s="244"/>
      <c r="D38" s="244"/>
      <c r="E38" s="244"/>
      <c r="F38" s="244"/>
      <c r="G38" s="1133" t="s">
        <v>498</v>
      </c>
      <c r="H38" s="1134"/>
      <c r="I38" s="1134"/>
      <c r="J38" s="1135"/>
      <c r="K38" s="297" t="s">
        <v>480</v>
      </c>
      <c r="L38" s="297" t="s">
        <v>480</v>
      </c>
      <c r="M38" s="298">
        <v>2</v>
      </c>
      <c r="N38" s="299" t="s">
        <v>480</v>
      </c>
      <c r="O38" s="293"/>
    </row>
    <row r="39" spans="1:16" x14ac:dyDescent="0.15">
      <c r="A39" s="248"/>
      <c r="B39" s="244"/>
      <c r="C39" s="244"/>
      <c r="D39" s="244"/>
      <c r="E39" s="244"/>
      <c r="F39" s="244"/>
      <c r="G39" s="1133" t="s">
        <v>499</v>
      </c>
      <c r="H39" s="1134"/>
      <c r="I39" s="1134"/>
      <c r="J39" s="1135"/>
      <c r="K39" s="300">
        <v>-1037506</v>
      </c>
      <c r="L39" s="300">
        <v>-7928</v>
      </c>
      <c r="M39" s="301">
        <v>-6931</v>
      </c>
      <c r="N39" s="302">
        <v>14.4</v>
      </c>
      <c r="O39" s="293"/>
    </row>
    <row r="40" spans="1:16" ht="27" customHeight="1" x14ac:dyDescent="0.15">
      <c r="A40" s="248"/>
      <c r="B40" s="244"/>
      <c r="C40" s="244"/>
      <c r="D40" s="244"/>
      <c r="E40" s="244"/>
      <c r="F40" s="244"/>
      <c r="G40" s="1130" t="s">
        <v>500</v>
      </c>
      <c r="H40" s="1131"/>
      <c r="I40" s="1131"/>
      <c r="J40" s="1132"/>
      <c r="K40" s="300">
        <v>-5151700</v>
      </c>
      <c r="L40" s="300">
        <v>-39367</v>
      </c>
      <c r="M40" s="301">
        <v>-31548</v>
      </c>
      <c r="N40" s="302">
        <v>24.8</v>
      </c>
      <c r="O40" s="293"/>
    </row>
    <row r="41" spans="1:16" x14ac:dyDescent="0.15">
      <c r="A41" s="248"/>
      <c r="B41" s="244"/>
      <c r="C41" s="244"/>
      <c r="D41" s="244"/>
      <c r="E41" s="244"/>
      <c r="F41" s="244"/>
      <c r="G41" s="1136" t="s">
        <v>281</v>
      </c>
      <c r="H41" s="1137"/>
      <c r="I41" s="1137"/>
      <c r="J41" s="1138"/>
      <c r="K41" s="294">
        <v>889731</v>
      </c>
      <c r="L41" s="300">
        <v>6799</v>
      </c>
      <c r="M41" s="301">
        <v>11686</v>
      </c>
      <c r="N41" s="302">
        <v>-41.8</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5" t="s">
        <v>470</v>
      </c>
      <c r="J49" s="1127" t="s">
        <v>504</v>
      </c>
      <c r="K49" s="1128"/>
      <c r="L49" s="1128"/>
      <c r="M49" s="1128"/>
      <c r="N49" s="1129"/>
    </row>
    <row r="50" spans="1:14" x14ac:dyDescent="0.15">
      <c r="A50" s="248"/>
      <c r="B50" s="244"/>
      <c r="C50" s="244"/>
      <c r="D50" s="244"/>
      <c r="E50" s="244"/>
      <c r="F50" s="244"/>
      <c r="G50" s="312"/>
      <c r="H50" s="313"/>
      <c r="I50" s="1126"/>
      <c r="J50" s="314" t="s">
        <v>505</v>
      </c>
      <c r="K50" s="315" t="s">
        <v>506</v>
      </c>
      <c r="L50" s="316" t="s">
        <v>507</v>
      </c>
      <c r="M50" s="317" t="s">
        <v>508</v>
      </c>
      <c r="N50" s="318" t="s">
        <v>509</v>
      </c>
    </row>
    <row r="51" spans="1:14" x14ac:dyDescent="0.15">
      <c r="A51" s="248"/>
      <c r="B51" s="244"/>
      <c r="C51" s="244"/>
      <c r="D51" s="244"/>
      <c r="E51" s="244"/>
      <c r="F51" s="244"/>
      <c r="G51" s="310" t="s">
        <v>510</v>
      </c>
      <c r="H51" s="311"/>
      <c r="I51" s="319">
        <v>6212491</v>
      </c>
      <c r="J51" s="320">
        <v>46900</v>
      </c>
      <c r="K51" s="321">
        <v>42.7</v>
      </c>
      <c r="L51" s="322">
        <v>35965</v>
      </c>
      <c r="M51" s="323">
        <v>4.7</v>
      </c>
      <c r="N51" s="324">
        <v>38</v>
      </c>
    </row>
    <row r="52" spans="1:14" x14ac:dyDescent="0.15">
      <c r="A52" s="248"/>
      <c r="B52" s="244"/>
      <c r="C52" s="244"/>
      <c r="D52" s="244"/>
      <c r="E52" s="244"/>
      <c r="F52" s="244"/>
      <c r="G52" s="325"/>
      <c r="H52" s="326" t="s">
        <v>511</v>
      </c>
      <c r="I52" s="327">
        <v>2538846</v>
      </c>
      <c r="J52" s="328">
        <v>19166</v>
      </c>
      <c r="K52" s="329">
        <v>12.2</v>
      </c>
      <c r="L52" s="330">
        <v>20136</v>
      </c>
      <c r="M52" s="331">
        <v>1.6</v>
      </c>
      <c r="N52" s="332">
        <v>10.6</v>
      </c>
    </row>
    <row r="53" spans="1:14" x14ac:dyDescent="0.15">
      <c r="A53" s="248"/>
      <c r="B53" s="244"/>
      <c r="C53" s="244"/>
      <c r="D53" s="244"/>
      <c r="E53" s="244"/>
      <c r="F53" s="244"/>
      <c r="G53" s="310" t="s">
        <v>512</v>
      </c>
      <c r="H53" s="311"/>
      <c r="I53" s="319">
        <v>3750558</v>
      </c>
      <c r="J53" s="320">
        <v>28434</v>
      </c>
      <c r="K53" s="321">
        <v>-39.4</v>
      </c>
      <c r="L53" s="322">
        <v>41433</v>
      </c>
      <c r="M53" s="323">
        <v>15.2</v>
      </c>
      <c r="N53" s="324">
        <v>-54.6</v>
      </c>
    </row>
    <row r="54" spans="1:14" x14ac:dyDescent="0.15">
      <c r="A54" s="248"/>
      <c r="B54" s="244"/>
      <c r="C54" s="244"/>
      <c r="D54" s="244"/>
      <c r="E54" s="244"/>
      <c r="F54" s="244"/>
      <c r="G54" s="325"/>
      <c r="H54" s="326" t="s">
        <v>511</v>
      </c>
      <c r="I54" s="327">
        <v>1700371</v>
      </c>
      <c r="J54" s="328">
        <v>12891</v>
      </c>
      <c r="K54" s="329">
        <v>-32.700000000000003</v>
      </c>
      <c r="L54" s="330">
        <v>22351</v>
      </c>
      <c r="M54" s="331">
        <v>11</v>
      </c>
      <c r="N54" s="332">
        <v>-43.7</v>
      </c>
    </row>
    <row r="55" spans="1:14" x14ac:dyDescent="0.15">
      <c r="A55" s="248"/>
      <c r="B55" s="244"/>
      <c r="C55" s="244"/>
      <c r="D55" s="244"/>
      <c r="E55" s="244"/>
      <c r="F55" s="244"/>
      <c r="G55" s="310" t="s">
        <v>513</v>
      </c>
      <c r="H55" s="311"/>
      <c r="I55" s="319">
        <v>3872474</v>
      </c>
      <c r="J55" s="320">
        <v>29324</v>
      </c>
      <c r="K55" s="321">
        <v>3.1</v>
      </c>
      <c r="L55" s="322">
        <v>43493</v>
      </c>
      <c r="M55" s="323">
        <v>5</v>
      </c>
      <c r="N55" s="324">
        <v>-1.9</v>
      </c>
    </row>
    <row r="56" spans="1:14" x14ac:dyDescent="0.15">
      <c r="A56" s="248"/>
      <c r="B56" s="244"/>
      <c r="C56" s="244"/>
      <c r="D56" s="244"/>
      <c r="E56" s="244"/>
      <c r="F56" s="244"/>
      <c r="G56" s="325"/>
      <c r="H56" s="326" t="s">
        <v>511</v>
      </c>
      <c r="I56" s="327">
        <v>1438253</v>
      </c>
      <c r="J56" s="328">
        <v>10891</v>
      </c>
      <c r="K56" s="329">
        <v>-15.5</v>
      </c>
      <c r="L56" s="330">
        <v>23254</v>
      </c>
      <c r="M56" s="331">
        <v>4</v>
      </c>
      <c r="N56" s="332">
        <v>-19.5</v>
      </c>
    </row>
    <row r="57" spans="1:14" x14ac:dyDescent="0.15">
      <c r="A57" s="248"/>
      <c r="B57" s="244"/>
      <c r="C57" s="244"/>
      <c r="D57" s="244"/>
      <c r="E57" s="244"/>
      <c r="F57" s="244"/>
      <c r="G57" s="310" t="s">
        <v>514</v>
      </c>
      <c r="H57" s="311"/>
      <c r="I57" s="319">
        <v>5994871</v>
      </c>
      <c r="J57" s="320">
        <v>45530</v>
      </c>
      <c r="K57" s="321">
        <v>55.3</v>
      </c>
      <c r="L57" s="322">
        <v>50840</v>
      </c>
      <c r="M57" s="323">
        <v>16.899999999999999</v>
      </c>
      <c r="N57" s="324">
        <v>38.4</v>
      </c>
    </row>
    <row r="58" spans="1:14" x14ac:dyDescent="0.15">
      <c r="A58" s="248"/>
      <c r="B58" s="244"/>
      <c r="C58" s="244"/>
      <c r="D58" s="244"/>
      <c r="E58" s="244"/>
      <c r="F58" s="244"/>
      <c r="G58" s="325"/>
      <c r="H58" s="326" t="s">
        <v>511</v>
      </c>
      <c r="I58" s="327">
        <v>3023473</v>
      </c>
      <c r="J58" s="328">
        <v>22963</v>
      </c>
      <c r="K58" s="329">
        <v>110.8</v>
      </c>
      <c r="L58" s="330">
        <v>25367</v>
      </c>
      <c r="M58" s="331">
        <v>9.1</v>
      </c>
      <c r="N58" s="332">
        <v>101.7</v>
      </c>
    </row>
    <row r="59" spans="1:14" x14ac:dyDescent="0.15">
      <c r="A59" s="248"/>
      <c r="B59" s="244"/>
      <c r="C59" s="244"/>
      <c r="D59" s="244"/>
      <c r="E59" s="244"/>
      <c r="F59" s="244"/>
      <c r="G59" s="310" t="s">
        <v>515</v>
      </c>
      <c r="H59" s="311"/>
      <c r="I59" s="319">
        <v>5001019</v>
      </c>
      <c r="J59" s="320">
        <v>38215</v>
      </c>
      <c r="K59" s="321">
        <v>-16.100000000000001</v>
      </c>
      <c r="L59" s="322">
        <v>53605</v>
      </c>
      <c r="M59" s="323">
        <v>5.4</v>
      </c>
      <c r="N59" s="324">
        <v>-21.5</v>
      </c>
    </row>
    <row r="60" spans="1:14" x14ac:dyDescent="0.15">
      <c r="A60" s="248"/>
      <c r="B60" s="244"/>
      <c r="C60" s="244"/>
      <c r="D60" s="244"/>
      <c r="E60" s="244"/>
      <c r="F60" s="244"/>
      <c r="G60" s="325"/>
      <c r="H60" s="326" t="s">
        <v>511</v>
      </c>
      <c r="I60" s="333">
        <v>3148229</v>
      </c>
      <c r="J60" s="328">
        <v>24057</v>
      </c>
      <c r="K60" s="329">
        <v>4.8</v>
      </c>
      <c r="L60" s="330">
        <v>28343</v>
      </c>
      <c r="M60" s="331">
        <v>11.7</v>
      </c>
      <c r="N60" s="332">
        <v>-6.9</v>
      </c>
    </row>
    <row r="61" spans="1:14" x14ac:dyDescent="0.15">
      <c r="A61" s="248"/>
      <c r="B61" s="244"/>
      <c r="C61" s="244"/>
      <c r="D61" s="244"/>
      <c r="E61" s="244"/>
      <c r="F61" s="244"/>
      <c r="G61" s="310" t="s">
        <v>516</v>
      </c>
      <c r="H61" s="334"/>
      <c r="I61" s="335">
        <v>4966283</v>
      </c>
      <c r="J61" s="336">
        <v>37681</v>
      </c>
      <c r="K61" s="337">
        <v>9.1</v>
      </c>
      <c r="L61" s="338">
        <v>45067</v>
      </c>
      <c r="M61" s="339">
        <v>9.4</v>
      </c>
      <c r="N61" s="324">
        <v>-0.3</v>
      </c>
    </row>
    <row r="62" spans="1:14" x14ac:dyDescent="0.15">
      <c r="A62" s="248"/>
      <c r="B62" s="244"/>
      <c r="C62" s="244"/>
      <c r="D62" s="244"/>
      <c r="E62" s="244"/>
      <c r="F62" s="244"/>
      <c r="G62" s="325"/>
      <c r="H62" s="326" t="s">
        <v>511</v>
      </c>
      <c r="I62" s="327">
        <v>2369834</v>
      </c>
      <c r="J62" s="328">
        <v>17994</v>
      </c>
      <c r="K62" s="329">
        <v>15.9</v>
      </c>
      <c r="L62" s="330">
        <v>23890</v>
      </c>
      <c r="M62" s="331">
        <v>7.5</v>
      </c>
      <c r="N62" s="332">
        <v>8.4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9" t="s">
        <v>3</v>
      </c>
      <c r="D47" s="1139"/>
      <c r="E47" s="1140"/>
      <c r="F47" s="11">
        <v>26.7</v>
      </c>
      <c r="G47" s="12">
        <v>29.57</v>
      </c>
      <c r="H47" s="12">
        <v>34.590000000000003</v>
      </c>
      <c r="I47" s="12">
        <v>37.5</v>
      </c>
      <c r="J47" s="13">
        <v>40.700000000000003</v>
      </c>
    </row>
    <row r="48" spans="2:10" ht="57.75" customHeight="1" x14ac:dyDescent="0.15">
      <c r="B48" s="14"/>
      <c r="C48" s="1141" t="s">
        <v>4</v>
      </c>
      <c r="D48" s="1141"/>
      <c r="E48" s="1142"/>
      <c r="F48" s="15">
        <v>5.17</v>
      </c>
      <c r="G48" s="16">
        <v>6.65</v>
      </c>
      <c r="H48" s="16">
        <v>7.07</v>
      </c>
      <c r="I48" s="16">
        <v>5.57</v>
      </c>
      <c r="J48" s="17">
        <v>6.99</v>
      </c>
    </row>
    <row r="49" spans="2:10" ht="57.75" customHeight="1" thickBot="1" x14ac:dyDescent="0.2">
      <c r="B49" s="18"/>
      <c r="C49" s="1143" t="s">
        <v>5</v>
      </c>
      <c r="D49" s="1143"/>
      <c r="E49" s="1144"/>
      <c r="F49" s="19">
        <v>8.11</v>
      </c>
      <c r="G49" s="20">
        <v>1.52</v>
      </c>
      <c r="H49" s="20">
        <v>2.34</v>
      </c>
      <c r="I49" s="20" t="s">
        <v>523</v>
      </c>
      <c r="J49" s="21">
        <v>1.94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1" t="s">
        <v>524</v>
      </c>
      <c r="D34" s="1151"/>
      <c r="E34" s="1152"/>
      <c r="F34" s="32">
        <v>11.64</v>
      </c>
      <c r="G34" s="33">
        <v>11.72</v>
      </c>
      <c r="H34" s="33">
        <v>11.92</v>
      </c>
      <c r="I34" s="33">
        <v>11.88</v>
      </c>
      <c r="J34" s="34">
        <v>10.76</v>
      </c>
      <c r="K34" s="22"/>
      <c r="L34" s="22"/>
      <c r="M34" s="22"/>
      <c r="N34" s="22"/>
      <c r="O34" s="22"/>
      <c r="P34" s="22"/>
    </row>
    <row r="35" spans="1:16" ht="39" customHeight="1" x14ac:dyDescent="0.15">
      <c r="A35" s="22"/>
      <c r="B35" s="35"/>
      <c r="C35" s="1145" t="s">
        <v>525</v>
      </c>
      <c r="D35" s="1146"/>
      <c r="E35" s="1147"/>
      <c r="F35" s="36">
        <v>8.73</v>
      </c>
      <c r="G35" s="37">
        <v>6.49</v>
      </c>
      <c r="H35" s="37">
        <v>6.81</v>
      </c>
      <c r="I35" s="37">
        <v>6.83</v>
      </c>
      <c r="J35" s="38">
        <v>7.76</v>
      </c>
      <c r="K35" s="22"/>
      <c r="L35" s="22"/>
      <c r="M35" s="22"/>
      <c r="N35" s="22"/>
      <c r="O35" s="22"/>
      <c r="P35" s="22"/>
    </row>
    <row r="36" spans="1:16" ht="39" customHeight="1" x14ac:dyDescent="0.15">
      <c r="A36" s="22"/>
      <c r="B36" s="35"/>
      <c r="C36" s="1145" t="s">
        <v>526</v>
      </c>
      <c r="D36" s="1146"/>
      <c r="E36" s="1147"/>
      <c r="F36" s="36">
        <v>5.12</v>
      </c>
      <c r="G36" s="37">
        <v>6.6</v>
      </c>
      <c r="H36" s="37">
        <v>7.01</v>
      </c>
      <c r="I36" s="37">
        <v>5.56</v>
      </c>
      <c r="J36" s="38">
        <v>6.98</v>
      </c>
      <c r="K36" s="22"/>
      <c r="L36" s="22"/>
      <c r="M36" s="22"/>
      <c r="N36" s="22"/>
      <c r="O36" s="22"/>
      <c r="P36" s="22"/>
    </row>
    <row r="37" spans="1:16" ht="39" customHeight="1" x14ac:dyDescent="0.15">
      <c r="A37" s="22"/>
      <c r="B37" s="35"/>
      <c r="C37" s="1145" t="s">
        <v>527</v>
      </c>
      <c r="D37" s="1146"/>
      <c r="E37" s="1147"/>
      <c r="F37" s="36">
        <v>1.52</v>
      </c>
      <c r="G37" s="37">
        <v>2.75</v>
      </c>
      <c r="H37" s="37">
        <v>2.21</v>
      </c>
      <c r="I37" s="37">
        <v>1.76</v>
      </c>
      <c r="J37" s="38">
        <v>2.91</v>
      </c>
      <c r="K37" s="22"/>
      <c r="L37" s="22"/>
      <c r="M37" s="22"/>
      <c r="N37" s="22"/>
      <c r="O37" s="22"/>
      <c r="P37" s="22"/>
    </row>
    <row r="38" spans="1:16" ht="39" customHeight="1" x14ac:dyDescent="0.15">
      <c r="A38" s="22"/>
      <c r="B38" s="35"/>
      <c r="C38" s="1145" t="s">
        <v>528</v>
      </c>
      <c r="D38" s="1146"/>
      <c r="E38" s="1147"/>
      <c r="F38" s="36">
        <v>0</v>
      </c>
      <c r="G38" s="37">
        <v>0.51</v>
      </c>
      <c r="H38" s="37">
        <v>0.97</v>
      </c>
      <c r="I38" s="37">
        <v>1.0900000000000001</v>
      </c>
      <c r="J38" s="38">
        <v>1.26</v>
      </c>
      <c r="K38" s="22"/>
      <c r="L38" s="22"/>
      <c r="M38" s="22"/>
      <c r="N38" s="22"/>
      <c r="O38" s="22"/>
      <c r="P38" s="22"/>
    </row>
    <row r="39" spans="1:16" ht="39" customHeight="1" x14ac:dyDescent="0.15">
      <c r="A39" s="22"/>
      <c r="B39" s="35"/>
      <c r="C39" s="1145" t="s">
        <v>529</v>
      </c>
      <c r="D39" s="1146"/>
      <c r="E39" s="1147"/>
      <c r="F39" s="36" t="s">
        <v>530</v>
      </c>
      <c r="G39" s="37" t="s">
        <v>531</v>
      </c>
      <c r="H39" s="37">
        <v>0.55000000000000004</v>
      </c>
      <c r="I39" s="37">
        <v>0.74</v>
      </c>
      <c r="J39" s="38">
        <v>0.73</v>
      </c>
      <c r="K39" s="22"/>
      <c r="L39" s="22"/>
      <c r="M39" s="22"/>
      <c r="N39" s="22"/>
      <c r="O39" s="22"/>
      <c r="P39" s="22"/>
    </row>
    <row r="40" spans="1:16" ht="39" customHeight="1" x14ac:dyDescent="0.15">
      <c r="A40" s="22"/>
      <c r="B40" s="35"/>
      <c r="C40" s="1145" t="s">
        <v>532</v>
      </c>
      <c r="D40" s="1146"/>
      <c r="E40" s="1147"/>
      <c r="F40" s="36" t="s">
        <v>480</v>
      </c>
      <c r="G40" s="37">
        <v>0</v>
      </c>
      <c r="H40" s="37">
        <v>0.3</v>
      </c>
      <c r="I40" s="37">
        <v>0.69</v>
      </c>
      <c r="J40" s="38">
        <v>0.49</v>
      </c>
      <c r="K40" s="22"/>
      <c r="L40" s="22"/>
      <c r="M40" s="22"/>
      <c r="N40" s="22"/>
      <c r="O40" s="22"/>
      <c r="P40" s="22"/>
    </row>
    <row r="41" spans="1:16" ht="39" customHeight="1" x14ac:dyDescent="0.15">
      <c r="A41" s="22"/>
      <c r="B41" s="35"/>
      <c r="C41" s="1145" t="s">
        <v>533</v>
      </c>
      <c r="D41" s="1146"/>
      <c r="E41" s="1147"/>
      <c r="F41" s="36">
        <v>0.09</v>
      </c>
      <c r="G41" s="37">
        <v>0.1</v>
      </c>
      <c r="H41" s="37">
        <v>0.13</v>
      </c>
      <c r="I41" s="37">
        <v>0.11</v>
      </c>
      <c r="J41" s="38">
        <v>0.14000000000000001</v>
      </c>
      <c r="K41" s="22"/>
      <c r="L41" s="22"/>
      <c r="M41" s="22"/>
      <c r="N41" s="22"/>
      <c r="O41" s="22"/>
      <c r="P41" s="22"/>
    </row>
    <row r="42" spans="1:16" ht="39" customHeight="1" x14ac:dyDescent="0.15">
      <c r="A42" s="22"/>
      <c r="B42" s="39"/>
      <c r="C42" s="1145" t="s">
        <v>534</v>
      </c>
      <c r="D42" s="1146"/>
      <c r="E42" s="1147"/>
      <c r="F42" s="36" t="s">
        <v>480</v>
      </c>
      <c r="G42" s="37" t="s">
        <v>480</v>
      </c>
      <c r="H42" s="37" t="s">
        <v>480</v>
      </c>
      <c r="I42" s="37" t="s">
        <v>480</v>
      </c>
      <c r="J42" s="38" t="s">
        <v>480</v>
      </c>
      <c r="K42" s="22"/>
      <c r="L42" s="22"/>
      <c r="M42" s="22"/>
      <c r="N42" s="22"/>
      <c r="O42" s="22"/>
      <c r="P42" s="22"/>
    </row>
    <row r="43" spans="1:16" ht="39" customHeight="1" thickBot="1" x14ac:dyDescent="0.2">
      <c r="A43" s="22"/>
      <c r="B43" s="40"/>
      <c r="C43" s="1148" t="s">
        <v>535</v>
      </c>
      <c r="D43" s="1149"/>
      <c r="E43" s="1150"/>
      <c r="F43" s="41">
        <v>7.0000000000000007E-2</v>
      </c>
      <c r="G43" s="42">
        <v>0.09</v>
      </c>
      <c r="H43" s="42">
        <v>0.1</v>
      </c>
      <c r="I43" s="42">
        <v>0.02</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5190</v>
      </c>
      <c r="L45" s="60">
        <v>5284</v>
      </c>
      <c r="M45" s="60">
        <v>5204</v>
      </c>
      <c r="N45" s="60">
        <v>5459</v>
      </c>
      <c r="O45" s="61">
        <v>5429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x14ac:dyDescent="0.15">
      <c r="A48" s="48"/>
      <c r="B48" s="1163"/>
      <c r="C48" s="1164"/>
      <c r="D48" s="62"/>
      <c r="E48" s="1155" t="s">
        <v>15</v>
      </c>
      <c r="F48" s="1155"/>
      <c r="G48" s="1155"/>
      <c r="H48" s="1155"/>
      <c r="I48" s="1155"/>
      <c r="J48" s="1156"/>
      <c r="K48" s="63">
        <v>1313</v>
      </c>
      <c r="L48" s="64">
        <v>1418</v>
      </c>
      <c r="M48" s="64">
        <v>1399</v>
      </c>
      <c r="N48" s="64">
        <v>1425</v>
      </c>
      <c r="O48" s="65">
        <v>1327</v>
      </c>
      <c r="P48" s="48"/>
      <c r="Q48" s="48"/>
      <c r="R48" s="48"/>
      <c r="S48" s="48"/>
      <c r="T48" s="48"/>
      <c r="U48" s="48"/>
    </row>
    <row r="49" spans="1:21" ht="30.75" customHeight="1" x14ac:dyDescent="0.15">
      <c r="A49" s="48"/>
      <c r="B49" s="1163"/>
      <c r="C49" s="1164"/>
      <c r="D49" s="62"/>
      <c r="E49" s="1155" t="s">
        <v>16</v>
      </c>
      <c r="F49" s="1155"/>
      <c r="G49" s="1155"/>
      <c r="H49" s="1155"/>
      <c r="I49" s="1155"/>
      <c r="J49" s="1156"/>
      <c r="K49" s="63">
        <v>261</v>
      </c>
      <c r="L49" s="64">
        <v>273</v>
      </c>
      <c r="M49" s="64">
        <v>348</v>
      </c>
      <c r="N49" s="64">
        <v>481</v>
      </c>
      <c r="O49" s="65">
        <v>324</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480</v>
      </c>
      <c r="L50" s="64" t="s">
        <v>480</v>
      </c>
      <c r="M50" s="64" t="s">
        <v>480</v>
      </c>
      <c r="N50" s="64" t="s">
        <v>480</v>
      </c>
      <c r="O50" s="65" t="s">
        <v>480</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480</v>
      </c>
      <c r="L51" s="64" t="s">
        <v>480</v>
      </c>
      <c r="M51" s="64" t="s">
        <v>480</v>
      </c>
      <c r="N51" s="64" t="s">
        <v>480</v>
      </c>
      <c r="O51" s="65" t="s">
        <v>480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5031</v>
      </c>
      <c r="L52" s="64">
        <v>5519</v>
      </c>
      <c r="M52" s="64">
        <v>5707</v>
      </c>
      <c r="N52" s="64">
        <v>5972</v>
      </c>
      <c r="O52" s="65">
        <v>6190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1733</v>
      </c>
      <c r="L53" s="69">
        <v>1456</v>
      </c>
      <c r="M53" s="69">
        <v>1244</v>
      </c>
      <c r="N53" s="69">
        <v>1393</v>
      </c>
      <c r="O53" s="70">
        <v>890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2016-05-01T01:29:39Z</cp:lastPrinted>
  <dcterms:created xsi:type="dcterms:W3CDTF">2016-02-15T01:37:58Z</dcterms:created>
  <dcterms:modified xsi:type="dcterms:W3CDTF">2017-03-15T04:07:34Z</dcterms:modified>
</cp:coreProperties>
</file>