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AT8" i="4" s="1"/>
  <c r="R6" i="5"/>
  <c r="AL8" i="4" s="1"/>
  <c r="Q6" i="5"/>
  <c r="AD10" i="4" s="1"/>
  <c r="P6" i="5"/>
  <c r="W10" i="4" s="1"/>
  <c r="O6" i="5"/>
  <c r="P10" i="4" s="1"/>
  <c r="N6" i="5"/>
  <c r="M6" i="5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B10" i="4"/>
  <c r="BB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<sst xmlns="http://schemas.openxmlformats.org/spreadsheetml/2006/main" count="232" uniqueCount="111">
  <si>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</si>
  <si>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</si>
  <si>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</si>
  <si>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</si>
  <si>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</si>
  <si>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</si>
  <si>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</si>
  <si>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</si>
  <si>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</si>
  <si>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</si>
  <si>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</si>
  <si>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</si>
  <si>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</si>
  <si>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</si>
  <si>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</si>
  <si>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</si>
  <si>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</si>
  <si>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</si>
  <si>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</si>
  <si>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</si>
  <si>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</si>
  <si>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</si>
  <si>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</si>
  <si>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</si>
  <si>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</si>
  <si>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</si>
  <si>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</si>
  <si>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</si>
  <si>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</si>
  <si>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</si>
  <si>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</si>
  <si>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</si>
  <si>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</si>
  <si>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</si>
  <si>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</si>
  <si>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</si>
  <si>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</si>
  <si>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</si>
  <si>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</si>
  <si>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</si>
  <si>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</si>
  <si>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</si>
  <si>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</si>
  <si>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</si>
  <si>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</si>
  <si>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</si>
  <si>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</si>
  <si>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</si>
  <si>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</si>
  <si>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</si>
  <si>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</si>
  <si>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</si>
  <si>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</si>
  <si>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</si>
  <si>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</si>
  <si>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</si>
  <si>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</si>
  <si>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</si>
  <si>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</si>
  <si>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</si>
  <si>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</si>
  <si>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</si>
  <si>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</si>
  <si>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</si>
  <si>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</si>
  <si>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</si>
  <si>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</si>
  <si>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</si>
  <si>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</si>
  <si>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</si>
  <si>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</si>
  <si>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</si>
  <si>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</si>
  <si>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</si>
  <si>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</si>
  <si>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</si>
  <si>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</si>
  <si>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</si>
  <si>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</si>
  <si>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</si>
  <si>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</si>
  <si>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</si>
  <si>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</si>
  <si>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</si>
  <si>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</si>
  <si>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</si>
  <si>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</si>
  <si>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</si>
  <si>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</si>
  <si>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</si>
  <si>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</si>
  <si>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</si>
  <si>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</si>
  <si>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</si>
  <si>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</si>
  <si>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</si>
  <si>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南伊勢町</t>
  </si>
  <si>
    <t>法非適用</t>
  </si>
  <si>
    <t>下水道事業</t>
  </si>
  <si>
    <t>特定地域生活排水処理</t>
  </si>
  <si>
    <t>K3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</si>
  <si>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</si>
  <si>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</si>
  <si>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</si>
  <si>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</si>
  <si>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</si>
  <si>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</si>
  <si>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</si>
  <si>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水洗化率については、類似団体と比べ低い値となっているため、引き続き浄化槽の加入促進を進めていかなければならない。</t>
    <rPh sb="0" eb="3">
      <t>スイセンカ</t>
    </rPh>
    <rPh sb="3" eb="4">
      <t>リツ</t>
    </rPh>
    <rPh sb="10" eb="12">
      <t>ルイジ</t>
    </rPh>
    <rPh sb="12" eb="14">
      <t>ダンタイ</t>
    </rPh>
    <rPh sb="15" eb="16">
      <t>クラ</t>
    </rPh>
    <rPh sb="17" eb="18">
      <t>ヒク</t>
    </rPh>
    <rPh sb="19" eb="20">
      <t>アタイ</t>
    </rPh>
    <rPh sb="29" eb="30">
      <t>ヒ</t>
    </rPh>
    <rPh sb="31" eb="32">
      <t>ツヅ</t>
    </rPh>
    <rPh sb="33" eb="36">
      <t>ジョウカソウ</t>
    </rPh>
    <rPh sb="37" eb="39">
      <t>カニュウ</t>
    </rPh>
    <rPh sb="39" eb="41">
      <t>ソクシン</t>
    </rPh>
    <rPh sb="42" eb="43">
      <t>スス</t>
    </rPh>
    <phoneticPr fontId="4"/>
  </si>
  <si>
    <t>近年過去に設置された浄化槽が、故障等により修繕が必要となる事例が増えてきている。今後も老朽化に伴う改修が増加することが予測される</t>
    <rPh sb="0" eb="2">
      <t>キンネン</t>
    </rPh>
    <rPh sb="2" eb="4">
      <t>カコ</t>
    </rPh>
    <rPh sb="5" eb="7">
      <t>セッチ</t>
    </rPh>
    <rPh sb="10" eb="13">
      <t>ジョウカソウ</t>
    </rPh>
    <rPh sb="15" eb="17">
      <t>コショウ</t>
    </rPh>
    <rPh sb="17" eb="18">
      <t>トウ</t>
    </rPh>
    <rPh sb="21" eb="23">
      <t>シュウゼン</t>
    </rPh>
    <rPh sb="24" eb="26">
      <t>ヒツヨウ</t>
    </rPh>
    <rPh sb="29" eb="31">
      <t>ジレイ</t>
    </rPh>
    <rPh sb="32" eb="33">
      <t>フ</t>
    </rPh>
    <rPh sb="40" eb="42">
      <t>コンゴ</t>
    </rPh>
    <rPh sb="43" eb="46">
      <t>ロウキュウカ</t>
    </rPh>
    <rPh sb="47" eb="48">
      <t>トモナ</t>
    </rPh>
    <rPh sb="49" eb="51">
      <t>カイシュウ</t>
    </rPh>
    <rPh sb="52" eb="54">
      <t>ゾウカ</t>
    </rPh>
    <rPh sb="59" eb="61">
      <t>ヨソク</t>
    </rPh>
    <phoneticPr fontId="4"/>
  </si>
  <si>
    <t>人口減少に伴い有収率が減少傾向にある。今後も減少が続き、経費回収率の減少が予想される。</t>
    <rPh sb="0" eb="2">
      <t>ジンコウ</t>
    </rPh>
    <rPh sb="2" eb="4">
      <t>ゲンショウ</t>
    </rPh>
    <rPh sb="5" eb="6">
      <t>トモナ</t>
    </rPh>
    <rPh sb="7" eb="8">
      <t>ユウ</t>
    </rPh>
    <rPh sb="8" eb="9">
      <t>シュウ</t>
    </rPh>
    <rPh sb="9" eb="10">
      <t>リツ</t>
    </rPh>
    <rPh sb="11" eb="13">
      <t>ゲンショウ</t>
    </rPh>
    <rPh sb="13" eb="15">
      <t>ケイコウ</t>
    </rPh>
    <rPh sb="19" eb="21">
      <t>コンゴ</t>
    </rPh>
    <rPh sb="22" eb="24">
      <t>ゲンショウ</t>
    </rPh>
    <rPh sb="25" eb="26">
      <t>ツヅ</t>
    </rPh>
    <rPh sb="28" eb="30">
      <t>ケイヒ</t>
    </rPh>
    <rPh sb="30" eb="32">
      <t>カイシュウ</t>
    </rPh>
    <rPh sb="32" eb="33">
      <t>リツ</t>
    </rPh>
    <rPh sb="34" eb="36">
      <t>ゲンショウ</t>
    </rPh>
    <rPh sb="37" eb="39">
      <t>ヨソウ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</si>
</sst>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88448"/>
        <c:axId val="32777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8448"/>
        <c:axId val="32777344"/>
      </c:lineChart>
      <c:dateAx>
        <c:axId val="32488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777344"/>
        <c:crosses val="autoZero"/>
        <c:auto val="1"/>
        <c:lblOffset val="100"/>
        <c:baseTimeUnit val="years"/>
      </c:dateAx>
      <c:valAx>
        <c:axId val="32777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488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50</c:v>
                </c:pt>
                <c:pt idx="1">
                  <c:v>49.88</c:v>
                </c:pt>
                <c:pt idx="2">
                  <c:v>50</c:v>
                </c:pt>
                <c:pt idx="3">
                  <c:v>49.89</c:v>
                </c:pt>
                <c:pt idx="4">
                  <c:v>50.11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15168"/>
        <c:axId val="88637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60.03</c:v>
                </c:pt>
                <c:pt idx="1">
                  <c:v>61.93</c:v>
                </c:pt>
                <c:pt idx="2">
                  <c:v>58.06</c:v>
                </c:pt>
                <c:pt idx="3">
                  <c:v>59.08</c:v>
                </c:pt>
                <c:pt idx="4">
                  <c:v>58.25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15168"/>
        <c:axId val="88637824"/>
      </c:lineChart>
      <c:dateAx>
        <c:axId val="88615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637824"/>
        <c:crosses val="autoZero"/>
        <c:auto val="1"/>
        <c:lblOffset val="100"/>
        <c:baseTimeUnit val="years"/>
      </c:dateAx>
      <c:valAx>
        <c:axId val="88637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615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34.369999999999997</c:v>
                </c:pt>
                <c:pt idx="1">
                  <c:v>35.44</c:v>
                </c:pt>
                <c:pt idx="2">
                  <c:v>36.32</c:v>
                </c:pt>
                <c:pt idx="3">
                  <c:v>38.29</c:v>
                </c:pt>
                <c:pt idx="4">
                  <c:v>40.14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680320"/>
        <c:axId val="8868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76.8</c:v>
                </c:pt>
                <c:pt idx="1">
                  <c:v>77.25</c:v>
                </c:pt>
                <c:pt idx="2">
                  <c:v>75.790000000000006</c:v>
                </c:pt>
                <c:pt idx="3">
                  <c:v>77.12</c:v>
                </c:pt>
                <c:pt idx="4">
                  <c:v>68.150000000000006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680320"/>
        <c:axId val="88682496"/>
      </c:lineChart>
      <c:dateAx>
        <c:axId val="88680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682496"/>
        <c:crosses val="autoZero"/>
        <c:auto val="1"/>
        <c:lblOffset val="100"/>
        <c:baseTimeUnit val="years"/>
      </c:dateAx>
      <c:valAx>
        <c:axId val="8868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680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82.34</c:v>
                </c:pt>
                <c:pt idx="1">
                  <c:v>79.22</c:v>
                </c:pt>
                <c:pt idx="2">
                  <c:v>81.97</c:v>
                </c:pt>
                <c:pt idx="3">
                  <c:v>80.02</c:v>
                </c:pt>
                <c:pt idx="4">
                  <c:v>82.89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15744"/>
        <c:axId val="328261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15744"/>
        <c:axId val="32826112"/>
      </c:lineChart>
      <c:dateAx>
        <c:axId val="32815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2826112"/>
        <c:crosses val="autoZero"/>
        <c:auto val="1"/>
        <c:lblOffset val="100"/>
        <c:baseTimeUnit val="years"/>
      </c:dateAx>
      <c:valAx>
        <c:axId val="328261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2815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26048"/>
        <c:axId val="88236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26048"/>
        <c:axId val="88236416"/>
      </c:lineChart>
      <c:dateAx>
        <c:axId val="88226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236416"/>
        <c:crosses val="autoZero"/>
        <c:auto val="1"/>
        <c:lblOffset val="100"/>
        <c:baseTimeUnit val="years"/>
      </c:dateAx>
      <c:valAx>
        <c:axId val="88236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2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78912"/>
        <c:axId val="8828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78912"/>
        <c:axId val="88285184"/>
      </c:lineChart>
      <c:dateAx>
        <c:axId val="882789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285184"/>
        <c:crosses val="autoZero"/>
        <c:auto val="1"/>
        <c:lblOffset val="100"/>
        <c:baseTimeUnit val="years"/>
      </c:dateAx>
      <c:valAx>
        <c:axId val="8828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2789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322048"/>
        <c:axId val="88323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322048"/>
        <c:axId val="88323968"/>
      </c:lineChart>
      <c:dateAx>
        <c:axId val="88322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323968"/>
        <c:crosses val="autoZero"/>
        <c:auto val="1"/>
        <c:lblOffset val="100"/>
        <c:baseTimeUnit val="years"/>
      </c:dateAx>
      <c:valAx>
        <c:axId val="88323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322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27904"/>
        <c:axId val="88434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27904"/>
        <c:axId val="88434176"/>
      </c:lineChart>
      <c:dateAx>
        <c:axId val="884279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434176"/>
        <c:crosses val="autoZero"/>
        <c:auto val="1"/>
        <c:lblOffset val="100"/>
        <c:baseTimeUnit val="years"/>
      </c:dateAx>
      <c:valAx>
        <c:axId val="88434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4279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702.57</c:v>
                </c:pt>
                <c:pt idx="1">
                  <c:v>683.38</c:v>
                </c:pt>
                <c:pt idx="2">
                  <c:v>610.91999999999996</c:v>
                </c:pt>
                <c:pt idx="3">
                  <c:v>581.59</c:v>
                </c:pt>
                <c:pt idx="4">
                  <c:v>575.21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452096"/>
        <c:axId val="8847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421.01</c:v>
                </c:pt>
                <c:pt idx="1">
                  <c:v>430.64</c:v>
                </c:pt>
                <c:pt idx="2">
                  <c:v>446.63</c:v>
                </c:pt>
                <c:pt idx="3">
                  <c:v>416.91</c:v>
                </c:pt>
                <c:pt idx="4">
                  <c:v>392.19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52096"/>
        <c:axId val="88470656"/>
      </c:lineChart>
      <c:dateAx>
        <c:axId val="88452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470656"/>
        <c:crosses val="autoZero"/>
        <c:auto val="1"/>
        <c:lblOffset val="100"/>
        <c:baseTimeUnit val="years"/>
      </c:dateAx>
      <c:valAx>
        <c:axId val="88470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452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60.64</c:v>
                </c:pt>
                <c:pt idx="1">
                  <c:v>55.79</c:v>
                </c:pt>
                <c:pt idx="2">
                  <c:v>60.63</c:v>
                </c:pt>
                <c:pt idx="3">
                  <c:v>60.1</c:v>
                </c:pt>
                <c:pt idx="4">
                  <c:v>58.57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11616"/>
        <c:axId val="88513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58.98</c:v>
                </c:pt>
                <c:pt idx="1">
                  <c:v>58.78</c:v>
                </c:pt>
                <c:pt idx="2">
                  <c:v>58.53</c:v>
                </c:pt>
                <c:pt idx="3">
                  <c:v>57.93</c:v>
                </c:pt>
                <c:pt idx="4">
                  <c:v>57.03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11616"/>
        <c:axId val="88513536"/>
      </c:lineChart>
      <c:dateAx>
        <c:axId val="88511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513536"/>
        <c:crosses val="autoZero"/>
        <c:auto val="1"/>
        <c:lblOffset val="100"/>
        <c:baseTimeUnit val="years"/>
      </c:dateAx>
      <c:valAx>
        <c:axId val="88513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511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223.1</c:v>
                </c:pt>
                <c:pt idx="1">
                  <c:v>242.9</c:v>
                </c:pt>
                <c:pt idx="2">
                  <c:v>225.6</c:v>
                </c:pt>
                <c:pt idx="3">
                  <c:v>233.38</c:v>
                </c:pt>
                <c:pt idx="4">
                  <c:v>240.22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25440"/>
        <c:axId val="885358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253.84</c:v>
                </c:pt>
                <c:pt idx="1">
                  <c:v>257.02999999999997</c:v>
                </c:pt>
                <c:pt idx="2">
                  <c:v>266.57</c:v>
                </c:pt>
                <c:pt idx="3">
                  <c:v>276.93</c:v>
                </c:pt>
                <c:pt idx="4">
                  <c:v>283.73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25440"/>
        <c:axId val="88535808"/>
      </c:lineChart>
      <c:dateAx>
        <c:axId val="8852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8535808"/>
        <c:crosses val="autoZero"/>
        <c:auto val="1"/>
        <c:lblOffset val="100"/>
        <c:baseTimeUnit val="years"/>
      </c:dateAx>
      <c:valAx>
        <c:axId val="885358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8525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【272.79】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南伊勢町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特定地域生活排水処理</v>
      </c>
      <c r="Q8" s="70"/>
      <c r="R8" s="70"/>
      <c r="S8" s="70"/>
      <c r="T8" s="70"/>
      <c r="U8" s="70"/>
      <c r="V8" s="70"/>
      <c r="W8" s="70" t="str">
        <f>データ!L6</f>
        <v>K3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13915</v>
      </c>
      <c r="AM8" s="64"/>
      <c r="AN8" s="64"/>
      <c r="AO8" s="64"/>
      <c r="AP8" s="64"/>
      <c r="AQ8" s="64"/>
      <c r="AR8" s="64"/>
      <c r="AS8" s="64"/>
      <c r="AT8" s="63">
        <f>データ!S6</f>
        <v>241.89</v>
      </c>
      <c r="AU8" s="63"/>
      <c r="AV8" s="63"/>
      <c r="AW8" s="63"/>
      <c r="AX8" s="63"/>
      <c r="AY8" s="63"/>
      <c r="AZ8" s="63"/>
      <c r="BA8" s="63"/>
      <c r="BB8" s="63">
        <f>データ!T6</f>
        <v>57.53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20.65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3348</v>
      </c>
      <c r="AE10" s="64"/>
      <c r="AF10" s="64"/>
      <c r="AG10" s="64"/>
      <c r="AH10" s="64"/>
      <c r="AI10" s="64"/>
      <c r="AJ10" s="64"/>
      <c r="AK10" s="2"/>
      <c r="AL10" s="64">
        <f>データ!U6</f>
        <v>2850</v>
      </c>
      <c r="AM10" s="64"/>
      <c r="AN10" s="64"/>
      <c r="AO10" s="64"/>
      <c r="AP10" s="64"/>
      <c r="AQ10" s="64"/>
      <c r="AR10" s="64"/>
      <c r="AS10" s="64"/>
      <c r="AT10" s="63">
        <f>データ!V6</f>
        <v>46.26</v>
      </c>
      <c r="AU10" s="63"/>
      <c r="AV10" s="63"/>
      <c r="AW10" s="63"/>
      <c r="AX10" s="63"/>
      <c r="AY10" s="63"/>
      <c r="AZ10" s="63"/>
      <c r="BA10" s="63"/>
      <c r="BB10" s="63">
        <f>データ!W6</f>
        <v>61.61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244724</v>
      </c>
      <c r="D6" s="31">
        <f t="shared" si="3"/>
        <v>47</v>
      </c>
      <c r="E6" s="31">
        <f t="shared" si="3"/>
        <v>18</v>
      </c>
      <c r="F6" s="31">
        <f t="shared" si="3"/>
        <v>0</v>
      </c>
      <c r="G6" s="31">
        <f t="shared" si="3"/>
        <v>0</v>
      </c>
      <c r="H6" s="31" t="str">
        <f t="shared" si="3"/>
        <v>三重県　南伊勢町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特定地域生活排水処理</v>
      </c>
      <c r="L6" s="31" t="str">
        <f t="shared" si="3"/>
        <v>K3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20.65</v>
      </c>
      <c r="P6" s="32">
        <f t="shared" si="3"/>
        <v>100</v>
      </c>
      <c r="Q6" s="32">
        <f t="shared" si="3"/>
        <v>3348</v>
      </c>
      <c r="R6" s="32">
        <f t="shared" si="3"/>
        <v>13915</v>
      </c>
      <c r="S6" s="32">
        <f t="shared" si="3"/>
        <v>241.89</v>
      </c>
      <c r="T6" s="32">
        <f t="shared" si="3"/>
        <v>57.53</v>
      </c>
      <c r="U6" s="32">
        <f t="shared" si="3"/>
        <v>2850</v>
      </c>
      <c r="V6" s="32">
        <f t="shared" si="3"/>
        <v>46.26</v>
      </c>
      <c r="W6" s="32">
        <f t="shared" si="3"/>
        <v>61.61</v>
      </c>
      <c r="X6" s="33">
        <f>IF(X7="",NA(),X7)</f>
        <v>82.34</v>
      </c>
      <c r="Y6" s="33">
        <f t="shared" ref="Y6:AG6" si="4">IF(Y7="",NA(),Y7)</f>
        <v>79.22</v>
      </c>
      <c r="Z6" s="33">
        <f t="shared" si="4"/>
        <v>81.97</v>
      </c>
      <c r="AA6" s="33">
        <f t="shared" si="4"/>
        <v>80.02</v>
      </c>
      <c r="AB6" s="33">
        <f t="shared" si="4"/>
        <v>82.89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702.57</v>
      </c>
      <c r="BF6" s="33">
        <f t="shared" ref="BF6:BN6" si="7">IF(BF7="",NA(),BF7)</f>
        <v>683.38</v>
      </c>
      <c r="BG6" s="33">
        <f t="shared" si="7"/>
        <v>610.91999999999996</v>
      </c>
      <c r="BH6" s="33">
        <f t="shared" si="7"/>
        <v>581.59</v>
      </c>
      <c r="BI6" s="33">
        <f t="shared" si="7"/>
        <v>575.21</v>
      </c>
      <c r="BJ6" s="33">
        <f t="shared" si="7"/>
        <v>421.01</v>
      </c>
      <c r="BK6" s="33">
        <f t="shared" si="7"/>
        <v>430.64</v>
      </c>
      <c r="BL6" s="33">
        <f t="shared" si="7"/>
        <v>446.63</v>
      </c>
      <c r="BM6" s="33">
        <f t="shared" si="7"/>
        <v>416.91</v>
      </c>
      <c r="BN6" s="33">
        <f t="shared" si="7"/>
        <v>392.19</v>
      </c>
      <c r="BO6" s="32" t="str">
        <f>IF(BO7="","",IF(BO7="-","【-】","【"&amp;SUBSTITUTE(TEXT(BO7,"#,##0.00"),"-","△")&amp;"】"))</f>
        <v>【345.93】</v>
      </c>
      <c r="BP6" s="33">
        <f>IF(BP7="",NA(),BP7)</f>
        <v>60.64</v>
      </c>
      <c r="BQ6" s="33">
        <f t="shared" ref="BQ6:BY6" si="8">IF(BQ7="",NA(),BQ7)</f>
        <v>55.79</v>
      </c>
      <c r="BR6" s="33">
        <f t="shared" si="8"/>
        <v>60.63</v>
      </c>
      <c r="BS6" s="33">
        <f t="shared" si="8"/>
        <v>60.1</v>
      </c>
      <c r="BT6" s="33">
        <f t="shared" si="8"/>
        <v>58.57</v>
      </c>
      <c r="BU6" s="33">
        <f t="shared" si="8"/>
        <v>58.98</v>
      </c>
      <c r="BV6" s="33">
        <f t="shared" si="8"/>
        <v>58.78</v>
      </c>
      <c r="BW6" s="33">
        <f t="shared" si="8"/>
        <v>58.53</v>
      </c>
      <c r="BX6" s="33">
        <f t="shared" si="8"/>
        <v>57.93</v>
      </c>
      <c r="BY6" s="33">
        <f t="shared" si="8"/>
        <v>57.03</v>
      </c>
      <c r="BZ6" s="32" t="str">
        <f>IF(BZ7="","",IF(BZ7="-","【-】","【"&amp;SUBSTITUTE(TEXT(BZ7,"#,##0.00"),"-","△")&amp;"】"))</f>
        <v>【59.44】</v>
      </c>
      <c r="CA6" s="33">
        <f>IF(CA7="",NA(),CA7)</f>
        <v>223.1</v>
      </c>
      <c r="CB6" s="33">
        <f t="shared" ref="CB6:CJ6" si="9">IF(CB7="",NA(),CB7)</f>
        <v>242.9</v>
      </c>
      <c r="CC6" s="33">
        <f t="shared" si="9"/>
        <v>225.6</v>
      </c>
      <c r="CD6" s="33">
        <f t="shared" si="9"/>
        <v>233.38</v>
      </c>
      <c r="CE6" s="33">
        <f t="shared" si="9"/>
        <v>240.22</v>
      </c>
      <c r="CF6" s="33">
        <f t="shared" si="9"/>
        <v>253.84</v>
      </c>
      <c r="CG6" s="33">
        <f t="shared" si="9"/>
        <v>257.02999999999997</v>
      </c>
      <c r="CH6" s="33">
        <f t="shared" si="9"/>
        <v>266.57</v>
      </c>
      <c r="CI6" s="33">
        <f t="shared" si="9"/>
        <v>276.93</v>
      </c>
      <c r="CJ6" s="33">
        <f t="shared" si="9"/>
        <v>283.73</v>
      </c>
      <c r="CK6" s="32" t="str">
        <f>IF(CK7="","",IF(CK7="-","【-】","【"&amp;SUBSTITUTE(TEXT(CK7,"#,##0.00"),"-","△")&amp;"】"))</f>
        <v>【272.79】</v>
      </c>
      <c r="CL6" s="33">
        <f>IF(CL7="",NA(),CL7)</f>
        <v>50</v>
      </c>
      <c r="CM6" s="33">
        <f t="shared" ref="CM6:CU6" si="10">IF(CM7="",NA(),CM7)</f>
        <v>49.88</v>
      </c>
      <c r="CN6" s="33">
        <f t="shared" si="10"/>
        <v>50</v>
      </c>
      <c r="CO6" s="33">
        <f t="shared" si="10"/>
        <v>49.89</v>
      </c>
      <c r="CP6" s="33">
        <f t="shared" si="10"/>
        <v>50.11</v>
      </c>
      <c r="CQ6" s="33">
        <f t="shared" si="10"/>
        <v>60.03</v>
      </c>
      <c r="CR6" s="33">
        <f t="shared" si="10"/>
        <v>61.93</v>
      </c>
      <c r="CS6" s="33">
        <f t="shared" si="10"/>
        <v>58.06</v>
      </c>
      <c r="CT6" s="33">
        <f t="shared" si="10"/>
        <v>59.08</v>
      </c>
      <c r="CU6" s="33">
        <f t="shared" si="10"/>
        <v>58.25</v>
      </c>
      <c r="CV6" s="32" t="str">
        <f>IF(CV7="","",IF(CV7="-","【-】","【"&amp;SUBSTITUTE(TEXT(CV7,"#,##0.00"),"-","△")&amp;"】"))</f>
        <v>【58.84】</v>
      </c>
      <c r="CW6" s="33">
        <f>IF(CW7="",NA(),CW7)</f>
        <v>34.369999999999997</v>
      </c>
      <c r="CX6" s="33">
        <f t="shared" ref="CX6:DF6" si="11">IF(CX7="",NA(),CX7)</f>
        <v>35.44</v>
      </c>
      <c r="CY6" s="33">
        <f t="shared" si="11"/>
        <v>36.32</v>
      </c>
      <c r="CZ6" s="33">
        <f t="shared" si="11"/>
        <v>38.29</v>
      </c>
      <c r="DA6" s="33">
        <f t="shared" si="11"/>
        <v>40.14</v>
      </c>
      <c r="DB6" s="33">
        <f t="shared" si="11"/>
        <v>76.8</v>
      </c>
      <c r="DC6" s="33">
        <f t="shared" si="11"/>
        <v>77.25</v>
      </c>
      <c r="DD6" s="33">
        <f t="shared" si="11"/>
        <v>75.790000000000006</v>
      </c>
      <c r="DE6" s="33">
        <f t="shared" si="11"/>
        <v>77.12</v>
      </c>
      <c r="DF6" s="33">
        <f t="shared" si="11"/>
        <v>68.150000000000006</v>
      </c>
      <c r="DG6" s="32" t="str">
        <f>IF(DG7="","",IF(DG7="-","【-】","【"&amp;SUBSTITUTE(TEXT(DG7,"#,##0.00"),"-","△")&amp;"】"))</f>
        <v>【74.35】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3" t="str">
        <f t="shared" si="14"/>
        <v>-</v>
      </c>
      <c r="EH6" s="33" t="str">
        <f t="shared" si="14"/>
        <v>-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 t="str">
        <f t="shared" si="14"/>
        <v>-</v>
      </c>
      <c r="EM6" s="33" t="str">
        <f t="shared" si="14"/>
        <v>-</v>
      </c>
      <c r="EN6" s="32" t="str">
        <f>IF(EN7="","",IF(EN7="-","【-】","【"&amp;SUBSTITUTE(TEXT(EN7,"#,##0.00"),"-","△")&amp;"】"))</f>
        <v>【-】</v>
      </c>
    </row>
    <row r="7" spans="1:144" s="34" customFormat="1">
      <c r="A7" s="26"/>
      <c r="B7" s="35">
        <v>2015</v>
      </c>
      <c r="C7" s="35">
        <v>244724</v>
      </c>
      <c r="D7" s="35">
        <v>47</v>
      </c>
      <c r="E7" s="35">
        <v>18</v>
      </c>
      <c r="F7" s="35">
        <v>0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20.65</v>
      </c>
      <c r="P7" s="36">
        <v>100</v>
      </c>
      <c r="Q7" s="36">
        <v>3348</v>
      </c>
      <c r="R7" s="36">
        <v>13915</v>
      </c>
      <c r="S7" s="36">
        <v>241.89</v>
      </c>
      <c r="T7" s="36">
        <v>57.53</v>
      </c>
      <c r="U7" s="36">
        <v>2850</v>
      </c>
      <c r="V7" s="36">
        <v>46.26</v>
      </c>
      <c r="W7" s="36">
        <v>61.61</v>
      </c>
      <c r="X7" s="36">
        <v>82.34</v>
      </c>
      <c r="Y7" s="36">
        <v>79.22</v>
      </c>
      <c r="Z7" s="36">
        <v>81.97</v>
      </c>
      <c r="AA7" s="36">
        <v>80.02</v>
      </c>
      <c r="AB7" s="36">
        <v>82.89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702.57</v>
      </c>
      <c r="BF7" s="36">
        <v>683.38</v>
      </c>
      <c r="BG7" s="36">
        <v>610.91999999999996</v>
      </c>
      <c r="BH7" s="36">
        <v>581.59</v>
      </c>
      <c r="BI7" s="36">
        <v>575.21</v>
      </c>
      <c r="BJ7" s="36">
        <v>421.01</v>
      </c>
      <c r="BK7" s="36">
        <v>430.64</v>
      </c>
      <c r="BL7" s="36">
        <v>446.63</v>
      </c>
      <c r="BM7" s="36">
        <v>416.91</v>
      </c>
      <c r="BN7" s="36">
        <v>392.19</v>
      </c>
      <c r="BO7" s="36">
        <v>345.93</v>
      </c>
      <c r="BP7" s="36">
        <v>60.64</v>
      </c>
      <c r="BQ7" s="36">
        <v>55.79</v>
      </c>
      <c r="BR7" s="36">
        <v>60.63</v>
      </c>
      <c r="BS7" s="36">
        <v>60.1</v>
      </c>
      <c r="BT7" s="36">
        <v>58.57</v>
      </c>
      <c r="BU7" s="36">
        <v>58.98</v>
      </c>
      <c r="BV7" s="36">
        <v>58.78</v>
      </c>
      <c r="BW7" s="36">
        <v>58.53</v>
      </c>
      <c r="BX7" s="36">
        <v>57.93</v>
      </c>
      <c r="BY7" s="36">
        <v>57.03</v>
      </c>
      <c r="BZ7" s="36">
        <v>59.44</v>
      </c>
      <c r="CA7" s="36">
        <v>223.1</v>
      </c>
      <c r="CB7" s="36">
        <v>242.9</v>
      </c>
      <c r="CC7" s="36">
        <v>225.6</v>
      </c>
      <c r="CD7" s="36">
        <v>233.38</v>
      </c>
      <c r="CE7" s="36">
        <v>240.22</v>
      </c>
      <c r="CF7" s="36">
        <v>253.84</v>
      </c>
      <c r="CG7" s="36">
        <v>257.02999999999997</v>
      </c>
      <c r="CH7" s="36">
        <v>266.57</v>
      </c>
      <c r="CI7" s="36">
        <v>276.93</v>
      </c>
      <c r="CJ7" s="36">
        <v>283.73</v>
      </c>
      <c r="CK7" s="36">
        <v>272.79000000000002</v>
      </c>
      <c r="CL7" s="36">
        <v>50</v>
      </c>
      <c r="CM7" s="36">
        <v>49.88</v>
      </c>
      <c r="CN7" s="36">
        <v>50</v>
      </c>
      <c r="CO7" s="36">
        <v>49.89</v>
      </c>
      <c r="CP7" s="36">
        <v>50.11</v>
      </c>
      <c r="CQ7" s="36">
        <v>60.03</v>
      </c>
      <c r="CR7" s="36">
        <v>61.93</v>
      </c>
      <c r="CS7" s="36">
        <v>58.06</v>
      </c>
      <c r="CT7" s="36">
        <v>59.08</v>
      </c>
      <c r="CU7" s="36">
        <v>58.25</v>
      </c>
      <c r="CV7" s="36">
        <v>58.84</v>
      </c>
      <c r="CW7" s="36">
        <v>34.369999999999997</v>
      </c>
      <c r="CX7" s="36">
        <v>35.44</v>
      </c>
      <c r="CY7" s="36">
        <v>36.32</v>
      </c>
      <c r="CZ7" s="36">
        <v>38.29</v>
      </c>
      <c r="DA7" s="36">
        <v>40.14</v>
      </c>
      <c r="DB7" s="36">
        <v>76.8</v>
      </c>
      <c r="DC7" s="36">
        <v>77.25</v>
      </c>
      <c r="DD7" s="36">
        <v>75.790000000000006</v>
      </c>
      <c r="DE7" s="36">
        <v>77.12</v>
      </c>
      <c r="DF7" s="36">
        <v>68.150000000000006</v>
      </c>
      <c r="DG7" s="36">
        <v>74.349999999999994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 t="s">
        <v>101</v>
      </c>
      <c r="EE7" s="36" t="s">
        <v>101</v>
      </c>
      <c r="EF7" s="36" t="s">
        <v>101</v>
      </c>
      <c r="EG7" s="36" t="s">
        <v>101</v>
      </c>
      <c r="EH7" s="36" t="s">
        <v>101</v>
      </c>
      <c r="EI7" s="36" t="s">
        <v>101</v>
      </c>
      <c r="EJ7" s="36" t="s">
        <v>101</v>
      </c>
      <c r="EK7" s="36" t="s">
        <v>101</v>
      </c>
      <c r="EL7" s="36" t="s">
        <v>101</v>
      </c>
      <c r="EM7" s="36" t="s">
        <v>101</v>
      </c>
      <c r="EN7" s="36" t="s">
        <v>101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2017-02-08T03:23:22Z</dcterms:created>
  <dcterms:modified xsi:type="dcterms:W3CDTF">2017-02-22T02:59:19Z</dcterms:modified>
  <cp:category/>
</cp:coreProperties>
</file>