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S6" i="5"/>
  <c r="AT8" i="4" s="1"/>
  <c r="R6" i="5"/>
  <c r="Q6" i="5"/>
  <c r="AD10" i="4" s="1"/>
  <c r="P6" i="5"/>
  <c r="O6" i="5"/>
  <c r="P10" i="4" s="1"/>
  <c r="N6" i="5"/>
  <c r="M6" i="5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W10" i="4"/>
  <c r="I10" i="4"/>
  <c r="B10" i="4"/>
  <c r="BB8" i="4"/>
  <c r="AL8" i="4"/>
  <c r="W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<sst xmlns="http://schemas.openxmlformats.org/spreadsheetml/2006/main" count="232" uniqueCount="111">
  <si>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</si>
  <si>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</si>
  <si>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</si>
  <si>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</si>
  <si>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</si>
  <si>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</si>
  <si>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</si>
  <si>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</si>
  <si>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</si>
  <si>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</si>
  <si>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</si>
  <si>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</si>
  <si>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</si>
  <si>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</si>
  <si>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</si>
  <si>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</si>
  <si>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</si>
  <si>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</si>
  <si>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</si>
  <si>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</si>
  <si>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</si>
  <si>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</si>
  <si>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</si>
  <si>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</si>
  <si>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</si>
  <si>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</si>
  <si>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</si>
  <si>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</si>
  <si>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</si>
  <si>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</si>
  <si>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</si>
  <si>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</si>
  <si>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</si>
  <si>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</si>
  <si>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</si>
  <si>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</si>
  <si>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</si>
  <si>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</si>
  <si>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</si>
  <si>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</si>
  <si>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</si>
  <si>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</si>
  <si>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</si>
  <si>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</si>
  <si>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</si>
  <si>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</si>
  <si>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</si>
  <si>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</si>
  <si>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</si>
  <si>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</si>
  <si>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</si>
  <si>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</si>
  <si>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</si>
  <si>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</si>
  <si>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</si>
  <si>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</si>
  <si>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</si>
  <si>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</si>
  <si>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</si>
  <si>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</si>
  <si>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</si>
  <si>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</si>
  <si>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</si>
  <si>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</si>
  <si>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</si>
  <si>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</si>
  <si>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</si>
  <si>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</si>
  <si>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</si>
  <si>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</si>
  <si>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</si>
  <si>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</si>
  <si>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</si>
  <si>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</si>
  <si>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</si>
  <si>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</si>
  <si>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</si>
  <si>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</si>
  <si>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</si>
  <si>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</si>
  <si>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</si>
  <si>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</si>
  <si>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</si>
  <si>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</si>
  <si>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</si>
  <si>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</si>
  <si>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</si>
  <si>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</si>
  <si>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</si>
  <si>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</si>
  <si>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</si>
  <si>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</si>
  <si>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</si>
  <si>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</si>
  <si>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</si>
  <si>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</si>
  <si>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伊賀市</t>
  </si>
  <si>
    <t>法非適用</t>
  </si>
  <si>
    <t>下水道事業</t>
  </si>
  <si>
    <t>特定地域生活排水処理</t>
  </si>
  <si>
    <t>K3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</si>
  <si>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</si>
  <si>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</si>
  <si>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</si>
  <si>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</si>
  <si>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</si>
  <si>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</si>
  <si>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</si>
  <si>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　収益的収支比率について、黒字であるが、一般会計繰入金に依存する傾向が強く、維持管理費用の削減等経営改善を図っていく必要がある。
　企業債残高対事業規模比率について、今後事業の拡大は予定していないため、使用料にて回収すべき経費をほぼ賄えている状況であるが、適正な使用料金収入の確保が必要である。
　汚水処理原価については、類似団体と比較しても数値は高く、改善策が必要と考える。
　施設利用率については、数値が低く、施設が十分に活用されていないと考える。地域の人口推移等を鑑み分析が必要である。
　水洗化率については、100％であり適切である。
</t>
    <phoneticPr fontId="4"/>
  </si>
  <si>
    <t>　市町村設置型合併処理浄化槽については、現在２４０基設置管理しており、老朽化も進み維持管理費が増加している。</t>
    <phoneticPr fontId="4"/>
  </si>
  <si>
    <t>　収益的収支は黒字であるが、一般会計繰入金に依存しており、経費回収率と併せて分析し、平成２９年４月からの地方公営企業法を適用し、企業会計への移行を行うと共に、経営戦略を策定し、経営基盤の強化を図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</si>
</sst>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689088"/>
        <c:axId val="87703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9088"/>
        <c:axId val="87703552"/>
      </c:lineChart>
      <c:dateAx>
        <c:axId val="87689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703552"/>
        <c:crosses val="autoZero"/>
        <c:auto val="1"/>
        <c:lblOffset val="100"/>
        <c:baseTimeUnit val="years"/>
      </c:dateAx>
      <c:valAx>
        <c:axId val="87703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689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51.94</c:v>
                </c:pt>
                <c:pt idx="1">
                  <c:v>52.11</c:v>
                </c:pt>
                <c:pt idx="2">
                  <c:v>52.11</c:v>
                </c:pt>
                <c:pt idx="3">
                  <c:v>52.11</c:v>
                </c:pt>
                <c:pt idx="4">
                  <c:v>52.11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313408"/>
        <c:axId val="87352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60.03</c:v>
                </c:pt>
                <c:pt idx="1">
                  <c:v>61.93</c:v>
                </c:pt>
                <c:pt idx="2">
                  <c:v>58.06</c:v>
                </c:pt>
                <c:pt idx="3">
                  <c:v>59.08</c:v>
                </c:pt>
                <c:pt idx="4">
                  <c:v>58.25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3408"/>
        <c:axId val="87352448"/>
      </c:lineChart>
      <c:dateAx>
        <c:axId val="87313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352448"/>
        <c:crosses val="autoZero"/>
        <c:auto val="1"/>
        <c:lblOffset val="100"/>
        <c:baseTimeUnit val="years"/>
      </c:dateAx>
      <c:valAx>
        <c:axId val="87352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313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752512"/>
        <c:axId val="28754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76.8</c:v>
                </c:pt>
                <c:pt idx="1">
                  <c:v>77.25</c:v>
                </c:pt>
                <c:pt idx="2">
                  <c:v>75.790000000000006</c:v>
                </c:pt>
                <c:pt idx="3">
                  <c:v>77.12</c:v>
                </c:pt>
                <c:pt idx="4">
                  <c:v>68.150000000000006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52512"/>
        <c:axId val="28754688"/>
      </c:lineChart>
      <c:dateAx>
        <c:axId val="28752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754688"/>
        <c:crosses val="autoZero"/>
        <c:auto val="1"/>
        <c:lblOffset val="100"/>
        <c:baseTimeUnit val="years"/>
      </c:dateAx>
      <c:valAx>
        <c:axId val="28754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8752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108.33</c:v>
                </c:pt>
                <c:pt idx="1">
                  <c:v>94.23</c:v>
                </c:pt>
                <c:pt idx="2">
                  <c:v>93.67</c:v>
                </c:pt>
                <c:pt idx="3">
                  <c:v>93.85</c:v>
                </c:pt>
                <c:pt idx="4">
                  <c:v>100.87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37856"/>
        <c:axId val="8773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37856"/>
        <c:axId val="87739776"/>
      </c:lineChart>
      <c:dateAx>
        <c:axId val="877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739776"/>
        <c:crosses val="autoZero"/>
        <c:auto val="1"/>
        <c:lblOffset val="100"/>
        <c:baseTimeUnit val="years"/>
      </c:dateAx>
      <c:valAx>
        <c:axId val="8773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7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216896"/>
        <c:axId val="89216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16896"/>
        <c:axId val="89216128"/>
      </c:lineChart>
      <c:dateAx>
        <c:axId val="89216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216128"/>
        <c:crosses val="autoZero"/>
        <c:auto val="1"/>
        <c:lblOffset val="100"/>
        <c:baseTimeUnit val="years"/>
      </c:dateAx>
      <c:valAx>
        <c:axId val="89216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21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261568"/>
        <c:axId val="89263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61568"/>
        <c:axId val="89263488"/>
      </c:lineChart>
      <c:dateAx>
        <c:axId val="89261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263488"/>
        <c:crosses val="autoZero"/>
        <c:auto val="1"/>
        <c:lblOffset val="100"/>
        <c:baseTimeUnit val="years"/>
      </c:dateAx>
      <c:valAx>
        <c:axId val="89263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261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299968"/>
        <c:axId val="89310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99968"/>
        <c:axId val="89310336"/>
      </c:lineChart>
      <c:dateAx>
        <c:axId val="89299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310336"/>
        <c:crosses val="autoZero"/>
        <c:auto val="1"/>
        <c:lblOffset val="100"/>
        <c:baseTimeUnit val="years"/>
      </c:dateAx>
      <c:valAx>
        <c:axId val="89310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299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45024"/>
        <c:axId val="89351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45024"/>
        <c:axId val="89351296"/>
      </c:lineChart>
      <c:dateAx>
        <c:axId val="89345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351296"/>
        <c:crosses val="autoZero"/>
        <c:auto val="1"/>
        <c:lblOffset val="100"/>
        <c:baseTimeUnit val="years"/>
      </c:dateAx>
      <c:valAx>
        <c:axId val="89351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345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731.61</c:v>
                </c:pt>
                <c:pt idx="1">
                  <c:v>676.45</c:v>
                </c:pt>
                <c:pt idx="2">
                  <c:v>660.1</c:v>
                </c:pt>
                <c:pt idx="3">
                  <c:v>625.20000000000005</c:v>
                </c:pt>
                <c:pt idx="4">
                  <c:v>5.91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69216"/>
        <c:axId val="89387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421.01</c:v>
                </c:pt>
                <c:pt idx="1">
                  <c:v>430.64</c:v>
                </c:pt>
                <c:pt idx="2">
                  <c:v>446.63</c:v>
                </c:pt>
                <c:pt idx="3">
                  <c:v>416.91</c:v>
                </c:pt>
                <c:pt idx="4">
                  <c:v>392.19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69216"/>
        <c:axId val="89387776"/>
      </c:lineChart>
      <c:dateAx>
        <c:axId val="89369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387776"/>
        <c:crosses val="autoZero"/>
        <c:auto val="1"/>
        <c:lblOffset val="100"/>
        <c:baseTimeUnit val="years"/>
      </c:dateAx>
      <c:valAx>
        <c:axId val="89387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369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89.61</c:v>
                </c:pt>
                <c:pt idx="1">
                  <c:v>82.06</c:v>
                </c:pt>
                <c:pt idx="2">
                  <c:v>82.07</c:v>
                </c:pt>
                <c:pt idx="3">
                  <c:v>82.74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70208"/>
        <c:axId val="28672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58.98</c:v>
                </c:pt>
                <c:pt idx="1">
                  <c:v>58.78</c:v>
                </c:pt>
                <c:pt idx="2">
                  <c:v>58.53</c:v>
                </c:pt>
                <c:pt idx="3">
                  <c:v>57.93</c:v>
                </c:pt>
                <c:pt idx="4">
                  <c:v>57.03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70208"/>
        <c:axId val="28672384"/>
      </c:lineChart>
      <c:dateAx>
        <c:axId val="28670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672384"/>
        <c:crosses val="autoZero"/>
        <c:auto val="1"/>
        <c:lblOffset val="100"/>
        <c:baseTimeUnit val="years"/>
      </c:dateAx>
      <c:valAx>
        <c:axId val="28672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8670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333.5</c:v>
                </c:pt>
                <c:pt idx="1">
                  <c:v>385.39</c:v>
                </c:pt>
                <c:pt idx="2">
                  <c:v>385.99</c:v>
                </c:pt>
                <c:pt idx="3">
                  <c:v>393.37</c:v>
                </c:pt>
                <c:pt idx="4">
                  <c:v>322.95999999999998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700672"/>
        <c:axId val="28702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253.84</c:v>
                </c:pt>
                <c:pt idx="1">
                  <c:v>257.02999999999997</c:v>
                </c:pt>
                <c:pt idx="2">
                  <c:v>266.57</c:v>
                </c:pt>
                <c:pt idx="3">
                  <c:v>276.93</c:v>
                </c:pt>
                <c:pt idx="4">
                  <c:v>283.73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00672"/>
        <c:axId val="28702592"/>
      </c:lineChart>
      <c:dateAx>
        <c:axId val="28700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702592"/>
        <c:crosses val="autoZero"/>
        <c:auto val="1"/>
        <c:lblOffset val="100"/>
        <c:baseTimeUnit val="years"/>
      </c:dateAx>
      <c:valAx>
        <c:axId val="28702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8700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【345.93】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【58.84】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【272.79】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="90" zoomScaleNormal="9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三重県　伊賀市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特定地域生活排水処理</v>
      </c>
      <c r="Q8" s="46"/>
      <c r="R8" s="46"/>
      <c r="S8" s="46"/>
      <c r="T8" s="46"/>
      <c r="U8" s="46"/>
      <c r="V8" s="46"/>
      <c r="W8" s="46" t="str">
        <f>データ!L6</f>
        <v>K3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94732</v>
      </c>
      <c r="AM8" s="47"/>
      <c r="AN8" s="47"/>
      <c r="AO8" s="47"/>
      <c r="AP8" s="47"/>
      <c r="AQ8" s="47"/>
      <c r="AR8" s="47"/>
      <c r="AS8" s="47"/>
      <c r="AT8" s="43">
        <f>データ!S6</f>
        <v>558.23</v>
      </c>
      <c r="AU8" s="43"/>
      <c r="AV8" s="43"/>
      <c r="AW8" s="43"/>
      <c r="AX8" s="43"/>
      <c r="AY8" s="43"/>
      <c r="AZ8" s="43"/>
      <c r="BA8" s="43"/>
      <c r="BB8" s="43">
        <f>データ!T6</f>
        <v>169.7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0.75</v>
      </c>
      <c r="Q10" s="43"/>
      <c r="R10" s="43"/>
      <c r="S10" s="43"/>
      <c r="T10" s="43"/>
      <c r="U10" s="43"/>
      <c r="V10" s="43"/>
      <c r="W10" s="43">
        <f>データ!P6</f>
        <v>100</v>
      </c>
      <c r="X10" s="43"/>
      <c r="Y10" s="43"/>
      <c r="Z10" s="43"/>
      <c r="AA10" s="43"/>
      <c r="AB10" s="43"/>
      <c r="AC10" s="43"/>
      <c r="AD10" s="47">
        <f>データ!Q6</f>
        <v>5400</v>
      </c>
      <c r="AE10" s="47"/>
      <c r="AF10" s="47"/>
      <c r="AG10" s="47"/>
      <c r="AH10" s="47"/>
      <c r="AI10" s="47"/>
      <c r="AJ10" s="47"/>
      <c r="AK10" s="2"/>
      <c r="AL10" s="47">
        <f>データ!U6</f>
        <v>704</v>
      </c>
      <c r="AM10" s="47"/>
      <c r="AN10" s="47"/>
      <c r="AO10" s="47"/>
      <c r="AP10" s="47"/>
      <c r="AQ10" s="47"/>
      <c r="AR10" s="47"/>
      <c r="AS10" s="47"/>
      <c r="AT10" s="43">
        <f>データ!V6</f>
        <v>20.75</v>
      </c>
      <c r="AU10" s="43"/>
      <c r="AV10" s="43"/>
      <c r="AW10" s="43"/>
      <c r="AX10" s="43"/>
      <c r="AY10" s="43"/>
      <c r="AZ10" s="43"/>
      <c r="BA10" s="43"/>
      <c r="BB10" s="43">
        <f>データ!W6</f>
        <v>33.93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108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109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110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242161</v>
      </c>
      <c r="D6" s="31">
        <f t="shared" si="3"/>
        <v>47</v>
      </c>
      <c r="E6" s="31">
        <f t="shared" si="3"/>
        <v>18</v>
      </c>
      <c r="F6" s="31">
        <f t="shared" si="3"/>
        <v>0</v>
      </c>
      <c r="G6" s="31">
        <f t="shared" si="3"/>
        <v>0</v>
      </c>
      <c r="H6" s="31" t="str">
        <f t="shared" si="3"/>
        <v>三重県　伊賀市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特定地域生活排水処理</v>
      </c>
      <c r="L6" s="31" t="str">
        <f t="shared" si="3"/>
        <v>K3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0.75</v>
      </c>
      <c r="P6" s="32">
        <f t="shared" si="3"/>
        <v>100</v>
      </c>
      <c r="Q6" s="32">
        <f t="shared" si="3"/>
        <v>5400</v>
      </c>
      <c r="R6" s="32">
        <f t="shared" si="3"/>
        <v>94732</v>
      </c>
      <c r="S6" s="32">
        <f t="shared" si="3"/>
        <v>558.23</v>
      </c>
      <c r="T6" s="32">
        <f t="shared" si="3"/>
        <v>169.7</v>
      </c>
      <c r="U6" s="32">
        <f t="shared" si="3"/>
        <v>704</v>
      </c>
      <c r="V6" s="32">
        <f t="shared" si="3"/>
        <v>20.75</v>
      </c>
      <c r="W6" s="32">
        <f t="shared" si="3"/>
        <v>33.93</v>
      </c>
      <c r="X6" s="33">
        <f>IF(X7="",NA(),X7)</f>
        <v>108.33</v>
      </c>
      <c r="Y6" s="33">
        <f t="shared" ref="Y6:AG6" si="4">IF(Y7="",NA(),Y7)</f>
        <v>94.23</v>
      </c>
      <c r="Z6" s="33">
        <f t="shared" si="4"/>
        <v>93.67</v>
      </c>
      <c r="AA6" s="33">
        <f t="shared" si="4"/>
        <v>93.85</v>
      </c>
      <c r="AB6" s="33">
        <f t="shared" si="4"/>
        <v>100.87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731.61</v>
      </c>
      <c r="BF6" s="33">
        <f t="shared" ref="BF6:BN6" si="7">IF(BF7="",NA(),BF7)</f>
        <v>676.45</v>
      </c>
      <c r="BG6" s="33">
        <f t="shared" si="7"/>
        <v>660.1</v>
      </c>
      <c r="BH6" s="33">
        <f t="shared" si="7"/>
        <v>625.20000000000005</v>
      </c>
      <c r="BI6" s="33">
        <f t="shared" si="7"/>
        <v>5.91</v>
      </c>
      <c r="BJ6" s="33">
        <f t="shared" si="7"/>
        <v>421.01</v>
      </c>
      <c r="BK6" s="33">
        <f t="shared" si="7"/>
        <v>430.64</v>
      </c>
      <c r="BL6" s="33">
        <f t="shared" si="7"/>
        <v>446.63</v>
      </c>
      <c r="BM6" s="33">
        <f t="shared" si="7"/>
        <v>416.91</v>
      </c>
      <c r="BN6" s="33">
        <f t="shared" si="7"/>
        <v>392.19</v>
      </c>
      <c r="BO6" s="32" t="str">
        <f>IF(BO7="","",IF(BO7="-","【-】","【"&amp;SUBSTITUTE(TEXT(BO7,"#,##0.00"),"-","△")&amp;"】"))</f>
        <v>【345.93】</v>
      </c>
      <c r="BP6" s="33">
        <f>IF(BP7="",NA(),BP7)</f>
        <v>89.61</v>
      </c>
      <c r="BQ6" s="33">
        <f t="shared" ref="BQ6:BY6" si="8">IF(BQ7="",NA(),BQ7)</f>
        <v>82.06</v>
      </c>
      <c r="BR6" s="33">
        <f t="shared" si="8"/>
        <v>82.07</v>
      </c>
      <c r="BS6" s="33">
        <f t="shared" si="8"/>
        <v>82.74</v>
      </c>
      <c r="BT6" s="33">
        <f t="shared" si="8"/>
        <v>100</v>
      </c>
      <c r="BU6" s="33">
        <f t="shared" si="8"/>
        <v>58.98</v>
      </c>
      <c r="BV6" s="33">
        <f t="shared" si="8"/>
        <v>58.78</v>
      </c>
      <c r="BW6" s="33">
        <f t="shared" si="8"/>
        <v>58.53</v>
      </c>
      <c r="BX6" s="33">
        <f t="shared" si="8"/>
        <v>57.93</v>
      </c>
      <c r="BY6" s="33">
        <f t="shared" si="8"/>
        <v>57.03</v>
      </c>
      <c r="BZ6" s="32" t="str">
        <f>IF(BZ7="","",IF(BZ7="-","【-】","【"&amp;SUBSTITUTE(TEXT(BZ7,"#,##0.00"),"-","△")&amp;"】"))</f>
        <v>【59.44】</v>
      </c>
      <c r="CA6" s="33">
        <f>IF(CA7="",NA(),CA7)</f>
        <v>333.5</v>
      </c>
      <c r="CB6" s="33">
        <f t="shared" ref="CB6:CJ6" si="9">IF(CB7="",NA(),CB7)</f>
        <v>385.39</v>
      </c>
      <c r="CC6" s="33">
        <f t="shared" si="9"/>
        <v>385.99</v>
      </c>
      <c r="CD6" s="33">
        <f t="shared" si="9"/>
        <v>393.37</v>
      </c>
      <c r="CE6" s="33">
        <f t="shared" si="9"/>
        <v>322.95999999999998</v>
      </c>
      <c r="CF6" s="33">
        <f t="shared" si="9"/>
        <v>253.84</v>
      </c>
      <c r="CG6" s="33">
        <f t="shared" si="9"/>
        <v>257.02999999999997</v>
      </c>
      <c r="CH6" s="33">
        <f t="shared" si="9"/>
        <v>266.57</v>
      </c>
      <c r="CI6" s="33">
        <f t="shared" si="9"/>
        <v>276.93</v>
      </c>
      <c r="CJ6" s="33">
        <f t="shared" si="9"/>
        <v>283.73</v>
      </c>
      <c r="CK6" s="32" t="str">
        <f>IF(CK7="","",IF(CK7="-","【-】","【"&amp;SUBSTITUTE(TEXT(CK7,"#,##0.00"),"-","△")&amp;"】"))</f>
        <v>【272.79】</v>
      </c>
      <c r="CL6" s="33">
        <f>IF(CL7="",NA(),CL7)</f>
        <v>51.94</v>
      </c>
      <c r="CM6" s="33">
        <f t="shared" ref="CM6:CU6" si="10">IF(CM7="",NA(),CM7)</f>
        <v>52.11</v>
      </c>
      <c r="CN6" s="33">
        <f t="shared" si="10"/>
        <v>52.11</v>
      </c>
      <c r="CO6" s="33">
        <f t="shared" si="10"/>
        <v>52.11</v>
      </c>
      <c r="CP6" s="33">
        <f t="shared" si="10"/>
        <v>52.11</v>
      </c>
      <c r="CQ6" s="33">
        <f t="shared" si="10"/>
        <v>60.03</v>
      </c>
      <c r="CR6" s="33">
        <f t="shared" si="10"/>
        <v>61.93</v>
      </c>
      <c r="CS6" s="33">
        <f t="shared" si="10"/>
        <v>58.06</v>
      </c>
      <c r="CT6" s="33">
        <f t="shared" si="10"/>
        <v>59.08</v>
      </c>
      <c r="CU6" s="33">
        <f t="shared" si="10"/>
        <v>58.25</v>
      </c>
      <c r="CV6" s="32" t="str">
        <f>IF(CV7="","",IF(CV7="-","【-】","【"&amp;SUBSTITUTE(TEXT(CV7,"#,##0.00"),"-","△")&amp;"】"))</f>
        <v>【58.84】</v>
      </c>
      <c r="CW6" s="33">
        <f>IF(CW7="",NA(),CW7)</f>
        <v>100</v>
      </c>
      <c r="CX6" s="33">
        <f t="shared" ref="CX6:DF6" si="11">IF(CX7="",NA(),CX7)</f>
        <v>100</v>
      </c>
      <c r="CY6" s="33">
        <f t="shared" si="11"/>
        <v>100</v>
      </c>
      <c r="CZ6" s="33">
        <f t="shared" si="11"/>
        <v>100</v>
      </c>
      <c r="DA6" s="33">
        <f t="shared" si="11"/>
        <v>100</v>
      </c>
      <c r="DB6" s="33">
        <f t="shared" si="11"/>
        <v>76.8</v>
      </c>
      <c r="DC6" s="33">
        <f t="shared" si="11"/>
        <v>77.25</v>
      </c>
      <c r="DD6" s="33">
        <f t="shared" si="11"/>
        <v>75.790000000000006</v>
      </c>
      <c r="DE6" s="33">
        <f t="shared" si="11"/>
        <v>77.12</v>
      </c>
      <c r="DF6" s="33">
        <f t="shared" si="11"/>
        <v>68.150000000000006</v>
      </c>
      <c r="DG6" s="32" t="str">
        <f>IF(DG7="","",IF(DG7="-","【-】","【"&amp;SUBSTITUTE(TEXT(DG7,"#,##0.00"),"-","△")&amp;"】"))</f>
        <v>【74.35】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3" t="str">
        <f t="shared" si="14"/>
        <v>-</v>
      </c>
      <c r="EH6" s="33" t="str">
        <f t="shared" si="14"/>
        <v>-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 t="str">
        <f t="shared" si="14"/>
        <v>-</v>
      </c>
      <c r="EM6" s="33" t="str">
        <f t="shared" si="14"/>
        <v>-</v>
      </c>
      <c r="EN6" s="32" t="str">
        <f>IF(EN7="","",IF(EN7="-","【-】","【"&amp;SUBSTITUTE(TEXT(EN7,"#,##0.00"),"-","△")&amp;"】"))</f>
        <v>【-】</v>
      </c>
    </row>
    <row r="7" spans="1:144" s="34" customFormat="1">
      <c r="A7" s="26"/>
      <c r="B7" s="35">
        <v>2015</v>
      </c>
      <c r="C7" s="35">
        <v>242161</v>
      </c>
      <c r="D7" s="35">
        <v>47</v>
      </c>
      <c r="E7" s="35">
        <v>18</v>
      </c>
      <c r="F7" s="35">
        <v>0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0.75</v>
      </c>
      <c r="P7" s="36">
        <v>100</v>
      </c>
      <c r="Q7" s="36">
        <v>5400</v>
      </c>
      <c r="R7" s="36">
        <v>94732</v>
      </c>
      <c r="S7" s="36">
        <v>558.23</v>
      </c>
      <c r="T7" s="36">
        <v>169.7</v>
      </c>
      <c r="U7" s="36">
        <v>704</v>
      </c>
      <c r="V7" s="36">
        <v>20.75</v>
      </c>
      <c r="W7" s="36">
        <v>33.93</v>
      </c>
      <c r="X7" s="36">
        <v>108.33</v>
      </c>
      <c r="Y7" s="36">
        <v>94.23</v>
      </c>
      <c r="Z7" s="36">
        <v>93.67</v>
      </c>
      <c r="AA7" s="36">
        <v>93.85</v>
      </c>
      <c r="AB7" s="36">
        <v>100.87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731.61</v>
      </c>
      <c r="BF7" s="36">
        <v>676.45</v>
      </c>
      <c r="BG7" s="36">
        <v>660.1</v>
      </c>
      <c r="BH7" s="36">
        <v>625.20000000000005</v>
      </c>
      <c r="BI7" s="36">
        <v>5.91</v>
      </c>
      <c r="BJ7" s="36">
        <v>421.01</v>
      </c>
      <c r="BK7" s="36">
        <v>430.64</v>
      </c>
      <c r="BL7" s="36">
        <v>446.63</v>
      </c>
      <c r="BM7" s="36">
        <v>416.91</v>
      </c>
      <c r="BN7" s="36">
        <v>392.19</v>
      </c>
      <c r="BO7" s="36">
        <v>345.93</v>
      </c>
      <c r="BP7" s="36">
        <v>89.61</v>
      </c>
      <c r="BQ7" s="36">
        <v>82.06</v>
      </c>
      <c r="BR7" s="36">
        <v>82.07</v>
      </c>
      <c r="BS7" s="36">
        <v>82.74</v>
      </c>
      <c r="BT7" s="36">
        <v>100</v>
      </c>
      <c r="BU7" s="36">
        <v>58.98</v>
      </c>
      <c r="BV7" s="36">
        <v>58.78</v>
      </c>
      <c r="BW7" s="36">
        <v>58.53</v>
      </c>
      <c r="BX7" s="36">
        <v>57.93</v>
      </c>
      <c r="BY7" s="36">
        <v>57.03</v>
      </c>
      <c r="BZ7" s="36">
        <v>59.44</v>
      </c>
      <c r="CA7" s="36">
        <v>333.5</v>
      </c>
      <c r="CB7" s="36">
        <v>385.39</v>
      </c>
      <c r="CC7" s="36">
        <v>385.99</v>
      </c>
      <c r="CD7" s="36">
        <v>393.37</v>
      </c>
      <c r="CE7" s="36">
        <v>322.95999999999998</v>
      </c>
      <c r="CF7" s="36">
        <v>253.84</v>
      </c>
      <c r="CG7" s="36">
        <v>257.02999999999997</v>
      </c>
      <c r="CH7" s="36">
        <v>266.57</v>
      </c>
      <c r="CI7" s="36">
        <v>276.93</v>
      </c>
      <c r="CJ7" s="36">
        <v>283.73</v>
      </c>
      <c r="CK7" s="36">
        <v>272.79000000000002</v>
      </c>
      <c r="CL7" s="36">
        <v>51.94</v>
      </c>
      <c r="CM7" s="36">
        <v>52.11</v>
      </c>
      <c r="CN7" s="36">
        <v>52.11</v>
      </c>
      <c r="CO7" s="36">
        <v>52.11</v>
      </c>
      <c r="CP7" s="36">
        <v>52.11</v>
      </c>
      <c r="CQ7" s="36">
        <v>60.03</v>
      </c>
      <c r="CR7" s="36">
        <v>61.93</v>
      </c>
      <c r="CS7" s="36">
        <v>58.06</v>
      </c>
      <c r="CT7" s="36">
        <v>59.08</v>
      </c>
      <c r="CU7" s="36">
        <v>58.25</v>
      </c>
      <c r="CV7" s="36">
        <v>58.84</v>
      </c>
      <c r="CW7" s="36">
        <v>100</v>
      </c>
      <c r="CX7" s="36">
        <v>100</v>
      </c>
      <c r="CY7" s="36">
        <v>100</v>
      </c>
      <c r="CZ7" s="36">
        <v>100</v>
      </c>
      <c r="DA7" s="36">
        <v>100</v>
      </c>
      <c r="DB7" s="36">
        <v>76.8</v>
      </c>
      <c r="DC7" s="36">
        <v>77.25</v>
      </c>
      <c r="DD7" s="36">
        <v>75.790000000000006</v>
      </c>
      <c r="DE7" s="36">
        <v>77.12</v>
      </c>
      <c r="DF7" s="36">
        <v>68.150000000000006</v>
      </c>
      <c r="DG7" s="36">
        <v>74.349999999999994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 t="s">
        <v>101</v>
      </c>
      <c r="EE7" s="36" t="s">
        <v>101</v>
      </c>
      <c r="EF7" s="36" t="s">
        <v>101</v>
      </c>
      <c r="EG7" s="36" t="s">
        <v>101</v>
      </c>
      <c r="EH7" s="36" t="s">
        <v>101</v>
      </c>
      <c r="EI7" s="36" t="s">
        <v>101</v>
      </c>
      <c r="EJ7" s="36" t="s">
        <v>101</v>
      </c>
      <c r="EK7" s="36" t="s">
        <v>101</v>
      </c>
      <c r="EL7" s="36" t="s">
        <v>101</v>
      </c>
      <c r="EM7" s="36" t="s">
        <v>101</v>
      </c>
      <c r="EN7" s="36" t="s">
        <v>101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2017-02-08T03:23:20Z</dcterms:created>
  <dcterms:modified xsi:type="dcterms:W3CDTF">2017-02-22T02:58:44Z</dcterms:modified>
  <cp:category/>
</cp:coreProperties>
</file>