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<sst xmlns="http://schemas.openxmlformats.org/spreadsheetml/2006/main" count="232" uniqueCount="111">
  <si>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</si>
  <si>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</si>
  <si>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</si>
  <si>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</si>
  <si>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</si>
  <si>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</si>
  <si>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</si>
  <si>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</si>
  <si>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</si>
  <si>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</si>
  <si>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</si>
  <si>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</si>
  <si>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</si>
  <si>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</si>
  <si>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</si>
  <si>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</si>
  <si>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</si>
  <si>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</si>
  <si>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</si>
  <si>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</si>
  <si>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</si>
  <si>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</si>
  <si>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</si>
  <si>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</si>
  <si>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</si>
  <si>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</si>
  <si>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</si>
  <si>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</si>
  <si>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</si>
  <si>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</si>
  <si>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</si>
  <si>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</si>
  <si>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</si>
  <si>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</si>
  <si>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</si>
  <si>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</si>
  <si>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</si>
  <si>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</si>
  <si>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</si>
  <si>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</si>
  <si>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</si>
  <si>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</si>
  <si>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</si>
  <si>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</si>
  <si>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</si>
  <si>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</si>
  <si>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</si>
  <si>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</si>
  <si>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</si>
  <si>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</si>
  <si>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</si>
  <si>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</si>
  <si>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</si>
  <si>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</si>
  <si>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</si>
  <si>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</si>
  <si>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</si>
  <si>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</si>
  <si>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</si>
  <si>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</si>
  <si>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</si>
  <si>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</si>
  <si>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</si>
  <si>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</si>
  <si>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</si>
  <si>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</si>
  <si>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</si>
  <si>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</si>
  <si>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</si>
  <si>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</si>
  <si>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</si>
  <si>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</si>
  <si>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</si>
  <si>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</si>
  <si>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</si>
  <si>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</si>
  <si>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</si>
  <si>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</si>
  <si>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</si>
  <si>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</si>
  <si>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</si>
  <si>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</si>
  <si>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</si>
  <si>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</si>
  <si>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</si>
  <si>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</si>
  <si>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</si>
  <si>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</si>
  <si>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</si>
  <si>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</si>
  <si>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</si>
  <si>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</si>
  <si>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</si>
  <si>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</si>
  <si>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</si>
  <si>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</si>
  <si>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松阪市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</si>
  <si>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</si>
  <si>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</si>
  <si>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</si>
  <si>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</si>
  <si>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</si>
  <si>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</si>
  <si>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</si>
  <si>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</si>
  <si>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</si>
  <si>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</si>
  <si>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</si>
  <si>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平成8年度より浄化槽を設置しており、浄化槽本体の老朽化は少ないものの、浄化槽内の部品やブロアの老朽化が年々増える状況にあり、修繕費用の増加がある。</t>
    <rPh sb="0" eb="2">
      <t>ヘイセイ</t>
    </rPh>
    <rPh sb="3" eb="5">
      <t>ネンド</t>
    </rPh>
    <rPh sb="7" eb="10">
      <t>ジョウカソウ</t>
    </rPh>
    <rPh sb="11" eb="13">
      <t>セッチ</t>
    </rPh>
    <rPh sb="18" eb="21">
      <t>ジョウカソウ</t>
    </rPh>
    <rPh sb="21" eb="23">
      <t>ホンタイ</t>
    </rPh>
    <rPh sb="24" eb="27">
      <t>ロウキュウカ</t>
    </rPh>
    <rPh sb="28" eb="29">
      <t>スク</t>
    </rPh>
    <rPh sb="35" eb="38">
      <t>ジョウカソウ</t>
    </rPh>
    <rPh sb="38" eb="39">
      <t>ナイ</t>
    </rPh>
    <rPh sb="40" eb="42">
      <t>ブヒン</t>
    </rPh>
    <rPh sb="47" eb="50">
      <t>ロウキュウカ</t>
    </rPh>
    <rPh sb="51" eb="53">
      <t>ネンネン</t>
    </rPh>
    <rPh sb="53" eb="54">
      <t>フ</t>
    </rPh>
    <rPh sb="56" eb="58">
      <t>ジョウキョウ</t>
    </rPh>
    <rPh sb="62" eb="64">
      <t>シュウゼン</t>
    </rPh>
    <rPh sb="64" eb="66">
      <t>ヒヨウ</t>
    </rPh>
    <rPh sb="67" eb="69">
      <t>ゾウカ</t>
    </rPh>
    <phoneticPr fontId="4"/>
  </si>
  <si>
    <t xml:space="preserve">①収益的収支比率については、維持管理費や償還
金を使用料だけではなく一般会計からの繰入金で賄っており、毎年度100％未満が続いてる状況で
ある。
④企業債残高対事業規模比率については、0.00％
となっているが、これは償還金を県補助金、基金
繰入金、及び一般会計からの繰入金で賄っている
ためである。
⑤経費回収率については、類似団体平均と比較す
ると高くなっているが、設置後20年を経過する老
朽化した浄化槽が増え、維持管理にかかる費用の
増加により年々低下する状況である。
⑥汚水処理原価については、類似団体と比較する
と低くなっている。
⑦施設利用率については、類似団体と比較して、
平成26年は高い状況であったが、平成27年度は
低い状況である。
⑧水洗化率については、類似団体と比較すると
高くなっており、100％の状況である。
</t>
    <rPh sb="1" eb="3">
      <t>シュウエキ</t>
    </rPh>
    <rPh sb="3" eb="4">
      <t>テキ</t>
    </rPh>
    <rPh sb="4" eb="6">
      <t>シュウシ</t>
    </rPh>
    <rPh sb="6" eb="8">
      <t>ヒリツ</t>
    </rPh>
    <rPh sb="14" eb="16">
      <t>イジ</t>
    </rPh>
    <rPh sb="16" eb="19">
      <t>カンリヒ</t>
    </rPh>
    <rPh sb="20" eb="22">
      <t>ショウカン</t>
    </rPh>
    <rPh sb="23" eb="24">
      <t>カネ</t>
    </rPh>
    <rPh sb="25" eb="28">
      <t>シヨウリョウ</t>
    </rPh>
    <rPh sb="34" eb="36">
      <t>イッパン</t>
    </rPh>
    <rPh sb="36" eb="38">
      <t>カイケイ</t>
    </rPh>
    <rPh sb="41" eb="43">
      <t>クリイレ</t>
    </rPh>
    <rPh sb="43" eb="44">
      <t>キン</t>
    </rPh>
    <rPh sb="45" eb="46">
      <t>マカナ</t>
    </rPh>
    <rPh sb="51" eb="54">
      <t>マイネンド</t>
    </rPh>
    <rPh sb="58" eb="60">
      <t>ミマン</t>
    </rPh>
    <rPh sb="61" eb="62">
      <t>ツヅ</t>
    </rPh>
    <rPh sb="65" eb="67">
      <t>ジョウキョウ</t>
    </rPh>
    <rPh sb="74" eb="76">
      <t>キギョウ</t>
    </rPh>
    <rPh sb="76" eb="77">
      <t>サイ</t>
    </rPh>
    <rPh sb="77" eb="79">
      <t>ザンダカ</t>
    </rPh>
    <rPh sb="79" eb="80">
      <t>タイ</t>
    </rPh>
    <rPh sb="80" eb="82">
      <t>ジギョウ</t>
    </rPh>
    <rPh sb="82" eb="84">
      <t>キボ</t>
    </rPh>
    <rPh sb="84" eb="86">
      <t>ヒリツ</t>
    </rPh>
    <rPh sb="109" eb="112">
      <t>ショウカンキン</t>
    </rPh>
    <rPh sb="113" eb="114">
      <t>ケン</t>
    </rPh>
    <rPh sb="114" eb="117">
      <t>ホジョキン</t>
    </rPh>
    <rPh sb="118" eb="120">
      <t>キキン</t>
    </rPh>
    <rPh sb="121" eb="123">
      <t>クリイレ</t>
    </rPh>
    <rPh sb="123" eb="124">
      <t>キン</t>
    </rPh>
    <rPh sb="125" eb="126">
      <t>オヨ</t>
    </rPh>
    <rPh sb="127" eb="129">
      <t>イッパン</t>
    </rPh>
    <rPh sb="129" eb="131">
      <t>カイケイ</t>
    </rPh>
    <rPh sb="134" eb="136">
      <t>クリイレ</t>
    </rPh>
    <rPh sb="136" eb="137">
      <t>キン</t>
    </rPh>
    <rPh sb="138" eb="139">
      <t>マカナ</t>
    </rPh>
    <rPh sb="152" eb="154">
      <t>ケイヒ</t>
    </rPh>
    <rPh sb="154" eb="156">
      <t>カイシュウ</t>
    </rPh>
    <rPh sb="156" eb="157">
      <t>リツ</t>
    </rPh>
    <rPh sb="163" eb="165">
      <t>ルイジ</t>
    </rPh>
    <rPh sb="165" eb="167">
      <t>ダンタイ</t>
    </rPh>
    <rPh sb="167" eb="169">
      <t>ヘイキン</t>
    </rPh>
    <rPh sb="170" eb="172">
      <t>ヒカク</t>
    </rPh>
    <rPh sb="176" eb="177">
      <t>タカ</t>
    </rPh>
    <rPh sb="185" eb="187">
      <t>セッチ</t>
    </rPh>
    <rPh sb="187" eb="188">
      <t>ゴ</t>
    </rPh>
    <rPh sb="190" eb="191">
      <t>ネン</t>
    </rPh>
    <rPh sb="192" eb="194">
      <t>ケイカ</t>
    </rPh>
    <rPh sb="202" eb="205">
      <t>ジョウカソウ</t>
    </rPh>
    <rPh sb="206" eb="207">
      <t>フ</t>
    </rPh>
    <rPh sb="209" eb="211">
      <t>イジ</t>
    </rPh>
    <rPh sb="212" eb="213">
      <t>リ</t>
    </rPh>
    <rPh sb="217" eb="219">
      <t>ヒヨウ</t>
    </rPh>
    <rPh sb="221" eb="223">
      <t>ゾウカ</t>
    </rPh>
    <rPh sb="226" eb="228">
      <t>ネンネン</t>
    </rPh>
    <rPh sb="228" eb="230">
      <t>テイカ</t>
    </rPh>
    <rPh sb="240" eb="242">
      <t>オスイ</t>
    </rPh>
    <rPh sb="242" eb="244">
      <t>ショリ</t>
    </rPh>
    <rPh sb="244" eb="246">
      <t>ゲンカ</t>
    </rPh>
    <rPh sb="252" eb="254">
      <t>ルイジ</t>
    </rPh>
    <rPh sb="254" eb="256">
      <t>ダンタイ</t>
    </rPh>
    <rPh sb="257" eb="259">
      <t>ヒカク</t>
    </rPh>
    <rPh sb="263" eb="264">
      <t>ヒク</t>
    </rPh>
    <rPh sb="273" eb="275">
      <t>シセツ</t>
    </rPh>
    <rPh sb="275" eb="277">
      <t>リヨウ</t>
    </rPh>
    <rPh sb="277" eb="278">
      <t>リツ</t>
    </rPh>
    <rPh sb="284" eb="286">
      <t>ルイジ</t>
    </rPh>
    <rPh sb="286" eb="288">
      <t>ダンタイ</t>
    </rPh>
    <rPh sb="289" eb="291">
      <t>ヒカク</t>
    </rPh>
    <rPh sb="295" eb="297">
      <t>ヘイセイ</t>
    </rPh>
    <rPh sb="299" eb="300">
      <t>ネン</t>
    </rPh>
    <rPh sb="301" eb="302">
      <t>タカ</t>
    </rPh>
    <rPh sb="303" eb="305">
      <t>ジョウキョウ</t>
    </rPh>
    <rPh sb="311" eb="313">
      <t>ヘイセイ</t>
    </rPh>
    <rPh sb="315" eb="317">
      <t>ネンド</t>
    </rPh>
    <rPh sb="319" eb="320">
      <t>ヒク</t>
    </rPh>
    <rPh sb="321" eb="323">
      <t>ジョウキョウ</t>
    </rPh>
    <rPh sb="329" eb="332">
      <t>スイセンカ</t>
    </rPh>
    <rPh sb="332" eb="333">
      <t>リツ</t>
    </rPh>
    <rPh sb="339" eb="341">
      <t>ルイジ</t>
    </rPh>
    <rPh sb="341" eb="343">
      <t>ダンタイ</t>
    </rPh>
    <rPh sb="344" eb="346">
      <t>ヒカク</t>
    </rPh>
    <rPh sb="350" eb="351">
      <t>タカ</t>
    </rPh>
    <rPh sb="363" eb="365">
      <t>ジョウキョウ</t>
    </rPh>
    <phoneticPr fontId="4"/>
  </si>
  <si>
    <t>今後も市町村整備型浄化槽の設置を進めていくが、飯南・飯高管内は高齢化率が高く、新たな浄化槽の設置が年々減少傾向になりつつある。今後は老朽化に伴う修繕費用の増加が見込まれるため。使用料の未収金の徴収強化、経費節減などを図り、設置を進めていく。</t>
    <rPh sb="0" eb="2">
      <t>コンゴ</t>
    </rPh>
    <rPh sb="3" eb="6">
      <t>シチョウソン</t>
    </rPh>
    <rPh sb="6" eb="9">
      <t>セイビガタ</t>
    </rPh>
    <rPh sb="9" eb="12">
      <t>ジョウカソウ</t>
    </rPh>
    <rPh sb="13" eb="15">
      <t>セッチ</t>
    </rPh>
    <rPh sb="16" eb="17">
      <t>スス</t>
    </rPh>
    <rPh sb="23" eb="25">
      <t>イイナン</t>
    </rPh>
    <rPh sb="26" eb="28">
      <t>イイタカ</t>
    </rPh>
    <rPh sb="28" eb="30">
      <t>カンナイ</t>
    </rPh>
    <rPh sb="31" eb="34">
      <t>コウレイカ</t>
    </rPh>
    <rPh sb="34" eb="35">
      <t>リツ</t>
    </rPh>
    <rPh sb="36" eb="37">
      <t>タカ</t>
    </rPh>
    <rPh sb="39" eb="40">
      <t>アラ</t>
    </rPh>
    <rPh sb="42" eb="45">
      <t>ジョウカソウ</t>
    </rPh>
    <rPh sb="46" eb="48">
      <t>セッチ</t>
    </rPh>
    <rPh sb="49" eb="51">
      <t>ネンネン</t>
    </rPh>
    <rPh sb="51" eb="53">
      <t>ゲンショウ</t>
    </rPh>
    <rPh sb="53" eb="55">
      <t>ケイコウ</t>
    </rPh>
    <rPh sb="63" eb="65">
      <t>コンゴ</t>
    </rPh>
    <rPh sb="66" eb="69">
      <t>ロウキュウカ</t>
    </rPh>
    <rPh sb="70" eb="71">
      <t>トモナ</t>
    </rPh>
    <rPh sb="72" eb="74">
      <t>シュウゼン</t>
    </rPh>
    <rPh sb="74" eb="76">
      <t>ヒヨウ</t>
    </rPh>
    <rPh sb="77" eb="79">
      <t>ゾウカ</t>
    </rPh>
    <rPh sb="80" eb="82">
      <t>ミコ</t>
    </rPh>
    <rPh sb="88" eb="91">
      <t>シヨウリョウ</t>
    </rPh>
    <rPh sb="92" eb="95">
      <t>ミシュウキン</t>
    </rPh>
    <rPh sb="96" eb="98">
      <t>チョウシュウ</t>
    </rPh>
    <rPh sb="98" eb="100">
      <t>キョウカ</t>
    </rPh>
    <rPh sb="101" eb="103">
      <t>ケイヒ</t>
    </rPh>
    <rPh sb="103" eb="105">
      <t>セツゲン</t>
    </rPh>
    <rPh sb="108" eb="109">
      <t>ハカ</t>
    </rPh>
    <rPh sb="111" eb="113">
      <t>セッチ</t>
    </rPh>
    <rPh sb="114" eb="115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</si>
</sst>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76-4062-BC41-A90AF45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72896"/>
        <c:axId val="8868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76-4062-BC41-A90AF45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72896"/>
        <c:axId val="88687360"/>
      </c:lineChart>
      <c:dateAx>
        <c:axId val="88672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87360"/>
        <c:crosses val="autoZero"/>
        <c:auto val="1"/>
        <c:lblOffset val="100"/>
        <c:baseTimeUnit val="years"/>
      </c:dateAx>
      <c:valAx>
        <c:axId val="8868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72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59.2</c:v>
                </c:pt>
                <c:pt idx="1">
                  <c:v>58.74</c:v>
                </c:pt>
                <c:pt idx="2">
                  <c:v>58.08</c:v>
                </c:pt>
                <c:pt idx="3">
                  <c:v>57.75</c:v>
                </c:pt>
                <c:pt idx="4">
                  <c:v>57.35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7D-44D7-A2F8-0B317F3AE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31200"/>
        <c:axId val="9494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49.56</c:v>
                </c:pt>
                <c:pt idx="1">
                  <c:v>51.83</c:v>
                </c:pt>
                <c:pt idx="2">
                  <c:v>59.5</c:v>
                </c:pt>
                <c:pt idx="3">
                  <c:v>53.84</c:v>
                </c:pt>
                <c:pt idx="4">
                  <c:v>60.25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7D-44D7-A2F8-0B317F3AE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31200"/>
        <c:axId val="94941568"/>
      </c:lineChart>
      <c:dateAx>
        <c:axId val="9493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941568"/>
        <c:crosses val="autoZero"/>
        <c:auto val="1"/>
        <c:lblOffset val="100"/>
        <c:baseTimeUnit val="years"/>
      </c:dateAx>
      <c:valAx>
        <c:axId val="9494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93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4-495E-A3BF-D179F085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45600"/>
        <c:axId val="9754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98.1</c:v>
                </c:pt>
                <c:pt idx="1">
                  <c:v>97.64</c:v>
                </c:pt>
                <c:pt idx="2">
                  <c:v>92.37</c:v>
                </c:pt>
                <c:pt idx="3">
                  <c:v>95.04</c:v>
                </c:pt>
                <c:pt idx="4">
                  <c:v>95.26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84-495E-A3BF-D179F085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45600"/>
        <c:axId val="97547776"/>
      </c:lineChart>
      <c:dateAx>
        <c:axId val="9754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547776"/>
        <c:crosses val="autoZero"/>
        <c:auto val="1"/>
        <c:lblOffset val="100"/>
        <c:baseTimeUnit val="years"/>
      </c:dateAx>
      <c:valAx>
        <c:axId val="9754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54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99.67</c:v>
                </c:pt>
                <c:pt idx="1">
                  <c:v>99.13</c:v>
                </c:pt>
                <c:pt idx="2">
                  <c:v>99.07</c:v>
                </c:pt>
                <c:pt idx="3">
                  <c:v>98.29</c:v>
                </c:pt>
                <c:pt idx="4">
                  <c:v>96.97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56-4D7B-AD5A-8E737F862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18336"/>
        <c:axId val="8872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56-4D7B-AD5A-8E737F862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8336"/>
        <c:axId val="88728704"/>
      </c:lineChart>
      <c:dateAx>
        <c:axId val="8871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728704"/>
        <c:crosses val="autoZero"/>
        <c:auto val="1"/>
        <c:lblOffset val="100"/>
        <c:baseTimeUnit val="years"/>
      </c:dateAx>
      <c:valAx>
        <c:axId val="8872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71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3B-4427-9A6C-680A36AD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49728"/>
        <c:axId val="9466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3B-4427-9A6C-680A36AD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9728"/>
        <c:axId val="94664192"/>
      </c:lineChart>
      <c:dateAx>
        <c:axId val="9464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64192"/>
        <c:crosses val="autoZero"/>
        <c:auto val="1"/>
        <c:lblOffset val="100"/>
        <c:baseTimeUnit val="years"/>
      </c:dateAx>
      <c:valAx>
        <c:axId val="9466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4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A8-4623-970E-58B5DF51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83968"/>
        <c:axId val="9608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A8-4623-970E-58B5DF51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83968"/>
        <c:axId val="96085888"/>
      </c:lineChart>
      <c:dateAx>
        <c:axId val="9608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85888"/>
        <c:crosses val="autoZero"/>
        <c:auto val="1"/>
        <c:lblOffset val="100"/>
        <c:baseTimeUnit val="years"/>
      </c:dateAx>
      <c:valAx>
        <c:axId val="9608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8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EE-44AA-9B2A-3B822DB1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17504"/>
        <c:axId val="9611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EE-44AA-9B2A-3B822DB1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17504"/>
        <c:axId val="96119424"/>
      </c:lineChart>
      <c:dateAx>
        <c:axId val="9611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19424"/>
        <c:crosses val="autoZero"/>
        <c:auto val="1"/>
        <c:lblOffset val="100"/>
        <c:baseTimeUnit val="years"/>
      </c:dateAx>
      <c:valAx>
        <c:axId val="9611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11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2D-46DA-BD16-07B9CDB3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25248"/>
        <c:axId val="9472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2D-46DA-BD16-07B9CDB3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5248"/>
        <c:axId val="94727168"/>
      </c:lineChart>
      <c:dateAx>
        <c:axId val="9472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27168"/>
        <c:crosses val="autoZero"/>
        <c:auto val="1"/>
        <c:lblOffset val="100"/>
        <c:baseTimeUnit val="years"/>
      </c:dateAx>
      <c:valAx>
        <c:axId val="9472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2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92-4A92-9ECC-8C8F8D94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70688"/>
        <c:axId val="9477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188.97</c:v>
                </c:pt>
                <c:pt idx="1">
                  <c:v>202.91</c:v>
                </c:pt>
                <c:pt idx="2">
                  <c:v>232.83</c:v>
                </c:pt>
                <c:pt idx="3">
                  <c:v>261.08</c:v>
                </c:pt>
                <c:pt idx="4">
                  <c:v>241.49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92-4A92-9ECC-8C8F8D94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70688"/>
        <c:axId val="94772608"/>
      </c:lineChart>
      <c:dateAx>
        <c:axId val="9477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72608"/>
        <c:crosses val="autoZero"/>
        <c:auto val="1"/>
        <c:lblOffset val="100"/>
        <c:baseTimeUnit val="years"/>
      </c:dateAx>
      <c:valAx>
        <c:axId val="9477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7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95.87</c:v>
                </c:pt>
                <c:pt idx="1">
                  <c:v>95.21</c:v>
                </c:pt>
                <c:pt idx="2">
                  <c:v>95.33</c:v>
                </c:pt>
                <c:pt idx="3">
                  <c:v>94.61</c:v>
                </c:pt>
                <c:pt idx="4">
                  <c:v>92.87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1-4D73-881F-F655EAE2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03840"/>
        <c:axId val="9481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75.040000000000006</c:v>
                </c:pt>
                <c:pt idx="1">
                  <c:v>72.77</c:v>
                </c:pt>
                <c:pt idx="2">
                  <c:v>67.92</c:v>
                </c:pt>
                <c:pt idx="3">
                  <c:v>68.61</c:v>
                </c:pt>
                <c:pt idx="4">
                  <c:v>65.7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01-4D73-881F-F655EAE2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03840"/>
        <c:axId val="94810112"/>
      </c:lineChart>
      <c:dateAx>
        <c:axId val="9480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810112"/>
        <c:crosses val="autoZero"/>
        <c:auto val="1"/>
        <c:lblOffset val="100"/>
        <c:baseTimeUnit val="years"/>
      </c:dateAx>
      <c:valAx>
        <c:axId val="9481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03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216.8</c:v>
                </c:pt>
                <c:pt idx="1">
                  <c:v>217.51</c:v>
                </c:pt>
                <c:pt idx="2">
                  <c:v>217.03</c:v>
                </c:pt>
                <c:pt idx="3">
                  <c:v>224</c:v>
                </c:pt>
                <c:pt idx="4">
                  <c:v>227.34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B-435A-86CC-25A78AC3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98048"/>
        <c:axId val="9490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241.94</c:v>
                </c:pt>
                <c:pt idx="1">
                  <c:v>243.06</c:v>
                </c:pt>
                <c:pt idx="2">
                  <c:v>229.12</c:v>
                </c:pt>
                <c:pt idx="3">
                  <c:v>241.18</c:v>
                </c:pt>
                <c:pt idx="4">
                  <c:v>247.94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8B-435A-86CC-25A78AC3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98048"/>
        <c:axId val="94904320"/>
      </c:lineChart>
      <c:dateAx>
        <c:axId val="9489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904320"/>
        <c:crosses val="autoZero"/>
        <c:auto val="1"/>
        <c:lblOffset val="100"/>
        <c:baseTimeUnit val="years"/>
      </c:dateAx>
      <c:valAx>
        <c:axId val="9490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9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松阪市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167443</v>
      </c>
      <c r="AM8" s="47"/>
      <c r="AN8" s="47"/>
      <c r="AO8" s="47"/>
      <c r="AP8" s="47"/>
      <c r="AQ8" s="47"/>
      <c r="AR8" s="47"/>
      <c r="AS8" s="47"/>
      <c r="AT8" s="43">
        <f>データ!S6</f>
        <v>623.66</v>
      </c>
      <c r="AU8" s="43"/>
      <c r="AV8" s="43"/>
      <c r="AW8" s="43"/>
      <c r="AX8" s="43"/>
      <c r="AY8" s="43"/>
      <c r="AZ8" s="43"/>
      <c r="BA8" s="43"/>
      <c r="BB8" s="43">
        <f>データ!T6</f>
        <v>268.48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4.66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4320</v>
      </c>
      <c r="AE10" s="47"/>
      <c r="AF10" s="47"/>
      <c r="AG10" s="47"/>
      <c r="AH10" s="47"/>
      <c r="AI10" s="47"/>
      <c r="AJ10" s="47"/>
      <c r="AK10" s="2"/>
      <c r="AL10" s="47">
        <f>データ!U6</f>
        <v>7787</v>
      </c>
      <c r="AM10" s="47"/>
      <c r="AN10" s="47"/>
      <c r="AO10" s="47"/>
      <c r="AP10" s="47"/>
      <c r="AQ10" s="47"/>
      <c r="AR10" s="47"/>
      <c r="AS10" s="47"/>
      <c r="AT10" s="43">
        <f>データ!V6</f>
        <v>197.68</v>
      </c>
      <c r="AU10" s="43"/>
      <c r="AV10" s="43"/>
      <c r="AW10" s="43"/>
      <c r="AX10" s="43"/>
      <c r="AY10" s="43"/>
      <c r="AZ10" s="43"/>
      <c r="BA10" s="43"/>
      <c r="BB10" s="43">
        <f>データ!W6</f>
        <v>39.39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3" t="s">
        <v>108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3" t="s">
        <v>110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0" t="s">
        <v>51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6" t="s">
        <v>52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 t="s">
        <v>53</v>
      </c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</row>
    <row r="4" spans="1:144">
      <c r="A4" s="26" t="s">
        <v>54</v>
      </c>
      <c r="B4" s="28"/>
      <c r="C4" s="28"/>
      <c r="D4" s="28"/>
      <c r="E4" s="28"/>
      <c r="F4" s="28"/>
      <c r="G4" s="28"/>
      <c r="H4" s="83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55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 t="s">
        <v>56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 t="s">
        <v>57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 t="s">
        <v>58</v>
      </c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 t="s">
        <v>59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60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 t="s">
        <v>61</v>
      </c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 t="s">
        <v>62</v>
      </c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 t="s">
        <v>63</v>
      </c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 t="s">
        <v>64</v>
      </c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 t="s">
        <v>65</v>
      </c>
      <c r="EE4" s="79"/>
      <c r="EF4" s="79"/>
      <c r="EG4" s="79"/>
      <c r="EH4" s="79"/>
      <c r="EI4" s="79"/>
      <c r="EJ4" s="79"/>
      <c r="EK4" s="79"/>
      <c r="EL4" s="79"/>
      <c r="EM4" s="79"/>
      <c r="EN4" s="79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242047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松阪市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4.66</v>
      </c>
      <c r="P6" s="32">
        <f t="shared" si="3"/>
        <v>100</v>
      </c>
      <c r="Q6" s="32">
        <f t="shared" si="3"/>
        <v>4320</v>
      </c>
      <c r="R6" s="32">
        <f t="shared" si="3"/>
        <v>167443</v>
      </c>
      <c r="S6" s="32">
        <f t="shared" si="3"/>
        <v>623.66</v>
      </c>
      <c r="T6" s="32">
        <f t="shared" si="3"/>
        <v>268.48</v>
      </c>
      <c r="U6" s="32">
        <f t="shared" si="3"/>
        <v>7787</v>
      </c>
      <c r="V6" s="32">
        <f t="shared" si="3"/>
        <v>197.68</v>
      </c>
      <c r="W6" s="32">
        <f t="shared" si="3"/>
        <v>39.39</v>
      </c>
      <c r="X6" s="33">
        <f>IF(X7="",NA(),X7)</f>
        <v>99.67</v>
      </c>
      <c r="Y6" s="33">
        <f t="shared" ref="Y6:AG6" si="4">IF(Y7="",NA(),Y7)</f>
        <v>99.13</v>
      </c>
      <c r="Z6" s="33">
        <f t="shared" si="4"/>
        <v>99.07</v>
      </c>
      <c r="AA6" s="33">
        <f t="shared" si="4"/>
        <v>98.29</v>
      </c>
      <c r="AB6" s="33">
        <f t="shared" si="4"/>
        <v>96.97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188.97</v>
      </c>
      <c r="BK6" s="33">
        <f t="shared" si="7"/>
        <v>202.91</v>
      </c>
      <c r="BL6" s="33">
        <f t="shared" si="7"/>
        <v>232.83</v>
      </c>
      <c r="BM6" s="33">
        <f t="shared" si="7"/>
        <v>261.08</v>
      </c>
      <c r="BN6" s="33">
        <f t="shared" si="7"/>
        <v>241.49</v>
      </c>
      <c r="BO6" s="32" t="str">
        <f>IF(BO7="","",IF(BO7="-","【-】","【"&amp;SUBSTITUTE(TEXT(BO7,"#,##0.00"),"-","△")&amp;"】"))</f>
        <v>【345.93】</v>
      </c>
      <c r="BP6" s="33">
        <f>IF(BP7="",NA(),BP7)</f>
        <v>95.87</v>
      </c>
      <c r="BQ6" s="33">
        <f t="shared" ref="BQ6:BY6" si="8">IF(BQ7="",NA(),BQ7)</f>
        <v>95.21</v>
      </c>
      <c r="BR6" s="33">
        <f t="shared" si="8"/>
        <v>95.33</v>
      </c>
      <c r="BS6" s="33">
        <f t="shared" si="8"/>
        <v>94.61</v>
      </c>
      <c r="BT6" s="33">
        <f t="shared" si="8"/>
        <v>92.87</v>
      </c>
      <c r="BU6" s="33">
        <f t="shared" si="8"/>
        <v>75.040000000000006</v>
      </c>
      <c r="BV6" s="33">
        <f t="shared" si="8"/>
        <v>72.77</v>
      </c>
      <c r="BW6" s="33">
        <f t="shared" si="8"/>
        <v>67.92</v>
      </c>
      <c r="BX6" s="33">
        <f t="shared" si="8"/>
        <v>68.61</v>
      </c>
      <c r="BY6" s="33">
        <f t="shared" si="8"/>
        <v>65.7</v>
      </c>
      <c r="BZ6" s="32" t="str">
        <f>IF(BZ7="","",IF(BZ7="-","【-】","【"&amp;SUBSTITUTE(TEXT(BZ7,"#,##0.00"),"-","△")&amp;"】"))</f>
        <v>【59.44】</v>
      </c>
      <c r="CA6" s="33">
        <f>IF(CA7="",NA(),CA7)</f>
        <v>216.8</v>
      </c>
      <c r="CB6" s="33">
        <f t="shared" ref="CB6:CJ6" si="9">IF(CB7="",NA(),CB7)</f>
        <v>217.51</v>
      </c>
      <c r="CC6" s="33">
        <f t="shared" si="9"/>
        <v>217.03</v>
      </c>
      <c r="CD6" s="33">
        <f t="shared" si="9"/>
        <v>224</v>
      </c>
      <c r="CE6" s="33">
        <f t="shared" si="9"/>
        <v>227.34</v>
      </c>
      <c r="CF6" s="33">
        <f t="shared" si="9"/>
        <v>241.94</v>
      </c>
      <c r="CG6" s="33">
        <f t="shared" si="9"/>
        <v>243.06</v>
      </c>
      <c r="CH6" s="33">
        <f t="shared" si="9"/>
        <v>229.12</v>
      </c>
      <c r="CI6" s="33">
        <f t="shared" si="9"/>
        <v>241.18</v>
      </c>
      <c r="CJ6" s="33">
        <f t="shared" si="9"/>
        <v>247.94</v>
      </c>
      <c r="CK6" s="32" t="str">
        <f>IF(CK7="","",IF(CK7="-","【-】","【"&amp;SUBSTITUTE(TEXT(CK7,"#,##0.00"),"-","△")&amp;"】"))</f>
        <v>【272.79】</v>
      </c>
      <c r="CL6" s="33">
        <f>IF(CL7="",NA(),CL7)</f>
        <v>59.2</v>
      </c>
      <c r="CM6" s="33">
        <f t="shared" ref="CM6:CU6" si="10">IF(CM7="",NA(),CM7)</f>
        <v>58.74</v>
      </c>
      <c r="CN6" s="33">
        <f t="shared" si="10"/>
        <v>58.08</v>
      </c>
      <c r="CO6" s="33">
        <f t="shared" si="10"/>
        <v>57.75</v>
      </c>
      <c r="CP6" s="33">
        <f t="shared" si="10"/>
        <v>57.35</v>
      </c>
      <c r="CQ6" s="33">
        <f t="shared" si="10"/>
        <v>49.56</v>
      </c>
      <c r="CR6" s="33">
        <f t="shared" si="10"/>
        <v>51.83</v>
      </c>
      <c r="CS6" s="33">
        <f t="shared" si="10"/>
        <v>59.5</v>
      </c>
      <c r="CT6" s="33">
        <f t="shared" si="10"/>
        <v>53.84</v>
      </c>
      <c r="CU6" s="33">
        <f t="shared" si="10"/>
        <v>60.25</v>
      </c>
      <c r="CV6" s="32" t="str">
        <f>IF(CV7="","",IF(CV7="-","【-】","【"&amp;SUBSTITUTE(TEXT(CV7,"#,##0.00"),"-","△")&amp;"】"))</f>
        <v>【58.84】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98.1</v>
      </c>
      <c r="DC6" s="33">
        <f t="shared" si="11"/>
        <v>97.64</v>
      </c>
      <c r="DD6" s="33">
        <f t="shared" si="11"/>
        <v>92.37</v>
      </c>
      <c r="DE6" s="33">
        <f t="shared" si="11"/>
        <v>95.04</v>
      </c>
      <c r="DF6" s="33">
        <f t="shared" si="11"/>
        <v>95.26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242047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4.66</v>
      </c>
      <c r="P7" s="36">
        <v>100</v>
      </c>
      <c r="Q7" s="36">
        <v>4320</v>
      </c>
      <c r="R7" s="36">
        <v>167443</v>
      </c>
      <c r="S7" s="36">
        <v>623.66</v>
      </c>
      <c r="T7" s="36">
        <v>268.48</v>
      </c>
      <c r="U7" s="36">
        <v>7787</v>
      </c>
      <c r="V7" s="36">
        <v>197.68</v>
      </c>
      <c r="W7" s="36">
        <v>39.39</v>
      </c>
      <c r="X7" s="36">
        <v>99.67</v>
      </c>
      <c r="Y7" s="36">
        <v>99.13</v>
      </c>
      <c r="Z7" s="36">
        <v>99.07</v>
      </c>
      <c r="AA7" s="36">
        <v>98.29</v>
      </c>
      <c r="AB7" s="36">
        <v>96.97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188.97</v>
      </c>
      <c r="BK7" s="36">
        <v>202.91</v>
      </c>
      <c r="BL7" s="36">
        <v>232.83</v>
      </c>
      <c r="BM7" s="36">
        <v>261.08</v>
      </c>
      <c r="BN7" s="36">
        <v>241.49</v>
      </c>
      <c r="BO7" s="36">
        <v>345.93</v>
      </c>
      <c r="BP7" s="36">
        <v>95.87</v>
      </c>
      <c r="BQ7" s="36">
        <v>95.21</v>
      </c>
      <c r="BR7" s="36">
        <v>95.33</v>
      </c>
      <c r="BS7" s="36">
        <v>94.61</v>
      </c>
      <c r="BT7" s="36">
        <v>92.87</v>
      </c>
      <c r="BU7" s="36">
        <v>75.040000000000006</v>
      </c>
      <c r="BV7" s="36">
        <v>72.77</v>
      </c>
      <c r="BW7" s="36">
        <v>67.92</v>
      </c>
      <c r="BX7" s="36">
        <v>68.61</v>
      </c>
      <c r="BY7" s="36">
        <v>65.7</v>
      </c>
      <c r="BZ7" s="36">
        <v>59.44</v>
      </c>
      <c r="CA7" s="36">
        <v>216.8</v>
      </c>
      <c r="CB7" s="36">
        <v>217.51</v>
      </c>
      <c r="CC7" s="36">
        <v>217.03</v>
      </c>
      <c r="CD7" s="36">
        <v>224</v>
      </c>
      <c r="CE7" s="36">
        <v>227.34</v>
      </c>
      <c r="CF7" s="36">
        <v>241.94</v>
      </c>
      <c r="CG7" s="36">
        <v>243.06</v>
      </c>
      <c r="CH7" s="36">
        <v>229.12</v>
      </c>
      <c r="CI7" s="36">
        <v>241.18</v>
      </c>
      <c r="CJ7" s="36">
        <v>247.94</v>
      </c>
      <c r="CK7" s="36">
        <v>272.79000000000002</v>
      </c>
      <c r="CL7" s="36">
        <v>59.2</v>
      </c>
      <c r="CM7" s="36">
        <v>58.74</v>
      </c>
      <c r="CN7" s="36">
        <v>58.08</v>
      </c>
      <c r="CO7" s="36">
        <v>57.75</v>
      </c>
      <c r="CP7" s="36">
        <v>57.35</v>
      </c>
      <c r="CQ7" s="36">
        <v>49.56</v>
      </c>
      <c r="CR7" s="36">
        <v>51.83</v>
      </c>
      <c r="CS7" s="36">
        <v>59.5</v>
      </c>
      <c r="CT7" s="36">
        <v>53.84</v>
      </c>
      <c r="CU7" s="36">
        <v>60.25</v>
      </c>
      <c r="CV7" s="36">
        <v>58.84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98.1</v>
      </c>
      <c r="DC7" s="36">
        <v>97.64</v>
      </c>
      <c r="DD7" s="36">
        <v>92.37</v>
      </c>
      <c r="DE7" s="36">
        <v>95.04</v>
      </c>
      <c r="DF7" s="36">
        <v>95.26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2017-02-20T01:32:08Z</cp:lastPrinted>
  <dcterms:created xsi:type="dcterms:W3CDTF">2017-02-08T03:23:19Z</dcterms:created>
  <dcterms:modified xsi:type="dcterms:W3CDTF">2017-02-22T02:58:28Z</dcterms:modified>
  <cp:category/>
</cp:coreProperties>
</file>