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W10" i="4" s="1"/>
  <c r="O6" i="5"/>
  <c r="P10" i="4" s="1"/>
  <c r="N6" i="5"/>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BB8" i="4"/>
  <c r="AL8" i="4"/>
  <c r="I8" i="4"/>
  <c r="B8" i="4"/>
  <c r="C10" i="5" l="1"/>
  <c r="D10" i="5"/>
  <c r="E10" i="5"/>
  <c r="B10" i="5"/>
</calcChain>
</file>

<file path=xl/sharedStrings.xml><?xml version="1.0" encoding="utf-8"?>
<sst xmlns="http://schemas.openxmlformats.org/spreadsheetml/2006/main" count="277" uniqueCount="111">
  <si>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</si>
  <si>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</si>
  <si>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</si>
  <si>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</si>
  <si>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</si>
  <si>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</si>
  <si>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</si>
  <si>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</si>
  <si>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</si>
  <si>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</si>
  <si>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</si>
  <si>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</si>
  <si>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</si>
  <si>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</si>
  <si>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</si>
  <si>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</si>
  <si>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</si>
  <si>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</si>
  <si>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</si>
  <si>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</si>
  <si>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</si>
  <si>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</si>
  <si>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</si>
  <si>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</si>
  <si>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</si>
  <si>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</si>
  <si>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</si>
  <si>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</si>
  <si>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</si>
  <si>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</si>
  <si>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</si>
  <si>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</si>
  <si>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</si>
  <si>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</si>
  <si>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</si>
  <si>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</si>
  <si>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</si>
  <si>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</si>
  <si>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</si>
  <si>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</si>
  <si>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</si>
  <si>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</si>
  <si>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</si>
  <si>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</si>
  <si>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</si>
  <si>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</si>
  <si>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</si>
  <si>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</si>
  <si>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</si>
  <si>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</si>
  <si>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</si>
  <si>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</si>
  <si>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</si>
  <si>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</si>
  <si>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</si>
  <si>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</si>
  <si>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</si>
  <si>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</si>
  <si>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</si>
  <si>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</si>
  <si>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</si>
  <si>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</si>
  <si>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</si>
  <si>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</si>
  <si>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</si>
  <si>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</si>
  <si>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</si>
  <si>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</si>
  <si>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</si>
  <si>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</si>
  <si>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</si>
  <si>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</si>
  <si>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</si>
  <si>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</si>
  <si>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</si>
  <si>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</si>
  <si>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</si>
  <si>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</si>
  <si>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</si>
  <si>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</si>
  <si>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</si>
  <si>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</si>
  <si>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</si>
  <si>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</si>
  <si>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</si>
  <si>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</si>
  <si>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</si>
  <si>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</si>
  <si>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</si>
  <si>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</si>
  <si>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</si>
  <si>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</si>
  <si>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</si>
  <si>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</si>
  <si>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</si>
  <si>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</si>
  <si>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津市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</si>
  <si>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</si>
  <si>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</si>
  <si>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</si>
  <si>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</si>
  <si>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</si>
  <si>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</si>
  <si>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</si>
  <si>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</si>
  <si>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</si>
  <si>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</si>
  <si>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</si>
  <si>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収益的収支比率については、基準指標となる100％を上回っているが、経費回収率が17.21%と類似団体平均値を下回っており、一般会計からの繰入金に依存している。
　平成27年度から事業を開始したことから、市営浄化槽使用料収入や汚水処理費用の平準化が図れていないため、今後、一年間を通じた使用料収入や汚水処理費用の状況等を踏まえて、各指標における動向を分析する必要がある。</t>
    <phoneticPr fontId="4"/>
  </si>
  <si>
    <t>　各戸に設置された時期や規模が様々な合併処理浄化槽が対象となり、施設点数が多く、点在するため合理的に老朽化した施設を更新することは、困難であると考える。
　このため、対処療法的な対応にならざるを得ないが更新費用の財源の確保を検討すべきである。</t>
    <phoneticPr fontId="4"/>
  </si>
  <si>
    <t>　下水道計画区域や農業集落排水区域等の整備の効率性等を検討したうえで、合併処理浄化槽による汚水処理が最も経済的な整備方法であるという結論に至り、事業化されたものであることから市営浄化槽使用料だけで事業運営を行うことは困難であり、環境衛生に寄与する事業として一般会計からの繰入金に依存する事業ではあるが、更なる費用削減、効率的な事業運営、適正な使用料設定について検討を行う必要がある。</t>
    <rPh sb="143" eb="145">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</si>
</sst>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409984"/>
        <c:axId val="8842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8409984"/>
        <c:axId val="88424448"/>
      </c:lineChart>
      <c:dateAx>
        <c:axId val="88409984"/>
        <c:scaling>
          <c:orientation val="minMax"/>
        </c:scaling>
        <c:delete val="1"/>
        <c:axPos val="b"/>
        <c:numFmt formatCode="ge" sourceLinked="1"/>
        <c:majorTickMark val="none"/>
        <c:minorTickMark val="none"/>
        <c:tickLblPos val="none"/>
        <c:crossAx val="88424448"/>
        <c:crosses val="autoZero"/>
        <c:auto val="1"/>
        <c:lblOffset val="100"/>
        <c:baseTimeUnit val="years"/>
      </c:dateAx>
      <c:valAx>
        <c:axId val="8842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0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679168"/>
        <c:axId val="9270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58.25</c:v>
                </c:pt>
              </c:numCache>
            </c:numRef>
          </c:val>
          <c:smooth val="0"/>
        </c:ser>
        <c:dLbls>
          <c:showLegendKey val="0"/>
          <c:showVal val="0"/>
          <c:showCatName val="0"/>
          <c:showSerName val="0"/>
          <c:showPercent val="0"/>
          <c:showBubbleSize val="0"/>
        </c:dLbls>
        <c:marker val="1"/>
        <c:smooth val="0"/>
        <c:axId val="92679168"/>
        <c:axId val="92701824"/>
      </c:lineChart>
      <c:dateAx>
        <c:axId val="92679168"/>
        <c:scaling>
          <c:orientation val="minMax"/>
        </c:scaling>
        <c:delete val="1"/>
        <c:axPos val="b"/>
        <c:numFmt formatCode="ge" sourceLinked="1"/>
        <c:majorTickMark val="none"/>
        <c:minorTickMark val="none"/>
        <c:tickLblPos val="none"/>
        <c:crossAx val="92701824"/>
        <c:crosses val="autoZero"/>
        <c:auto val="1"/>
        <c:lblOffset val="100"/>
        <c:baseTimeUnit val="years"/>
      </c:dateAx>
      <c:valAx>
        <c:axId val="9270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7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0</c:v>
                </c:pt>
                <c:pt idx="4">
                  <c:v>10.52</c:v>
                </c:pt>
              </c:numCache>
            </c:numRef>
          </c:val>
        </c:ser>
        <c:dLbls>
          <c:showLegendKey val="0"/>
          <c:showVal val="0"/>
          <c:showCatName val="0"/>
          <c:showSerName val="0"/>
          <c:showPercent val="0"/>
          <c:showBubbleSize val="0"/>
        </c:dLbls>
        <c:gapWidth val="150"/>
        <c:axId val="92752512"/>
        <c:axId val="9275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68.150000000000006</c:v>
                </c:pt>
              </c:numCache>
            </c:numRef>
          </c:val>
          <c:smooth val="0"/>
        </c:ser>
        <c:dLbls>
          <c:showLegendKey val="0"/>
          <c:showVal val="0"/>
          <c:showCatName val="0"/>
          <c:showSerName val="0"/>
          <c:showPercent val="0"/>
          <c:showBubbleSize val="0"/>
        </c:dLbls>
        <c:marker val="1"/>
        <c:smooth val="0"/>
        <c:axId val="92752512"/>
        <c:axId val="92754688"/>
      </c:lineChart>
      <c:dateAx>
        <c:axId val="92752512"/>
        <c:scaling>
          <c:orientation val="minMax"/>
        </c:scaling>
        <c:delete val="1"/>
        <c:axPos val="b"/>
        <c:numFmt formatCode="ge" sourceLinked="1"/>
        <c:majorTickMark val="none"/>
        <c:minorTickMark val="none"/>
        <c:tickLblPos val="none"/>
        <c:crossAx val="92754688"/>
        <c:crosses val="autoZero"/>
        <c:auto val="1"/>
        <c:lblOffset val="100"/>
        <c:baseTimeUnit val="years"/>
      </c:dateAx>
      <c:valAx>
        <c:axId val="9275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5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0</c:v>
                </c:pt>
                <c:pt idx="4">
                  <c:v>118.31</c:v>
                </c:pt>
              </c:numCache>
            </c:numRef>
          </c:val>
        </c:ser>
        <c:dLbls>
          <c:showLegendKey val="0"/>
          <c:showVal val="0"/>
          <c:showCatName val="0"/>
          <c:showSerName val="0"/>
          <c:showPercent val="0"/>
          <c:showBubbleSize val="0"/>
        </c:dLbls>
        <c:gapWidth val="150"/>
        <c:axId val="88458752"/>
        <c:axId val="8846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458752"/>
        <c:axId val="88460672"/>
      </c:lineChart>
      <c:dateAx>
        <c:axId val="88458752"/>
        <c:scaling>
          <c:orientation val="minMax"/>
        </c:scaling>
        <c:delete val="1"/>
        <c:axPos val="b"/>
        <c:numFmt formatCode="ge" sourceLinked="1"/>
        <c:majorTickMark val="none"/>
        <c:minorTickMark val="none"/>
        <c:tickLblPos val="none"/>
        <c:crossAx val="88460672"/>
        <c:crosses val="autoZero"/>
        <c:auto val="1"/>
        <c:lblOffset val="100"/>
        <c:baseTimeUnit val="years"/>
      </c:dateAx>
      <c:valAx>
        <c:axId val="8846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5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309952"/>
        <c:axId val="9131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309952"/>
        <c:axId val="91316224"/>
      </c:lineChart>
      <c:dateAx>
        <c:axId val="91309952"/>
        <c:scaling>
          <c:orientation val="minMax"/>
        </c:scaling>
        <c:delete val="1"/>
        <c:axPos val="b"/>
        <c:numFmt formatCode="ge" sourceLinked="1"/>
        <c:majorTickMark val="none"/>
        <c:minorTickMark val="none"/>
        <c:tickLblPos val="none"/>
        <c:crossAx val="91316224"/>
        <c:crosses val="autoZero"/>
        <c:auto val="1"/>
        <c:lblOffset val="100"/>
        <c:baseTimeUnit val="years"/>
      </c:dateAx>
      <c:valAx>
        <c:axId val="9131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0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185728"/>
        <c:axId val="9018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185728"/>
        <c:axId val="90186880"/>
      </c:lineChart>
      <c:dateAx>
        <c:axId val="90185728"/>
        <c:scaling>
          <c:orientation val="minMax"/>
        </c:scaling>
        <c:delete val="1"/>
        <c:axPos val="b"/>
        <c:numFmt formatCode="ge" sourceLinked="1"/>
        <c:majorTickMark val="none"/>
        <c:minorTickMark val="none"/>
        <c:tickLblPos val="none"/>
        <c:crossAx val="90186880"/>
        <c:crosses val="autoZero"/>
        <c:auto val="1"/>
        <c:lblOffset val="100"/>
        <c:baseTimeUnit val="years"/>
      </c:dateAx>
      <c:valAx>
        <c:axId val="9018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8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217472"/>
        <c:axId val="9022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217472"/>
        <c:axId val="90227840"/>
      </c:lineChart>
      <c:dateAx>
        <c:axId val="90217472"/>
        <c:scaling>
          <c:orientation val="minMax"/>
        </c:scaling>
        <c:delete val="1"/>
        <c:axPos val="b"/>
        <c:numFmt formatCode="ge" sourceLinked="1"/>
        <c:majorTickMark val="none"/>
        <c:minorTickMark val="none"/>
        <c:tickLblPos val="none"/>
        <c:crossAx val="90227840"/>
        <c:crosses val="autoZero"/>
        <c:auto val="1"/>
        <c:lblOffset val="100"/>
        <c:baseTimeUnit val="years"/>
      </c:dateAx>
      <c:valAx>
        <c:axId val="9022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1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442176"/>
        <c:axId val="9144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442176"/>
        <c:axId val="91448448"/>
      </c:lineChart>
      <c:dateAx>
        <c:axId val="91442176"/>
        <c:scaling>
          <c:orientation val="minMax"/>
        </c:scaling>
        <c:delete val="1"/>
        <c:axPos val="b"/>
        <c:numFmt formatCode="ge" sourceLinked="1"/>
        <c:majorTickMark val="none"/>
        <c:minorTickMark val="none"/>
        <c:tickLblPos val="none"/>
        <c:crossAx val="91448448"/>
        <c:crosses val="autoZero"/>
        <c:auto val="1"/>
        <c:lblOffset val="100"/>
        <c:baseTimeUnit val="years"/>
      </c:dateAx>
      <c:valAx>
        <c:axId val="9144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4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106.4</c:v>
                </c:pt>
              </c:numCache>
            </c:numRef>
          </c:val>
        </c:ser>
        <c:dLbls>
          <c:showLegendKey val="0"/>
          <c:showVal val="0"/>
          <c:showCatName val="0"/>
          <c:showSerName val="0"/>
          <c:showPercent val="0"/>
          <c:showBubbleSize val="0"/>
        </c:dLbls>
        <c:gapWidth val="150"/>
        <c:axId val="91470464"/>
        <c:axId val="9148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392.19</c:v>
                </c:pt>
              </c:numCache>
            </c:numRef>
          </c:val>
          <c:smooth val="0"/>
        </c:ser>
        <c:dLbls>
          <c:showLegendKey val="0"/>
          <c:showVal val="0"/>
          <c:showCatName val="0"/>
          <c:showSerName val="0"/>
          <c:showPercent val="0"/>
          <c:showBubbleSize val="0"/>
        </c:dLbls>
        <c:marker val="1"/>
        <c:smooth val="0"/>
        <c:axId val="91470464"/>
        <c:axId val="91489024"/>
      </c:lineChart>
      <c:dateAx>
        <c:axId val="91470464"/>
        <c:scaling>
          <c:orientation val="minMax"/>
        </c:scaling>
        <c:delete val="1"/>
        <c:axPos val="b"/>
        <c:numFmt formatCode="ge" sourceLinked="1"/>
        <c:majorTickMark val="none"/>
        <c:minorTickMark val="none"/>
        <c:tickLblPos val="none"/>
        <c:crossAx val="91489024"/>
        <c:crosses val="autoZero"/>
        <c:auto val="1"/>
        <c:lblOffset val="100"/>
        <c:baseTimeUnit val="years"/>
      </c:dateAx>
      <c:valAx>
        <c:axId val="9148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7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0</c:v>
                </c:pt>
                <c:pt idx="4">
                  <c:v>17.21</c:v>
                </c:pt>
              </c:numCache>
            </c:numRef>
          </c:val>
        </c:ser>
        <c:dLbls>
          <c:showLegendKey val="0"/>
          <c:showVal val="0"/>
          <c:showCatName val="0"/>
          <c:showSerName val="0"/>
          <c:showPercent val="0"/>
          <c:showBubbleSize val="0"/>
        </c:dLbls>
        <c:gapWidth val="150"/>
        <c:axId val="91517696"/>
        <c:axId val="9151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57.03</c:v>
                </c:pt>
              </c:numCache>
            </c:numRef>
          </c:val>
          <c:smooth val="0"/>
        </c:ser>
        <c:dLbls>
          <c:showLegendKey val="0"/>
          <c:showVal val="0"/>
          <c:showCatName val="0"/>
          <c:showSerName val="0"/>
          <c:showPercent val="0"/>
          <c:showBubbleSize val="0"/>
        </c:dLbls>
        <c:marker val="1"/>
        <c:smooth val="0"/>
        <c:axId val="91517696"/>
        <c:axId val="91519616"/>
      </c:lineChart>
      <c:dateAx>
        <c:axId val="91517696"/>
        <c:scaling>
          <c:orientation val="minMax"/>
        </c:scaling>
        <c:delete val="1"/>
        <c:axPos val="b"/>
        <c:numFmt formatCode="ge" sourceLinked="1"/>
        <c:majorTickMark val="none"/>
        <c:minorTickMark val="none"/>
        <c:tickLblPos val="none"/>
        <c:crossAx val="91519616"/>
        <c:crosses val="autoZero"/>
        <c:auto val="1"/>
        <c:lblOffset val="100"/>
        <c:baseTimeUnit val="years"/>
      </c:dateAx>
      <c:valAx>
        <c:axId val="9151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1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0</c:v>
                </c:pt>
                <c:pt idx="4">
                  <c:v>4895.5200000000004</c:v>
                </c:pt>
              </c:numCache>
            </c:numRef>
          </c:val>
        </c:ser>
        <c:dLbls>
          <c:showLegendKey val="0"/>
          <c:showVal val="0"/>
          <c:showCatName val="0"/>
          <c:showSerName val="0"/>
          <c:showPercent val="0"/>
          <c:showBubbleSize val="0"/>
        </c:dLbls>
        <c:gapWidth val="150"/>
        <c:axId val="91544960"/>
        <c:axId val="9155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283.73</c:v>
                </c:pt>
              </c:numCache>
            </c:numRef>
          </c:val>
          <c:smooth val="0"/>
        </c:ser>
        <c:dLbls>
          <c:showLegendKey val="0"/>
          <c:showVal val="0"/>
          <c:showCatName val="0"/>
          <c:showSerName val="0"/>
          <c:showPercent val="0"/>
          <c:showBubbleSize val="0"/>
        </c:dLbls>
        <c:marker val="1"/>
        <c:smooth val="0"/>
        <c:axId val="91544960"/>
        <c:axId val="91551232"/>
      </c:lineChart>
      <c:dateAx>
        <c:axId val="91544960"/>
        <c:scaling>
          <c:orientation val="minMax"/>
        </c:scaling>
        <c:delete val="1"/>
        <c:axPos val="b"/>
        <c:numFmt formatCode="ge" sourceLinked="1"/>
        <c:majorTickMark val="none"/>
        <c:minorTickMark val="none"/>
        <c:tickLblPos val="none"/>
        <c:crossAx val="91551232"/>
        <c:crosses val="autoZero"/>
        <c:auto val="1"/>
        <c:lblOffset val="100"/>
        <c:baseTimeUnit val="years"/>
      </c:dateAx>
      <c:valAx>
        <c:axId val="9155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4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津市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K3</v>
      </c>
      <c r="X8" s="70"/>
      <c r="Y8" s="70"/>
      <c r="Z8" s="70"/>
      <c r="AA8" s="70"/>
      <c r="AB8" s="70"/>
      <c r="AC8" s="70"/>
      <c r="AD8" s="3"/>
      <c r="AE8" s="3"/>
      <c r="AF8" s="3"/>
      <c r="AG8" s="3"/>
      <c r="AH8" s="3"/>
      <c r="AI8" s="3"/>
      <c r="AJ8" s="3"/>
      <c r="AK8" s="3"/>
      <c r="AL8" s="64">
        <f>データ!R6</f>
        <v>283031</v>
      </c>
      <c r="AM8" s="64"/>
      <c r="AN8" s="64"/>
      <c r="AO8" s="64"/>
      <c r="AP8" s="64"/>
      <c r="AQ8" s="64"/>
      <c r="AR8" s="64"/>
      <c r="AS8" s="64"/>
      <c r="AT8" s="63">
        <f>データ!S6</f>
        <v>711.11</v>
      </c>
      <c r="AU8" s="63"/>
      <c r="AV8" s="63"/>
      <c r="AW8" s="63"/>
      <c r="AX8" s="63"/>
      <c r="AY8" s="63"/>
      <c r="AZ8" s="63"/>
      <c r="BA8" s="63"/>
      <c r="BB8" s="63">
        <f>データ!T6</f>
        <v>398.01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16.510000000000002</v>
      </c>
      <c r="Q10" s="63"/>
      <c r="R10" s="63"/>
      <c r="S10" s="63"/>
      <c r="T10" s="63"/>
      <c r="U10" s="63"/>
      <c r="V10" s="63"/>
      <c r="W10" s="63">
        <f>データ!P6</f>
        <v>100</v>
      </c>
      <c r="X10" s="63"/>
      <c r="Y10" s="63"/>
      <c r="Z10" s="63"/>
      <c r="AA10" s="63"/>
      <c r="AB10" s="63"/>
      <c r="AC10" s="63"/>
      <c r="AD10" s="64">
        <f>データ!Q6</f>
        <v>1944</v>
      </c>
      <c r="AE10" s="64"/>
      <c r="AF10" s="64"/>
      <c r="AG10" s="64"/>
      <c r="AH10" s="64"/>
      <c r="AI10" s="64"/>
      <c r="AJ10" s="64"/>
      <c r="AK10" s="2"/>
      <c r="AL10" s="64">
        <f>データ!U6</f>
        <v>46577</v>
      </c>
      <c r="AM10" s="64"/>
      <c r="AN10" s="64"/>
      <c r="AO10" s="64"/>
      <c r="AP10" s="64"/>
      <c r="AQ10" s="64"/>
      <c r="AR10" s="64"/>
      <c r="AS10" s="64"/>
      <c r="AT10" s="63">
        <f>データ!V6</f>
        <v>632.95000000000005</v>
      </c>
      <c r="AU10" s="63"/>
      <c r="AV10" s="63"/>
      <c r="AW10" s="63"/>
      <c r="AX10" s="63"/>
      <c r="AY10" s="63"/>
      <c r="AZ10" s="63"/>
      <c r="BA10" s="63"/>
      <c r="BB10" s="63">
        <f>データ!W6</f>
        <v>73.59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242012</v>
      </c>
      <c r="D6" s="31">
        <f t="shared" si="3"/>
        <v>47</v>
      </c>
      <c r="E6" s="31">
        <f t="shared" si="3"/>
        <v>18</v>
      </c>
      <c r="F6" s="31">
        <f t="shared" si="3"/>
        <v>0</v>
      </c>
      <c r="G6" s="31">
        <f t="shared" si="3"/>
        <v>0</v>
      </c>
      <c r="H6" s="31" t="str">
        <f t="shared" si="3"/>
        <v>三重県　津市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16.510000000000002</v>
      </c>
      <c r="P6" s="32">
        <f t="shared" si="3"/>
        <v>100</v>
      </c>
      <c r="Q6" s="32">
        <f t="shared" si="3"/>
        <v>1944</v>
      </c>
      <c r="R6" s="32">
        <f t="shared" si="3"/>
        <v>283031</v>
      </c>
      <c r="S6" s="32">
        <f t="shared" si="3"/>
        <v>711.11</v>
      </c>
      <c r="T6" s="32">
        <f t="shared" si="3"/>
        <v>398.01</v>
      </c>
      <c r="U6" s="32">
        <f t="shared" si="3"/>
        <v>46577</v>
      </c>
      <c r="V6" s="32">
        <f t="shared" si="3"/>
        <v>632.95000000000005</v>
      </c>
      <c r="W6" s="32">
        <f t="shared" si="3"/>
        <v>73.59</v>
      </c>
      <c r="X6" s="33" t="str">
        <f>IF(X7="",NA(),X7)</f>
        <v>-</v>
      </c>
      <c r="Y6" s="33" t="str">
        <f t="shared" ref="Y6:AG6" si="4">IF(Y7="",NA(),Y7)</f>
        <v>-</v>
      </c>
      <c r="Z6" s="33" t="str">
        <f t="shared" si="4"/>
        <v>-</v>
      </c>
      <c r="AA6" s="33" t="str">
        <f t="shared" si="4"/>
        <v>-</v>
      </c>
      <c r="AB6" s="33">
        <f t="shared" si="4"/>
        <v>118.31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t="str">
        <f>IF(BE7="",NA(),BE7)</f>
        <v>-</v>
      </c>
      <c r="BF6" s="33" t="str">
        <f t="shared" ref="BF6:BN6" si="7">IF(BF7="",NA(),BF7)</f>
        <v>-</v>
      </c>
      <c r="BG6" s="33" t="str">
        <f t="shared" si="7"/>
        <v>-</v>
      </c>
      <c r="BH6" s="33" t="str">
        <f t="shared" si="7"/>
        <v>-</v>
      </c>
      <c r="BI6" s="33">
        <f t="shared" si="7"/>
        <v>106.4</v>
      </c>
      <c r="BJ6" s="33" t="str">
        <f t="shared" si="7"/>
        <v>-</v>
      </c>
      <c r="BK6" s="33" t="str">
        <f t="shared" si="7"/>
        <v>-</v>
      </c>
      <c r="BL6" s="33" t="str">
        <f t="shared" si="7"/>
        <v>-</v>
      </c>
      <c r="BM6" s="33" t="str">
        <f t="shared" si="7"/>
        <v>-</v>
      </c>
      <c r="BN6" s="33">
        <f t="shared" si="7"/>
        <v>392.19</v>
      </c>
      <c r="BO6" s="32" t="str">
        <f>IF(BO7="","",IF(BO7="-","【-】","【"&amp;SUBSTITUTE(TEXT(BO7,"#,##0.00"),"-","△")&amp;"】"))</f>
        <v>【345.93】</v>
      </c>
      <c r="BP6" s="33" t="str">
        <f>IF(BP7="",NA(),BP7)</f>
        <v>-</v>
      </c>
      <c r="BQ6" s="33" t="str">
        <f t="shared" ref="BQ6:BY6" si="8">IF(BQ7="",NA(),BQ7)</f>
        <v>-</v>
      </c>
      <c r="BR6" s="33" t="str">
        <f t="shared" si="8"/>
        <v>-</v>
      </c>
      <c r="BS6" s="33" t="str">
        <f t="shared" si="8"/>
        <v>-</v>
      </c>
      <c r="BT6" s="33">
        <f t="shared" si="8"/>
        <v>17.21</v>
      </c>
      <c r="BU6" s="33" t="str">
        <f t="shared" si="8"/>
        <v>-</v>
      </c>
      <c r="BV6" s="33" t="str">
        <f t="shared" si="8"/>
        <v>-</v>
      </c>
      <c r="BW6" s="33" t="str">
        <f t="shared" si="8"/>
        <v>-</v>
      </c>
      <c r="BX6" s="33" t="str">
        <f t="shared" si="8"/>
        <v>-</v>
      </c>
      <c r="BY6" s="33">
        <f t="shared" si="8"/>
        <v>57.03</v>
      </c>
      <c r="BZ6" s="32" t="str">
        <f>IF(BZ7="","",IF(BZ7="-","【-】","【"&amp;SUBSTITUTE(TEXT(BZ7,"#,##0.00"),"-","△")&amp;"】"))</f>
        <v>【59.44】</v>
      </c>
      <c r="CA6" s="33" t="str">
        <f>IF(CA7="",NA(),CA7)</f>
        <v>-</v>
      </c>
      <c r="CB6" s="33" t="str">
        <f t="shared" ref="CB6:CJ6" si="9">IF(CB7="",NA(),CB7)</f>
        <v>-</v>
      </c>
      <c r="CC6" s="33" t="str">
        <f t="shared" si="9"/>
        <v>-</v>
      </c>
      <c r="CD6" s="33" t="str">
        <f t="shared" si="9"/>
        <v>-</v>
      </c>
      <c r="CE6" s="33">
        <f t="shared" si="9"/>
        <v>4895.5200000000004</v>
      </c>
      <c r="CF6" s="33" t="str">
        <f t="shared" si="9"/>
        <v>-</v>
      </c>
      <c r="CG6" s="33" t="str">
        <f t="shared" si="9"/>
        <v>-</v>
      </c>
      <c r="CH6" s="33" t="str">
        <f t="shared" si="9"/>
        <v>-</v>
      </c>
      <c r="CI6" s="33" t="str">
        <f t="shared" si="9"/>
        <v>-</v>
      </c>
      <c r="CJ6" s="33">
        <f t="shared" si="9"/>
        <v>283.73</v>
      </c>
      <c r="CK6" s="32" t="str">
        <f>IF(CK7="","",IF(CK7="-","【-】","【"&amp;SUBSTITUTE(TEXT(CK7,"#,##0.00"),"-","△")&amp;"】"))</f>
        <v>【272.79】</v>
      </c>
      <c r="CL6" s="33" t="str">
        <f>IF(CL7="",NA(),CL7)</f>
        <v>-</v>
      </c>
      <c r="CM6" s="33" t="str">
        <f t="shared" ref="CM6:CU6" si="10">IF(CM7="",NA(),CM7)</f>
        <v>-</v>
      </c>
      <c r="CN6" s="33" t="str">
        <f t="shared" si="10"/>
        <v>-</v>
      </c>
      <c r="CO6" s="33" t="str">
        <f t="shared" si="10"/>
        <v>-</v>
      </c>
      <c r="CP6" s="33" t="str">
        <f t="shared" si="10"/>
        <v>-</v>
      </c>
      <c r="CQ6" s="33" t="str">
        <f t="shared" si="10"/>
        <v>-</v>
      </c>
      <c r="CR6" s="33" t="str">
        <f t="shared" si="10"/>
        <v>-</v>
      </c>
      <c r="CS6" s="33" t="str">
        <f t="shared" si="10"/>
        <v>-</v>
      </c>
      <c r="CT6" s="33" t="str">
        <f t="shared" si="10"/>
        <v>-</v>
      </c>
      <c r="CU6" s="33">
        <f t="shared" si="10"/>
        <v>58.25</v>
      </c>
      <c r="CV6" s="32" t="str">
        <f>IF(CV7="","",IF(CV7="-","【-】","【"&amp;SUBSTITUTE(TEXT(CV7,"#,##0.00"),"-","△")&amp;"】"))</f>
        <v>【58.84】</v>
      </c>
      <c r="CW6" s="33" t="str">
        <f>IF(CW7="",NA(),CW7)</f>
        <v>-</v>
      </c>
      <c r="CX6" s="33" t="str">
        <f t="shared" ref="CX6:DF6" si="11">IF(CX7="",NA(),CX7)</f>
        <v>-</v>
      </c>
      <c r="CY6" s="33" t="str">
        <f t="shared" si="11"/>
        <v>-</v>
      </c>
      <c r="CZ6" s="33" t="str">
        <f t="shared" si="11"/>
        <v>-</v>
      </c>
      <c r="DA6" s="33">
        <f t="shared" si="11"/>
        <v>10.52</v>
      </c>
      <c r="DB6" s="33" t="str">
        <f t="shared" si="11"/>
        <v>-</v>
      </c>
      <c r="DC6" s="33" t="str">
        <f t="shared" si="11"/>
        <v>-</v>
      </c>
      <c r="DD6" s="33" t="str">
        <f t="shared" si="11"/>
        <v>-</v>
      </c>
      <c r="DE6" s="33" t="str">
        <f t="shared" si="11"/>
        <v>-</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242012</v>
      </c>
      <c r="D7" s="35">
        <v>47</v>
      </c>
      <c r="E7" s="35">
        <v>18</v>
      </c>
      <c r="F7" s="35">
        <v>0</v>
      </c>
      <c r="G7" s="35">
        <v>0</v>
      </c>
      <c r="H7" s="35" t="s">
        <v>96</v>
      </c>
      <c r="I7" s="35" t="s">
        <v>97</v>
      </c>
      <c r="J7" s="35" t="s">
        <v>98</v>
      </c>
      <c r="K7" s="35" t="s">
        <v>99</v>
      </c>
      <c r="L7" s="35" t="s">
        <v>100</v>
      </c>
      <c r="M7" s="36" t="s">
        <v>101</v>
      </c>
      <c r="N7" s="36" t="s">
        <v>102</v>
      </c>
      <c r="O7" s="36">
        <v>16.510000000000002</v>
      </c>
      <c r="P7" s="36">
        <v>100</v>
      </c>
      <c r="Q7" s="36">
        <v>1944</v>
      </c>
      <c r="R7" s="36">
        <v>283031</v>
      </c>
      <c r="S7" s="36">
        <v>711.11</v>
      </c>
      <c r="T7" s="36">
        <v>398.01</v>
      </c>
      <c r="U7" s="36">
        <v>46577</v>
      </c>
      <c r="V7" s="36">
        <v>632.95000000000005</v>
      </c>
      <c r="W7" s="36">
        <v>73.59</v>
      </c>
      <c r="X7" s="36" t="s">
        <v>101</v>
      </c>
      <c r="Y7" s="36" t="s">
        <v>101</v>
      </c>
      <c r="Z7" s="36" t="s">
        <v>101</v>
      </c>
      <c r="AA7" s="36" t="s">
        <v>101</v>
      </c>
      <c r="AB7" s="36">
        <v>118.31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t="s">
        <v>101</v>
      </c>
      <c r="BF7" s="36" t="s">
        <v>101</v>
      </c>
      <c r="BG7" s="36" t="s">
        <v>101</v>
      </c>
      <c r="BH7" s="36" t="s">
        <v>101</v>
      </c>
      <c r="BI7" s="36">
        <v>106.4</v>
      </c>
      <c r="BJ7" s="36" t="s">
        <v>101</v>
      </c>
      <c r="BK7" s="36" t="s">
        <v>101</v>
      </c>
      <c r="BL7" s="36" t="s">
        <v>101</v>
      </c>
      <c r="BM7" s="36" t="s">
        <v>101</v>
      </c>
      <c r="BN7" s="36">
        <v>392.19</v>
      </c>
      <c r="BO7" s="36">
        <v>345.93</v>
      </c>
      <c r="BP7" s="36" t="s">
        <v>101</v>
      </c>
      <c r="BQ7" s="36" t="s">
        <v>101</v>
      </c>
      <c r="BR7" s="36" t="s">
        <v>101</v>
      </c>
      <c r="BS7" s="36" t="s">
        <v>101</v>
      </c>
      <c r="BT7" s="36">
        <v>17.21</v>
      </c>
      <c r="BU7" s="36" t="s">
        <v>101</v>
      </c>
      <c r="BV7" s="36" t="s">
        <v>101</v>
      </c>
      <c r="BW7" s="36" t="s">
        <v>101</v>
      </c>
      <c r="BX7" s="36" t="s">
        <v>101</v>
      </c>
      <c r="BY7" s="36">
        <v>57.03</v>
      </c>
      <c r="BZ7" s="36">
        <v>59.44</v>
      </c>
      <c r="CA7" s="36" t="s">
        <v>101</v>
      </c>
      <c r="CB7" s="36" t="s">
        <v>101</v>
      </c>
      <c r="CC7" s="36" t="s">
        <v>101</v>
      </c>
      <c r="CD7" s="36" t="s">
        <v>101</v>
      </c>
      <c r="CE7" s="36">
        <v>4895.5200000000004</v>
      </c>
      <c r="CF7" s="36" t="s">
        <v>101</v>
      </c>
      <c r="CG7" s="36" t="s">
        <v>101</v>
      </c>
      <c r="CH7" s="36" t="s">
        <v>101</v>
      </c>
      <c r="CI7" s="36" t="s">
        <v>101</v>
      </c>
      <c r="CJ7" s="36">
        <v>283.73</v>
      </c>
      <c r="CK7" s="36">
        <v>272.79000000000002</v>
      </c>
      <c r="CL7" s="36" t="s">
        <v>101</v>
      </c>
      <c r="CM7" s="36" t="s">
        <v>101</v>
      </c>
      <c r="CN7" s="36" t="s">
        <v>101</v>
      </c>
      <c r="CO7" s="36" t="s">
        <v>101</v>
      </c>
      <c r="CP7" s="36" t="s">
        <v>101</v>
      </c>
      <c r="CQ7" s="36" t="s">
        <v>101</v>
      </c>
      <c r="CR7" s="36" t="s">
        <v>101</v>
      </c>
      <c r="CS7" s="36" t="s">
        <v>101</v>
      </c>
      <c r="CT7" s="36" t="s">
        <v>101</v>
      </c>
      <c r="CU7" s="36">
        <v>58.25</v>
      </c>
      <c r="CV7" s="36">
        <v>58.84</v>
      </c>
      <c r="CW7" s="36" t="s">
        <v>101</v>
      </c>
      <c r="CX7" s="36" t="s">
        <v>101</v>
      </c>
      <c r="CY7" s="36" t="s">
        <v>101</v>
      </c>
      <c r="CZ7" s="36" t="s">
        <v>101</v>
      </c>
      <c r="DA7" s="36">
        <v>10.52</v>
      </c>
      <c r="DB7" s="36" t="s">
        <v>101</v>
      </c>
      <c r="DC7" s="36" t="s">
        <v>101</v>
      </c>
      <c r="DD7" s="36" t="s">
        <v>101</v>
      </c>
      <c r="DE7" s="36" t="s">
        <v>101</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2017-02-16T01:07:39Z</cp:lastPrinted>
  <dcterms:created xsi:type="dcterms:W3CDTF">2017-02-08T03:23:18Z</dcterms:created>
  <dcterms:modified xsi:type="dcterms:W3CDTF">2017-02-22T02:57:58Z</dcterms:modified>
  <cp:category/>
</cp:coreProperties>
</file>