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<sst xmlns="http://schemas.openxmlformats.org/spreadsheetml/2006/main" count="224" uniqueCount="111">
  <si>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</si>
  <si>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</si>
  <si>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</si>
  <si>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</si>
  <si>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</si>
  <si>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</si>
  <si>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</si>
  <si>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</si>
  <si>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</si>
  <si>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</si>
  <si>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</si>
  <si>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</si>
  <si>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</si>
  <si>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</si>
  <si>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</si>
  <si>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</si>
  <si>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</si>
  <si>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</si>
  <si>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</si>
  <si>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</si>
  <si>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</si>
  <si>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</si>
  <si>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</si>
  <si>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</si>
  <si>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</si>
  <si>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</si>
  <si>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</si>
  <si>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</si>
  <si>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</si>
  <si>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</si>
  <si>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</si>
  <si>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</si>
  <si>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</si>
  <si>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</si>
  <si>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</si>
  <si>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</si>
  <si>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</si>
  <si>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</si>
  <si>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</si>
  <si>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</si>
  <si>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</si>
  <si>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</si>
  <si>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</si>
  <si>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</si>
  <si>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</si>
  <si>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</si>
  <si>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</si>
  <si>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</si>
  <si>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</si>
  <si>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</si>
  <si>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</si>
  <si>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</si>
  <si>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</si>
  <si>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</si>
  <si>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</si>
  <si>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</si>
  <si>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</si>
  <si>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</si>
  <si>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</si>
  <si>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</si>
  <si>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</si>
  <si>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</si>
  <si>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</si>
  <si>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</si>
  <si>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</si>
  <si>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</si>
  <si>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</si>
  <si>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</si>
  <si>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</si>
  <si>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</si>
  <si>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</si>
  <si>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</si>
  <si>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</si>
  <si>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</si>
  <si>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</si>
  <si>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</si>
  <si>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</si>
  <si>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</si>
  <si>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</si>
  <si>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</si>
  <si>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</si>
  <si>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</si>
  <si>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</si>
  <si>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</si>
  <si>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</si>
  <si>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</si>
  <si>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</si>
  <si>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</si>
  <si>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</si>
  <si>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</si>
  <si>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</si>
  <si>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</si>
  <si>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</si>
  <si>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</si>
  <si>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</si>
  <si>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</si>
  <si>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南伊勢町</t>
  </si>
  <si>
    <t>法非適用</t>
  </si>
  <si>
    <t>下水道事業</t>
  </si>
  <si>
    <t>漁業集落排水</t>
  </si>
  <si>
    <t>H2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</si>
  <si>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</si>
  <si>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</si>
  <si>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</si>
  <si>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</si>
  <si>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</si>
  <si>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</si>
  <si>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</si>
  <si>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水洗化比率は、類似団体の平均値を上回っていることから、接続率は良好といえるが、現在も管路整備が継続中のため、今後は整備完了後の加入率が課題となってくる。</t>
    <rPh sb="0" eb="3">
      <t>スイセンカ</t>
    </rPh>
    <rPh sb="3" eb="5">
      <t>ヒリツ</t>
    </rPh>
    <rPh sb="7" eb="9">
      <t>ルイジ</t>
    </rPh>
    <rPh sb="9" eb="11">
      <t>ダンタイ</t>
    </rPh>
    <rPh sb="12" eb="15">
      <t>ヘイキンチ</t>
    </rPh>
    <rPh sb="16" eb="18">
      <t>ウワマワ</t>
    </rPh>
    <rPh sb="27" eb="29">
      <t>セツゾク</t>
    </rPh>
    <rPh sb="29" eb="30">
      <t>リツ</t>
    </rPh>
    <rPh sb="31" eb="33">
      <t>リョウコウ</t>
    </rPh>
    <rPh sb="39" eb="41">
      <t>ゲンザイ</t>
    </rPh>
    <rPh sb="42" eb="44">
      <t>カンロ</t>
    </rPh>
    <rPh sb="44" eb="46">
      <t>セイビ</t>
    </rPh>
    <rPh sb="47" eb="50">
      <t>ケイゾクチュウ</t>
    </rPh>
    <rPh sb="54" eb="56">
      <t>コンゴ</t>
    </rPh>
    <rPh sb="57" eb="59">
      <t>セイビ</t>
    </rPh>
    <rPh sb="59" eb="61">
      <t>カンリョウ</t>
    </rPh>
    <rPh sb="61" eb="62">
      <t>ゴ</t>
    </rPh>
    <rPh sb="63" eb="65">
      <t>カニュウ</t>
    </rPh>
    <rPh sb="65" eb="66">
      <t>リツ</t>
    </rPh>
    <rPh sb="67" eb="69">
      <t>カダイ</t>
    </rPh>
    <phoneticPr fontId="4"/>
  </si>
  <si>
    <t>現時点では、管渠の更新については必要ないが、処理施設については、一部の施設の老朽化が進んでいることから、今後は長寿命化対策による修繕計画を立てることで、低予算で適切な維持管理を行っていく必要がある。</t>
    <rPh sb="0" eb="3">
      <t>ゲンジテン</t>
    </rPh>
    <rPh sb="6" eb="7">
      <t>カン</t>
    </rPh>
    <rPh sb="7" eb="8">
      <t>キョ</t>
    </rPh>
    <rPh sb="9" eb="11">
      <t>コウシン</t>
    </rPh>
    <rPh sb="16" eb="18">
      <t>ヒツヨウ</t>
    </rPh>
    <rPh sb="22" eb="24">
      <t>ショリ</t>
    </rPh>
    <rPh sb="24" eb="26">
      <t>シセツ</t>
    </rPh>
    <rPh sb="32" eb="34">
      <t>イチブ</t>
    </rPh>
    <rPh sb="35" eb="37">
      <t>シセツ</t>
    </rPh>
    <rPh sb="38" eb="40">
      <t>ロウキュウ</t>
    </rPh>
    <rPh sb="40" eb="41">
      <t>カ</t>
    </rPh>
    <rPh sb="42" eb="43">
      <t>スス</t>
    </rPh>
    <rPh sb="52" eb="54">
      <t>コンゴ</t>
    </rPh>
    <rPh sb="55" eb="56">
      <t>チョウ</t>
    </rPh>
    <rPh sb="56" eb="59">
      <t>ジュミョウカ</t>
    </rPh>
    <rPh sb="59" eb="61">
      <t>タイサク</t>
    </rPh>
    <rPh sb="64" eb="66">
      <t>シュウゼン</t>
    </rPh>
    <rPh sb="66" eb="68">
      <t>ケイカク</t>
    </rPh>
    <rPh sb="69" eb="70">
      <t>タ</t>
    </rPh>
    <rPh sb="76" eb="77">
      <t>テイ</t>
    </rPh>
    <rPh sb="77" eb="79">
      <t>ヨサン</t>
    </rPh>
    <rPh sb="80" eb="82">
      <t>テキセツ</t>
    </rPh>
    <rPh sb="83" eb="85">
      <t>イジ</t>
    </rPh>
    <rPh sb="85" eb="87">
      <t>カンリ</t>
    </rPh>
    <rPh sb="88" eb="89">
      <t>オコナ</t>
    </rPh>
    <rPh sb="93" eb="95">
      <t>ヒツヨウ</t>
    </rPh>
    <phoneticPr fontId="4"/>
  </si>
  <si>
    <t>一部処理施設の老朽化が進んでいることから、引き続き維持修繕に必要な経費が増加することが予測されるため、経費回収率の減少が予測される。</t>
    <rPh sb="0" eb="2">
      <t>イチブ</t>
    </rPh>
    <rPh sb="2" eb="4">
      <t>ショリ</t>
    </rPh>
    <rPh sb="4" eb="6">
      <t>シセツ</t>
    </rPh>
    <rPh sb="7" eb="10">
      <t>ロウキュウカ</t>
    </rPh>
    <rPh sb="11" eb="12">
      <t>スス</t>
    </rPh>
    <rPh sb="21" eb="22">
      <t>ヒ</t>
    </rPh>
    <rPh sb="23" eb="24">
      <t>ツヅ</t>
    </rPh>
    <rPh sb="25" eb="27">
      <t>イジ</t>
    </rPh>
    <rPh sb="27" eb="29">
      <t>シュウゼン</t>
    </rPh>
    <rPh sb="30" eb="32">
      <t>ヒツヨウ</t>
    </rPh>
    <rPh sb="33" eb="35">
      <t>ケイヒ</t>
    </rPh>
    <rPh sb="36" eb="38">
      <t>ゾウカ</t>
    </rPh>
    <rPh sb="43" eb="45">
      <t>ヨソク</t>
    </rPh>
    <rPh sb="51" eb="53">
      <t>ケイヒ</t>
    </rPh>
    <rPh sb="53" eb="55">
      <t>カイシュウ</t>
    </rPh>
    <rPh sb="55" eb="56">
      <t>リツ</t>
    </rPh>
    <rPh sb="57" eb="59">
      <t>ゲンショウ</t>
    </rPh>
    <rPh sb="60" eb="62">
      <t>ヨソク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</si>
</sst>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82272"/>
        <c:axId val="2931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0.36</c:v>
                </c:pt>
                <c:pt idx="2">
                  <c:v>0.14000000000000001</c:v>
                </c:pt>
                <c:pt idx="3">
                  <c:v>0.05</c:v>
                </c:pt>
                <c:pt idx="4">
                  <c:v>0.18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2272"/>
        <c:axId val="29311744"/>
      </c:lineChart>
      <c:dateAx>
        <c:axId val="92982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11744"/>
        <c:crosses val="autoZero"/>
        <c:auto val="1"/>
        <c:lblOffset val="100"/>
        <c:baseTimeUnit val="years"/>
      </c:dateAx>
      <c:valAx>
        <c:axId val="2931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982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35.24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00160"/>
        <c:axId val="29914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32.04</c:v>
                </c:pt>
                <c:pt idx="1">
                  <c:v>33.81</c:v>
                </c:pt>
                <c:pt idx="2">
                  <c:v>39.42</c:v>
                </c:pt>
                <c:pt idx="3">
                  <c:v>39.68</c:v>
                </c:pt>
                <c:pt idx="4">
                  <c:v>35.64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00160"/>
        <c:axId val="29914624"/>
      </c:lineChart>
      <c:dateAx>
        <c:axId val="29900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14624"/>
        <c:crosses val="autoZero"/>
        <c:auto val="1"/>
        <c:lblOffset val="100"/>
        <c:baseTimeUnit val="years"/>
      </c:dateAx>
      <c:valAx>
        <c:axId val="29914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900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79.88</c:v>
                </c:pt>
                <c:pt idx="1">
                  <c:v>75.63</c:v>
                </c:pt>
                <c:pt idx="2">
                  <c:v>85.1</c:v>
                </c:pt>
                <c:pt idx="3">
                  <c:v>87.42</c:v>
                </c:pt>
                <c:pt idx="4">
                  <c:v>89.89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2544"/>
        <c:axId val="3023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68.86</c:v>
                </c:pt>
                <c:pt idx="1">
                  <c:v>68.7</c:v>
                </c:pt>
                <c:pt idx="2">
                  <c:v>82.97</c:v>
                </c:pt>
                <c:pt idx="3">
                  <c:v>83.95</c:v>
                </c:pt>
                <c:pt idx="4">
                  <c:v>82.92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32544"/>
        <c:axId val="30233728"/>
      </c:lineChart>
      <c:dateAx>
        <c:axId val="29932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233728"/>
        <c:crosses val="autoZero"/>
        <c:auto val="1"/>
        <c:lblOffset val="100"/>
        <c:baseTimeUnit val="years"/>
      </c:dateAx>
      <c:valAx>
        <c:axId val="3023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932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87.54</c:v>
                </c:pt>
                <c:pt idx="1">
                  <c:v>93.3</c:v>
                </c:pt>
                <c:pt idx="2">
                  <c:v>86.09</c:v>
                </c:pt>
                <c:pt idx="3">
                  <c:v>73.180000000000007</c:v>
                </c:pt>
                <c:pt idx="4">
                  <c:v>79.47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41568"/>
        <c:axId val="29356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41568"/>
        <c:axId val="29356032"/>
      </c:lineChart>
      <c:dateAx>
        <c:axId val="29341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56032"/>
        <c:crosses val="autoZero"/>
        <c:auto val="1"/>
        <c:lblOffset val="100"/>
        <c:baseTimeUnit val="years"/>
      </c:dateAx>
      <c:valAx>
        <c:axId val="29356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341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13216"/>
        <c:axId val="2951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13216"/>
        <c:axId val="29515136"/>
      </c:lineChart>
      <c:dateAx>
        <c:axId val="29513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515136"/>
        <c:crosses val="autoZero"/>
        <c:auto val="1"/>
        <c:lblOffset val="100"/>
        <c:baseTimeUnit val="years"/>
      </c:dateAx>
      <c:valAx>
        <c:axId val="2951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513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58656"/>
        <c:axId val="29564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58656"/>
        <c:axId val="29564928"/>
      </c:lineChart>
      <c:dateAx>
        <c:axId val="29558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564928"/>
        <c:crosses val="autoZero"/>
        <c:auto val="1"/>
        <c:lblOffset val="100"/>
        <c:baseTimeUnit val="years"/>
      </c:dateAx>
      <c:valAx>
        <c:axId val="29564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558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95520"/>
        <c:axId val="2960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95520"/>
        <c:axId val="29605888"/>
      </c:lineChart>
      <c:dateAx>
        <c:axId val="29595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605888"/>
        <c:crosses val="autoZero"/>
        <c:auto val="1"/>
        <c:lblOffset val="100"/>
        <c:baseTimeUnit val="years"/>
      </c:dateAx>
      <c:valAx>
        <c:axId val="2960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595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9824"/>
        <c:axId val="2971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9824"/>
        <c:axId val="29711744"/>
      </c:lineChart>
      <c:dateAx>
        <c:axId val="29709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711744"/>
        <c:crosses val="autoZero"/>
        <c:auto val="1"/>
        <c:lblOffset val="100"/>
        <c:baseTimeUnit val="years"/>
      </c:dateAx>
      <c:valAx>
        <c:axId val="2971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709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1092.58</c:v>
                </c:pt>
                <c:pt idx="1">
                  <c:v>1091.68</c:v>
                </c:pt>
                <c:pt idx="2">
                  <c:v>1006.97</c:v>
                </c:pt>
                <c:pt idx="3">
                  <c:v>950.49</c:v>
                </c:pt>
                <c:pt idx="4">
                  <c:v>921.22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46304"/>
        <c:axId val="297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1723.1</c:v>
                </c:pt>
                <c:pt idx="1">
                  <c:v>1665.33</c:v>
                </c:pt>
                <c:pt idx="2">
                  <c:v>817.63</c:v>
                </c:pt>
                <c:pt idx="3">
                  <c:v>830.5</c:v>
                </c:pt>
                <c:pt idx="4">
                  <c:v>1029.24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46304"/>
        <c:axId val="29748224"/>
      </c:lineChart>
      <c:dateAx>
        <c:axId val="29746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748224"/>
        <c:crosses val="autoZero"/>
        <c:auto val="1"/>
        <c:lblOffset val="100"/>
        <c:baseTimeUnit val="years"/>
      </c:dateAx>
      <c:valAx>
        <c:axId val="297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746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67.010000000000005</c:v>
                </c:pt>
                <c:pt idx="1">
                  <c:v>69.489999999999995</c:v>
                </c:pt>
                <c:pt idx="2">
                  <c:v>62.23</c:v>
                </c:pt>
                <c:pt idx="3">
                  <c:v>44.84</c:v>
                </c:pt>
                <c:pt idx="4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82784"/>
        <c:axId val="29784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35.909999999999997</c:v>
                </c:pt>
                <c:pt idx="1">
                  <c:v>37.92</c:v>
                </c:pt>
                <c:pt idx="2">
                  <c:v>46.31</c:v>
                </c:pt>
                <c:pt idx="3">
                  <c:v>43.66</c:v>
                </c:pt>
                <c:pt idx="4">
                  <c:v>43.13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82784"/>
        <c:axId val="29784704"/>
      </c:lineChart>
      <c:dateAx>
        <c:axId val="29782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784704"/>
        <c:crosses val="autoZero"/>
        <c:auto val="1"/>
        <c:lblOffset val="100"/>
        <c:baseTimeUnit val="years"/>
      </c:dateAx>
      <c:valAx>
        <c:axId val="29784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782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255.96</c:v>
                </c:pt>
                <c:pt idx="1">
                  <c:v>248.46</c:v>
                </c:pt>
                <c:pt idx="2">
                  <c:v>278.39999999999998</c:v>
                </c:pt>
                <c:pt idx="3">
                  <c:v>398.25</c:v>
                </c:pt>
                <c:pt idx="4">
                  <c:v>352.93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84416"/>
        <c:axId val="29886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459.38</c:v>
                </c:pt>
                <c:pt idx="1">
                  <c:v>438.71</c:v>
                </c:pt>
                <c:pt idx="2">
                  <c:v>349.08</c:v>
                </c:pt>
                <c:pt idx="3">
                  <c:v>382.09</c:v>
                </c:pt>
                <c:pt idx="4">
                  <c:v>392.03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84416"/>
        <c:axId val="29886336"/>
      </c:lineChart>
      <c:dateAx>
        <c:axId val="29884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886336"/>
        <c:crosses val="autoZero"/>
        <c:auto val="1"/>
        <c:lblOffset val="100"/>
        <c:baseTimeUnit val="years"/>
      </c:dateAx>
      <c:valAx>
        <c:axId val="29886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884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【1,052.66】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【424.58】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南伊勢町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漁業集落排水</v>
      </c>
      <c r="Q8" s="70"/>
      <c r="R8" s="70"/>
      <c r="S8" s="70"/>
      <c r="T8" s="70"/>
      <c r="U8" s="70"/>
      <c r="V8" s="70"/>
      <c r="W8" s="70" t="str">
        <f>データ!L6</f>
        <v>H2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13915</v>
      </c>
      <c r="AM8" s="64"/>
      <c r="AN8" s="64"/>
      <c r="AO8" s="64"/>
      <c r="AP8" s="64"/>
      <c r="AQ8" s="64"/>
      <c r="AR8" s="64"/>
      <c r="AS8" s="64"/>
      <c r="AT8" s="63">
        <f>データ!S6</f>
        <v>241.89</v>
      </c>
      <c r="AU8" s="63"/>
      <c r="AV8" s="63"/>
      <c r="AW8" s="63"/>
      <c r="AX8" s="63"/>
      <c r="AY8" s="63"/>
      <c r="AZ8" s="63"/>
      <c r="BA8" s="63"/>
      <c r="BB8" s="63">
        <f>データ!T6</f>
        <v>57.53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32.83</v>
      </c>
      <c r="Q10" s="63"/>
      <c r="R10" s="63"/>
      <c r="S10" s="63"/>
      <c r="T10" s="63"/>
      <c r="U10" s="63"/>
      <c r="V10" s="63"/>
      <c r="W10" s="63">
        <f>データ!P6</f>
        <v>99.37</v>
      </c>
      <c r="X10" s="63"/>
      <c r="Y10" s="63"/>
      <c r="Z10" s="63"/>
      <c r="AA10" s="63"/>
      <c r="AB10" s="63"/>
      <c r="AC10" s="63"/>
      <c r="AD10" s="64">
        <f>データ!Q6</f>
        <v>3348</v>
      </c>
      <c r="AE10" s="64"/>
      <c r="AF10" s="64"/>
      <c r="AG10" s="64"/>
      <c r="AH10" s="64"/>
      <c r="AI10" s="64"/>
      <c r="AJ10" s="64"/>
      <c r="AK10" s="2"/>
      <c r="AL10" s="64">
        <f>データ!U6</f>
        <v>4530</v>
      </c>
      <c r="AM10" s="64"/>
      <c r="AN10" s="64"/>
      <c r="AO10" s="64"/>
      <c r="AP10" s="64"/>
      <c r="AQ10" s="64"/>
      <c r="AR10" s="64"/>
      <c r="AS10" s="64"/>
      <c r="AT10" s="63">
        <f>データ!V6</f>
        <v>0.93</v>
      </c>
      <c r="AU10" s="63"/>
      <c r="AV10" s="63"/>
      <c r="AW10" s="63"/>
      <c r="AX10" s="63"/>
      <c r="AY10" s="63"/>
      <c r="AZ10" s="63"/>
      <c r="BA10" s="63"/>
      <c r="BB10" s="63">
        <f>データ!W6</f>
        <v>4870.97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244724</v>
      </c>
      <c r="D6" s="31">
        <f t="shared" si="3"/>
        <v>47</v>
      </c>
      <c r="E6" s="31">
        <f t="shared" si="3"/>
        <v>17</v>
      </c>
      <c r="F6" s="31">
        <f t="shared" si="3"/>
        <v>6</v>
      </c>
      <c r="G6" s="31">
        <f t="shared" si="3"/>
        <v>0</v>
      </c>
      <c r="H6" s="31" t="str">
        <f t="shared" si="3"/>
        <v>三重県　南伊勢町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漁業集落排水</v>
      </c>
      <c r="L6" s="31" t="str">
        <f t="shared" si="3"/>
        <v>H2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32.83</v>
      </c>
      <c r="P6" s="32">
        <f t="shared" si="3"/>
        <v>99.37</v>
      </c>
      <c r="Q6" s="32">
        <f t="shared" si="3"/>
        <v>3348</v>
      </c>
      <c r="R6" s="32">
        <f t="shared" si="3"/>
        <v>13915</v>
      </c>
      <c r="S6" s="32">
        <f t="shared" si="3"/>
        <v>241.89</v>
      </c>
      <c r="T6" s="32">
        <f t="shared" si="3"/>
        <v>57.53</v>
      </c>
      <c r="U6" s="32">
        <f t="shared" si="3"/>
        <v>4530</v>
      </c>
      <c r="V6" s="32">
        <f t="shared" si="3"/>
        <v>0.93</v>
      </c>
      <c r="W6" s="32">
        <f t="shared" si="3"/>
        <v>4870.97</v>
      </c>
      <c r="X6" s="33">
        <f>IF(X7="",NA(),X7)</f>
        <v>87.54</v>
      </c>
      <c r="Y6" s="33">
        <f t="shared" ref="Y6:AG6" si="4">IF(Y7="",NA(),Y7)</f>
        <v>93.3</v>
      </c>
      <c r="Z6" s="33">
        <f t="shared" si="4"/>
        <v>86.09</v>
      </c>
      <c r="AA6" s="33">
        <f t="shared" si="4"/>
        <v>73.180000000000007</v>
      </c>
      <c r="AB6" s="33">
        <f t="shared" si="4"/>
        <v>79.47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1092.58</v>
      </c>
      <c r="BF6" s="33">
        <f t="shared" ref="BF6:BN6" si="7">IF(BF7="",NA(),BF7)</f>
        <v>1091.68</v>
      </c>
      <c r="BG6" s="33">
        <f t="shared" si="7"/>
        <v>1006.97</v>
      </c>
      <c r="BH6" s="33">
        <f t="shared" si="7"/>
        <v>950.49</v>
      </c>
      <c r="BI6" s="33">
        <f t="shared" si="7"/>
        <v>921.22</v>
      </c>
      <c r="BJ6" s="33">
        <f t="shared" si="7"/>
        <v>1723.1</v>
      </c>
      <c r="BK6" s="33">
        <f t="shared" si="7"/>
        <v>1665.33</v>
      </c>
      <c r="BL6" s="33">
        <f t="shared" si="7"/>
        <v>817.63</v>
      </c>
      <c r="BM6" s="33">
        <f t="shared" si="7"/>
        <v>830.5</v>
      </c>
      <c r="BN6" s="33">
        <f t="shared" si="7"/>
        <v>1029.24</v>
      </c>
      <c r="BO6" s="32" t="str">
        <f>IF(BO7="","",IF(BO7="-","【-】","【"&amp;SUBSTITUTE(TEXT(BO7,"#,##0.00"),"-","△")&amp;"】"))</f>
        <v>【1,052.66】</v>
      </c>
      <c r="BP6" s="33">
        <f>IF(BP7="",NA(),BP7)</f>
        <v>67.010000000000005</v>
      </c>
      <c r="BQ6" s="33">
        <f t="shared" ref="BQ6:BY6" si="8">IF(BQ7="",NA(),BQ7)</f>
        <v>69.489999999999995</v>
      </c>
      <c r="BR6" s="33">
        <f t="shared" si="8"/>
        <v>62.23</v>
      </c>
      <c r="BS6" s="33">
        <f t="shared" si="8"/>
        <v>44.84</v>
      </c>
      <c r="BT6" s="33">
        <f t="shared" si="8"/>
        <v>51</v>
      </c>
      <c r="BU6" s="33">
        <f t="shared" si="8"/>
        <v>35.909999999999997</v>
      </c>
      <c r="BV6" s="33">
        <f t="shared" si="8"/>
        <v>37.92</v>
      </c>
      <c r="BW6" s="33">
        <f t="shared" si="8"/>
        <v>46.31</v>
      </c>
      <c r="BX6" s="33">
        <f t="shared" si="8"/>
        <v>43.66</v>
      </c>
      <c r="BY6" s="33">
        <f t="shared" si="8"/>
        <v>43.13</v>
      </c>
      <c r="BZ6" s="32" t="str">
        <f>IF(BZ7="","",IF(BZ7="-","【-】","【"&amp;SUBSTITUTE(TEXT(BZ7,"#,##0.00"),"-","△")&amp;"】"))</f>
        <v>【40.22】</v>
      </c>
      <c r="CA6" s="33">
        <f>IF(CA7="",NA(),CA7)</f>
        <v>255.96</v>
      </c>
      <c r="CB6" s="33">
        <f t="shared" ref="CB6:CJ6" si="9">IF(CB7="",NA(),CB7)</f>
        <v>248.46</v>
      </c>
      <c r="CC6" s="33">
        <f t="shared" si="9"/>
        <v>278.39999999999998</v>
      </c>
      <c r="CD6" s="33">
        <f t="shared" si="9"/>
        <v>398.25</v>
      </c>
      <c r="CE6" s="33">
        <f t="shared" si="9"/>
        <v>352.93</v>
      </c>
      <c r="CF6" s="33">
        <f t="shared" si="9"/>
        <v>459.38</v>
      </c>
      <c r="CG6" s="33">
        <f t="shared" si="9"/>
        <v>438.71</v>
      </c>
      <c r="CH6" s="33">
        <f t="shared" si="9"/>
        <v>349.08</v>
      </c>
      <c r="CI6" s="33">
        <f t="shared" si="9"/>
        <v>382.09</v>
      </c>
      <c r="CJ6" s="33">
        <f t="shared" si="9"/>
        <v>392.03</v>
      </c>
      <c r="CK6" s="32" t="str">
        <f>IF(CK7="","",IF(CK7="-","【-】","【"&amp;SUBSTITUTE(TEXT(CK7,"#,##0.00"),"-","△")&amp;"】"))</f>
        <v>【424.58】</v>
      </c>
      <c r="CL6" s="33">
        <f>IF(CL7="",NA(),CL7)</f>
        <v>35.24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>
        <f t="shared" si="10"/>
        <v>27.39</v>
      </c>
      <c r="CQ6" s="33">
        <f t="shared" si="10"/>
        <v>32.04</v>
      </c>
      <c r="CR6" s="33">
        <f t="shared" si="10"/>
        <v>33.81</v>
      </c>
      <c r="CS6" s="33">
        <f t="shared" si="10"/>
        <v>39.42</v>
      </c>
      <c r="CT6" s="33">
        <f t="shared" si="10"/>
        <v>39.68</v>
      </c>
      <c r="CU6" s="33">
        <f t="shared" si="10"/>
        <v>35.64</v>
      </c>
      <c r="CV6" s="32" t="str">
        <f>IF(CV7="","",IF(CV7="-","【-】","【"&amp;SUBSTITUTE(TEXT(CV7,"#,##0.00"),"-","△")&amp;"】"))</f>
        <v>【33.90】</v>
      </c>
      <c r="CW6" s="33">
        <f>IF(CW7="",NA(),CW7)</f>
        <v>79.88</v>
      </c>
      <c r="CX6" s="33">
        <f t="shared" ref="CX6:DF6" si="11">IF(CX7="",NA(),CX7)</f>
        <v>75.63</v>
      </c>
      <c r="CY6" s="33">
        <f t="shared" si="11"/>
        <v>85.1</v>
      </c>
      <c r="CZ6" s="33">
        <f t="shared" si="11"/>
        <v>87.42</v>
      </c>
      <c r="DA6" s="33">
        <f t="shared" si="11"/>
        <v>89.89</v>
      </c>
      <c r="DB6" s="33">
        <f t="shared" si="11"/>
        <v>68.86</v>
      </c>
      <c r="DC6" s="33">
        <f t="shared" si="11"/>
        <v>68.7</v>
      </c>
      <c r="DD6" s="33">
        <f t="shared" si="11"/>
        <v>82.97</v>
      </c>
      <c r="DE6" s="33">
        <f t="shared" si="11"/>
        <v>83.95</v>
      </c>
      <c r="DF6" s="33">
        <f t="shared" si="11"/>
        <v>82.92</v>
      </c>
      <c r="DG6" s="32" t="str">
        <f>IF(DG7="","",IF(DG7="-","【-】","【"&amp;SUBSTITUTE(TEXT(DG7,"#,##0.00"),"-","△")&amp;"】"))</f>
        <v>【77.87】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0.4</v>
      </c>
      <c r="EJ6" s="33">
        <f t="shared" si="14"/>
        <v>0.36</v>
      </c>
      <c r="EK6" s="33">
        <f t="shared" si="14"/>
        <v>0.14000000000000001</v>
      </c>
      <c r="EL6" s="33">
        <f t="shared" si="14"/>
        <v>0.05</v>
      </c>
      <c r="EM6" s="33">
        <f t="shared" si="14"/>
        <v>0.18</v>
      </c>
      <c r="EN6" s="32" t="str">
        <f>IF(EN7="","",IF(EN7="-","【-】","【"&amp;SUBSTITUTE(TEXT(EN7,"#,##0.00"),"-","△")&amp;"】"))</f>
        <v>【0.13】</v>
      </c>
    </row>
    <row r="7" spans="1:144" s="34" customFormat="1">
      <c r="A7" s="26"/>
      <c r="B7" s="35">
        <v>2015</v>
      </c>
      <c r="C7" s="35">
        <v>244724</v>
      </c>
      <c r="D7" s="35">
        <v>47</v>
      </c>
      <c r="E7" s="35">
        <v>17</v>
      </c>
      <c r="F7" s="35">
        <v>6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32.83</v>
      </c>
      <c r="P7" s="36">
        <v>99.37</v>
      </c>
      <c r="Q7" s="36">
        <v>3348</v>
      </c>
      <c r="R7" s="36">
        <v>13915</v>
      </c>
      <c r="S7" s="36">
        <v>241.89</v>
      </c>
      <c r="T7" s="36">
        <v>57.53</v>
      </c>
      <c r="U7" s="36">
        <v>4530</v>
      </c>
      <c r="V7" s="36">
        <v>0.93</v>
      </c>
      <c r="W7" s="36">
        <v>4870.97</v>
      </c>
      <c r="X7" s="36">
        <v>87.54</v>
      </c>
      <c r="Y7" s="36">
        <v>93.3</v>
      </c>
      <c r="Z7" s="36">
        <v>86.09</v>
      </c>
      <c r="AA7" s="36">
        <v>73.180000000000007</v>
      </c>
      <c r="AB7" s="36">
        <v>79.47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1092.58</v>
      </c>
      <c r="BF7" s="36">
        <v>1091.68</v>
      </c>
      <c r="BG7" s="36">
        <v>1006.97</v>
      </c>
      <c r="BH7" s="36">
        <v>950.49</v>
      </c>
      <c r="BI7" s="36">
        <v>921.22</v>
      </c>
      <c r="BJ7" s="36">
        <v>1723.1</v>
      </c>
      <c r="BK7" s="36">
        <v>1665.33</v>
      </c>
      <c r="BL7" s="36">
        <v>817.63</v>
      </c>
      <c r="BM7" s="36">
        <v>830.5</v>
      </c>
      <c r="BN7" s="36">
        <v>1029.24</v>
      </c>
      <c r="BO7" s="36">
        <v>1052.6600000000001</v>
      </c>
      <c r="BP7" s="36">
        <v>67.010000000000005</v>
      </c>
      <c r="BQ7" s="36">
        <v>69.489999999999995</v>
      </c>
      <c r="BR7" s="36">
        <v>62.23</v>
      </c>
      <c r="BS7" s="36">
        <v>44.84</v>
      </c>
      <c r="BT7" s="36">
        <v>51</v>
      </c>
      <c r="BU7" s="36">
        <v>35.909999999999997</v>
      </c>
      <c r="BV7" s="36">
        <v>37.92</v>
      </c>
      <c r="BW7" s="36">
        <v>46.31</v>
      </c>
      <c r="BX7" s="36">
        <v>43.66</v>
      </c>
      <c r="BY7" s="36">
        <v>43.13</v>
      </c>
      <c r="BZ7" s="36">
        <v>40.22</v>
      </c>
      <c r="CA7" s="36">
        <v>255.96</v>
      </c>
      <c r="CB7" s="36">
        <v>248.46</v>
      </c>
      <c r="CC7" s="36">
        <v>278.39999999999998</v>
      </c>
      <c r="CD7" s="36">
        <v>398.25</v>
      </c>
      <c r="CE7" s="36">
        <v>352.93</v>
      </c>
      <c r="CF7" s="36">
        <v>459.38</v>
      </c>
      <c r="CG7" s="36">
        <v>438.71</v>
      </c>
      <c r="CH7" s="36">
        <v>349.08</v>
      </c>
      <c r="CI7" s="36">
        <v>382.09</v>
      </c>
      <c r="CJ7" s="36">
        <v>392.03</v>
      </c>
      <c r="CK7" s="36">
        <v>424.58</v>
      </c>
      <c r="CL7" s="36">
        <v>35.24</v>
      </c>
      <c r="CM7" s="36" t="s">
        <v>101</v>
      </c>
      <c r="CN7" s="36" t="s">
        <v>101</v>
      </c>
      <c r="CO7" s="36" t="s">
        <v>101</v>
      </c>
      <c r="CP7" s="36">
        <v>27.39</v>
      </c>
      <c r="CQ7" s="36">
        <v>32.04</v>
      </c>
      <c r="CR7" s="36">
        <v>33.81</v>
      </c>
      <c r="CS7" s="36">
        <v>39.42</v>
      </c>
      <c r="CT7" s="36">
        <v>39.68</v>
      </c>
      <c r="CU7" s="36">
        <v>35.64</v>
      </c>
      <c r="CV7" s="36">
        <v>33.9</v>
      </c>
      <c r="CW7" s="36">
        <v>79.88</v>
      </c>
      <c r="CX7" s="36">
        <v>75.63</v>
      </c>
      <c r="CY7" s="36">
        <v>85.1</v>
      </c>
      <c r="CZ7" s="36">
        <v>87.42</v>
      </c>
      <c r="DA7" s="36">
        <v>89.89</v>
      </c>
      <c r="DB7" s="36">
        <v>68.86</v>
      </c>
      <c r="DC7" s="36">
        <v>68.7</v>
      </c>
      <c r="DD7" s="36">
        <v>82.97</v>
      </c>
      <c r="DE7" s="36">
        <v>83.95</v>
      </c>
      <c r="DF7" s="36">
        <v>82.92</v>
      </c>
      <c r="DG7" s="36">
        <v>77.87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0.4</v>
      </c>
      <c r="EJ7" s="36">
        <v>0.36</v>
      </c>
      <c r="EK7" s="36">
        <v>0.14000000000000001</v>
      </c>
      <c r="EL7" s="36">
        <v>0.05</v>
      </c>
      <c r="EM7" s="36">
        <v>0.18</v>
      </c>
      <c r="EN7" s="36">
        <v>0.13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2017-02-08T03:18:12Z</dcterms:created>
  <dcterms:modified xsi:type="dcterms:W3CDTF">2017-02-22T02:57:27Z</dcterms:modified>
  <cp:category/>
</cp:coreProperties>
</file>