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5445" yWindow="-18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<sst xmlns="http://schemas.openxmlformats.org/spreadsheetml/2006/main" count="221" uniqueCount="111">
  <si>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</si>
  <si>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</si>
  <si>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</si>
  <si>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</si>
  <si>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</si>
  <si>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</si>
  <si>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</si>
  <si>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</si>
  <si>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</si>
  <si>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</si>
  <si>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</si>
  <si>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</si>
  <si>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</si>
  <si>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</si>
  <si>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</si>
  <si>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</si>
  <si>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</si>
  <si>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</si>
  <si>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</si>
  <si>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</si>
  <si>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</si>
  <si>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</si>
  <si>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</si>
  <si>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</si>
  <si>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</si>
  <si>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</si>
  <si>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</si>
  <si>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</si>
  <si>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</si>
  <si>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</si>
  <si>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</si>
  <si>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</si>
  <si>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</si>
  <si>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</si>
  <si>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</si>
  <si>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</si>
  <si>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</si>
  <si>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</si>
  <si>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</si>
  <si>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</si>
  <si>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</si>
  <si>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</si>
  <si>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</si>
  <si>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</si>
  <si>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</si>
  <si>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</si>
  <si>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</si>
  <si>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</si>
  <si>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</si>
  <si>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</si>
  <si>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</si>
  <si>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</si>
  <si>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</si>
  <si>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</si>
  <si>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</si>
  <si>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</si>
  <si>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</si>
  <si>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</si>
  <si>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</si>
  <si>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</si>
  <si>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</si>
  <si>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</si>
  <si>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</si>
  <si>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</si>
  <si>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</si>
  <si>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</si>
  <si>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</si>
  <si>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</si>
  <si>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</si>
  <si>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</si>
  <si>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</si>
  <si>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</si>
  <si>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</si>
  <si>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</si>
  <si>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</si>
  <si>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</si>
  <si>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</si>
  <si>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</si>
  <si>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</si>
  <si>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</si>
  <si>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</si>
  <si>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</si>
  <si>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</si>
  <si>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</si>
  <si>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</si>
  <si>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</si>
  <si>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</si>
  <si>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</si>
  <si>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</si>
  <si>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</si>
  <si>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</si>
  <si>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</si>
  <si>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</si>
  <si>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</si>
  <si>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</si>
  <si>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</si>
  <si>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三重県　菰野町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</si>
  <si>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</si>
  <si>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</si>
  <si>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</si>
  <si>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</si>
  <si>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</si>
  <si>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</si>
  <si>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</si>
  <si>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</si>
  <si>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</si>
  <si>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</si>
  <si>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</si>
  <si>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平成11年度に受益者が最も多い小島地区において供用を開始して以降、現在では町内4施設すべてにおいて完成、供用を開始し、維持管理を中心とした経営となっている。
平成28年度から地方公営企業法の財務規定等の適用を受けるため、平成27年度は打切決算となっている。
収益的収支比率は上昇した。打切決算による使用料の減少と元利あわせた償還金の増により当該比率は低下するところ、小島地区の修繕料の大幅減により上昇する結果となった。この指標は算定基礎となる総収益に他会計繰入金が含まれるが、基準外繰入の占める割合が大きいもので比率の上昇により収支が改善したとは言えないものである。企業債残高対事業規模比率については、施設の建設を終えているため建設改良債の借入はなく、資本費平準化債の借入は行っているものの、借入額より元金償還金の方が大きいため、地方債残高は減少しているが、打切決算により使用料が減少したため、当該比率が上昇したものである。施設利用率は前年度並となった。水洗化率の向上とあわせて施設の効率化を図り、収益の強化を図る。汚水処理原価では資本費にあっては平成27年度から高資本費対策費が基準内として繰入れられたことにより減少、維持管理費では打切決算と修繕料の減により減少している。</t>
    <phoneticPr fontId="4"/>
  </si>
  <si>
    <t>平成27年度にアクションプログラムの見直し作業をすすめるなかで、事業間連携として公共下水道への接続を検証し、将来的に公共下水道に接続するものとして位置付けた。引き続き適正な維持管理に努めるほか、水洗化の普及啓発を行い、水洗化率の向上、有収水量の確保に努める。</t>
    <phoneticPr fontId="4"/>
  </si>
  <si>
    <t>下水管渠の総合償却年数は50年、生活排水処理アクションプログラムでは72年程度使用可能と見込んでいる。農業集落排水事業の事業着手が平成7年、供用開始が平成11年年度末からとなっているため、老朽化による当面の更新は予定していない。町内4地区にあるクリーンセンターの供用開始時期は異なり、最も早い地区で平成11年度末となる。特に機械及び電気設備の経年劣化により修繕料が増嵩していくことが予想されるが、将来延伸する公共下水道に4地区すべての農業集落排水施設を接続することをアクションプログラムに位置付てその解消を図る。管渠については一部地区で不明水が見受けられるため、テレビカメラ調査を行い、損傷等の箇所が発見された場合は内外面から補修を行うなどの不明水対策を講じている。</t>
    <rPh sb="51" eb="53">
      <t>ノウギョウ</t>
    </rPh>
    <rPh sb="53" eb="55">
      <t>シュウラク</t>
    </rPh>
    <rPh sb="55" eb="57">
      <t>ハイスイ</t>
    </rPh>
    <rPh sb="60" eb="62">
      <t>ジギョウ</t>
    </rPh>
    <rPh sb="114" eb="116">
      <t>チョウナイ</t>
    </rPh>
    <rPh sb="117" eb="119">
      <t>チク</t>
    </rPh>
    <rPh sb="131" eb="133">
      <t>キョウヨウ</t>
    </rPh>
    <rPh sb="133" eb="135">
      <t>カイシ</t>
    </rPh>
    <rPh sb="135" eb="137">
      <t>ジキ</t>
    </rPh>
    <rPh sb="138" eb="139">
      <t>コト</t>
    </rPh>
    <rPh sb="142" eb="143">
      <t>モット</t>
    </rPh>
    <rPh sb="144" eb="145">
      <t>ハヤ</t>
    </rPh>
    <rPh sb="146" eb="148">
      <t>チク</t>
    </rPh>
    <rPh sb="149" eb="151">
      <t>ヘイセイ</t>
    </rPh>
    <rPh sb="153" eb="155">
      <t>ネンド</t>
    </rPh>
    <rPh sb="155" eb="156">
      <t>マツ</t>
    </rPh>
    <rPh sb="160" eb="161">
      <t>トク</t>
    </rPh>
    <rPh sb="162" eb="164">
      <t>キカイ</t>
    </rPh>
    <rPh sb="164" eb="165">
      <t>オヨ</t>
    </rPh>
    <rPh sb="166" eb="168">
      <t>デンキ</t>
    </rPh>
    <rPh sb="168" eb="170">
      <t>セツビ</t>
    </rPh>
    <rPh sb="171" eb="173">
      <t>ケイネン</t>
    </rPh>
    <rPh sb="173" eb="175">
      <t>レッカ</t>
    </rPh>
    <rPh sb="178" eb="180">
      <t>シュウゼン</t>
    </rPh>
    <rPh sb="180" eb="181">
      <t>リョウ</t>
    </rPh>
    <rPh sb="182" eb="184">
      <t>ゾウコウ</t>
    </rPh>
    <rPh sb="191" eb="193">
      <t>ヨソウ</t>
    </rPh>
    <rPh sb="198" eb="200">
      <t>ショウライ</t>
    </rPh>
    <rPh sb="200" eb="202">
      <t>エンシン</t>
    </rPh>
    <rPh sb="204" eb="206">
      <t>コウキョウ</t>
    </rPh>
    <rPh sb="206" eb="209">
      <t>ゲスイドウ</t>
    </rPh>
    <rPh sb="211" eb="213">
      <t>チク</t>
    </rPh>
    <rPh sb="217" eb="219">
      <t>ノウギョウ</t>
    </rPh>
    <rPh sb="219" eb="221">
      <t>シュウラク</t>
    </rPh>
    <rPh sb="221" eb="223">
      <t>ハイスイ</t>
    </rPh>
    <rPh sb="223" eb="225">
      <t>シセツ</t>
    </rPh>
    <rPh sb="226" eb="228">
      <t>セツゾク</t>
    </rPh>
    <rPh sb="250" eb="252">
      <t>カイショウ</t>
    </rPh>
    <rPh sb="253" eb="254">
      <t>ハカ</t>
    </rPh>
    <rPh sb="256" eb="258">
      <t>カンキョ</t>
    </rPh>
    <rPh sb="263" eb="265">
      <t>イチブ</t>
    </rPh>
    <rPh sb="265" eb="267">
      <t>チク</t>
    </rPh>
    <rPh sb="268" eb="270">
      <t>フメイ</t>
    </rPh>
    <rPh sb="270" eb="271">
      <t>スイ</t>
    </rPh>
    <rPh sb="272" eb="274">
      <t>ミウ</t>
    </rPh>
    <rPh sb="287" eb="289">
      <t>チョウサ</t>
    </rPh>
    <rPh sb="290" eb="291">
      <t>オコナ</t>
    </rPh>
    <rPh sb="293" eb="295">
      <t>ソンショウ</t>
    </rPh>
    <rPh sb="295" eb="296">
      <t>トウ</t>
    </rPh>
    <rPh sb="297" eb="299">
      <t>カショ</t>
    </rPh>
    <rPh sb="300" eb="302">
      <t>ハッケン</t>
    </rPh>
    <rPh sb="305" eb="307">
      <t>バアイ</t>
    </rPh>
    <rPh sb="327" eb="328">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</si>
</sst>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3748864"/>
        <c:axId val="3402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33748864"/>
        <c:axId val="34029568"/>
      </c:lineChart>
      <c:dateAx>
        <c:axId val="33748864"/>
        <c:scaling>
          <c:orientation val="minMax"/>
        </c:scaling>
        <c:delete val="1"/>
        <c:axPos val="b"/>
        <c:numFmt formatCode="ge" sourceLinked="1"/>
        <c:majorTickMark val="none"/>
        <c:minorTickMark val="none"/>
        <c:tickLblPos val="none"/>
        <c:crossAx val="34029568"/>
        <c:crosses val="autoZero"/>
        <c:auto val="1"/>
        <c:lblOffset val="100"/>
        <c:baseTimeUnit val="years"/>
      </c:dateAx>
      <c:valAx>
        <c:axId val="3402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8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52.33</c:v>
                </c:pt>
                <c:pt idx="1">
                  <c:v>60.02</c:v>
                </c:pt>
                <c:pt idx="2">
                  <c:v>59.56</c:v>
                </c:pt>
                <c:pt idx="3">
                  <c:v>59.19</c:v>
                </c:pt>
                <c:pt idx="4">
                  <c:v>59.71</c:v>
                </c:pt>
              </c:numCache>
            </c:numRef>
          </c:val>
        </c:ser>
        <c:dLbls>
          <c:showLegendKey val="0"/>
          <c:showVal val="0"/>
          <c:showCatName val="0"/>
          <c:showSerName val="0"/>
          <c:showPercent val="0"/>
          <c:showBubbleSize val="0"/>
        </c:dLbls>
        <c:gapWidth val="150"/>
        <c:axId val="90716416"/>
        <c:axId val="90739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90716416"/>
        <c:axId val="90739072"/>
      </c:lineChart>
      <c:dateAx>
        <c:axId val="90716416"/>
        <c:scaling>
          <c:orientation val="minMax"/>
        </c:scaling>
        <c:delete val="1"/>
        <c:axPos val="b"/>
        <c:numFmt formatCode="ge" sourceLinked="1"/>
        <c:majorTickMark val="none"/>
        <c:minorTickMark val="none"/>
        <c:tickLblPos val="none"/>
        <c:crossAx val="90739072"/>
        <c:crosses val="autoZero"/>
        <c:auto val="1"/>
        <c:lblOffset val="100"/>
        <c:baseTimeUnit val="years"/>
      </c:dateAx>
      <c:valAx>
        <c:axId val="90739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1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86.92</c:v>
                </c:pt>
                <c:pt idx="1">
                  <c:v>90.5</c:v>
                </c:pt>
                <c:pt idx="2">
                  <c:v>91.47</c:v>
                </c:pt>
                <c:pt idx="3">
                  <c:v>88.69</c:v>
                </c:pt>
                <c:pt idx="4">
                  <c:v>89.66</c:v>
                </c:pt>
              </c:numCache>
            </c:numRef>
          </c:val>
        </c:ser>
        <c:dLbls>
          <c:showLegendKey val="0"/>
          <c:showVal val="0"/>
          <c:showCatName val="0"/>
          <c:showSerName val="0"/>
          <c:showPercent val="0"/>
          <c:showBubbleSize val="0"/>
        </c:dLbls>
        <c:gapWidth val="150"/>
        <c:axId val="90785664"/>
        <c:axId val="9079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90785664"/>
        <c:axId val="90791936"/>
      </c:lineChart>
      <c:dateAx>
        <c:axId val="90785664"/>
        <c:scaling>
          <c:orientation val="minMax"/>
        </c:scaling>
        <c:delete val="1"/>
        <c:axPos val="b"/>
        <c:numFmt formatCode="ge" sourceLinked="1"/>
        <c:majorTickMark val="none"/>
        <c:minorTickMark val="none"/>
        <c:tickLblPos val="none"/>
        <c:crossAx val="90791936"/>
        <c:crosses val="autoZero"/>
        <c:auto val="1"/>
        <c:lblOffset val="100"/>
        <c:baseTimeUnit val="years"/>
      </c:dateAx>
      <c:valAx>
        <c:axId val="9079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5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85.43</c:v>
                </c:pt>
                <c:pt idx="1">
                  <c:v>81.89</c:v>
                </c:pt>
                <c:pt idx="2">
                  <c:v>68.64</c:v>
                </c:pt>
                <c:pt idx="3">
                  <c:v>75.13</c:v>
                </c:pt>
                <c:pt idx="4">
                  <c:v>78.5</c:v>
                </c:pt>
              </c:numCache>
            </c:numRef>
          </c:val>
        </c:ser>
        <c:dLbls>
          <c:showLegendKey val="0"/>
          <c:showVal val="0"/>
          <c:showCatName val="0"/>
          <c:showSerName val="0"/>
          <c:showPercent val="0"/>
          <c:showBubbleSize val="0"/>
        </c:dLbls>
        <c:gapWidth val="150"/>
        <c:axId val="34063872"/>
        <c:axId val="34065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063872"/>
        <c:axId val="34065792"/>
      </c:lineChart>
      <c:dateAx>
        <c:axId val="34063872"/>
        <c:scaling>
          <c:orientation val="minMax"/>
        </c:scaling>
        <c:delete val="1"/>
        <c:axPos val="b"/>
        <c:numFmt formatCode="ge" sourceLinked="1"/>
        <c:majorTickMark val="none"/>
        <c:minorTickMark val="none"/>
        <c:tickLblPos val="none"/>
        <c:crossAx val="34065792"/>
        <c:crosses val="autoZero"/>
        <c:auto val="1"/>
        <c:lblOffset val="100"/>
        <c:baseTimeUnit val="years"/>
      </c:dateAx>
      <c:valAx>
        <c:axId val="34065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063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4100352"/>
        <c:axId val="3410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4100352"/>
        <c:axId val="34102272"/>
      </c:lineChart>
      <c:dateAx>
        <c:axId val="34100352"/>
        <c:scaling>
          <c:orientation val="minMax"/>
        </c:scaling>
        <c:delete val="1"/>
        <c:axPos val="b"/>
        <c:numFmt formatCode="ge" sourceLinked="1"/>
        <c:majorTickMark val="none"/>
        <c:minorTickMark val="none"/>
        <c:tickLblPos val="none"/>
        <c:crossAx val="34102272"/>
        <c:crosses val="autoZero"/>
        <c:auto val="1"/>
        <c:lblOffset val="100"/>
        <c:baseTimeUnit val="years"/>
      </c:dateAx>
      <c:valAx>
        <c:axId val="34102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100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57408"/>
        <c:axId val="89459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57408"/>
        <c:axId val="89459328"/>
      </c:lineChart>
      <c:dateAx>
        <c:axId val="89457408"/>
        <c:scaling>
          <c:orientation val="minMax"/>
        </c:scaling>
        <c:delete val="1"/>
        <c:axPos val="b"/>
        <c:numFmt formatCode="ge" sourceLinked="1"/>
        <c:majorTickMark val="none"/>
        <c:minorTickMark val="none"/>
        <c:tickLblPos val="none"/>
        <c:crossAx val="89459328"/>
        <c:crosses val="autoZero"/>
        <c:auto val="1"/>
        <c:lblOffset val="100"/>
        <c:baseTimeUnit val="years"/>
      </c:dateAx>
      <c:valAx>
        <c:axId val="894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7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98368"/>
        <c:axId val="89500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98368"/>
        <c:axId val="89500288"/>
      </c:lineChart>
      <c:dateAx>
        <c:axId val="89498368"/>
        <c:scaling>
          <c:orientation val="minMax"/>
        </c:scaling>
        <c:delete val="1"/>
        <c:axPos val="b"/>
        <c:numFmt formatCode="ge" sourceLinked="1"/>
        <c:majorTickMark val="none"/>
        <c:minorTickMark val="none"/>
        <c:tickLblPos val="none"/>
        <c:crossAx val="89500288"/>
        <c:crosses val="autoZero"/>
        <c:auto val="1"/>
        <c:lblOffset val="100"/>
        <c:baseTimeUnit val="years"/>
      </c:dateAx>
      <c:valAx>
        <c:axId val="89500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98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547136"/>
        <c:axId val="8954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547136"/>
        <c:axId val="89549056"/>
      </c:lineChart>
      <c:dateAx>
        <c:axId val="89547136"/>
        <c:scaling>
          <c:orientation val="minMax"/>
        </c:scaling>
        <c:delete val="1"/>
        <c:axPos val="b"/>
        <c:numFmt formatCode="ge" sourceLinked="1"/>
        <c:majorTickMark val="none"/>
        <c:minorTickMark val="none"/>
        <c:tickLblPos val="none"/>
        <c:crossAx val="89549056"/>
        <c:crosses val="autoZero"/>
        <c:auto val="1"/>
        <c:lblOffset val="100"/>
        <c:baseTimeUnit val="years"/>
      </c:dateAx>
      <c:valAx>
        <c:axId val="8954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4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207.96</c:v>
                </c:pt>
                <c:pt idx="1">
                  <c:v>213.51</c:v>
                </c:pt>
                <c:pt idx="2">
                  <c:v>223.23</c:v>
                </c:pt>
                <c:pt idx="3">
                  <c:v>223.36</c:v>
                </c:pt>
                <c:pt idx="4">
                  <c:v>250.46</c:v>
                </c:pt>
              </c:numCache>
            </c:numRef>
          </c:val>
        </c:ser>
        <c:dLbls>
          <c:showLegendKey val="0"/>
          <c:showVal val="0"/>
          <c:showCatName val="0"/>
          <c:showSerName val="0"/>
          <c:showPercent val="0"/>
          <c:showBubbleSize val="0"/>
        </c:dLbls>
        <c:gapWidth val="150"/>
        <c:axId val="89579520"/>
        <c:axId val="895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89579520"/>
        <c:axId val="89581440"/>
      </c:lineChart>
      <c:dateAx>
        <c:axId val="89579520"/>
        <c:scaling>
          <c:orientation val="minMax"/>
        </c:scaling>
        <c:delete val="1"/>
        <c:axPos val="b"/>
        <c:numFmt formatCode="ge" sourceLinked="1"/>
        <c:majorTickMark val="none"/>
        <c:minorTickMark val="none"/>
        <c:tickLblPos val="none"/>
        <c:crossAx val="89581440"/>
        <c:crosses val="autoZero"/>
        <c:auto val="1"/>
        <c:lblOffset val="100"/>
        <c:baseTimeUnit val="years"/>
      </c:dateAx>
      <c:valAx>
        <c:axId val="895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579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41.28</c:v>
                </c:pt>
                <c:pt idx="1">
                  <c:v>40.659999999999997</c:v>
                </c:pt>
                <c:pt idx="2">
                  <c:v>46.03</c:v>
                </c:pt>
                <c:pt idx="3">
                  <c:v>39.47</c:v>
                </c:pt>
                <c:pt idx="4">
                  <c:v>44.73</c:v>
                </c:pt>
              </c:numCache>
            </c:numRef>
          </c:val>
        </c:ser>
        <c:dLbls>
          <c:showLegendKey val="0"/>
          <c:showVal val="0"/>
          <c:showCatName val="0"/>
          <c:showSerName val="0"/>
          <c:showPercent val="0"/>
          <c:showBubbleSize val="0"/>
        </c:dLbls>
        <c:gapWidth val="150"/>
        <c:axId val="90660224"/>
        <c:axId val="906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90660224"/>
        <c:axId val="90666496"/>
      </c:lineChart>
      <c:dateAx>
        <c:axId val="90660224"/>
        <c:scaling>
          <c:orientation val="minMax"/>
        </c:scaling>
        <c:delete val="1"/>
        <c:axPos val="b"/>
        <c:numFmt formatCode="ge" sourceLinked="1"/>
        <c:majorTickMark val="none"/>
        <c:minorTickMark val="none"/>
        <c:tickLblPos val="none"/>
        <c:crossAx val="90666496"/>
        <c:crosses val="autoZero"/>
        <c:auto val="1"/>
        <c:lblOffset val="100"/>
        <c:baseTimeUnit val="years"/>
      </c:dateAx>
      <c:valAx>
        <c:axId val="90666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6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340.82</c:v>
                </c:pt>
                <c:pt idx="1">
                  <c:v>364.36</c:v>
                </c:pt>
                <c:pt idx="2">
                  <c:v>336.83</c:v>
                </c:pt>
                <c:pt idx="3">
                  <c:v>403.59</c:v>
                </c:pt>
                <c:pt idx="4">
                  <c:v>306.52999999999997</c:v>
                </c:pt>
              </c:numCache>
            </c:numRef>
          </c:val>
        </c:ser>
        <c:dLbls>
          <c:showLegendKey val="0"/>
          <c:showVal val="0"/>
          <c:showCatName val="0"/>
          <c:showSerName val="0"/>
          <c:showPercent val="0"/>
          <c:showBubbleSize val="0"/>
        </c:dLbls>
        <c:gapWidth val="150"/>
        <c:axId val="90696320"/>
        <c:axId val="90702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90696320"/>
        <c:axId val="90702592"/>
      </c:lineChart>
      <c:dateAx>
        <c:axId val="90696320"/>
        <c:scaling>
          <c:orientation val="minMax"/>
        </c:scaling>
        <c:delete val="1"/>
        <c:axPos val="b"/>
        <c:numFmt formatCode="ge" sourceLinked="1"/>
        <c:majorTickMark val="none"/>
        <c:minorTickMark val="none"/>
        <c:tickLblPos val="none"/>
        <c:crossAx val="90702592"/>
        <c:crosses val="autoZero"/>
        <c:auto val="1"/>
        <c:lblOffset val="100"/>
        <c:baseTimeUnit val="years"/>
      </c:dateAx>
      <c:valAx>
        <c:axId val="90702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三重県　菰野町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41560</v>
      </c>
      <c r="AM8" s="47"/>
      <c r="AN8" s="47"/>
      <c r="AO8" s="47"/>
      <c r="AP8" s="47"/>
      <c r="AQ8" s="47"/>
      <c r="AR8" s="47"/>
      <c r="AS8" s="47"/>
      <c r="AT8" s="43">
        <f>データ!S6</f>
        <v>107.01</v>
      </c>
      <c r="AU8" s="43"/>
      <c r="AV8" s="43"/>
      <c r="AW8" s="43"/>
      <c r="AX8" s="43"/>
      <c r="AY8" s="43"/>
      <c r="AZ8" s="43"/>
      <c r="BA8" s="43"/>
      <c r="BB8" s="43">
        <f>データ!T6</f>
        <v>388.37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7.73</v>
      </c>
      <c r="Q10" s="43"/>
      <c r="R10" s="43"/>
      <c r="S10" s="43"/>
      <c r="T10" s="43"/>
      <c r="U10" s="43"/>
      <c r="V10" s="43"/>
      <c r="W10" s="43">
        <f>データ!P6</f>
        <v>89.21</v>
      </c>
      <c r="X10" s="43"/>
      <c r="Y10" s="43"/>
      <c r="Z10" s="43"/>
      <c r="AA10" s="43"/>
      <c r="AB10" s="43"/>
      <c r="AC10" s="43"/>
      <c r="AD10" s="47">
        <f>データ!Q6</f>
        <v>3088</v>
      </c>
      <c r="AE10" s="47"/>
      <c r="AF10" s="47"/>
      <c r="AG10" s="47"/>
      <c r="AH10" s="47"/>
      <c r="AI10" s="47"/>
      <c r="AJ10" s="47"/>
      <c r="AK10" s="2"/>
      <c r="AL10" s="47">
        <f>データ!U6</f>
        <v>3210</v>
      </c>
      <c r="AM10" s="47"/>
      <c r="AN10" s="47"/>
      <c r="AO10" s="47"/>
      <c r="AP10" s="47"/>
      <c r="AQ10" s="47"/>
      <c r="AR10" s="47"/>
      <c r="AS10" s="47"/>
      <c r="AT10" s="43">
        <f>データ!V6</f>
        <v>1.22</v>
      </c>
      <c r="AU10" s="43"/>
      <c r="AV10" s="43"/>
      <c r="AW10" s="43"/>
      <c r="AX10" s="43"/>
      <c r="AY10" s="43"/>
      <c r="AZ10" s="43"/>
      <c r="BA10" s="43"/>
      <c r="BB10" s="43">
        <f>データ!W6</f>
        <v>2631.15</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110</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243418</v>
      </c>
      <c r="D6" s="31">
        <f t="shared" si="3"/>
        <v>47</v>
      </c>
      <c r="E6" s="31">
        <f t="shared" si="3"/>
        <v>17</v>
      </c>
      <c r="F6" s="31">
        <f t="shared" si="3"/>
        <v>5</v>
      </c>
      <c r="G6" s="31">
        <f t="shared" si="3"/>
        <v>0</v>
      </c>
      <c r="H6" s="31" t="str">
        <f t="shared" si="3"/>
        <v>三重県　菰野町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7.73</v>
      </c>
      <c r="P6" s="32">
        <f t="shared" si="3"/>
        <v>89.21</v>
      </c>
      <c r="Q6" s="32">
        <f t="shared" si="3"/>
        <v>3088</v>
      </c>
      <c r="R6" s="32">
        <f t="shared" si="3"/>
        <v>41560</v>
      </c>
      <c r="S6" s="32">
        <f t="shared" si="3"/>
        <v>107.01</v>
      </c>
      <c r="T6" s="32">
        <f t="shared" si="3"/>
        <v>388.37</v>
      </c>
      <c r="U6" s="32">
        <f t="shared" si="3"/>
        <v>3210</v>
      </c>
      <c r="V6" s="32">
        <f t="shared" si="3"/>
        <v>1.22</v>
      </c>
      <c r="W6" s="32">
        <f t="shared" si="3"/>
        <v>2631.15</v>
      </c>
      <c r="X6" s="33">
        <f>IF(X7="",NA(),X7)</f>
        <v>85.43</v>
      </c>
      <c r="Y6" s="33">
        <f t="shared" ref="Y6:AG6" si="4">IF(Y7="",NA(),Y7)</f>
        <v>81.89</v>
      </c>
      <c r="Z6" s="33">
        <f t="shared" si="4"/>
        <v>68.64</v>
      </c>
      <c r="AA6" s="33">
        <f t="shared" si="4"/>
        <v>75.13</v>
      </c>
      <c r="AB6" s="33">
        <f t="shared" si="4"/>
        <v>78.5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207.96</v>
      </c>
      <c r="BF6" s="33">
        <f t="shared" ref="BF6:BN6" si="7">IF(BF7="",NA(),BF7)</f>
        <v>213.51</v>
      </c>
      <c r="BG6" s="33">
        <f t="shared" si="7"/>
        <v>223.23</v>
      </c>
      <c r="BH6" s="33">
        <f t="shared" si="7"/>
        <v>223.36</v>
      </c>
      <c r="BI6" s="33">
        <f t="shared" si="7"/>
        <v>250.46</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41.28</v>
      </c>
      <c r="BQ6" s="33">
        <f t="shared" ref="BQ6:BY6" si="8">IF(BQ7="",NA(),BQ7)</f>
        <v>40.659999999999997</v>
      </c>
      <c r="BR6" s="33">
        <f t="shared" si="8"/>
        <v>46.03</v>
      </c>
      <c r="BS6" s="33">
        <f t="shared" si="8"/>
        <v>39.47</v>
      </c>
      <c r="BT6" s="33">
        <f t="shared" si="8"/>
        <v>44.73</v>
      </c>
      <c r="BU6" s="33">
        <f t="shared" si="8"/>
        <v>42.13</v>
      </c>
      <c r="BV6" s="33">
        <f t="shared" si="8"/>
        <v>42.48</v>
      </c>
      <c r="BW6" s="33">
        <f t="shared" si="8"/>
        <v>41.04</v>
      </c>
      <c r="BX6" s="33">
        <f t="shared" si="8"/>
        <v>50.82</v>
      </c>
      <c r="BY6" s="33">
        <f t="shared" si="8"/>
        <v>52.19</v>
      </c>
      <c r="BZ6" s="32" t="str">
        <f>IF(BZ7="","",IF(BZ7="-","【-】","【"&amp;SUBSTITUTE(TEXT(BZ7,"#,##0.00"),"-","△")&amp;"】"))</f>
        <v>【52.78】</v>
      </c>
      <c r="CA6" s="33">
        <f>IF(CA7="",NA(),CA7)</f>
        <v>340.82</v>
      </c>
      <c r="CB6" s="33">
        <f t="shared" ref="CB6:CJ6" si="9">IF(CB7="",NA(),CB7)</f>
        <v>364.36</v>
      </c>
      <c r="CC6" s="33">
        <f t="shared" si="9"/>
        <v>336.83</v>
      </c>
      <c r="CD6" s="33">
        <f t="shared" si="9"/>
        <v>403.59</v>
      </c>
      <c r="CE6" s="33">
        <f t="shared" si="9"/>
        <v>306.52999999999997</v>
      </c>
      <c r="CF6" s="33">
        <f t="shared" si="9"/>
        <v>348.41</v>
      </c>
      <c r="CG6" s="33">
        <f t="shared" si="9"/>
        <v>343.8</v>
      </c>
      <c r="CH6" s="33">
        <f t="shared" si="9"/>
        <v>357.08</v>
      </c>
      <c r="CI6" s="33">
        <f t="shared" si="9"/>
        <v>300.52</v>
      </c>
      <c r="CJ6" s="33">
        <f t="shared" si="9"/>
        <v>296.14</v>
      </c>
      <c r="CK6" s="32" t="str">
        <f>IF(CK7="","",IF(CK7="-","【-】","【"&amp;SUBSTITUTE(TEXT(CK7,"#,##0.00"),"-","△")&amp;"】"))</f>
        <v>【289.81】</v>
      </c>
      <c r="CL6" s="33">
        <f>IF(CL7="",NA(),CL7)</f>
        <v>52.33</v>
      </c>
      <c r="CM6" s="33">
        <f t="shared" ref="CM6:CU6" si="10">IF(CM7="",NA(),CM7)</f>
        <v>60.02</v>
      </c>
      <c r="CN6" s="33">
        <f t="shared" si="10"/>
        <v>59.56</v>
      </c>
      <c r="CO6" s="33">
        <f t="shared" si="10"/>
        <v>59.19</v>
      </c>
      <c r="CP6" s="33">
        <f t="shared" si="10"/>
        <v>59.71</v>
      </c>
      <c r="CQ6" s="33">
        <f t="shared" si="10"/>
        <v>46.85</v>
      </c>
      <c r="CR6" s="33">
        <f t="shared" si="10"/>
        <v>46.06</v>
      </c>
      <c r="CS6" s="33">
        <f t="shared" si="10"/>
        <v>45.95</v>
      </c>
      <c r="CT6" s="33">
        <f t="shared" si="10"/>
        <v>53.24</v>
      </c>
      <c r="CU6" s="33">
        <f t="shared" si="10"/>
        <v>52.31</v>
      </c>
      <c r="CV6" s="32" t="str">
        <f>IF(CV7="","",IF(CV7="-","【-】","【"&amp;SUBSTITUTE(TEXT(CV7,"#,##0.00"),"-","△")&amp;"】"))</f>
        <v>【52.74】</v>
      </c>
      <c r="CW6" s="33">
        <f>IF(CW7="",NA(),CW7)</f>
        <v>86.92</v>
      </c>
      <c r="CX6" s="33">
        <f t="shared" ref="CX6:DF6" si="11">IF(CX7="",NA(),CX7)</f>
        <v>90.5</v>
      </c>
      <c r="CY6" s="33">
        <f t="shared" si="11"/>
        <v>91.47</v>
      </c>
      <c r="CZ6" s="33">
        <f t="shared" si="11"/>
        <v>88.69</v>
      </c>
      <c r="DA6" s="33">
        <f t="shared" si="11"/>
        <v>89.66</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243418</v>
      </c>
      <c r="D7" s="35">
        <v>47</v>
      </c>
      <c r="E7" s="35">
        <v>17</v>
      </c>
      <c r="F7" s="35">
        <v>5</v>
      </c>
      <c r="G7" s="35">
        <v>0</v>
      </c>
      <c r="H7" s="35" t="s">
        <v>96</v>
      </c>
      <c r="I7" s="35" t="s">
        <v>97</v>
      </c>
      <c r="J7" s="35" t="s">
        <v>98</v>
      </c>
      <c r="K7" s="35" t="s">
        <v>99</v>
      </c>
      <c r="L7" s="35" t="s">
        <v>100</v>
      </c>
      <c r="M7" s="36" t="s">
        <v>101</v>
      </c>
      <c r="N7" s="36" t="s">
        <v>102</v>
      </c>
      <c r="O7" s="36">
        <v>7.73</v>
      </c>
      <c r="P7" s="36">
        <v>89.21</v>
      </c>
      <c r="Q7" s="36">
        <v>3088</v>
      </c>
      <c r="R7" s="36">
        <v>41560</v>
      </c>
      <c r="S7" s="36">
        <v>107.01</v>
      </c>
      <c r="T7" s="36">
        <v>388.37</v>
      </c>
      <c r="U7" s="36">
        <v>3210</v>
      </c>
      <c r="V7" s="36">
        <v>1.22</v>
      </c>
      <c r="W7" s="36">
        <v>2631.15</v>
      </c>
      <c r="X7" s="36">
        <v>85.43</v>
      </c>
      <c r="Y7" s="36">
        <v>81.89</v>
      </c>
      <c r="Z7" s="36">
        <v>68.64</v>
      </c>
      <c r="AA7" s="36">
        <v>75.13</v>
      </c>
      <c r="AB7" s="36">
        <v>78.5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207.96</v>
      </c>
      <c r="BF7" s="36">
        <v>213.51</v>
      </c>
      <c r="BG7" s="36">
        <v>223.23</v>
      </c>
      <c r="BH7" s="36">
        <v>223.36</v>
      </c>
      <c r="BI7" s="36">
        <v>250.46</v>
      </c>
      <c r="BJ7" s="36">
        <v>1224.75</v>
      </c>
      <c r="BK7" s="36">
        <v>1144.05</v>
      </c>
      <c r="BL7" s="36">
        <v>1117.1099999999999</v>
      </c>
      <c r="BM7" s="36">
        <v>1044.8</v>
      </c>
      <c r="BN7" s="36">
        <v>1081.8</v>
      </c>
      <c r="BO7" s="36">
        <v>1015.77</v>
      </c>
      <c r="BP7" s="36">
        <v>41.28</v>
      </c>
      <c r="BQ7" s="36">
        <v>40.659999999999997</v>
      </c>
      <c r="BR7" s="36">
        <v>46.03</v>
      </c>
      <c r="BS7" s="36">
        <v>39.47</v>
      </c>
      <c r="BT7" s="36">
        <v>44.73</v>
      </c>
      <c r="BU7" s="36">
        <v>42.13</v>
      </c>
      <c r="BV7" s="36">
        <v>42.48</v>
      </c>
      <c r="BW7" s="36">
        <v>41.04</v>
      </c>
      <c r="BX7" s="36">
        <v>50.82</v>
      </c>
      <c r="BY7" s="36">
        <v>52.19</v>
      </c>
      <c r="BZ7" s="36">
        <v>52.78</v>
      </c>
      <c r="CA7" s="36">
        <v>340.82</v>
      </c>
      <c r="CB7" s="36">
        <v>364.36</v>
      </c>
      <c r="CC7" s="36">
        <v>336.83</v>
      </c>
      <c r="CD7" s="36">
        <v>403.59</v>
      </c>
      <c r="CE7" s="36">
        <v>306.52999999999997</v>
      </c>
      <c r="CF7" s="36">
        <v>348.41</v>
      </c>
      <c r="CG7" s="36">
        <v>343.8</v>
      </c>
      <c r="CH7" s="36">
        <v>357.08</v>
      </c>
      <c r="CI7" s="36">
        <v>300.52</v>
      </c>
      <c r="CJ7" s="36">
        <v>296.14</v>
      </c>
      <c r="CK7" s="36">
        <v>289.81</v>
      </c>
      <c r="CL7" s="36">
        <v>52.33</v>
      </c>
      <c r="CM7" s="36">
        <v>60.02</v>
      </c>
      <c r="CN7" s="36">
        <v>59.56</v>
      </c>
      <c r="CO7" s="36">
        <v>59.19</v>
      </c>
      <c r="CP7" s="36">
        <v>59.71</v>
      </c>
      <c r="CQ7" s="36">
        <v>46.85</v>
      </c>
      <c r="CR7" s="36">
        <v>46.06</v>
      </c>
      <c r="CS7" s="36">
        <v>45.95</v>
      </c>
      <c r="CT7" s="36">
        <v>53.24</v>
      </c>
      <c r="CU7" s="36">
        <v>52.31</v>
      </c>
      <c r="CV7" s="36">
        <v>52.74</v>
      </c>
      <c r="CW7" s="36">
        <v>86.92</v>
      </c>
      <c r="CX7" s="36">
        <v>90.5</v>
      </c>
      <c r="CY7" s="36">
        <v>91.47</v>
      </c>
      <c r="CZ7" s="36">
        <v>88.69</v>
      </c>
      <c r="DA7" s="36">
        <v>89.66</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2017-02-20T07:19:02Z</cp:lastPrinted>
  <dcterms:created xsi:type="dcterms:W3CDTF">2017-02-08T03:12:33Z</dcterms:created>
  <dcterms:modified xsi:type="dcterms:W3CDTF">2017-02-22T02:56:17Z</dcterms:modified>
  <cp:category/>
</cp:coreProperties>
</file>