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240" yWindow="60" windowWidth="14940" windowHeight="7875"/>
  </bookViews>
  <sheets>
    <sheet name="法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T10" i="4" s="1"/>
  <c r="U6" i="5"/>
  <c r="T6" i="5"/>
  <c r="S6" i="5"/>
  <c r="R6" i="5"/>
  <c r="Q6" i="5"/>
  <c r="P6" i="5"/>
  <c r="O6" i="5"/>
  <c r="N6" i="5"/>
  <c r="M6" i="5"/>
  <c r="L6" i="5"/>
  <c r="W8" i="4" s="1"/>
  <c r="K6" i="5"/>
  <c r="J6" i="5"/>
  <c r="I8" i="4" s="1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BB10" i="4"/>
  <c r="AL10" i="4"/>
  <c r="AD10" i="4"/>
  <c r="W10" i="4"/>
  <c r="P10" i="4"/>
  <c r="I10" i="4"/>
  <c r="B10" i="4"/>
  <c r="BB8" i="4"/>
  <c r="AT8" i="4"/>
  <c r="AL8" i="4"/>
  <c r="P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<sst xmlns="http://schemas.openxmlformats.org/spreadsheetml/2006/main" count="242" uniqueCount="110">
  <si>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</si>
  <si>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</si>
  <si>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</si>
  <si>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</si>
  <si>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</si>
  <si>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</si>
  <si>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</si>
  <si>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</si>
  <si>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</si>
  <si>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</si>
  <si>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</si>
  <si>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</si>
  <si>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</si>
  <si>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</si>
  <si>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</si>
  <si>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</si>
  <si>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</si>
  <si>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</si>
  <si>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</si>
  <si>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</si>
  <si>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</si>
  <si>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</si>
  <si>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</si>
  <si>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</si>
  <si>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</si>
  <si>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</si>
  <si>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</si>
  <si>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</si>
  <si>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</si>
  <si>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</si>
  <si>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</si>
  <si>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</si>
  <si>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</si>
  <si>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</si>
  <si>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</si>
  <si>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</si>
  <si>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</si>
  <si>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</si>
  <si>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</si>
  <si>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</si>
  <si>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</si>
  <si>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※　平成23年度から平成25年度における各指標の類似団体平均値は、当時の事業数を基に算出していますが、企業債残高対事業規模比率、管渠老朽化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83" eb="85">
      <t>ヘイセイ</t>
    </rPh>
    <rPh sb="87" eb="89">
      <t>ネンド</t>
    </rPh>
    <rPh sb="90" eb="92">
      <t>ジギョウ</t>
    </rPh>
    <rPh sb="92" eb="93">
      <t>スウ</t>
    </rPh>
    <rPh sb="94" eb="95">
      <t>モト</t>
    </rPh>
    <rPh sb="96" eb="98">
      <t>ルイジ</t>
    </rPh>
    <rPh sb="98" eb="100">
      <t>ダンタイ</t>
    </rPh>
    <rPh sb="100" eb="102">
      <t>ヘイキン</t>
    </rPh>
    <rPh sb="102" eb="103">
      <t>アタイ</t>
    </rPh>
    <rPh sb="104" eb="106">
      <t>サンシュツ</t>
    </rPh>
    <phoneticPr fontId="4"/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</si>
  <si>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</si>
  <si>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</si>
  <si>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</si>
  <si>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</si>
  <si>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</si>
  <si>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</si>
  <si>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</si>
  <si>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</si>
  <si>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</si>
  <si>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</si>
  <si>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</si>
  <si>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</si>
  <si>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</si>
  <si>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</si>
  <si>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</si>
  <si>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</si>
  <si>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</si>
  <si>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</si>
  <si>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</si>
  <si>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</si>
  <si>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</si>
  <si>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</si>
  <si>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</si>
  <si>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</si>
  <si>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</si>
  <si>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</si>
  <si>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</si>
  <si>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</si>
  <si>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</si>
  <si>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</si>
  <si>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</si>
  <si>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</si>
  <si>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</si>
  <si>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</si>
  <si>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</si>
  <si>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</si>
  <si>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</si>
  <si>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</si>
  <si>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</si>
  <si>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</si>
  <si>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</si>
  <si>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</si>
  <si>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</si>
  <si>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</si>
  <si>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</si>
  <si>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</si>
  <si>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</si>
  <si>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</si>
  <si>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</si>
  <si>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</si>
  <si>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</si>
  <si>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</si>
  <si>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</si>
  <si>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</si>
  <si>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三重県　鈴鹿市</t>
  </si>
  <si>
    <t>法適用</t>
  </si>
  <si>
    <t>下水道事業</t>
  </si>
  <si>
    <t>農業集落排水</t>
  </si>
  <si>
    <t>F2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</si>
  <si>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</si>
  <si>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</si>
  <si>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</si>
  <si>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</si>
  <si>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</si>
  <si>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</si>
  <si>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農業集落排水事業は，平成6年度から一部地域での供用を開始し，平成27度末での普及率は9.23%である。　
　経費回収率は，100％を大幅に下回っており，使用料収入では，資本費はもとより，維持管理費も賄えない状況であり，一般会計からの繰入金に依存する経営となっている。また，処理地区ごとに処理場を有するため，運転管理委託費，動力費等の多額の維持管理費が必要となっている。
　汚水処理原価については，公共下水道事業と比較して，約2倍である。</t>
    <phoneticPr fontId="4"/>
  </si>
  <si>
    <t>　持続可能な農業集落排水事業を経営するためには，接続率の向上，維持管理費の削減，受益と負担のあり方などの見直しが必要となってくる。
　28年度から経営戦略の策定のため審議会を設置し，維持管理計画や使用料体系の検討をおこない，健全化に向けた取組みを進める。</t>
    <phoneticPr fontId="4"/>
  </si>
  <si>
    <t>　農業集落排水事業の供用開始時期は，平成6年度からで，管渠施設等は法定耐用年数の半分にも満たないものが多い。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</si>
</sst>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3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22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068160"/>
        <c:axId val="77348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0.04</c:v>
                </c:pt>
                <c:pt idx="2">
                  <c:v>0.03</c:v>
                </c:pt>
                <c:pt idx="3">
                  <c:v>0.02</c:v>
                </c:pt>
                <c:pt idx="4">
                  <c:v>0.01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68160"/>
        <c:axId val="77348864"/>
      </c:lineChart>
      <c:dateAx>
        <c:axId val="770681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7348864"/>
        <c:crosses val="autoZero"/>
        <c:auto val="1"/>
        <c:lblOffset val="100"/>
        <c:baseTimeUnit val="years"/>
      </c:dateAx>
      <c:valAx>
        <c:axId val="77348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7068160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63.94</c:v>
                </c:pt>
                <c:pt idx="2">
                  <c:v>63.36</c:v>
                </c:pt>
                <c:pt idx="3">
                  <c:v>60.3</c:v>
                </c:pt>
                <c:pt idx="4">
                  <c:v>56.24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588416"/>
        <c:axId val="86606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54.74</c:v>
                </c:pt>
                <c:pt idx="2">
                  <c:v>53.78</c:v>
                </c:pt>
                <c:pt idx="3">
                  <c:v>53.24</c:v>
                </c:pt>
                <c:pt idx="4">
                  <c:v>52.31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588416"/>
        <c:axId val="86606976"/>
      </c:lineChart>
      <c:dateAx>
        <c:axId val="865884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606976"/>
        <c:crosses val="autoZero"/>
        <c:auto val="1"/>
        <c:lblOffset val="100"/>
        <c:baseTimeUnit val="years"/>
      </c:dateAx>
      <c:valAx>
        <c:axId val="86606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5884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87.25</c:v>
                </c:pt>
                <c:pt idx="2">
                  <c:v>88.69</c:v>
                </c:pt>
                <c:pt idx="3">
                  <c:v>89.94</c:v>
                </c:pt>
                <c:pt idx="4">
                  <c:v>84.55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915712"/>
        <c:axId val="86917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83.88</c:v>
                </c:pt>
                <c:pt idx="2">
                  <c:v>84.06</c:v>
                </c:pt>
                <c:pt idx="3">
                  <c:v>84.07</c:v>
                </c:pt>
                <c:pt idx="4">
                  <c:v>84.32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915712"/>
        <c:axId val="86917888"/>
      </c:lineChart>
      <c:dateAx>
        <c:axId val="86915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917888"/>
        <c:crosses val="autoZero"/>
        <c:auto val="1"/>
        <c:lblOffset val="100"/>
        <c:baseTimeUnit val="years"/>
      </c:dateAx>
      <c:valAx>
        <c:axId val="86917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915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98.5</c:v>
                </c:pt>
                <c:pt idx="2">
                  <c:v>98.62</c:v>
                </c:pt>
                <c:pt idx="3">
                  <c:v>107.08</c:v>
                </c:pt>
                <c:pt idx="4">
                  <c:v>107.99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379072"/>
        <c:axId val="77380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92.74</c:v>
                </c:pt>
                <c:pt idx="2">
                  <c:v>93.62</c:v>
                </c:pt>
                <c:pt idx="3">
                  <c:v>97.53</c:v>
                </c:pt>
                <c:pt idx="4">
                  <c:v>99.64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379072"/>
        <c:axId val="77380992"/>
      </c:lineChart>
      <c:dateAx>
        <c:axId val="773790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7380992"/>
        <c:crosses val="autoZero"/>
        <c:auto val="1"/>
        <c:lblOffset val="100"/>
        <c:baseTimeUnit val="years"/>
      </c:dateAx>
      <c:valAx>
        <c:axId val="77380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7379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1.61</c:v>
                </c:pt>
                <c:pt idx="2">
                  <c:v>3.09</c:v>
                </c:pt>
                <c:pt idx="3">
                  <c:v>9.9700000000000006</c:v>
                </c:pt>
                <c:pt idx="4">
                  <c:v>12.62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415552"/>
        <c:axId val="77417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9</c:v>
                </c:pt>
                <c:pt idx="2">
                  <c:v>10.11</c:v>
                </c:pt>
                <c:pt idx="3">
                  <c:v>20.68</c:v>
                </c:pt>
                <c:pt idx="4">
                  <c:v>22.41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415552"/>
        <c:axId val="77417472"/>
      </c:lineChart>
      <c:dateAx>
        <c:axId val="774155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7417472"/>
        <c:crosses val="autoZero"/>
        <c:auto val="1"/>
        <c:lblOffset val="100"/>
        <c:baseTimeUnit val="years"/>
      </c:dateAx>
      <c:valAx>
        <c:axId val="77417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74155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 formatCode="#,##0.00;&quot;△&quot;#,##0.00;&quot;-&quot;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460224"/>
        <c:axId val="77462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0.09</c:v>
                </c:pt>
                <c:pt idx="2">
                  <c:v>0.08</c:v>
                </c:pt>
                <c:pt idx="3">
                  <c:v>0.08</c:v>
                </c:pt>
                <c:pt idx="4" formatCode="#,##0.00;&quot;△&quot;#,##0.0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460224"/>
        <c:axId val="77462144"/>
      </c:lineChart>
      <c:dateAx>
        <c:axId val="77460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7462144"/>
        <c:crosses val="autoZero"/>
        <c:auto val="1"/>
        <c:lblOffset val="100"/>
        <c:baseTimeUnit val="years"/>
      </c:dateAx>
      <c:valAx>
        <c:axId val="77462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74602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7.04</c:v>
                </c:pt>
                <c:pt idx="2">
                  <c:v>12.68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283008"/>
        <c:axId val="86284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243.13</c:v>
                </c:pt>
                <c:pt idx="2">
                  <c:v>280.08</c:v>
                </c:pt>
                <c:pt idx="3">
                  <c:v>223.09</c:v>
                </c:pt>
                <c:pt idx="4">
                  <c:v>214.61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83008"/>
        <c:axId val="86284928"/>
      </c:lineChart>
      <c:dateAx>
        <c:axId val="86283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284928"/>
        <c:crosses val="autoZero"/>
        <c:auto val="1"/>
        <c:lblOffset val="100"/>
        <c:baseTimeUnit val="years"/>
      </c:dateAx>
      <c:valAx>
        <c:axId val="86284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2830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137.41</c:v>
                </c:pt>
                <c:pt idx="2">
                  <c:v>142.71</c:v>
                </c:pt>
                <c:pt idx="3">
                  <c:v>67.599999999999994</c:v>
                </c:pt>
                <c:pt idx="4">
                  <c:v>57.44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336640"/>
        <c:axId val="86338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162.52000000000001</c:v>
                </c:pt>
                <c:pt idx="2">
                  <c:v>124.2</c:v>
                </c:pt>
                <c:pt idx="3">
                  <c:v>33.03</c:v>
                </c:pt>
                <c:pt idx="4">
                  <c:v>29.45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36640"/>
        <c:axId val="86338560"/>
      </c:lineChart>
      <c:dateAx>
        <c:axId val="863366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338560"/>
        <c:crosses val="autoZero"/>
        <c:auto val="1"/>
        <c:lblOffset val="100"/>
        <c:baseTimeUnit val="years"/>
      </c:dateAx>
      <c:valAx>
        <c:axId val="86338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3366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277.5</c:v>
                </c:pt>
                <c:pt idx="2">
                  <c:v>277.58999999999997</c:v>
                </c:pt>
                <c:pt idx="3">
                  <c:v>381.25</c:v>
                </c:pt>
                <c:pt idx="4">
                  <c:v>272.98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373120"/>
        <c:axId val="86375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1197.82</c:v>
                </c:pt>
                <c:pt idx="2">
                  <c:v>1126.77</c:v>
                </c:pt>
                <c:pt idx="3">
                  <c:v>1044.8</c:v>
                </c:pt>
                <c:pt idx="4">
                  <c:v>1081.8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73120"/>
        <c:axId val="86375040"/>
      </c:lineChart>
      <c:dateAx>
        <c:axId val="863731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375040"/>
        <c:crosses val="autoZero"/>
        <c:auto val="1"/>
        <c:lblOffset val="100"/>
        <c:baseTimeUnit val="years"/>
      </c:dateAx>
      <c:valAx>
        <c:axId val="86375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3731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41.44</c:v>
                </c:pt>
                <c:pt idx="2">
                  <c:v>48.98</c:v>
                </c:pt>
                <c:pt idx="3">
                  <c:v>42.61</c:v>
                </c:pt>
                <c:pt idx="4">
                  <c:v>40.74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405504"/>
        <c:axId val="86407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51.03</c:v>
                </c:pt>
                <c:pt idx="2">
                  <c:v>50.9</c:v>
                </c:pt>
                <c:pt idx="3">
                  <c:v>50.82</c:v>
                </c:pt>
                <c:pt idx="4">
                  <c:v>52.19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05504"/>
        <c:axId val="86407424"/>
      </c:lineChart>
      <c:dateAx>
        <c:axId val="864055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407424"/>
        <c:crosses val="autoZero"/>
        <c:auto val="1"/>
        <c:lblOffset val="100"/>
        <c:baseTimeUnit val="years"/>
      </c:dateAx>
      <c:valAx>
        <c:axId val="86407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4055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293.22000000000003</c:v>
                </c:pt>
                <c:pt idx="2">
                  <c:v>247.84</c:v>
                </c:pt>
                <c:pt idx="3">
                  <c:v>284.74</c:v>
                </c:pt>
                <c:pt idx="4">
                  <c:v>297.67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437248"/>
        <c:axId val="86574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289.60000000000002</c:v>
                </c:pt>
                <c:pt idx="2">
                  <c:v>293.27</c:v>
                </c:pt>
                <c:pt idx="3">
                  <c:v>300.52</c:v>
                </c:pt>
                <c:pt idx="4">
                  <c:v>296.14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7248"/>
        <c:axId val="86574592"/>
      </c:lineChart>
      <c:dateAx>
        <c:axId val="864372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6574592"/>
        <c:crosses val="autoZero"/>
        <c:auto val="1"/>
        <c:lblOffset val="100"/>
        <c:baseTimeUnit val="years"/>
      </c:dateAx>
      <c:valAx>
        <c:axId val="86574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864372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6AC4B88-3192-4615-AEF1-688FD600B4B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【99.88】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49887DF-759A-4853-BD07-EDACFC23EC7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【203.67】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1400753-5BBD-4A34-A4BD-DD1FAD8635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【34.01】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22C7805-F34A-4A16-88B9-25989004257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【1,015.77】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DD52B08-049D-4F3F-9C7B-3895AB23BA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【84.50】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5CAA96B-1D78-4CBF-9F2F-4CB28931145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5039F6-8C6B-47BA-AD52-30D7266FDE9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【289.81】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010D295-24A3-4C3D-BD9A-E1301BC05C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E719AD0-3BFB-404E-BF6E-B64BB3D7290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【21.94】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B4B7D35-4287-4A8F-BD84-AC12A074069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CAC7F95-19C4-4068-B3EE-948FD252D0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zoomScaleNormal="100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三重県　鈴鹿市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農業集落排水</v>
      </c>
      <c r="Q8" s="46"/>
      <c r="R8" s="46"/>
      <c r="S8" s="46"/>
      <c r="T8" s="46"/>
      <c r="U8" s="46"/>
      <c r="V8" s="46"/>
      <c r="W8" s="46" t="str">
        <f>データ!L6</f>
        <v>F2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200551</v>
      </c>
      <c r="AM8" s="47"/>
      <c r="AN8" s="47"/>
      <c r="AO8" s="47"/>
      <c r="AP8" s="47"/>
      <c r="AQ8" s="47"/>
      <c r="AR8" s="47"/>
      <c r="AS8" s="47"/>
      <c r="AT8" s="43">
        <f>データ!S6</f>
        <v>194.46</v>
      </c>
      <c r="AU8" s="43"/>
      <c r="AV8" s="43"/>
      <c r="AW8" s="43"/>
      <c r="AX8" s="43"/>
      <c r="AY8" s="43"/>
      <c r="AZ8" s="43"/>
      <c r="BA8" s="43"/>
      <c r="BB8" s="43">
        <f>データ!T6</f>
        <v>1031.32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>
        <f>データ!N6</f>
        <v>59.54</v>
      </c>
      <c r="J10" s="43"/>
      <c r="K10" s="43"/>
      <c r="L10" s="43"/>
      <c r="M10" s="43"/>
      <c r="N10" s="43"/>
      <c r="O10" s="43"/>
      <c r="P10" s="43">
        <f>データ!O6</f>
        <v>9.23</v>
      </c>
      <c r="Q10" s="43"/>
      <c r="R10" s="43"/>
      <c r="S10" s="43"/>
      <c r="T10" s="43"/>
      <c r="U10" s="43"/>
      <c r="V10" s="43"/>
      <c r="W10" s="43">
        <f>データ!P6</f>
        <v>99.82</v>
      </c>
      <c r="X10" s="43"/>
      <c r="Y10" s="43"/>
      <c r="Z10" s="43"/>
      <c r="AA10" s="43"/>
      <c r="AB10" s="43"/>
      <c r="AC10" s="43"/>
      <c r="AD10" s="47">
        <f>データ!Q6</f>
        <v>2268</v>
      </c>
      <c r="AE10" s="47"/>
      <c r="AF10" s="47"/>
      <c r="AG10" s="47"/>
      <c r="AH10" s="47"/>
      <c r="AI10" s="47"/>
      <c r="AJ10" s="47"/>
      <c r="AK10" s="2"/>
      <c r="AL10" s="47">
        <f>データ!U6</f>
        <v>18484</v>
      </c>
      <c r="AM10" s="47"/>
      <c r="AN10" s="47"/>
      <c r="AO10" s="47"/>
      <c r="AP10" s="47"/>
      <c r="AQ10" s="47"/>
      <c r="AR10" s="47"/>
      <c r="AS10" s="47"/>
      <c r="AT10" s="43">
        <f>データ!V6</f>
        <v>5.43</v>
      </c>
      <c r="AU10" s="43"/>
      <c r="AV10" s="43"/>
      <c r="AW10" s="43"/>
      <c r="AX10" s="43"/>
      <c r="AY10" s="43"/>
      <c r="AZ10" s="43"/>
      <c r="BA10" s="43"/>
      <c r="BB10" s="43">
        <f>データ!W6</f>
        <v>3404.05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107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9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9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9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9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9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9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9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9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9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9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9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9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9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9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9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9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9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3" t="s">
        <v>26</v>
      </c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19"/>
      <c r="R34" s="73" t="s">
        <v>27</v>
      </c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19"/>
      <c r="AG34" s="73" t="s">
        <v>28</v>
      </c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19"/>
      <c r="AV34" s="73" t="s">
        <v>29</v>
      </c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18"/>
      <c r="BK34" s="2"/>
      <c r="BL34" s="69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19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19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19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18"/>
      <c r="BK35" s="2"/>
      <c r="BL35" s="69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9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9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9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9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9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9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9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9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70"/>
      <c r="BM44" s="71"/>
      <c r="BN44" s="71"/>
      <c r="BO44" s="71"/>
      <c r="BP44" s="71"/>
      <c r="BQ44" s="71"/>
      <c r="BR44" s="71"/>
      <c r="BS44" s="71"/>
      <c r="BT44" s="71"/>
      <c r="BU44" s="71"/>
      <c r="BV44" s="71"/>
      <c r="BW44" s="71"/>
      <c r="BX44" s="71"/>
      <c r="BY44" s="71"/>
      <c r="BZ44" s="72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109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9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9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9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9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9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9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9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9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3" t="s">
        <v>31</v>
      </c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19"/>
      <c r="R56" s="73" t="s">
        <v>32</v>
      </c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19"/>
      <c r="AG56" s="73" t="s">
        <v>33</v>
      </c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19"/>
      <c r="AV56" s="73" t="s">
        <v>34</v>
      </c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18"/>
      <c r="BK56" s="2"/>
      <c r="BL56" s="69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19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19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19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18"/>
      <c r="BK57" s="2"/>
      <c r="BL57" s="69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9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9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9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9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9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70"/>
      <c r="BM63" s="71"/>
      <c r="BN63" s="71"/>
      <c r="BO63" s="71"/>
      <c r="BP63" s="71"/>
      <c r="BQ63" s="71"/>
      <c r="BR63" s="71"/>
      <c r="BS63" s="71"/>
      <c r="BT63" s="71"/>
      <c r="BU63" s="71"/>
      <c r="BV63" s="71"/>
      <c r="BW63" s="71"/>
      <c r="BX63" s="71"/>
      <c r="BY63" s="71"/>
      <c r="BZ63" s="72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108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9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9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9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9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9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9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9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9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9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9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9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9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3" t="s">
        <v>37</v>
      </c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19"/>
      <c r="V79" s="19"/>
      <c r="W79" s="73" t="s">
        <v>38</v>
      </c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19"/>
      <c r="AP79" s="19"/>
      <c r="AQ79" s="73" t="s">
        <v>39</v>
      </c>
      <c r="AR79" s="73"/>
      <c r="AS79" s="73"/>
      <c r="AT79" s="73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3"/>
      <c r="BI79" s="17"/>
      <c r="BJ79" s="18"/>
      <c r="BK79" s="2"/>
      <c r="BL79" s="69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19"/>
      <c r="V80" s="19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19"/>
      <c r="AP80" s="19"/>
      <c r="AQ80" s="73"/>
      <c r="AR80" s="73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3"/>
      <c r="BI80" s="17"/>
      <c r="BJ80" s="18"/>
      <c r="BK80" s="2"/>
      <c r="BL80" s="69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9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0"/>
      <c r="BM82" s="71"/>
      <c r="BN82" s="71"/>
      <c r="BO82" s="71"/>
      <c r="BP82" s="71"/>
      <c r="BQ82" s="71"/>
      <c r="BR82" s="71"/>
      <c r="BS82" s="71"/>
      <c r="BT82" s="71"/>
      <c r="BU82" s="71"/>
      <c r="BV82" s="71"/>
      <c r="BW82" s="71"/>
      <c r="BX82" s="71"/>
      <c r="BY82" s="71"/>
      <c r="BZ82" s="72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Q10"/>
  <sheetViews>
    <sheetView showGridLines="0" workbookViewId="0"/>
  </sheetViews>
  <sheetFormatPr defaultRowHeight="13.5"/>
  <cols>
    <col min="2" max="143" width="11.875" customWidth="1"/>
  </cols>
  <sheetData>
    <row r="1" spans="1:147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7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7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5" t="s">
        <v>51</v>
      </c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7"/>
      <c r="X3" s="81" t="s">
        <v>52</v>
      </c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  <c r="CG3" s="74"/>
      <c r="CH3" s="74"/>
      <c r="CI3" s="74"/>
      <c r="CJ3" s="74"/>
      <c r="CK3" s="74"/>
      <c r="CL3" s="74"/>
      <c r="CM3" s="74"/>
      <c r="CN3" s="74"/>
      <c r="CO3" s="74"/>
      <c r="CP3" s="74"/>
      <c r="CQ3" s="74"/>
      <c r="CR3" s="74"/>
      <c r="CS3" s="74"/>
      <c r="CT3" s="74"/>
      <c r="CU3" s="74"/>
      <c r="CV3" s="74"/>
      <c r="CW3" s="74"/>
      <c r="CX3" s="74"/>
      <c r="CY3" s="74"/>
      <c r="CZ3" s="74"/>
      <c r="DA3" s="74"/>
      <c r="DB3" s="74"/>
      <c r="DC3" s="74"/>
      <c r="DD3" s="74"/>
      <c r="DE3" s="74"/>
      <c r="DF3" s="74"/>
      <c r="DG3" s="74"/>
      <c r="DH3" s="74" t="s">
        <v>53</v>
      </c>
      <c r="DI3" s="74"/>
      <c r="DJ3" s="74"/>
      <c r="DK3" s="74"/>
      <c r="DL3" s="74"/>
      <c r="DM3" s="74"/>
      <c r="DN3" s="74"/>
      <c r="DO3" s="74"/>
      <c r="DP3" s="74"/>
      <c r="DQ3" s="74"/>
      <c r="DR3" s="74"/>
      <c r="DS3" s="74"/>
      <c r="DT3" s="74"/>
      <c r="DU3" s="74"/>
      <c r="DV3" s="74"/>
      <c r="DW3" s="74"/>
      <c r="DX3" s="74"/>
      <c r="DY3" s="74"/>
      <c r="DZ3" s="74"/>
      <c r="EA3" s="74"/>
      <c r="EB3" s="74"/>
      <c r="EC3" s="74"/>
      <c r="ED3" s="74"/>
      <c r="EE3" s="74"/>
      <c r="EF3" s="74"/>
      <c r="EG3" s="74"/>
      <c r="EH3" s="74"/>
      <c r="EI3" s="74"/>
      <c r="EJ3" s="74"/>
      <c r="EK3" s="74"/>
      <c r="EL3" s="74"/>
      <c r="EM3" s="74"/>
      <c r="EN3" s="74"/>
    </row>
    <row r="4" spans="1:147">
      <c r="A4" s="26" t="s">
        <v>54</v>
      </c>
      <c r="B4" s="28"/>
      <c r="C4" s="28"/>
      <c r="D4" s="28"/>
      <c r="E4" s="28"/>
      <c r="F4" s="28"/>
      <c r="G4" s="28"/>
      <c r="H4" s="78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80"/>
      <c r="X4" s="74" t="s">
        <v>55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 t="s">
        <v>56</v>
      </c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 t="s">
        <v>57</v>
      </c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 t="s">
        <v>58</v>
      </c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 t="s">
        <v>59</v>
      </c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 t="s">
        <v>60</v>
      </c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 t="s">
        <v>61</v>
      </c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 t="s">
        <v>62</v>
      </c>
      <c r="CX4" s="74"/>
      <c r="CY4" s="74"/>
      <c r="CZ4" s="74"/>
      <c r="DA4" s="74"/>
      <c r="DB4" s="74"/>
      <c r="DC4" s="74"/>
      <c r="DD4" s="74"/>
      <c r="DE4" s="74"/>
      <c r="DF4" s="74"/>
      <c r="DG4" s="74"/>
      <c r="DH4" s="74" t="s">
        <v>63</v>
      </c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 t="s">
        <v>64</v>
      </c>
      <c r="DT4" s="74"/>
      <c r="DU4" s="74"/>
      <c r="DV4" s="74"/>
      <c r="DW4" s="74"/>
      <c r="DX4" s="74"/>
      <c r="DY4" s="74"/>
      <c r="DZ4" s="74"/>
      <c r="EA4" s="74"/>
      <c r="EB4" s="74"/>
      <c r="EC4" s="74"/>
      <c r="ED4" s="74" t="s">
        <v>65</v>
      </c>
      <c r="EE4" s="74"/>
      <c r="EF4" s="74"/>
      <c r="EG4" s="74"/>
      <c r="EH4" s="74"/>
      <c r="EI4" s="74"/>
      <c r="EJ4" s="74"/>
      <c r="EK4" s="74"/>
      <c r="EL4" s="74"/>
      <c r="EM4" s="74"/>
      <c r="EN4" s="74"/>
    </row>
    <row r="5" spans="1:147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7" s="34" customFormat="1">
      <c r="A6" s="26" t="s">
        <v>95</v>
      </c>
      <c r="B6" s="31">
        <f>B7</f>
        <v>2015</v>
      </c>
      <c r="C6" s="31">
        <f t="shared" ref="C6:W6" si="3">C7</f>
        <v>242071</v>
      </c>
      <c r="D6" s="31">
        <f t="shared" si="3"/>
        <v>46</v>
      </c>
      <c r="E6" s="31">
        <f t="shared" si="3"/>
        <v>17</v>
      </c>
      <c r="F6" s="31">
        <f t="shared" si="3"/>
        <v>5</v>
      </c>
      <c r="G6" s="31">
        <f t="shared" si="3"/>
        <v>0</v>
      </c>
      <c r="H6" s="31" t="str">
        <f t="shared" si="3"/>
        <v>三重県　鈴鹿市</v>
      </c>
      <c r="I6" s="31" t="str">
        <f t="shared" si="3"/>
        <v>法適用</v>
      </c>
      <c r="J6" s="31" t="str">
        <f t="shared" si="3"/>
        <v>下水道事業</v>
      </c>
      <c r="K6" s="31" t="str">
        <f t="shared" si="3"/>
        <v>農業集落排水</v>
      </c>
      <c r="L6" s="31" t="str">
        <f t="shared" si="3"/>
        <v>F2</v>
      </c>
      <c r="M6" s="32" t="str">
        <f t="shared" si="3"/>
        <v>-</v>
      </c>
      <c r="N6" s="32">
        <f t="shared" si="3"/>
        <v>59.54</v>
      </c>
      <c r="O6" s="32">
        <f t="shared" si="3"/>
        <v>9.23</v>
      </c>
      <c r="P6" s="32">
        <f t="shared" si="3"/>
        <v>99.82</v>
      </c>
      <c r="Q6" s="32">
        <f t="shared" si="3"/>
        <v>2268</v>
      </c>
      <c r="R6" s="32">
        <f t="shared" si="3"/>
        <v>200551</v>
      </c>
      <c r="S6" s="32">
        <f t="shared" si="3"/>
        <v>194.46</v>
      </c>
      <c r="T6" s="32">
        <f t="shared" si="3"/>
        <v>1031.32</v>
      </c>
      <c r="U6" s="32">
        <f t="shared" si="3"/>
        <v>18484</v>
      </c>
      <c r="V6" s="32">
        <f t="shared" si="3"/>
        <v>5.43</v>
      </c>
      <c r="W6" s="32">
        <f t="shared" si="3"/>
        <v>3404.05</v>
      </c>
      <c r="X6" s="33" t="str">
        <f>IF(X7="",NA(),X7)</f>
        <v>-</v>
      </c>
      <c r="Y6" s="33">
        <f t="shared" ref="Y6:AG6" si="4">IF(Y7="",NA(),Y7)</f>
        <v>98.5</v>
      </c>
      <c r="Z6" s="33">
        <f t="shared" si="4"/>
        <v>98.62</v>
      </c>
      <c r="AA6" s="33">
        <f t="shared" si="4"/>
        <v>107.08</v>
      </c>
      <c r="AB6" s="33">
        <f t="shared" si="4"/>
        <v>107.99</v>
      </c>
      <c r="AC6" s="33" t="str">
        <f t="shared" si="4"/>
        <v>-</v>
      </c>
      <c r="AD6" s="33">
        <f t="shared" si="4"/>
        <v>92.74</v>
      </c>
      <c r="AE6" s="33">
        <f t="shared" si="4"/>
        <v>93.62</v>
      </c>
      <c r="AF6" s="33">
        <f t="shared" si="4"/>
        <v>97.53</v>
      </c>
      <c r="AG6" s="33">
        <f t="shared" si="4"/>
        <v>99.64</v>
      </c>
      <c r="AH6" s="32" t="str">
        <f>IF(AH7="","",IF(AH7="-","【-】","【"&amp;SUBSTITUTE(TEXT(AH7,"#,##0.00"),"-","△")&amp;"】"))</f>
        <v>【99.88】</v>
      </c>
      <c r="AI6" s="33" t="str">
        <f>IF(AI7="",NA(),AI7)</f>
        <v>-</v>
      </c>
      <c r="AJ6" s="33">
        <f t="shared" ref="AJ6:AR6" si="5">IF(AJ7="",NA(),AJ7)</f>
        <v>7.04</v>
      </c>
      <c r="AK6" s="33">
        <f t="shared" si="5"/>
        <v>12.68</v>
      </c>
      <c r="AL6" s="32">
        <f t="shared" si="5"/>
        <v>0</v>
      </c>
      <c r="AM6" s="32">
        <f t="shared" si="5"/>
        <v>0</v>
      </c>
      <c r="AN6" s="33" t="str">
        <f t="shared" si="5"/>
        <v>-</v>
      </c>
      <c r="AO6" s="33">
        <f t="shared" si="5"/>
        <v>243.13</v>
      </c>
      <c r="AP6" s="33">
        <f t="shared" si="5"/>
        <v>280.08</v>
      </c>
      <c r="AQ6" s="33">
        <f t="shared" si="5"/>
        <v>223.09</v>
      </c>
      <c r="AR6" s="33">
        <f t="shared" si="5"/>
        <v>214.61</v>
      </c>
      <c r="AS6" s="32" t="str">
        <f>IF(AS7="","",IF(AS7="-","【-】","【"&amp;SUBSTITUTE(TEXT(AS7,"#,##0.00"),"-","△")&amp;"】"))</f>
        <v>【203.67】</v>
      </c>
      <c r="AT6" s="33" t="str">
        <f>IF(AT7="",NA(),AT7)</f>
        <v>-</v>
      </c>
      <c r="AU6" s="33">
        <f t="shared" ref="AU6:BC6" si="6">IF(AU7="",NA(),AU7)</f>
        <v>137.41</v>
      </c>
      <c r="AV6" s="33">
        <f t="shared" si="6"/>
        <v>142.71</v>
      </c>
      <c r="AW6" s="33">
        <f t="shared" si="6"/>
        <v>67.599999999999994</v>
      </c>
      <c r="AX6" s="33">
        <f t="shared" si="6"/>
        <v>57.44</v>
      </c>
      <c r="AY6" s="33" t="str">
        <f t="shared" si="6"/>
        <v>-</v>
      </c>
      <c r="AZ6" s="33">
        <f t="shared" si="6"/>
        <v>162.52000000000001</v>
      </c>
      <c r="BA6" s="33">
        <f t="shared" si="6"/>
        <v>124.2</v>
      </c>
      <c r="BB6" s="33">
        <f t="shared" si="6"/>
        <v>33.03</v>
      </c>
      <c r="BC6" s="33">
        <f t="shared" si="6"/>
        <v>29.45</v>
      </c>
      <c r="BD6" s="32" t="str">
        <f>IF(BD7="","",IF(BD7="-","【-】","【"&amp;SUBSTITUTE(TEXT(BD7,"#,##0.00"),"-","△")&amp;"】"))</f>
        <v>【34.01】</v>
      </c>
      <c r="BE6" s="33" t="str">
        <f>IF(BE7="",NA(),BE7)</f>
        <v>-</v>
      </c>
      <c r="BF6" s="33">
        <f t="shared" ref="BF6:BN6" si="7">IF(BF7="",NA(),BF7)</f>
        <v>277.5</v>
      </c>
      <c r="BG6" s="33">
        <f t="shared" si="7"/>
        <v>277.58999999999997</v>
      </c>
      <c r="BH6" s="33">
        <f t="shared" si="7"/>
        <v>381.25</v>
      </c>
      <c r="BI6" s="33">
        <f t="shared" si="7"/>
        <v>272.98</v>
      </c>
      <c r="BJ6" s="33" t="str">
        <f t="shared" si="7"/>
        <v>-</v>
      </c>
      <c r="BK6" s="33">
        <f t="shared" si="7"/>
        <v>1197.82</v>
      </c>
      <c r="BL6" s="33">
        <f t="shared" si="7"/>
        <v>1126.77</v>
      </c>
      <c r="BM6" s="33">
        <f t="shared" si="7"/>
        <v>1044.8</v>
      </c>
      <c r="BN6" s="33">
        <f t="shared" si="7"/>
        <v>1081.8</v>
      </c>
      <c r="BO6" s="32" t="str">
        <f>IF(BO7="","",IF(BO7="-","【-】","【"&amp;SUBSTITUTE(TEXT(BO7,"#,##0.00"),"-","△")&amp;"】"))</f>
        <v>【1,015.77】</v>
      </c>
      <c r="BP6" s="33" t="str">
        <f>IF(BP7="",NA(),BP7)</f>
        <v>-</v>
      </c>
      <c r="BQ6" s="33">
        <f t="shared" ref="BQ6:BY6" si="8">IF(BQ7="",NA(),BQ7)</f>
        <v>41.44</v>
      </c>
      <c r="BR6" s="33">
        <f t="shared" si="8"/>
        <v>48.98</v>
      </c>
      <c r="BS6" s="33">
        <f t="shared" si="8"/>
        <v>42.61</v>
      </c>
      <c r="BT6" s="33">
        <f t="shared" si="8"/>
        <v>40.74</v>
      </c>
      <c r="BU6" s="33" t="str">
        <f t="shared" si="8"/>
        <v>-</v>
      </c>
      <c r="BV6" s="33">
        <f t="shared" si="8"/>
        <v>51.03</v>
      </c>
      <c r="BW6" s="33">
        <f t="shared" si="8"/>
        <v>50.9</v>
      </c>
      <c r="BX6" s="33">
        <f t="shared" si="8"/>
        <v>50.82</v>
      </c>
      <c r="BY6" s="33">
        <f t="shared" si="8"/>
        <v>52.19</v>
      </c>
      <c r="BZ6" s="32" t="str">
        <f>IF(BZ7="","",IF(BZ7="-","【-】","【"&amp;SUBSTITUTE(TEXT(BZ7,"#,##0.00"),"-","△")&amp;"】"))</f>
        <v>【52.78】</v>
      </c>
      <c r="CA6" s="33" t="str">
        <f>IF(CA7="",NA(),CA7)</f>
        <v>-</v>
      </c>
      <c r="CB6" s="33">
        <f t="shared" ref="CB6:CJ6" si="9">IF(CB7="",NA(),CB7)</f>
        <v>293.22000000000003</v>
      </c>
      <c r="CC6" s="33">
        <f t="shared" si="9"/>
        <v>247.84</v>
      </c>
      <c r="CD6" s="33">
        <f t="shared" si="9"/>
        <v>284.74</v>
      </c>
      <c r="CE6" s="33">
        <f t="shared" si="9"/>
        <v>297.67</v>
      </c>
      <c r="CF6" s="33" t="str">
        <f t="shared" si="9"/>
        <v>-</v>
      </c>
      <c r="CG6" s="33">
        <f t="shared" si="9"/>
        <v>289.60000000000002</v>
      </c>
      <c r="CH6" s="33">
        <f t="shared" si="9"/>
        <v>293.27</v>
      </c>
      <c r="CI6" s="33">
        <f t="shared" si="9"/>
        <v>300.52</v>
      </c>
      <c r="CJ6" s="33">
        <f t="shared" si="9"/>
        <v>296.14</v>
      </c>
      <c r="CK6" s="32" t="str">
        <f>IF(CK7="","",IF(CK7="-","【-】","【"&amp;SUBSTITUTE(TEXT(CK7,"#,##0.00"),"-","△")&amp;"】"))</f>
        <v>【289.81】</v>
      </c>
      <c r="CL6" s="33" t="str">
        <f>IF(CL7="",NA(),CL7)</f>
        <v>-</v>
      </c>
      <c r="CM6" s="33">
        <f t="shared" ref="CM6:CU6" si="10">IF(CM7="",NA(),CM7)</f>
        <v>63.94</v>
      </c>
      <c r="CN6" s="33">
        <f t="shared" si="10"/>
        <v>63.36</v>
      </c>
      <c r="CO6" s="33">
        <f t="shared" si="10"/>
        <v>60.3</v>
      </c>
      <c r="CP6" s="33">
        <f t="shared" si="10"/>
        <v>56.24</v>
      </c>
      <c r="CQ6" s="33" t="str">
        <f t="shared" si="10"/>
        <v>-</v>
      </c>
      <c r="CR6" s="33">
        <f t="shared" si="10"/>
        <v>54.74</v>
      </c>
      <c r="CS6" s="33">
        <f t="shared" si="10"/>
        <v>53.78</v>
      </c>
      <c r="CT6" s="33">
        <f t="shared" si="10"/>
        <v>53.24</v>
      </c>
      <c r="CU6" s="33">
        <f t="shared" si="10"/>
        <v>52.31</v>
      </c>
      <c r="CV6" s="32" t="str">
        <f>IF(CV7="","",IF(CV7="-","【-】","【"&amp;SUBSTITUTE(TEXT(CV7,"#,##0.00"),"-","△")&amp;"】"))</f>
        <v>【52.74】</v>
      </c>
      <c r="CW6" s="33" t="str">
        <f>IF(CW7="",NA(),CW7)</f>
        <v>-</v>
      </c>
      <c r="CX6" s="33">
        <f t="shared" ref="CX6:DF6" si="11">IF(CX7="",NA(),CX7)</f>
        <v>87.25</v>
      </c>
      <c r="CY6" s="33">
        <f t="shared" si="11"/>
        <v>88.69</v>
      </c>
      <c r="CZ6" s="33">
        <f t="shared" si="11"/>
        <v>89.94</v>
      </c>
      <c r="DA6" s="33">
        <f t="shared" si="11"/>
        <v>84.55</v>
      </c>
      <c r="DB6" s="33" t="str">
        <f t="shared" si="11"/>
        <v>-</v>
      </c>
      <c r="DC6" s="33">
        <f t="shared" si="11"/>
        <v>83.88</v>
      </c>
      <c r="DD6" s="33">
        <f t="shared" si="11"/>
        <v>84.06</v>
      </c>
      <c r="DE6" s="33">
        <f t="shared" si="11"/>
        <v>84.07</v>
      </c>
      <c r="DF6" s="33">
        <f t="shared" si="11"/>
        <v>84.32</v>
      </c>
      <c r="DG6" s="32" t="str">
        <f>IF(DG7="","",IF(DG7="-","【-】","【"&amp;SUBSTITUTE(TEXT(DG7,"#,##0.00"),"-","△")&amp;"】"))</f>
        <v>【84.50】</v>
      </c>
      <c r="DH6" s="33" t="str">
        <f>IF(DH7="",NA(),DH7)</f>
        <v>-</v>
      </c>
      <c r="DI6" s="33">
        <f t="shared" ref="DI6:DQ6" si="12">IF(DI7="",NA(),DI7)</f>
        <v>1.61</v>
      </c>
      <c r="DJ6" s="33">
        <f t="shared" si="12"/>
        <v>3.09</v>
      </c>
      <c r="DK6" s="33">
        <f t="shared" si="12"/>
        <v>9.9700000000000006</v>
      </c>
      <c r="DL6" s="33">
        <f t="shared" si="12"/>
        <v>12.62</v>
      </c>
      <c r="DM6" s="33" t="str">
        <f t="shared" si="12"/>
        <v>-</v>
      </c>
      <c r="DN6" s="33">
        <f t="shared" si="12"/>
        <v>9</v>
      </c>
      <c r="DO6" s="33">
        <f t="shared" si="12"/>
        <v>10.11</v>
      </c>
      <c r="DP6" s="33">
        <f t="shared" si="12"/>
        <v>20.68</v>
      </c>
      <c r="DQ6" s="33">
        <f t="shared" si="12"/>
        <v>22.41</v>
      </c>
      <c r="DR6" s="32" t="str">
        <f>IF(DR7="","",IF(DR7="-","【-】","【"&amp;SUBSTITUTE(TEXT(DR7,"#,##0.00"),"-","△")&amp;"】"))</f>
        <v>【21.94】</v>
      </c>
      <c r="DS6" s="33" t="str">
        <f>IF(DS7="",NA(),DS7)</f>
        <v>-</v>
      </c>
      <c r="DT6" s="32">
        <f t="shared" ref="DT6:EB6" si="13">IF(DT7="",NA(),DT7)</f>
        <v>0</v>
      </c>
      <c r="DU6" s="32">
        <f t="shared" si="13"/>
        <v>0</v>
      </c>
      <c r="DV6" s="32">
        <f t="shared" si="13"/>
        <v>0</v>
      </c>
      <c r="DW6" s="32">
        <f t="shared" si="13"/>
        <v>0</v>
      </c>
      <c r="DX6" s="33" t="str">
        <f t="shared" si="13"/>
        <v>-</v>
      </c>
      <c r="DY6" s="33">
        <f t="shared" si="13"/>
        <v>0.09</v>
      </c>
      <c r="DZ6" s="33">
        <f t="shared" si="13"/>
        <v>0.08</v>
      </c>
      <c r="EA6" s="33">
        <f t="shared" si="13"/>
        <v>0.08</v>
      </c>
      <c r="EB6" s="32">
        <f t="shared" si="13"/>
        <v>0</v>
      </c>
      <c r="EC6" s="32" t="str">
        <f>IF(EC7="","",IF(EC7="-","【-】","【"&amp;SUBSTITUTE(TEXT(EC7,"#,##0.00"),"-","△")&amp;"】"))</f>
        <v>【0.00】</v>
      </c>
      <c r="ED6" s="33" t="str">
        <f>IF(ED7="",NA(),ED7)</f>
        <v>-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 t="str">
        <f t="shared" si="14"/>
        <v>-</v>
      </c>
      <c r="EJ6" s="33">
        <f t="shared" si="14"/>
        <v>0.04</v>
      </c>
      <c r="EK6" s="33">
        <f t="shared" si="14"/>
        <v>0.03</v>
      </c>
      <c r="EL6" s="33">
        <f t="shared" si="14"/>
        <v>0.02</v>
      </c>
      <c r="EM6" s="33">
        <f t="shared" si="14"/>
        <v>0.01</v>
      </c>
      <c r="EN6" s="32" t="str">
        <f>IF(EN7="","",IF(EN7="-","【-】","【"&amp;SUBSTITUTE(TEXT(EN7,"#,##0.00"),"-","△")&amp;"】"))</f>
        <v>【0.03】</v>
      </c>
    </row>
    <row r="7" spans="1:147" s="34" customFormat="1">
      <c r="A7" s="26"/>
      <c r="B7" s="35">
        <v>2015</v>
      </c>
      <c r="C7" s="35">
        <v>242071</v>
      </c>
      <c r="D7" s="35">
        <v>46</v>
      </c>
      <c r="E7" s="35">
        <v>17</v>
      </c>
      <c r="F7" s="35">
        <v>5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>
        <v>59.54</v>
      </c>
      <c r="O7" s="36">
        <v>9.23</v>
      </c>
      <c r="P7" s="36">
        <v>99.82</v>
      </c>
      <c r="Q7" s="36">
        <v>2268</v>
      </c>
      <c r="R7" s="36">
        <v>200551</v>
      </c>
      <c r="S7" s="36">
        <v>194.46</v>
      </c>
      <c r="T7" s="36">
        <v>1031.32</v>
      </c>
      <c r="U7" s="36">
        <v>18484</v>
      </c>
      <c r="V7" s="36">
        <v>5.43</v>
      </c>
      <c r="W7" s="36">
        <v>3404.05</v>
      </c>
      <c r="X7" s="36" t="s">
        <v>101</v>
      </c>
      <c r="Y7" s="36">
        <v>98.5</v>
      </c>
      <c r="Z7" s="36">
        <v>98.62</v>
      </c>
      <c r="AA7" s="36">
        <v>107.08</v>
      </c>
      <c r="AB7" s="36">
        <v>107.99</v>
      </c>
      <c r="AC7" s="36" t="s">
        <v>101</v>
      </c>
      <c r="AD7" s="36">
        <v>92.74</v>
      </c>
      <c r="AE7" s="36">
        <v>93.62</v>
      </c>
      <c r="AF7" s="36">
        <v>97.53</v>
      </c>
      <c r="AG7" s="36">
        <v>99.64</v>
      </c>
      <c r="AH7" s="36">
        <v>99.88</v>
      </c>
      <c r="AI7" s="36" t="s">
        <v>101</v>
      </c>
      <c r="AJ7" s="36">
        <v>7.04</v>
      </c>
      <c r="AK7" s="36">
        <v>12.68</v>
      </c>
      <c r="AL7" s="36">
        <v>0</v>
      </c>
      <c r="AM7" s="36">
        <v>0</v>
      </c>
      <c r="AN7" s="36" t="s">
        <v>101</v>
      </c>
      <c r="AO7" s="36">
        <v>243.13</v>
      </c>
      <c r="AP7" s="36">
        <v>280.08</v>
      </c>
      <c r="AQ7" s="36">
        <v>223.09</v>
      </c>
      <c r="AR7" s="36">
        <v>214.61</v>
      </c>
      <c r="AS7" s="36">
        <v>203.67</v>
      </c>
      <c r="AT7" s="36" t="s">
        <v>101</v>
      </c>
      <c r="AU7" s="36">
        <v>137.41</v>
      </c>
      <c r="AV7" s="36">
        <v>142.71</v>
      </c>
      <c r="AW7" s="36">
        <v>67.599999999999994</v>
      </c>
      <c r="AX7" s="36">
        <v>57.44</v>
      </c>
      <c r="AY7" s="36" t="s">
        <v>101</v>
      </c>
      <c r="AZ7" s="36">
        <v>162.52000000000001</v>
      </c>
      <c r="BA7" s="36">
        <v>124.2</v>
      </c>
      <c r="BB7" s="36">
        <v>33.03</v>
      </c>
      <c r="BC7" s="36">
        <v>29.45</v>
      </c>
      <c r="BD7" s="36">
        <v>34.01</v>
      </c>
      <c r="BE7" s="36" t="s">
        <v>101</v>
      </c>
      <c r="BF7" s="36">
        <v>277.5</v>
      </c>
      <c r="BG7" s="36">
        <v>277.58999999999997</v>
      </c>
      <c r="BH7" s="36">
        <v>381.25</v>
      </c>
      <c r="BI7" s="36">
        <v>272.98</v>
      </c>
      <c r="BJ7" s="36" t="s">
        <v>101</v>
      </c>
      <c r="BK7" s="36">
        <v>1197.82</v>
      </c>
      <c r="BL7" s="36">
        <v>1126.77</v>
      </c>
      <c r="BM7" s="36">
        <v>1044.8</v>
      </c>
      <c r="BN7" s="36">
        <v>1081.8</v>
      </c>
      <c r="BO7" s="36">
        <v>1015.77</v>
      </c>
      <c r="BP7" s="36" t="s">
        <v>101</v>
      </c>
      <c r="BQ7" s="36">
        <v>41.44</v>
      </c>
      <c r="BR7" s="36">
        <v>48.98</v>
      </c>
      <c r="BS7" s="36">
        <v>42.61</v>
      </c>
      <c r="BT7" s="36">
        <v>40.74</v>
      </c>
      <c r="BU7" s="36" t="s">
        <v>101</v>
      </c>
      <c r="BV7" s="36">
        <v>51.03</v>
      </c>
      <c r="BW7" s="36">
        <v>50.9</v>
      </c>
      <c r="BX7" s="36">
        <v>50.82</v>
      </c>
      <c r="BY7" s="36">
        <v>52.19</v>
      </c>
      <c r="BZ7" s="36">
        <v>52.78</v>
      </c>
      <c r="CA7" s="36" t="s">
        <v>101</v>
      </c>
      <c r="CB7" s="36">
        <v>293.22000000000003</v>
      </c>
      <c r="CC7" s="36">
        <v>247.84</v>
      </c>
      <c r="CD7" s="36">
        <v>284.74</v>
      </c>
      <c r="CE7" s="36">
        <v>297.67</v>
      </c>
      <c r="CF7" s="36" t="s">
        <v>101</v>
      </c>
      <c r="CG7" s="36">
        <v>289.60000000000002</v>
      </c>
      <c r="CH7" s="36">
        <v>293.27</v>
      </c>
      <c r="CI7" s="36">
        <v>300.52</v>
      </c>
      <c r="CJ7" s="36">
        <v>296.14</v>
      </c>
      <c r="CK7" s="36">
        <v>289.81</v>
      </c>
      <c r="CL7" s="36" t="s">
        <v>101</v>
      </c>
      <c r="CM7" s="36">
        <v>63.94</v>
      </c>
      <c r="CN7" s="36">
        <v>63.36</v>
      </c>
      <c r="CO7" s="36">
        <v>60.3</v>
      </c>
      <c r="CP7" s="36">
        <v>56.24</v>
      </c>
      <c r="CQ7" s="36" t="s">
        <v>101</v>
      </c>
      <c r="CR7" s="36">
        <v>54.74</v>
      </c>
      <c r="CS7" s="36">
        <v>53.78</v>
      </c>
      <c r="CT7" s="36">
        <v>53.24</v>
      </c>
      <c r="CU7" s="36">
        <v>52.31</v>
      </c>
      <c r="CV7" s="36">
        <v>52.74</v>
      </c>
      <c r="CW7" s="36" t="s">
        <v>101</v>
      </c>
      <c r="CX7" s="36">
        <v>87.25</v>
      </c>
      <c r="CY7" s="36">
        <v>88.69</v>
      </c>
      <c r="CZ7" s="36">
        <v>89.94</v>
      </c>
      <c r="DA7" s="36">
        <v>84.55</v>
      </c>
      <c r="DB7" s="36" t="s">
        <v>101</v>
      </c>
      <c r="DC7" s="36">
        <v>83.88</v>
      </c>
      <c r="DD7" s="36">
        <v>84.06</v>
      </c>
      <c r="DE7" s="36">
        <v>84.07</v>
      </c>
      <c r="DF7" s="36">
        <v>84.32</v>
      </c>
      <c r="DG7" s="36">
        <v>84.5</v>
      </c>
      <c r="DH7" s="36" t="s">
        <v>101</v>
      </c>
      <c r="DI7" s="36">
        <v>1.61</v>
      </c>
      <c r="DJ7" s="36">
        <v>3.09</v>
      </c>
      <c r="DK7" s="36">
        <v>9.9700000000000006</v>
      </c>
      <c r="DL7" s="36">
        <v>12.62</v>
      </c>
      <c r="DM7" s="36" t="s">
        <v>101</v>
      </c>
      <c r="DN7" s="36">
        <v>9</v>
      </c>
      <c r="DO7" s="36">
        <v>10.11</v>
      </c>
      <c r="DP7" s="36">
        <v>20.68</v>
      </c>
      <c r="DQ7" s="36">
        <v>22.41</v>
      </c>
      <c r="DR7" s="36">
        <v>21.94</v>
      </c>
      <c r="DS7" s="36" t="s">
        <v>101</v>
      </c>
      <c r="DT7" s="36">
        <v>0</v>
      </c>
      <c r="DU7" s="36">
        <v>0</v>
      </c>
      <c r="DV7" s="36">
        <v>0</v>
      </c>
      <c r="DW7" s="36">
        <v>0</v>
      </c>
      <c r="DX7" s="36" t="s">
        <v>101</v>
      </c>
      <c r="DY7" s="36">
        <v>0.09</v>
      </c>
      <c r="DZ7" s="36">
        <v>0.08</v>
      </c>
      <c r="EA7" s="36">
        <v>0.08</v>
      </c>
      <c r="EB7" s="36">
        <v>0</v>
      </c>
      <c r="EC7" s="36">
        <v>0</v>
      </c>
      <c r="ED7" s="36" t="s">
        <v>101</v>
      </c>
      <c r="EE7" s="36">
        <v>0</v>
      </c>
      <c r="EF7" s="36">
        <v>0</v>
      </c>
      <c r="EG7" s="36">
        <v>0</v>
      </c>
      <c r="EH7" s="36">
        <v>0</v>
      </c>
      <c r="EI7" s="36" t="s">
        <v>101</v>
      </c>
      <c r="EJ7" s="36">
        <v>0.04</v>
      </c>
      <c r="EK7" s="36">
        <v>0.03</v>
      </c>
      <c r="EL7" s="36">
        <v>0.02</v>
      </c>
      <c r="EM7" s="36">
        <v>0.01</v>
      </c>
      <c r="EN7" s="36">
        <v>0.03</v>
      </c>
    </row>
    <row r="8" spans="1:147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</row>
    <row r="9" spans="1:147">
      <c r="A9" s="38"/>
      <c r="B9" s="38" t="s">
        <v>102</v>
      </c>
      <c r="C9" s="38" t="s">
        <v>103</v>
      </c>
      <c r="D9" s="38" t="s">
        <v>104</v>
      </c>
      <c r="E9" s="38" t="s">
        <v>105</v>
      </c>
      <c r="F9" s="38" t="s">
        <v>106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7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2017-02-08T02:41:14Z</dcterms:created>
  <dcterms:modified xsi:type="dcterms:W3CDTF">2017-02-22T02:54:57Z</dcterms:modified>
  <cp:category/>
</cp:coreProperties>
</file>