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<sst xmlns="http://schemas.openxmlformats.org/spreadsheetml/2006/main" count="221" uniqueCount="111">
  <si>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</si>
  <si>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</si>
  <si>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</si>
  <si>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</si>
  <si>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</si>
  <si>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</si>
  <si>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</si>
  <si>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</si>
  <si>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</si>
  <si>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</si>
  <si>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</si>
  <si>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</si>
  <si>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</si>
  <si>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</si>
  <si>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</si>
  <si>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</si>
  <si>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</si>
  <si>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</si>
  <si>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</si>
  <si>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</si>
  <si>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</si>
  <si>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</si>
  <si>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</si>
  <si>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</si>
  <si>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</si>
  <si>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</si>
  <si>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</si>
  <si>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</si>
  <si>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</si>
  <si>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</si>
  <si>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</si>
  <si>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</si>
  <si>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</si>
  <si>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</si>
  <si>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</si>
  <si>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</si>
  <si>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</si>
  <si>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</si>
  <si>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</si>
  <si>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</si>
  <si>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</si>
  <si>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</si>
  <si>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</si>
  <si>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</si>
  <si>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</si>
  <si>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</si>
  <si>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</si>
  <si>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</si>
  <si>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</si>
  <si>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</si>
  <si>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</si>
  <si>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</si>
  <si>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</si>
  <si>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</si>
  <si>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</si>
  <si>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</si>
  <si>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</si>
  <si>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</si>
  <si>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</si>
  <si>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</si>
  <si>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</si>
  <si>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</si>
  <si>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</si>
  <si>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</si>
  <si>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</si>
  <si>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</si>
  <si>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</si>
  <si>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</si>
  <si>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</si>
  <si>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</si>
  <si>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</si>
  <si>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</si>
  <si>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</si>
  <si>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</si>
  <si>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</si>
  <si>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</si>
  <si>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</si>
  <si>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</si>
  <si>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</si>
  <si>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</si>
  <si>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</si>
  <si>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</si>
  <si>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</si>
  <si>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</si>
  <si>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</si>
  <si>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</si>
  <si>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</si>
  <si>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</si>
  <si>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</si>
  <si>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</si>
  <si>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</si>
  <si>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</si>
  <si>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</si>
  <si>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</si>
  <si>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</si>
  <si>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</si>
  <si>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南伊勢町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</si>
  <si>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</si>
  <si>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</si>
  <si>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</si>
  <si>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</si>
  <si>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</si>
  <si>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</si>
  <si>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</si>
  <si>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</si>
  <si>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</si>
  <si>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</si>
  <si>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</si>
  <si>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経費回収率や施設利用率が低く、整備した施設が現状では適切な水準の料金収入に結びついていない。</t>
    <rPh sb="0" eb="2">
      <t>ケイヒ</t>
    </rPh>
    <rPh sb="2" eb="5">
      <t>カイシュウリツ</t>
    </rPh>
    <rPh sb="6" eb="8">
      <t>シセツ</t>
    </rPh>
    <rPh sb="8" eb="11">
      <t>リヨウリツ</t>
    </rPh>
    <rPh sb="12" eb="13">
      <t>ヒク</t>
    </rPh>
    <rPh sb="15" eb="17">
      <t>セイビ</t>
    </rPh>
    <rPh sb="19" eb="21">
      <t>シセツ</t>
    </rPh>
    <rPh sb="22" eb="24">
      <t>ゲンジョウ</t>
    </rPh>
    <rPh sb="26" eb="28">
      <t>テキセツ</t>
    </rPh>
    <rPh sb="29" eb="31">
      <t>スイジュン</t>
    </rPh>
    <rPh sb="32" eb="34">
      <t>リョウキン</t>
    </rPh>
    <rPh sb="34" eb="36">
      <t>シュウニュウ</t>
    </rPh>
    <rPh sb="37" eb="38">
      <t>ムス</t>
    </rPh>
    <phoneticPr fontId="4"/>
  </si>
  <si>
    <t>現時点では、比較的施設が新しいため、管渠更新等は必要ない。</t>
    <rPh sb="0" eb="3">
      <t>ゲンジテン</t>
    </rPh>
    <rPh sb="6" eb="9">
      <t>ヒカクテキ</t>
    </rPh>
    <rPh sb="9" eb="11">
      <t>シセツ</t>
    </rPh>
    <rPh sb="12" eb="13">
      <t>アタラ</t>
    </rPh>
    <rPh sb="18" eb="19">
      <t>カン</t>
    </rPh>
    <rPh sb="19" eb="20">
      <t>キョ</t>
    </rPh>
    <rPh sb="20" eb="22">
      <t>コウシン</t>
    </rPh>
    <rPh sb="22" eb="23">
      <t>トウ</t>
    </rPh>
    <rPh sb="24" eb="26">
      <t>ヒツヨウ</t>
    </rPh>
    <phoneticPr fontId="4"/>
  </si>
  <si>
    <t>今後は施設の老朽化による修繕コストの増加が予想されるため、より一層の加入促進を行うことで、経費回収率を上げると共に、長寿命化計画を立てることで適切な維持管理を行っていく必要がある。</t>
    <rPh sb="0" eb="2">
      <t>コンゴ</t>
    </rPh>
    <rPh sb="3" eb="5">
      <t>シセツ</t>
    </rPh>
    <rPh sb="6" eb="9">
      <t>ロウキュウカ</t>
    </rPh>
    <rPh sb="12" eb="14">
      <t>シュウゼン</t>
    </rPh>
    <rPh sb="18" eb="20">
      <t>ゾウカ</t>
    </rPh>
    <rPh sb="21" eb="23">
      <t>ヨソウ</t>
    </rPh>
    <rPh sb="31" eb="33">
      <t>イッソウ</t>
    </rPh>
    <rPh sb="34" eb="36">
      <t>カニュウ</t>
    </rPh>
    <rPh sb="36" eb="38">
      <t>ソクシン</t>
    </rPh>
    <rPh sb="39" eb="40">
      <t>オコナ</t>
    </rPh>
    <rPh sb="45" eb="47">
      <t>ケイヒ</t>
    </rPh>
    <rPh sb="47" eb="49">
      <t>カイシュウ</t>
    </rPh>
    <rPh sb="49" eb="50">
      <t>リツ</t>
    </rPh>
    <rPh sb="51" eb="52">
      <t>ア</t>
    </rPh>
    <rPh sb="55" eb="56">
      <t>トモ</t>
    </rPh>
    <rPh sb="58" eb="59">
      <t>チョウ</t>
    </rPh>
    <rPh sb="59" eb="62">
      <t>ジュミョウカ</t>
    </rPh>
    <rPh sb="62" eb="64">
      <t>ケイカク</t>
    </rPh>
    <rPh sb="65" eb="66">
      <t>タ</t>
    </rPh>
    <rPh sb="71" eb="73">
      <t>テキセツ</t>
    </rPh>
    <rPh sb="74" eb="76">
      <t>イジ</t>
    </rPh>
    <rPh sb="76" eb="78">
      <t>カンリ</t>
    </rPh>
    <rPh sb="79" eb="80">
      <t>オコナ</t>
    </rPh>
    <rPh sb="84" eb="8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</si>
</sst>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716608"/>
        <c:axId val="8986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89716608"/>
        <c:axId val="89866240"/>
      </c:lineChart>
      <c:dateAx>
        <c:axId val="89716608"/>
        <c:scaling>
          <c:orientation val="minMax"/>
        </c:scaling>
        <c:delete val="1"/>
        <c:axPos val="b"/>
        <c:numFmt formatCode="ge" sourceLinked="1"/>
        <c:majorTickMark val="none"/>
        <c:minorTickMark val="none"/>
        <c:tickLblPos val="none"/>
        <c:crossAx val="89866240"/>
        <c:crosses val="autoZero"/>
        <c:auto val="1"/>
        <c:lblOffset val="100"/>
        <c:baseTimeUnit val="years"/>
      </c:dateAx>
      <c:valAx>
        <c:axId val="8986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1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18.29</c:v>
                </c:pt>
                <c:pt idx="1">
                  <c:v>18.29</c:v>
                </c:pt>
                <c:pt idx="2">
                  <c:v>23.53</c:v>
                </c:pt>
                <c:pt idx="3">
                  <c:v>24.83</c:v>
                </c:pt>
                <c:pt idx="4">
                  <c:v>25.09</c:v>
                </c:pt>
              </c:numCache>
            </c:numRef>
          </c:val>
        </c:ser>
        <c:dLbls>
          <c:showLegendKey val="0"/>
          <c:showVal val="0"/>
          <c:showCatName val="0"/>
          <c:showSerName val="0"/>
          <c:showPercent val="0"/>
          <c:showBubbleSize val="0"/>
        </c:dLbls>
        <c:gapWidth val="150"/>
        <c:axId val="93006080"/>
        <c:axId val="9302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93006080"/>
        <c:axId val="93028736"/>
      </c:lineChart>
      <c:dateAx>
        <c:axId val="93006080"/>
        <c:scaling>
          <c:orientation val="minMax"/>
        </c:scaling>
        <c:delete val="1"/>
        <c:axPos val="b"/>
        <c:numFmt formatCode="ge" sourceLinked="1"/>
        <c:majorTickMark val="none"/>
        <c:minorTickMark val="none"/>
        <c:tickLblPos val="none"/>
        <c:crossAx val="93028736"/>
        <c:crosses val="autoZero"/>
        <c:auto val="1"/>
        <c:lblOffset val="100"/>
        <c:baseTimeUnit val="years"/>
      </c:dateAx>
      <c:valAx>
        <c:axId val="9302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0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71.14</c:v>
                </c:pt>
                <c:pt idx="1">
                  <c:v>68.22</c:v>
                </c:pt>
                <c:pt idx="2">
                  <c:v>76.52</c:v>
                </c:pt>
                <c:pt idx="3">
                  <c:v>78</c:v>
                </c:pt>
                <c:pt idx="4">
                  <c:v>81.39</c:v>
                </c:pt>
              </c:numCache>
            </c:numRef>
          </c:val>
        </c:ser>
        <c:dLbls>
          <c:showLegendKey val="0"/>
          <c:showVal val="0"/>
          <c:showCatName val="0"/>
          <c:showSerName val="0"/>
          <c:showPercent val="0"/>
          <c:showBubbleSize val="0"/>
        </c:dLbls>
        <c:gapWidth val="150"/>
        <c:axId val="93337472"/>
        <c:axId val="9333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93337472"/>
        <c:axId val="93339648"/>
      </c:lineChart>
      <c:dateAx>
        <c:axId val="93337472"/>
        <c:scaling>
          <c:orientation val="minMax"/>
        </c:scaling>
        <c:delete val="1"/>
        <c:axPos val="b"/>
        <c:numFmt formatCode="ge" sourceLinked="1"/>
        <c:majorTickMark val="none"/>
        <c:minorTickMark val="none"/>
        <c:tickLblPos val="none"/>
        <c:crossAx val="93339648"/>
        <c:crosses val="autoZero"/>
        <c:auto val="1"/>
        <c:lblOffset val="100"/>
        <c:baseTimeUnit val="years"/>
      </c:dateAx>
      <c:valAx>
        <c:axId val="9333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3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86.27</c:v>
                </c:pt>
                <c:pt idx="1">
                  <c:v>91.19</c:v>
                </c:pt>
                <c:pt idx="2">
                  <c:v>87.71</c:v>
                </c:pt>
                <c:pt idx="3">
                  <c:v>71.180000000000007</c:v>
                </c:pt>
                <c:pt idx="4">
                  <c:v>85.62</c:v>
                </c:pt>
              </c:numCache>
            </c:numRef>
          </c:val>
        </c:ser>
        <c:dLbls>
          <c:showLegendKey val="0"/>
          <c:showVal val="0"/>
          <c:showCatName val="0"/>
          <c:showSerName val="0"/>
          <c:showPercent val="0"/>
          <c:showBubbleSize val="0"/>
        </c:dLbls>
        <c:gapWidth val="150"/>
        <c:axId val="89900544"/>
        <c:axId val="8990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900544"/>
        <c:axId val="89902464"/>
      </c:lineChart>
      <c:dateAx>
        <c:axId val="89900544"/>
        <c:scaling>
          <c:orientation val="minMax"/>
        </c:scaling>
        <c:delete val="1"/>
        <c:axPos val="b"/>
        <c:numFmt formatCode="ge" sourceLinked="1"/>
        <c:majorTickMark val="none"/>
        <c:minorTickMark val="none"/>
        <c:tickLblPos val="none"/>
        <c:crossAx val="89902464"/>
        <c:crosses val="autoZero"/>
        <c:auto val="1"/>
        <c:lblOffset val="100"/>
        <c:baseTimeUnit val="years"/>
      </c:dateAx>
      <c:valAx>
        <c:axId val="8990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0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575424"/>
        <c:axId val="9157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575424"/>
        <c:axId val="91577344"/>
      </c:lineChart>
      <c:dateAx>
        <c:axId val="91575424"/>
        <c:scaling>
          <c:orientation val="minMax"/>
        </c:scaling>
        <c:delete val="1"/>
        <c:axPos val="b"/>
        <c:numFmt formatCode="ge" sourceLinked="1"/>
        <c:majorTickMark val="none"/>
        <c:minorTickMark val="none"/>
        <c:tickLblPos val="none"/>
        <c:crossAx val="91577344"/>
        <c:crosses val="autoZero"/>
        <c:auto val="1"/>
        <c:lblOffset val="100"/>
        <c:baseTimeUnit val="years"/>
      </c:dateAx>
      <c:valAx>
        <c:axId val="9157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7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620096"/>
        <c:axId val="9162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620096"/>
        <c:axId val="91622016"/>
      </c:lineChart>
      <c:dateAx>
        <c:axId val="91620096"/>
        <c:scaling>
          <c:orientation val="minMax"/>
        </c:scaling>
        <c:delete val="1"/>
        <c:axPos val="b"/>
        <c:numFmt formatCode="ge" sourceLinked="1"/>
        <c:majorTickMark val="none"/>
        <c:minorTickMark val="none"/>
        <c:tickLblPos val="none"/>
        <c:crossAx val="91622016"/>
        <c:crosses val="autoZero"/>
        <c:auto val="1"/>
        <c:lblOffset val="100"/>
        <c:baseTimeUnit val="years"/>
      </c:dateAx>
      <c:valAx>
        <c:axId val="9162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2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658880"/>
        <c:axId val="9166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658880"/>
        <c:axId val="91669248"/>
      </c:lineChart>
      <c:dateAx>
        <c:axId val="91658880"/>
        <c:scaling>
          <c:orientation val="minMax"/>
        </c:scaling>
        <c:delete val="1"/>
        <c:axPos val="b"/>
        <c:numFmt formatCode="ge" sourceLinked="1"/>
        <c:majorTickMark val="none"/>
        <c:minorTickMark val="none"/>
        <c:tickLblPos val="none"/>
        <c:crossAx val="91669248"/>
        <c:crosses val="autoZero"/>
        <c:auto val="1"/>
        <c:lblOffset val="100"/>
        <c:baseTimeUnit val="years"/>
      </c:dateAx>
      <c:valAx>
        <c:axId val="9166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5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703552"/>
        <c:axId val="9171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703552"/>
        <c:axId val="91713920"/>
      </c:lineChart>
      <c:dateAx>
        <c:axId val="91703552"/>
        <c:scaling>
          <c:orientation val="minMax"/>
        </c:scaling>
        <c:delete val="1"/>
        <c:axPos val="b"/>
        <c:numFmt formatCode="ge" sourceLinked="1"/>
        <c:majorTickMark val="none"/>
        <c:minorTickMark val="none"/>
        <c:tickLblPos val="none"/>
        <c:crossAx val="91713920"/>
        <c:crosses val="autoZero"/>
        <c:auto val="1"/>
        <c:lblOffset val="100"/>
        <c:baseTimeUnit val="years"/>
      </c:dateAx>
      <c:valAx>
        <c:axId val="9171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0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2171.09</c:v>
                </c:pt>
                <c:pt idx="1">
                  <c:v>2031.15</c:v>
                </c:pt>
                <c:pt idx="2">
                  <c:v>1771.96</c:v>
                </c:pt>
                <c:pt idx="3">
                  <c:v>1496.11</c:v>
                </c:pt>
                <c:pt idx="4">
                  <c:v>1356.39</c:v>
                </c:pt>
              </c:numCache>
            </c:numRef>
          </c:val>
        </c:ser>
        <c:dLbls>
          <c:showLegendKey val="0"/>
          <c:showVal val="0"/>
          <c:showCatName val="0"/>
          <c:showSerName val="0"/>
          <c:showPercent val="0"/>
          <c:showBubbleSize val="0"/>
        </c:dLbls>
        <c:gapWidth val="150"/>
        <c:axId val="91740032"/>
        <c:axId val="9174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91740032"/>
        <c:axId val="91746304"/>
      </c:lineChart>
      <c:dateAx>
        <c:axId val="91740032"/>
        <c:scaling>
          <c:orientation val="minMax"/>
        </c:scaling>
        <c:delete val="1"/>
        <c:axPos val="b"/>
        <c:numFmt formatCode="ge" sourceLinked="1"/>
        <c:majorTickMark val="none"/>
        <c:minorTickMark val="none"/>
        <c:tickLblPos val="none"/>
        <c:crossAx val="91746304"/>
        <c:crosses val="autoZero"/>
        <c:auto val="1"/>
        <c:lblOffset val="100"/>
        <c:baseTimeUnit val="years"/>
      </c:dateAx>
      <c:valAx>
        <c:axId val="9174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4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56.33</c:v>
                </c:pt>
                <c:pt idx="1">
                  <c:v>58.35</c:v>
                </c:pt>
                <c:pt idx="2">
                  <c:v>56.36</c:v>
                </c:pt>
                <c:pt idx="3">
                  <c:v>49.31</c:v>
                </c:pt>
                <c:pt idx="4">
                  <c:v>54.87</c:v>
                </c:pt>
              </c:numCache>
            </c:numRef>
          </c:val>
        </c:ser>
        <c:dLbls>
          <c:showLegendKey val="0"/>
          <c:showVal val="0"/>
          <c:showCatName val="0"/>
          <c:showSerName val="0"/>
          <c:showPercent val="0"/>
          <c:showBubbleSize val="0"/>
        </c:dLbls>
        <c:gapWidth val="150"/>
        <c:axId val="91780608"/>
        <c:axId val="9178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91780608"/>
        <c:axId val="91782528"/>
      </c:lineChart>
      <c:dateAx>
        <c:axId val="91780608"/>
        <c:scaling>
          <c:orientation val="minMax"/>
        </c:scaling>
        <c:delete val="1"/>
        <c:axPos val="b"/>
        <c:numFmt formatCode="ge" sourceLinked="1"/>
        <c:majorTickMark val="none"/>
        <c:minorTickMark val="none"/>
        <c:tickLblPos val="none"/>
        <c:crossAx val="91782528"/>
        <c:crosses val="autoZero"/>
        <c:auto val="1"/>
        <c:lblOffset val="100"/>
        <c:baseTimeUnit val="years"/>
      </c:dateAx>
      <c:valAx>
        <c:axId val="9178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8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303.08999999999997</c:v>
                </c:pt>
                <c:pt idx="1">
                  <c:v>292.26</c:v>
                </c:pt>
                <c:pt idx="2">
                  <c:v>302.64</c:v>
                </c:pt>
                <c:pt idx="3">
                  <c:v>357.68</c:v>
                </c:pt>
                <c:pt idx="4">
                  <c:v>323.47000000000003</c:v>
                </c:pt>
              </c:numCache>
            </c:numRef>
          </c:val>
        </c:ser>
        <c:dLbls>
          <c:showLegendKey val="0"/>
          <c:showVal val="0"/>
          <c:showCatName val="0"/>
          <c:showSerName val="0"/>
          <c:showPercent val="0"/>
          <c:showBubbleSize val="0"/>
        </c:dLbls>
        <c:gapWidth val="150"/>
        <c:axId val="91802240"/>
        <c:axId val="9181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91802240"/>
        <c:axId val="91812608"/>
      </c:lineChart>
      <c:dateAx>
        <c:axId val="91802240"/>
        <c:scaling>
          <c:orientation val="minMax"/>
        </c:scaling>
        <c:delete val="1"/>
        <c:axPos val="b"/>
        <c:numFmt formatCode="ge" sourceLinked="1"/>
        <c:majorTickMark val="none"/>
        <c:minorTickMark val="none"/>
        <c:tickLblPos val="none"/>
        <c:crossAx val="91812608"/>
        <c:crosses val="autoZero"/>
        <c:auto val="1"/>
        <c:lblOffset val="100"/>
        <c:baseTimeUnit val="years"/>
      </c:dateAx>
      <c:valAx>
        <c:axId val="9181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0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南伊勢町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13915</v>
      </c>
      <c r="AM8" s="64"/>
      <c r="AN8" s="64"/>
      <c r="AO8" s="64"/>
      <c r="AP8" s="64"/>
      <c r="AQ8" s="64"/>
      <c r="AR8" s="64"/>
      <c r="AS8" s="64"/>
      <c r="AT8" s="63">
        <f>データ!S6</f>
        <v>241.89</v>
      </c>
      <c r="AU8" s="63"/>
      <c r="AV8" s="63"/>
      <c r="AW8" s="63"/>
      <c r="AX8" s="63"/>
      <c r="AY8" s="63"/>
      <c r="AZ8" s="63"/>
      <c r="BA8" s="63"/>
      <c r="BB8" s="63">
        <f>データ!T6</f>
        <v>57.53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20.18</v>
      </c>
      <c r="Q10" s="63"/>
      <c r="R10" s="63"/>
      <c r="S10" s="63"/>
      <c r="T10" s="63"/>
      <c r="U10" s="63"/>
      <c r="V10" s="63"/>
      <c r="W10" s="63">
        <f>データ!P6</f>
        <v>96.04</v>
      </c>
      <c r="X10" s="63"/>
      <c r="Y10" s="63"/>
      <c r="Z10" s="63"/>
      <c r="AA10" s="63"/>
      <c r="AB10" s="63"/>
      <c r="AC10" s="63"/>
      <c r="AD10" s="64">
        <f>データ!Q6</f>
        <v>3348</v>
      </c>
      <c r="AE10" s="64"/>
      <c r="AF10" s="64"/>
      <c r="AG10" s="64"/>
      <c r="AH10" s="64"/>
      <c r="AI10" s="64"/>
      <c r="AJ10" s="64"/>
      <c r="AK10" s="2"/>
      <c r="AL10" s="64">
        <f>データ!U6</f>
        <v>2784</v>
      </c>
      <c r="AM10" s="64"/>
      <c r="AN10" s="64"/>
      <c r="AO10" s="64"/>
      <c r="AP10" s="64"/>
      <c r="AQ10" s="64"/>
      <c r="AR10" s="64"/>
      <c r="AS10" s="64"/>
      <c r="AT10" s="63">
        <f>データ!V6</f>
        <v>0.22</v>
      </c>
      <c r="AU10" s="63"/>
      <c r="AV10" s="63"/>
      <c r="AW10" s="63"/>
      <c r="AX10" s="63"/>
      <c r="AY10" s="63"/>
      <c r="AZ10" s="63"/>
      <c r="BA10" s="63"/>
      <c r="BB10" s="63">
        <f>データ!W6</f>
        <v>12654.55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244724</v>
      </c>
      <c r="D6" s="31">
        <f t="shared" si="3"/>
        <v>47</v>
      </c>
      <c r="E6" s="31">
        <f t="shared" si="3"/>
        <v>17</v>
      </c>
      <c r="F6" s="31">
        <f t="shared" si="3"/>
        <v>4</v>
      </c>
      <c r="G6" s="31">
        <f t="shared" si="3"/>
        <v>0</v>
      </c>
      <c r="H6" s="31" t="str">
        <f t="shared" si="3"/>
        <v>三重県　南伊勢町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20.18</v>
      </c>
      <c r="P6" s="32">
        <f t="shared" si="3"/>
        <v>96.04</v>
      </c>
      <c r="Q6" s="32">
        <f t="shared" si="3"/>
        <v>3348</v>
      </c>
      <c r="R6" s="32">
        <f t="shared" si="3"/>
        <v>13915</v>
      </c>
      <c r="S6" s="32">
        <f t="shared" si="3"/>
        <v>241.89</v>
      </c>
      <c r="T6" s="32">
        <f t="shared" si="3"/>
        <v>57.53</v>
      </c>
      <c r="U6" s="32">
        <f t="shared" si="3"/>
        <v>2784</v>
      </c>
      <c r="V6" s="32">
        <f t="shared" si="3"/>
        <v>0.22</v>
      </c>
      <c r="W6" s="32">
        <f t="shared" si="3"/>
        <v>12654.55</v>
      </c>
      <c r="X6" s="33">
        <f>IF(X7="",NA(),X7)</f>
        <v>86.27</v>
      </c>
      <c r="Y6" s="33">
        <f t="shared" ref="Y6:AG6" si="4">IF(Y7="",NA(),Y7)</f>
        <v>91.19</v>
      </c>
      <c r="Z6" s="33">
        <f t="shared" si="4"/>
        <v>87.71</v>
      </c>
      <c r="AA6" s="33">
        <f t="shared" si="4"/>
        <v>71.180000000000007</v>
      </c>
      <c r="AB6" s="33">
        <f t="shared" si="4"/>
        <v>85.62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2171.09</v>
      </c>
      <c r="BF6" s="33">
        <f t="shared" ref="BF6:BN6" si="7">IF(BF7="",NA(),BF7)</f>
        <v>2031.15</v>
      </c>
      <c r="BG6" s="33">
        <f t="shared" si="7"/>
        <v>1771.96</v>
      </c>
      <c r="BH6" s="33">
        <f t="shared" si="7"/>
        <v>1496.11</v>
      </c>
      <c r="BI6" s="33">
        <f t="shared" si="7"/>
        <v>1356.39</v>
      </c>
      <c r="BJ6" s="33">
        <f t="shared" si="7"/>
        <v>1764.87</v>
      </c>
      <c r="BK6" s="33">
        <f t="shared" si="7"/>
        <v>1622.51</v>
      </c>
      <c r="BL6" s="33">
        <f t="shared" si="7"/>
        <v>1569.13</v>
      </c>
      <c r="BM6" s="33">
        <f t="shared" si="7"/>
        <v>1436</v>
      </c>
      <c r="BN6" s="33">
        <f t="shared" si="7"/>
        <v>1434.89</v>
      </c>
      <c r="BO6" s="32" t="str">
        <f>IF(BO7="","",IF(BO7="-","【-】","【"&amp;SUBSTITUTE(TEXT(BO7,"#,##0.00"),"-","△")&amp;"】"))</f>
        <v>【1,457.06】</v>
      </c>
      <c r="BP6" s="33">
        <f>IF(BP7="",NA(),BP7)</f>
        <v>56.33</v>
      </c>
      <c r="BQ6" s="33">
        <f t="shared" ref="BQ6:BY6" si="8">IF(BQ7="",NA(),BQ7)</f>
        <v>58.35</v>
      </c>
      <c r="BR6" s="33">
        <f t="shared" si="8"/>
        <v>56.36</v>
      </c>
      <c r="BS6" s="33">
        <f t="shared" si="8"/>
        <v>49.31</v>
      </c>
      <c r="BT6" s="33">
        <f t="shared" si="8"/>
        <v>54.87</v>
      </c>
      <c r="BU6" s="33">
        <f t="shared" si="8"/>
        <v>60.75</v>
      </c>
      <c r="BV6" s="33">
        <f t="shared" si="8"/>
        <v>62.83</v>
      </c>
      <c r="BW6" s="33">
        <f t="shared" si="8"/>
        <v>64.63</v>
      </c>
      <c r="BX6" s="33">
        <f t="shared" si="8"/>
        <v>66.56</v>
      </c>
      <c r="BY6" s="33">
        <f t="shared" si="8"/>
        <v>66.22</v>
      </c>
      <c r="BZ6" s="32" t="str">
        <f>IF(BZ7="","",IF(BZ7="-","【-】","【"&amp;SUBSTITUTE(TEXT(BZ7,"#,##0.00"),"-","△")&amp;"】"))</f>
        <v>【64.73】</v>
      </c>
      <c r="CA6" s="33">
        <f>IF(CA7="",NA(),CA7)</f>
        <v>303.08999999999997</v>
      </c>
      <c r="CB6" s="33">
        <f t="shared" ref="CB6:CJ6" si="9">IF(CB7="",NA(),CB7)</f>
        <v>292.26</v>
      </c>
      <c r="CC6" s="33">
        <f t="shared" si="9"/>
        <v>302.64</v>
      </c>
      <c r="CD6" s="33">
        <f t="shared" si="9"/>
        <v>357.68</v>
      </c>
      <c r="CE6" s="33">
        <f t="shared" si="9"/>
        <v>323.47000000000003</v>
      </c>
      <c r="CF6" s="33">
        <f t="shared" si="9"/>
        <v>256</v>
      </c>
      <c r="CG6" s="33">
        <f t="shared" si="9"/>
        <v>250.43</v>
      </c>
      <c r="CH6" s="33">
        <f t="shared" si="9"/>
        <v>245.75</v>
      </c>
      <c r="CI6" s="33">
        <f t="shared" si="9"/>
        <v>244.29</v>
      </c>
      <c r="CJ6" s="33">
        <f t="shared" si="9"/>
        <v>246.72</v>
      </c>
      <c r="CK6" s="32" t="str">
        <f>IF(CK7="","",IF(CK7="-","【-】","【"&amp;SUBSTITUTE(TEXT(CK7,"#,##0.00"),"-","△")&amp;"】"))</f>
        <v>【250.25】</v>
      </c>
      <c r="CL6" s="33">
        <f>IF(CL7="",NA(),CL7)</f>
        <v>18.29</v>
      </c>
      <c r="CM6" s="33">
        <f t="shared" ref="CM6:CU6" si="10">IF(CM7="",NA(),CM7)</f>
        <v>18.29</v>
      </c>
      <c r="CN6" s="33">
        <f t="shared" si="10"/>
        <v>23.53</v>
      </c>
      <c r="CO6" s="33">
        <f t="shared" si="10"/>
        <v>24.83</v>
      </c>
      <c r="CP6" s="33">
        <f t="shared" si="10"/>
        <v>25.09</v>
      </c>
      <c r="CQ6" s="33">
        <f t="shared" si="10"/>
        <v>41.59</v>
      </c>
      <c r="CR6" s="33">
        <f t="shared" si="10"/>
        <v>42.31</v>
      </c>
      <c r="CS6" s="33">
        <f t="shared" si="10"/>
        <v>43.65</v>
      </c>
      <c r="CT6" s="33">
        <f t="shared" si="10"/>
        <v>43.58</v>
      </c>
      <c r="CU6" s="33">
        <f t="shared" si="10"/>
        <v>41.35</v>
      </c>
      <c r="CV6" s="32" t="str">
        <f>IF(CV7="","",IF(CV7="-","【-】","【"&amp;SUBSTITUTE(TEXT(CV7,"#,##0.00"),"-","△")&amp;"】"))</f>
        <v>【40.31】</v>
      </c>
      <c r="CW6" s="33">
        <f>IF(CW7="",NA(),CW7)</f>
        <v>71.14</v>
      </c>
      <c r="CX6" s="33">
        <f t="shared" ref="CX6:DF6" si="11">IF(CX7="",NA(),CX7)</f>
        <v>68.22</v>
      </c>
      <c r="CY6" s="33">
        <f t="shared" si="11"/>
        <v>76.52</v>
      </c>
      <c r="CZ6" s="33">
        <f t="shared" si="11"/>
        <v>78</v>
      </c>
      <c r="DA6" s="33">
        <f t="shared" si="11"/>
        <v>81.39</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244724</v>
      </c>
      <c r="D7" s="35">
        <v>47</v>
      </c>
      <c r="E7" s="35">
        <v>17</v>
      </c>
      <c r="F7" s="35">
        <v>4</v>
      </c>
      <c r="G7" s="35">
        <v>0</v>
      </c>
      <c r="H7" s="35" t="s">
        <v>96</v>
      </c>
      <c r="I7" s="35" t="s">
        <v>97</v>
      </c>
      <c r="J7" s="35" t="s">
        <v>98</v>
      </c>
      <c r="K7" s="35" t="s">
        <v>99</v>
      </c>
      <c r="L7" s="35" t="s">
        <v>100</v>
      </c>
      <c r="M7" s="36" t="s">
        <v>101</v>
      </c>
      <c r="N7" s="36" t="s">
        <v>102</v>
      </c>
      <c r="O7" s="36">
        <v>20.18</v>
      </c>
      <c r="P7" s="36">
        <v>96.04</v>
      </c>
      <c r="Q7" s="36">
        <v>3348</v>
      </c>
      <c r="R7" s="36">
        <v>13915</v>
      </c>
      <c r="S7" s="36">
        <v>241.89</v>
      </c>
      <c r="T7" s="36">
        <v>57.53</v>
      </c>
      <c r="U7" s="36">
        <v>2784</v>
      </c>
      <c r="V7" s="36">
        <v>0.22</v>
      </c>
      <c r="W7" s="36">
        <v>12654.55</v>
      </c>
      <c r="X7" s="36">
        <v>86.27</v>
      </c>
      <c r="Y7" s="36">
        <v>91.19</v>
      </c>
      <c r="Z7" s="36">
        <v>87.71</v>
      </c>
      <c r="AA7" s="36">
        <v>71.180000000000007</v>
      </c>
      <c r="AB7" s="36">
        <v>85.62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2171.09</v>
      </c>
      <c r="BF7" s="36">
        <v>2031.15</v>
      </c>
      <c r="BG7" s="36">
        <v>1771.96</v>
      </c>
      <c r="BH7" s="36">
        <v>1496.11</v>
      </c>
      <c r="BI7" s="36">
        <v>1356.39</v>
      </c>
      <c r="BJ7" s="36">
        <v>1764.87</v>
      </c>
      <c r="BK7" s="36">
        <v>1622.51</v>
      </c>
      <c r="BL7" s="36">
        <v>1569.13</v>
      </c>
      <c r="BM7" s="36">
        <v>1436</v>
      </c>
      <c r="BN7" s="36">
        <v>1434.89</v>
      </c>
      <c r="BO7" s="36">
        <v>1457.06</v>
      </c>
      <c r="BP7" s="36">
        <v>56.33</v>
      </c>
      <c r="BQ7" s="36">
        <v>58.35</v>
      </c>
      <c r="BR7" s="36">
        <v>56.36</v>
      </c>
      <c r="BS7" s="36">
        <v>49.31</v>
      </c>
      <c r="BT7" s="36">
        <v>54.87</v>
      </c>
      <c r="BU7" s="36">
        <v>60.75</v>
      </c>
      <c r="BV7" s="36">
        <v>62.83</v>
      </c>
      <c r="BW7" s="36">
        <v>64.63</v>
      </c>
      <c r="BX7" s="36">
        <v>66.56</v>
      </c>
      <c r="BY7" s="36">
        <v>66.22</v>
      </c>
      <c r="BZ7" s="36">
        <v>64.73</v>
      </c>
      <c r="CA7" s="36">
        <v>303.08999999999997</v>
      </c>
      <c r="CB7" s="36">
        <v>292.26</v>
      </c>
      <c r="CC7" s="36">
        <v>302.64</v>
      </c>
      <c r="CD7" s="36">
        <v>357.68</v>
      </c>
      <c r="CE7" s="36">
        <v>323.47000000000003</v>
      </c>
      <c r="CF7" s="36">
        <v>256</v>
      </c>
      <c r="CG7" s="36">
        <v>250.43</v>
      </c>
      <c r="CH7" s="36">
        <v>245.75</v>
      </c>
      <c r="CI7" s="36">
        <v>244.29</v>
      </c>
      <c r="CJ7" s="36">
        <v>246.72</v>
      </c>
      <c r="CK7" s="36">
        <v>250.25</v>
      </c>
      <c r="CL7" s="36">
        <v>18.29</v>
      </c>
      <c r="CM7" s="36">
        <v>18.29</v>
      </c>
      <c r="CN7" s="36">
        <v>23.53</v>
      </c>
      <c r="CO7" s="36">
        <v>24.83</v>
      </c>
      <c r="CP7" s="36">
        <v>25.09</v>
      </c>
      <c r="CQ7" s="36">
        <v>41.59</v>
      </c>
      <c r="CR7" s="36">
        <v>42.31</v>
      </c>
      <c r="CS7" s="36">
        <v>43.65</v>
      </c>
      <c r="CT7" s="36">
        <v>43.58</v>
      </c>
      <c r="CU7" s="36">
        <v>41.35</v>
      </c>
      <c r="CV7" s="36">
        <v>40.31</v>
      </c>
      <c r="CW7" s="36">
        <v>71.14</v>
      </c>
      <c r="CX7" s="36">
        <v>68.22</v>
      </c>
      <c r="CY7" s="36">
        <v>76.52</v>
      </c>
      <c r="CZ7" s="36">
        <v>78</v>
      </c>
      <c r="DA7" s="36">
        <v>81.39</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2017-02-08T03:02:09Z</dcterms:created>
  <dcterms:modified xsi:type="dcterms:W3CDTF">2017-02-22T02:53:21Z</dcterms:modified>
  <cp:category/>
</cp:coreProperties>
</file>