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<sst xmlns="http://schemas.openxmlformats.org/spreadsheetml/2006/main" count="225" uniqueCount="109">
  <si>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</si>
  <si>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</si>
  <si>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</si>
  <si>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</si>
  <si>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</si>
  <si>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</si>
  <si>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</si>
  <si>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</si>
  <si>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</si>
  <si>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</si>
  <si>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</si>
  <si>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</si>
  <si>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</si>
  <si>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</si>
  <si>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</si>
  <si>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</si>
  <si>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</si>
  <si>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</si>
  <si>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</si>
  <si>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</si>
  <si>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</si>
  <si>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</si>
  <si>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</si>
  <si>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</si>
  <si>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</si>
  <si>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</si>
  <si>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</si>
  <si>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</si>
  <si>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</si>
  <si>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</si>
  <si>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</si>
  <si>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</si>
  <si>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</si>
  <si>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</si>
  <si>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</si>
  <si>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</si>
  <si>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</si>
  <si>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</si>
  <si>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</si>
  <si>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</si>
  <si>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</si>
  <si>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</si>
  <si>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</si>
  <si>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</si>
  <si>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</si>
  <si>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</si>
  <si>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</si>
  <si>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</si>
  <si>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</si>
  <si>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</si>
  <si>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</si>
  <si>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</si>
  <si>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</si>
  <si>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</si>
  <si>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</si>
  <si>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</si>
  <si>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</si>
  <si>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</si>
  <si>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</si>
  <si>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</si>
  <si>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</si>
  <si>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</si>
  <si>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</si>
  <si>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</si>
  <si>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</si>
  <si>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</si>
  <si>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</si>
  <si>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</si>
  <si>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</si>
  <si>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</si>
  <si>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</si>
  <si>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</si>
  <si>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</si>
  <si>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</si>
  <si>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</si>
  <si>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</si>
  <si>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</si>
  <si>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</si>
  <si>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</si>
  <si>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</si>
  <si>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</si>
  <si>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</si>
  <si>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</si>
  <si>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</si>
  <si>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</si>
  <si>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</si>
  <si>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</si>
  <si>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</si>
  <si>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</si>
  <si>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</si>
  <si>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</si>
  <si>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</si>
  <si>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</si>
  <si>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</si>
  <si>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</si>
  <si>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</si>
  <si>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</si>
  <si>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</si>
  <si>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</si>
  <si>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</si>
  <si>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</si>
  <si>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</si>
  <si>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</si>
  <si>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</si>
  <si>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</si>
  <si>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</si>
  <si>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管路については耐用年数に近づいているものはありませんが、マンホールポンプ等の機器類が耐用年数に近づいておりますので、平成32年から機器更新を行っていきたいと考えています。</t>
    <rPh sb="47" eb="48">
      <t>チカ</t>
    </rPh>
    <rPh sb="58" eb="60">
      <t>ヘイセイ</t>
    </rPh>
    <rPh sb="62" eb="63">
      <t>ネン</t>
    </rPh>
    <rPh sb="65" eb="67">
      <t>キキ</t>
    </rPh>
    <rPh sb="67" eb="69">
      <t>コウシン</t>
    </rPh>
    <rPh sb="70" eb="71">
      <t>オコナ</t>
    </rPh>
    <rPh sb="78" eb="79">
      <t>カンガ</t>
    </rPh>
    <phoneticPr fontId="4"/>
  </si>
  <si>
    <t>多気町下水道事業は、近年は黒字経営になっておりますが一般会計からの繰入金がないと赤字になります。そのため費用削減を進めるとともに、平成29年4月から料金を改定します。
また事業開始にあたって初期投資が大きく企業債（借金）の残高が多く残っています。
これらの財源も確保していかなくてはなりません。
管渠整備が終了し、接続率も80％を超えてから伸びていないためさらに啓発を行っていきます。</t>
    <rPh sb="57" eb="58">
      <t>スス</t>
    </rPh>
    <rPh sb="65" eb="67">
      <t>ヘイセイ</t>
    </rPh>
    <rPh sb="69" eb="70">
      <t>ネン</t>
    </rPh>
    <rPh sb="71" eb="72">
      <t>ガツ</t>
    </rPh>
    <rPh sb="74" eb="76">
      <t>リョウキン</t>
    </rPh>
    <rPh sb="77" eb="79">
      <t>カイテイ</t>
    </rPh>
    <rPh sb="148" eb="150">
      <t>カンキョ</t>
    </rPh>
    <rPh sb="150" eb="152">
      <t>セイビ</t>
    </rPh>
    <rPh sb="153" eb="155">
      <t>シュウリョウ</t>
    </rPh>
    <rPh sb="157" eb="159">
      <t>セツゾク</t>
    </rPh>
    <rPh sb="165" eb="166">
      <t>コ</t>
    </rPh>
    <rPh sb="170" eb="171">
      <t>ノ</t>
    </rPh>
    <phoneticPr fontId="4"/>
  </si>
  <si>
    <t>多気町の下水道事業は、平成16年度に一部供用開始し、平成24年度に管渠整備を終了し計画地域全てで供用開始しております。
現在は維持管理が中心となりますが、機器類が耐用年数を迎えつつありますので、これらの更新を行っていく必要があります。
接続率を伸ばし、料金収入を伸ばしていかなければなりませんが、近年の人口減少や節水型設備の普及に伴い使用水量が減少傾向にあります。
料金改定により維持管理と更新投資の財源の確保につとめます。</t>
    <rPh sb="33" eb="35">
      <t>カンキョ</t>
    </rPh>
    <rPh sb="60" eb="62">
      <t>ゲンザイ</t>
    </rPh>
    <rPh sb="118" eb="120">
      <t>セツゾク</t>
    </rPh>
    <rPh sb="183" eb="185">
      <t>リョウキン</t>
    </rPh>
    <rPh sb="185" eb="187">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</si>
</sst>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299072"/>
        <c:axId val="756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75299072"/>
        <c:axId val="75645312"/>
      </c:lineChart>
      <c:dateAx>
        <c:axId val="75299072"/>
        <c:scaling>
          <c:orientation val="minMax"/>
        </c:scaling>
        <c:delete val="1"/>
        <c:axPos val="b"/>
        <c:numFmt formatCode="ge" sourceLinked="1"/>
        <c:majorTickMark val="none"/>
        <c:minorTickMark val="none"/>
        <c:tickLblPos val="none"/>
        <c:crossAx val="75645312"/>
        <c:crosses val="autoZero"/>
        <c:auto val="1"/>
        <c:lblOffset val="100"/>
        <c:baseTimeUnit val="years"/>
      </c:dateAx>
      <c:valAx>
        <c:axId val="756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557696"/>
        <c:axId val="765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76557696"/>
        <c:axId val="76576256"/>
      </c:lineChart>
      <c:dateAx>
        <c:axId val="76557696"/>
        <c:scaling>
          <c:orientation val="minMax"/>
        </c:scaling>
        <c:delete val="1"/>
        <c:axPos val="b"/>
        <c:numFmt formatCode="ge" sourceLinked="1"/>
        <c:majorTickMark val="none"/>
        <c:minorTickMark val="none"/>
        <c:tickLblPos val="none"/>
        <c:crossAx val="76576256"/>
        <c:crosses val="autoZero"/>
        <c:auto val="1"/>
        <c:lblOffset val="100"/>
        <c:baseTimeUnit val="years"/>
      </c:dateAx>
      <c:valAx>
        <c:axId val="765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77.930000000000007</c:v>
                </c:pt>
                <c:pt idx="1">
                  <c:v>80.42</c:v>
                </c:pt>
                <c:pt idx="2">
                  <c:v>81.91</c:v>
                </c:pt>
                <c:pt idx="3">
                  <c:v>80.63</c:v>
                </c:pt>
                <c:pt idx="4">
                  <c:v>82.49</c:v>
                </c:pt>
              </c:numCache>
            </c:numRef>
          </c:val>
        </c:ser>
        <c:dLbls>
          <c:showLegendKey val="0"/>
          <c:showVal val="0"/>
          <c:showCatName val="0"/>
          <c:showSerName val="0"/>
          <c:showPercent val="0"/>
          <c:showBubbleSize val="0"/>
        </c:dLbls>
        <c:gapWidth val="150"/>
        <c:axId val="76590080"/>
        <c:axId val="766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76590080"/>
        <c:axId val="76625024"/>
      </c:lineChart>
      <c:dateAx>
        <c:axId val="76590080"/>
        <c:scaling>
          <c:orientation val="minMax"/>
        </c:scaling>
        <c:delete val="1"/>
        <c:axPos val="b"/>
        <c:numFmt formatCode="ge" sourceLinked="1"/>
        <c:majorTickMark val="none"/>
        <c:minorTickMark val="none"/>
        <c:tickLblPos val="none"/>
        <c:crossAx val="76625024"/>
        <c:crosses val="autoZero"/>
        <c:auto val="1"/>
        <c:lblOffset val="100"/>
        <c:baseTimeUnit val="years"/>
      </c:dateAx>
      <c:valAx>
        <c:axId val="766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98.95</c:v>
                </c:pt>
                <c:pt idx="1">
                  <c:v>104.07</c:v>
                </c:pt>
                <c:pt idx="2">
                  <c:v>115.8</c:v>
                </c:pt>
                <c:pt idx="3">
                  <c:v>106.97</c:v>
                </c:pt>
                <c:pt idx="4">
                  <c:v>105.79</c:v>
                </c:pt>
              </c:numCache>
            </c:numRef>
          </c:val>
        </c:ser>
        <c:dLbls>
          <c:showLegendKey val="0"/>
          <c:showVal val="0"/>
          <c:showCatName val="0"/>
          <c:showSerName val="0"/>
          <c:showPercent val="0"/>
          <c:showBubbleSize val="0"/>
        </c:dLbls>
        <c:gapWidth val="150"/>
        <c:axId val="75675520"/>
        <c:axId val="756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96.83</c:v>
                </c:pt>
                <c:pt idx="4">
                  <c:v>98.32</c:v>
                </c:pt>
              </c:numCache>
            </c:numRef>
          </c:val>
          <c:smooth val="0"/>
        </c:ser>
        <c:dLbls>
          <c:showLegendKey val="0"/>
          <c:showVal val="0"/>
          <c:showCatName val="0"/>
          <c:showSerName val="0"/>
          <c:showPercent val="0"/>
          <c:showBubbleSize val="0"/>
        </c:dLbls>
        <c:marker val="1"/>
        <c:smooth val="0"/>
        <c:axId val="75675520"/>
        <c:axId val="75689984"/>
      </c:lineChart>
      <c:dateAx>
        <c:axId val="75675520"/>
        <c:scaling>
          <c:orientation val="minMax"/>
        </c:scaling>
        <c:delete val="1"/>
        <c:axPos val="b"/>
        <c:numFmt formatCode="ge" sourceLinked="1"/>
        <c:majorTickMark val="none"/>
        <c:minorTickMark val="none"/>
        <c:tickLblPos val="none"/>
        <c:crossAx val="75689984"/>
        <c:crosses val="autoZero"/>
        <c:auto val="1"/>
        <c:lblOffset val="100"/>
        <c:baseTimeUnit val="years"/>
      </c:dateAx>
      <c:valAx>
        <c:axId val="756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3.16</c:v>
                </c:pt>
                <c:pt idx="1">
                  <c:v>4.32</c:v>
                </c:pt>
                <c:pt idx="2">
                  <c:v>4.51</c:v>
                </c:pt>
                <c:pt idx="3">
                  <c:v>9.92</c:v>
                </c:pt>
                <c:pt idx="4">
                  <c:v>10.94</c:v>
                </c:pt>
              </c:numCache>
            </c:numRef>
          </c:val>
        </c:ser>
        <c:dLbls>
          <c:showLegendKey val="0"/>
          <c:showVal val="0"/>
          <c:showCatName val="0"/>
          <c:showSerName val="0"/>
          <c:showPercent val="0"/>
          <c:showBubbleSize val="0"/>
        </c:dLbls>
        <c:gapWidth val="150"/>
        <c:axId val="75847168"/>
        <c:axId val="758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14.53</c:v>
                </c:pt>
                <c:pt idx="4">
                  <c:v>17.72</c:v>
                </c:pt>
              </c:numCache>
            </c:numRef>
          </c:val>
          <c:smooth val="0"/>
        </c:ser>
        <c:dLbls>
          <c:showLegendKey val="0"/>
          <c:showVal val="0"/>
          <c:showCatName val="0"/>
          <c:showSerName val="0"/>
          <c:showPercent val="0"/>
          <c:showBubbleSize val="0"/>
        </c:dLbls>
        <c:marker val="1"/>
        <c:smooth val="0"/>
        <c:axId val="75847168"/>
        <c:axId val="75849088"/>
      </c:lineChart>
      <c:dateAx>
        <c:axId val="75847168"/>
        <c:scaling>
          <c:orientation val="minMax"/>
        </c:scaling>
        <c:delete val="1"/>
        <c:axPos val="b"/>
        <c:numFmt formatCode="ge" sourceLinked="1"/>
        <c:majorTickMark val="none"/>
        <c:minorTickMark val="none"/>
        <c:tickLblPos val="none"/>
        <c:crossAx val="75849088"/>
        <c:crosses val="autoZero"/>
        <c:auto val="1"/>
        <c:lblOffset val="100"/>
        <c:baseTimeUnit val="years"/>
      </c:dateAx>
      <c:valAx>
        <c:axId val="758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891840"/>
        <c:axId val="758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5891840"/>
        <c:axId val="75893760"/>
      </c:lineChart>
      <c:dateAx>
        <c:axId val="75891840"/>
        <c:scaling>
          <c:orientation val="minMax"/>
        </c:scaling>
        <c:delete val="1"/>
        <c:axPos val="b"/>
        <c:numFmt formatCode="ge" sourceLinked="1"/>
        <c:majorTickMark val="none"/>
        <c:minorTickMark val="none"/>
        <c:tickLblPos val="none"/>
        <c:crossAx val="75893760"/>
        <c:crosses val="autoZero"/>
        <c:auto val="1"/>
        <c:lblOffset val="100"/>
        <c:baseTimeUnit val="years"/>
      </c:dateAx>
      <c:valAx>
        <c:axId val="758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930240"/>
        <c:axId val="759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172.52</c:v>
                </c:pt>
                <c:pt idx="4">
                  <c:v>201.29</c:v>
                </c:pt>
              </c:numCache>
            </c:numRef>
          </c:val>
          <c:smooth val="0"/>
        </c:ser>
        <c:dLbls>
          <c:showLegendKey val="0"/>
          <c:showVal val="0"/>
          <c:showCatName val="0"/>
          <c:showSerName val="0"/>
          <c:showPercent val="0"/>
          <c:showBubbleSize val="0"/>
        </c:dLbls>
        <c:marker val="1"/>
        <c:smooth val="0"/>
        <c:axId val="75930240"/>
        <c:axId val="75940608"/>
      </c:lineChart>
      <c:dateAx>
        <c:axId val="75930240"/>
        <c:scaling>
          <c:orientation val="minMax"/>
        </c:scaling>
        <c:delete val="1"/>
        <c:axPos val="b"/>
        <c:numFmt formatCode="ge" sourceLinked="1"/>
        <c:majorTickMark val="none"/>
        <c:minorTickMark val="none"/>
        <c:tickLblPos val="none"/>
        <c:crossAx val="75940608"/>
        <c:crosses val="autoZero"/>
        <c:auto val="1"/>
        <c:lblOffset val="100"/>
        <c:baseTimeUnit val="years"/>
      </c:dateAx>
      <c:valAx>
        <c:axId val="759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227.85</c:v>
                </c:pt>
                <c:pt idx="1">
                  <c:v>776.76</c:v>
                </c:pt>
                <c:pt idx="2">
                  <c:v>1159.67</c:v>
                </c:pt>
                <c:pt idx="3">
                  <c:v>302.56</c:v>
                </c:pt>
                <c:pt idx="4">
                  <c:v>336.93</c:v>
                </c:pt>
              </c:numCache>
            </c:numRef>
          </c:val>
        </c:ser>
        <c:dLbls>
          <c:showLegendKey val="0"/>
          <c:showVal val="0"/>
          <c:showCatName val="0"/>
          <c:showSerName val="0"/>
          <c:showPercent val="0"/>
          <c:showBubbleSize val="0"/>
        </c:dLbls>
        <c:gapWidth val="150"/>
        <c:axId val="76043008"/>
        <c:axId val="760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69.430000000000007</c:v>
                </c:pt>
                <c:pt idx="4">
                  <c:v>81.19</c:v>
                </c:pt>
              </c:numCache>
            </c:numRef>
          </c:val>
          <c:smooth val="0"/>
        </c:ser>
        <c:dLbls>
          <c:showLegendKey val="0"/>
          <c:showVal val="0"/>
          <c:showCatName val="0"/>
          <c:showSerName val="0"/>
          <c:showPercent val="0"/>
          <c:showBubbleSize val="0"/>
        </c:dLbls>
        <c:marker val="1"/>
        <c:smooth val="0"/>
        <c:axId val="76043008"/>
        <c:axId val="76044928"/>
      </c:lineChart>
      <c:dateAx>
        <c:axId val="76043008"/>
        <c:scaling>
          <c:orientation val="minMax"/>
        </c:scaling>
        <c:delete val="1"/>
        <c:axPos val="b"/>
        <c:numFmt formatCode="ge" sourceLinked="1"/>
        <c:majorTickMark val="none"/>
        <c:minorTickMark val="none"/>
        <c:tickLblPos val="none"/>
        <c:crossAx val="76044928"/>
        <c:crosses val="autoZero"/>
        <c:auto val="1"/>
        <c:lblOffset val="100"/>
        <c:baseTimeUnit val="years"/>
      </c:dateAx>
      <c:valAx>
        <c:axId val="760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1090.83</c:v>
                </c:pt>
                <c:pt idx="1">
                  <c:v>374.57</c:v>
                </c:pt>
                <c:pt idx="2">
                  <c:v>627.13</c:v>
                </c:pt>
                <c:pt idx="3">
                  <c:v>642.33000000000004</c:v>
                </c:pt>
                <c:pt idx="4">
                  <c:v>859.71</c:v>
                </c:pt>
              </c:numCache>
            </c:numRef>
          </c:val>
        </c:ser>
        <c:dLbls>
          <c:showLegendKey val="0"/>
          <c:showVal val="0"/>
          <c:showCatName val="0"/>
          <c:showSerName val="0"/>
          <c:showPercent val="0"/>
          <c:showBubbleSize val="0"/>
        </c:dLbls>
        <c:gapWidth val="150"/>
        <c:axId val="76075392"/>
        <c:axId val="760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76075392"/>
        <c:axId val="76077312"/>
      </c:lineChart>
      <c:dateAx>
        <c:axId val="76075392"/>
        <c:scaling>
          <c:orientation val="minMax"/>
        </c:scaling>
        <c:delete val="1"/>
        <c:axPos val="b"/>
        <c:numFmt formatCode="ge" sourceLinked="1"/>
        <c:majorTickMark val="none"/>
        <c:minorTickMark val="none"/>
        <c:tickLblPos val="none"/>
        <c:crossAx val="76077312"/>
        <c:crosses val="autoZero"/>
        <c:auto val="1"/>
        <c:lblOffset val="100"/>
        <c:baseTimeUnit val="years"/>
      </c:dateAx>
      <c:valAx>
        <c:axId val="760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86.22</c:v>
                </c:pt>
                <c:pt idx="1">
                  <c:v>115.98</c:v>
                </c:pt>
                <c:pt idx="2">
                  <c:v>124.4</c:v>
                </c:pt>
                <c:pt idx="3">
                  <c:v>110.99</c:v>
                </c:pt>
                <c:pt idx="4">
                  <c:v>114.79</c:v>
                </c:pt>
              </c:numCache>
            </c:numRef>
          </c:val>
        </c:ser>
        <c:dLbls>
          <c:showLegendKey val="0"/>
          <c:showVal val="0"/>
          <c:showCatName val="0"/>
          <c:showSerName val="0"/>
          <c:showPercent val="0"/>
          <c:showBubbleSize val="0"/>
        </c:dLbls>
        <c:gapWidth val="150"/>
        <c:axId val="76189696"/>
        <c:axId val="761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76189696"/>
        <c:axId val="76191616"/>
      </c:lineChart>
      <c:dateAx>
        <c:axId val="76189696"/>
        <c:scaling>
          <c:orientation val="minMax"/>
        </c:scaling>
        <c:delete val="1"/>
        <c:axPos val="b"/>
        <c:numFmt formatCode="ge" sourceLinked="1"/>
        <c:majorTickMark val="none"/>
        <c:minorTickMark val="none"/>
        <c:tickLblPos val="none"/>
        <c:crossAx val="76191616"/>
        <c:crosses val="autoZero"/>
        <c:auto val="1"/>
        <c:lblOffset val="100"/>
        <c:baseTimeUnit val="years"/>
      </c:dateAx>
      <c:valAx>
        <c:axId val="761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176.23</c:v>
                </c:pt>
                <c:pt idx="1">
                  <c:v>129.59</c:v>
                </c:pt>
                <c:pt idx="2">
                  <c:v>122.12</c:v>
                </c:pt>
                <c:pt idx="3">
                  <c:v>138.15</c:v>
                </c:pt>
                <c:pt idx="4">
                  <c:v>133.12</c:v>
                </c:pt>
              </c:numCache>
            </c:numRef>
          </c:val>
        </c:ser>
        <c:dLbls>
          <c:showLegendKey val="0"/>
          <c:showVal val="0"/>
          <c:showCatName val="0"/>
          <c:showSerName val="0"/>
          <c:showPercent val="0"/>
          <c:showBubbleSize val="0"/>
        </c:dLbls>
        <c:gapWidth val="150"/>
        <c:axId val="76214272"/>
        <c:axId val="7621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76214272"/>
        <c:axId val="76216192"/>
      </c:lineChart>
      <c:dateAx>
        <c:axId val="76214272"/>
        <c:scaling>
          <c:orientation val="minMax"/>
        </c:scaling>
        <c:delete val="1"/>
        <c:axPos val="b"/>
        <c:numFmt formatCode="ge" sourceLinked="1"/>
        <c:majorTickMark val="none"/>
        <c:minorTickMark val="none"/>
        <c:tickLblPos val="none"/>
        <c:crossAx val="76216192"/>
        <c:crosses val="autoZero"/>
        <c:auto val="1"/>
        <c:lblOffset val="100"/>
        <c:baseTimeUnit val="years"/>
      </c:dateAx>
      <c:valAx>
        <c:axId val="762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多気町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15100</v>
      </c>
      <c r="AM8" s="64"/>
      <c r="AN8" s="64"/>
      <c r="AO8" s="64"/>
      <c r="AP8" s="64"/>
      <c r="AQ8" s="64"/>
      <c r="AR8" s="64"/>
      <c r="AS8" s="64"/>
      <c r="AT8" s="63">
        <f>データ!S6</f>
        <v>103.06</v>
      </c>
      <c r="AU8" s="63"/>
      <c r="AV8" s="63"/>
      <c r="AW8" s="63"/>
      <c r="AX8" s="63"/>
      <c r="AY8" s="63"/>
      <c r="AZ8" s="63"/>
      <c r="BA8" s="63"/>
      <c r="BB8" s="63">
        <f>データ!T6</f>
        <v>146.52000000000001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54.37</v>
      </c>
      <c r="J10" s="63"/>
      <c r="K10" s="63"/>
      <c r="L10" s="63"/>
      <c r="M10" s="63"/>
      <c r="N10" s="63"/>
      <c r="O10" s="63"/>
      <c r="P10" s="63">
        <f>データ!O6</f>
        <v>45.63</v>
      </c>
      <c r="Q10" s="63"/>
      <c r="R10" s="63"/>
      <c r="S10" s="63"/>
      <c r="T10" s="63"/>
      <c r="U10" s="63"/>
      <c r="V10" s="63"/>
      <c r="W10" s="63">
        <f>データ!P6</f>
        <v>97.31</v>
      </c>
      <c r="X10" s="63"/>
      <c r="Y10" s="63"/>
      <c r="Z10" s="63"/>
      <c r="AA10" s="63"/>
      <c r="AB10" s="63"/>
      <c r="AC10" s="63"/>
      <c r="AD10" s="64">
        <f>データ!Q6</f>
        <v>2484</v>
      </c>
      <c r="AE10" s="64"/>
      <c r="AF10" s="64"/>
      <c r="AG10" s="64"/>
      <c r="AH10" s="64"/>
      <c r="AI10" s="64"/>
      <c r="AJ10" s="64"/>
      <c r="AK10" s="2"/>
      <c r="AL10" s="64">
        <f>データ!U6</f>
        <v>6870</v>
      </c>
      <c r="AM10" s="64"/>
      <c r="AN10" s="64"/>
      <c r="AO10" s="64"/>
      <c r="AP10" s="64"/>
      <c r="AQ10" s="64"/>
      <c r="AR10" s="64"/>
      <c r="AS10" s="64"/>
      <c r="AT10" s="63">
        <f>データ!V6</f>
        <v>4.09</v>
      </c>
      <c r="AU10" s="63"/>
      <c r="AV10" s="63"/>
      <c r="AW10" s="63"/>
      <c r="AX10" s="63"/>
      <c r="AY10" s="63"/>
      <c r="AZ10" s="63"/>
      <c r="BA10" s="63"/>
      <c r="BB10" s="63">
        <f>データ!W6</f>
        <v>1679.71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244414</v>
      </c>
      <c r="D6" s="31">
        <f t="shared" si="3"/>
        <v>46</v>
      </c>
      <c r="E6" s="31">
        <f t="shared" si="3"/>
        <v>17</v>
      </c>
      <c r="F6" s="31">
        <f t="shared" si="3"/>
        <v>4</v>
      </c>
      <c r="G6" s="31">
        <f t="shared" si="3"/>
        <v>0</v>
      </c>
      <c r="H6" s="31" t="str">
        <f t="shared" si="3"/>
        <v>三重県　多気町</v>
      </c>
      <c r="I6" s="31" t="str">
        <f t="shared" si="3"/>
        <v>法適用</v>
      </c>
      <c r="J6" s="31" t="str">
        <f t="shared" si="3"/>
        <v>下水道事業</v>
      </c>
      <c r="K6" s="31" t="str">
        <f t="shared" si="3"/>
        <v>特定環境保全公共下水道</v>
      </c>
      <c r="L6" s="31" t="str">
        <f t="shared" si="3"/>
        <v>D3</v>
      </c>
      <c r="M6" s="32" t="str">
        <f t="shared" si="3"/>
        <v>-</v>
      </c>
      <c r="N6" s="32">
        <f t="shared" si="3"/>
        <v>54.37</v>
      </c>
      <c r="O6" s="32">
        <f t="shared" si="3"/>
        <v>45.63</v>
      </c>
      <c r="P6" s="32">
        <f t="shared" si="3"/>
        <v>97.31</v>
      </c>
      <c r="Q6" s="32">
        <f t="shared" si="3"/>
        <v>2484</v>
      </c>
      <c r="R6" s="32">
        <f t="shared" si="3"/>
        <v>15100</v>
      </c>
      <c r="S6" s="32">
        <f t="shared" si="3"/>
        <v>103.06</v>
      </c>
      <c r="T6" s="32">
        <f t="shared" si="3"/>
        <v>146.52000000000001</v>
      </c>
      <c r="U6" s="32">
        <f t="shared" si="3"/>
        <v>6870</v>
      </c>
      <c r="V6" s="32">
        <f t="shared" si="3"/>
        <v>4.09</v>
      </c>
      <c r="W6" s="32">
        <f t="shared" si="3"/>
        <v>1679.71</v>
      </c>
      <c r="X6" s="33">
        <f>IF(X7="",NA(),X7)</f>
        <v>98.95</v>
      </c>
      <c r="Y6" s="33">
        <f t="shared" ref="Y6:AG6" si="4">IF(Y7="",NA(),Y7)</f>
        <v>104.07</v>
      </c>
      <c r="Z6" s="33">
        <f t="shared" si="4"/>
        <v>115.8</v>
      </c>
      <c r="AA6" s="33">
        <f t="shared" si="4"/>
        <v>106.97</v>
      </c>
      <c r="AB6" s="33">
        <f t="shared" si="4"/>
        <v>105.79</v>
      </c>
      <c r="AC6" s="33">
        <f t="shared" si="4"/>
        <v>93.66</v>
      </c>
      <c r="AD6" s="33">
        <f t="shared" si="4"/>
        <v>93.85</v>
      </c>
      <c r="AE6" s="33">
        <f t="shared" si="4"/>
        <v>95.59</v>
      </c>
      <c r="AF6" s="33">
        <f t="shared" si="4"/>
        <v>96.83</v>
      </c>
      <c r="AG6" s="33">
        <f t="shared" si="4"/>
        <v>98.32</v>
      </c>
      <c r="AH6" s="32" t="str">
        <f>IF(AH7="","",IF(AH7="-","【-】","【"&amp;SUBSTITUTE(TEXT(AH7,"#,##0.00"),"-","△")&amp;"】"))</f>
        <v>【100.36】</v>
      </c>
      <c r="AI6" s="32">
        <f>IF(AI7="",NA(),AI7)</f>
        <v>0</v>
      </c>
      <c r="AJ6" s="32">
        <f t="shared" ref="AJ6:AR6" si="5">IF(AJ7="",NA(),AJ7)</f>
        <v>0</v>
      </c>
      <c r="AK6" s="32">
        <f t="shared" si="5"/>
        <v>0</v>
      </c>
      <c r="AL6" s="32">
        <f t="shared" si="5"/>
        <v>0</v>
      </c>
      <c r="AM6" s="32">
        <f t="shared" si="5"/>
        <v>0</v>
      </c>
      <c r="AN6" s="33">
        <f t="shared" si="5"/>
        <v>143.69</v>
      </c>
      <c r="AO6" s="33">
        <f t="shared" si="5"/>
        <v>99.89</v>
      </c>
      <c r="AP6" s="33">
        <f t="shared" si="5"/>
        <v>137.81</v>
      </c>
      <c r="AQ6" s="33">
        <f t="shared" si="5"/>
        <v>172.52</v>
      </c>
      <c r="AR6" s="33">
        <f t="shared" si="5"/>
        <v>201.29</v>
      </c>
      <c r="AS6" s="32" t="str">
        <f>IF(AS7="","",IF(AS7="-","【-】","【"&amp;SUBSTITUTE(TEXT(AS7,"#,##0.00"),"-","△")&amp;"】"))</f>
        <v>【98.78】</v>
      </c>
      <c r="AT6" s="33">
        <f>IF(AT7="",NA(),AT7)</f>
        <v>227.85</v>
      </c>
      <c r="AU6" s="33">
        <f t="shared" ref="AU6:BC6" si="6">IF(AU7="",NA(),AU7)</f>
        <v>776.76</v>
      </c>
      <c r="AV6" s="33">
        <f t="shared" si="6"/>
        <v>1159.67</v>
      </c>
      <c r="AW6" s="33">
        <f t="shared" si="6"/>
        <v>302.56</v>
      </c>
      <c r="AX6" s="33">
        <f t="shared" si="6"/>
        <v>336.93</v>
      </c>
      <c r="AY6" s="33">
        <f t="shared" si="6"/>
        <v>199.45</v>
      </c>
      <c r="AZ6" s="33">
        <f t="shared" si="6"/>
        <v>209.18</v>
      </c>
      <c r="BA6" s="33">
        <f t="shared" si="6"/>
        <v>189.4</v>
      </c>
      <c r="BB6" s="33">
        <f t="shared" si="6"/>
        <v>69.430000000000007</v>
      </c>
      <c r="BC6" s="33">
        <f t="shared" si="6"/>
        <v>81.19</v>
      </c>
      <c r="BD6" s="32" t="str">
        <f>IF(BD7="","",IF(BD7="-","【-】","【"&amp;SUBSTITUTE(TEXT(BD7,"#,##0.00"),"-","△")&amp;"】"))</f>
        <v>【58.70】</v>
      </c>
      <c r="BE6" s="33">
        <f>IF(BE7="",NA(),BE7)</f>
        <v>1090.83</v>
      </c>
      <c r="BF6" s="33">
        <f t="shared" ref="BF6:BN6" si="7">IF(BF7="",NA(),BF7)</f>
        <v>374.57</v>
      </c>
      <c r="BG6" s="33">
        <f t="shared" si="7"/>
        <v>627.13</v>
      </c>
      <c r="BH6" s="33">
        <f t="shared" si="7"/>
        <v>642.33000000000004</v>
      </c>
      <c r="BI6" s="33">
        <f t="shared" si="7"/>
        <v>859.71</v>
      </c>
      <c r="BJ6" s="33">
        <f t="shared" si="7"/>
        <v>1835.56</v>
      </c>
      <c r="BK6" s="33">
        <f t="shared" si="7"/>
        <v>1716.82</v>
      </c>
      <c r="BL6" s="33">
        <f t="shared" si="7"/>
        <v>1554.05</v>
      </c>
      <c r="BM6" s="33">
        <f t="shared" si="7"/>
        <v>1671.86</v>
      </c>
      <c r="BN6" s="33">
        <f t="shared" si="7"/>
        <v>1673.47</v>
      </c>
      <c r="BO6" s="32" t="str">
        <f>IF(BO7="","",IF(BO7="-","【-】","【"&amp;SUBSTITUTE(TEXT(BO7,"#,##0.00"),"-","△")&amp;"】"))</f>
        <v>【1,457.06】</v>
      </c>
      <c r="BP6" s="33">
        <f>IF(BP7="",NA(),BP7)</f>
        <v>86.22</v>
      </c>
      <c r="BQ6" s="33">
        <f t="shared" ref="BQ6:BY6" si="8">IF(BQ7="",NA(),BQ7)</f>
        <v>115.98</v>
      </c>
      <c r="BR6" s="33">
        <f t="shared" si="8"/>
        <v>124.4</v>
      </c>
      <c r="BS6" s="33">
        <f t="shared" si="8"/>
        <v>110.99</v>
      </c>
      <c r="BT6" s="33">
        <f t="shared" si="8"/>
        <v>114.79</v>
      </c>
      <c r="BU6" s="33">
        <f t="shared" si="8"/>
        <v>52.89</v>
      </c>
      <c r="BV6" s="33">
        <f t="shared" si="8"/>
        <v>51.73</v>
      </c>
      <c r="BW6" s="33">
        <f t="shared" si="8"/>
        <v>53.01</v>
      </c>
      <c r="BX6" s="33">
        <f t="shared" si="8"/>
        <v>50.54</v>
      </c>
      <c r="BY6" s="33">
        <f t="shared" si="8"/>
        <v>49.22</v>
      </c>
      <c r="BZ6" s="32" t="str">
        <f>IF(BZ7="","",IF(BZ7="-","【-】","【"&amp;SUBSTITUTE(TEXT(BZ7,"#,##0.00"),"-","△")&amp;"】"))</f>
        <v>【64.73】</v>
      </c>
      <c r="CA6" s="33">
        <f>IF(CA7="",NA(),CA7)</f>
        <v>176.23</v>
      </c>
      <c r="CB6" s="33">
        <f t="shared" ref="CB6:CJ6" si="9">IF(CB7="",NA(),CB7)</f>
        <v>129.59</v>
      </c>
      <c r="CC6" s="33">
        <f t="shared" si="9"/>
        <v>122.12</v>
      </c>
      <c r="CD6" s="33">
        <f t="shared" si="9"/>
        <v>138.15</v>
      </c>
      <c r="CE6" s="33">
        <f t="shared" si="9"/>
        <v>133.12</v>
      </c>
      <c r="CF6" s="33">
        <f t="shared" si="9"/>
        <v>300.52</v>
      </c>
      <c r="CG6" s="33">
        <f t="shared" si="9"/>
        <v>310.47000000000003</v>
      </c>
      <c r="CH6" s="33">
        <f t="shared" si="9"/>
        <v>299.39</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77.930000000000007</v>
      </c>
      <c r="CX6" s="33">
        <f t="shared" ref="CX6:DF6" si="11">IF(CX7="",NA(),CX7)</f>
        <v>80.42</v>
      </c>
      <c r="CY6" s="33">
        <f t="shared" si="11"/>
        <v>81.91</v>
      </c>
      <c r="CZ6" s="33">
        <f t="shared" si="11"/>
        <v>80.63</v>
      </c>
      <c r="DA6" s="33">
        <f t="shared" si="11"/>
        <v>82.49</v>
      </c>
      <c r="DB6" s="33">
        <f t="shared" si="11"/>
        <v>71.62</v>
      </c>
      <c r="DC6" s="33">
        <f t="shared" si="11"/>
        <v>71.239999999999995</v>
      </c>
      <c r="DD6" s="33">
        <f t="shared" si="11"/>
        <v>71.069999999999993</v>
      </c>
      <c r="DE6" s="33">
        <f t="shared" si="11"/>
        <v>70.14</v>
      </c>
      <c r="DF6" s="33">
        <f t="shared" si="11"/>
        <v>68.83</v>
      </c>
      <c r="DG6" s="32" t="str">
        <f>IF(DG7="","",IF(DG7="-","【-】","【"&amp;SUBSTITUTE(TEXT(DG7,"#,##0.00"),"-","△")&amp;"】"))</f>
        <v>【81.28】</v>
      </c>
      <c r="DH6" s="33">
        <f>IF(DH7="",NA(),DH7)</f>
        <v>3.16</v>
      </c>
      <c r="DI6" s="33">
        <f t="shared" ref="DI6:DQ6" si="12">IF(DI7="",NA(),DI7)</f>
        <v>4.32</v>
      </c>
      <c r="DJ6" s="33">
        <f t="shared" si="12"/>
        <v>4.51</v>
      </c>
      <c r="DK6" s="33">
        <f t="shared" si="12"/>
        <v>9.92</v>
      </c>
      <c r="DL6" s="33">
        <f t="shared" si="12"/>
        <v>10.94</v>
      </c>
      <c r="DM6" s="33">
        <f t="shared" si="12"/>
        <v>7.58</v>
      </c>
      <c r="DN6" s="33">
        <f t="shared" si="12"/>
        <v>6.5</v>
      </c>
      <c r="DO6" s="33">
        <f t="shared" si="12"/>
        <v>6.66</v>
      </c>
      <c r="DP6" s="33">
        <f t="shared" si="12"/>
        <v>14.53</v>
      </c>
      <c r="DQ6" s="33">
        <f t="shared" si="12"/>
        <v>17.72</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7" s="34" customFormat="1">
      <c r="A7" s="26"/>
      <c r="B7" s="35">
        <v>2015</v>
      </c>
      <c r="C7" s="35">
        <v>244414</v>
      </c>
      <c r="D7" s="35">
        <v>46</v>
      </c>
      <c r="E7" s="35">
        <v>17</v>
      </c>
      <c r="F7" s="35">
        <v>4</v>
      </c>
      <c r="G7" s="35">
        <v>0</v>
      </c>
      <c r="H7" s="35" t="s">
        <v>95</v>
      </c>
      <c r="I7" s="35" t="s">
        <v>96</v>
      </c>
      <c r="J7" s="35" t="s">
        <v>97</v>
      </c>
      <c r="K7" s="35" t="s">
        <v>98</v>
      </c>
      <c r="L7" s="35" t="s">
        <v>99</v>
      </c>
      <c r="M7" s="36" t="s">
        <v>100</v>
      </c>
      <c r="N7" s="36">
        <v>54.37</v>
      </c>
      <c r="O7" s="36">
        <v>45.63</v>
      </c>
      <c r="P7" s="36">
        <v>97.31</v>
      </c>
      <c r="Q7" s="36">
        <v>2484</v>
      </c>
      <c r="R7" s="36">
        <v>15100</v>
      </c>
      <c r="S7" s="36">
        <v>103.06</v>
      </c>
      <c r="T7" s="36">
        <v>146.52000000000001</v>
      </c>
      <c r="U7" s="36">
        <v>6870</v>
      </c>
      <c r="V7" s="36">
        <v>4.09</v>
      </c>
      <c r="W7" s="36">
        <v>1679.71</v>
      </c>
      <c r="X7" s="36">
        <v>98.95</v>
      </c>
      <c r="Y7" s="36">
        <v>104.07</v>
      </c>
      <c r="Z7" s="36">
        <v>115.8</v>
      </c>
      <c r="AA7" s="36">
        <v>106.97</v>
      </c>
      <c r="AB7" s="36">
        <v>105.79</v>
      </c>
      <c r="AC7" s="36">
        <v>93.66</v>
      </c>
      <c r="AD7" s="36">
        <v>93.85</v>
      </c>
      <c r="AE7" s="36">
        <v>95.59</v>
      </c>
      <c r="AF7" s="36">
        <v>96.83</v>
      </c>
      <c r="AG7" s="36">
        <v>98.32</v>
      </c>
      <c r="AH7" s="36">
        <v>100.36</v>
      </c>
      <c r="AI7" s="36">
        <v>0</v>
      </c>
      <c r="AJ7" s="36">
        <v>0</v>
      </c>
      <c r="AK7" s="36">
        <v>0</v>
      </c>
      <c r="AL7" s="36">
        <v>0</v>
      </c>
      <c r="AM7" s="36">
        <v>0</v>
      </c>
      <c r="AN7" s="36">
        <v>143.69</v>
      </c>
      <c r="AO7" s="36">
        <v>99.89</v>
      </c>
      <c r="AP7" s="36">
        <v>137.81</v>
      </c>
      <c r="AQ7" s="36">
        <v>172.52</v>
      </c>
      <c r="AR7" s="36">
        <v>201.29</v>
      </c>
      <c r="AS7" s="36">
        <v>98.78</v>
      </c>
      <c r="AT7" s="36">
        <v>227.85</v>
      </c>
      <c r="AU7" s="36">
        <v>776.76</v>
      </c>
      <c r="AV7" s="36">
        <v>1159.67</v>
      </c>
      <c r="AW7" s="36">
        <v>302.56</v>
      </c>
      <c r="AX7" s="36">
        <v>336.93</v>
      </c>
      <c r="AY7" s="36">
        <v>199.45</v>
      </c>
      <c r="AZ7" s="36">
        <v>209.18</v>
      </c>
      <c r="BA7" s="36">
        <v>189.4</v>
      </c>
      <c r="BB7" s="36">
        <v>69.430000000000007</v>
      </c>
      <c r="BC7" s="36">
        <v>81.19</v>
      </c>
      <c r="BD7" s="36">
        <v>58.7</v>
      </c>
      <c r="BE7" s="36">
        <v>1090.83</v>
      </c>
      <c r="BF7" s="36">
        <v>374.57</v>
      </c>
      <c r="BG7" s="36">
        <v>627.13</v>
      </c>
      <c r="BH7" s="36">
        <v>642.33000000000004</v>
      </c>
      <c r="BI7" s="36">
        <v>859.71</v>
      </c>
      <c r="BJ7" s="36">
        <v>1835.56</v>
      </c>
      <c r="BK7" s="36">
        <v>1716.82</v>
      </c>
      <c r="BL7" s="36">
        <v>1554.05</v>
      </c>
      <c r="BM7" s="36">
        <v>1671.86</v>
      </c>
      <c r="BN7" s="36">
        <v>1673.47</v>
      </c>
      <c r="BO7" s="36">
        <v>1457.06</v>
      </c>
      <c r="BP7" s="36">
        <v>86.22</v>
      </c>
      <c r="BQ7" s="36">
        <v>115.98</v>
      </c>
      <c r="BR7" s="36">
        <v>124.4</v>
      </c>
      <c r="BS7" s="36">
        <v>110.99</v>
      </c>
      <c r="BT7" s="36">
        <v>114.79</v>
      </c>
      <c r="BU7" s="36">
        <v>52.89</v>
      </c>
      <c r="BV7" s="36">
        <v>51.73</v>
      </c>
      <c r="BW7" s="36">
        <v>53.01</v>
      </c>
      <c r="BX7" s="36">
        <v>50.54</v>
      </c>
      <c r="BY7" s="36">
        <v>49.22</v>
      </c>
      <c r="BZ7" s="36">
        <v>64.73</v>
      </c>
      <c r="CA7" s="36">
        <v>176.23</v>
      </c>
      <c r="CB7" s="36">
        <v>129.59</v>
      </c>
      <c r="CC7" s="36">
        <v>122.12</v>
      </c>
      <c r="CD7" s="36">
        <v>138.15</v>
      </c>
      <c r="CE7" s="36">
        <v>133.12</v>
      </c>
      <c r="CF7" s="36">
        <v>300.52</v>
      </c>
      <c r="CG7" s="36">
        <v>310.47000000000003</v>
      </c>
      <c r="CH7" s="36">
        <v>299.39</v>
      </c>
      <c r="CI7" s="36">
        <v>320.36</v>
      </c>
      <c r="CJ7" s="36">
        <v>332.02</v>
      </c>
      <c r="CK7" s="36">
        <v>250.25</v>
      </c>
      <c r="CL7" s="36" t="s">
        <v>100</v>
      </c>
      <c r="CM7" s="36" t="s">
        <v>100</v>
      </c>
      <c r="CN7" s="36" t="s">
        <v>100</v>
      </c>
      <c r="CO7" s="36" t="s">
        <v>100</v>
      </c>
      <c r="CP7" s="36" t="s">
        <v>100</v>
      </c>
      <c r="CQ7" s="36">
        <v>36.799999999999997</v>
      </c>
      <c r="CR7" s="36">
        <v>36.67</v>
      </c>
      <c r="CS7" s="36">
        <v>36.200000000000003</v>
      </c>
      <c r="CT7" s="36">
        <v>34.74</v>
      </c>
      <c r="CU7" s="36">
        <v>36.65</v>
      </c>
      <c r="CV7" s="36">
        <v>40.31</v>
      </c>
      <c r="CW7" s="36">
        <v>77.930000000000007</v>
      </c>
      <c r="CX7" s="36">
        <v>80.42</v>
      </c>
      <c r="CY7" s="36">
        <v>81.91</v>
      </c>
      <c r="CZ7" s="36">
        <v>80.63</v>
      </c>
      <c r="DA7" s="36">
        <v>82.49</v>
      </c>
      <c r="DB7" s="36">
        <v>71.62</v>
      </c>
      <c r="DC7" s="36">
        <v>71.239999999999995</v>
      </c>
      <c r="DD7" s="36">
        <v>71.069999999999993</v>
      </c>
      <c r="DE7" s="36">
        <v>70.14</v>
      </c>
      <c r="DF7" s="36">
        <v>68.83</v>
      </c>
      <c r="DG7" s="36">
        <v>81.28</v>
      </c>
      <c r="DH7" s="36">
        <v>3.16</v>
      </c>
      <c r="DI7" s="36">
        <v>4.32</v>
      </c>
      <c r="DJ7" s="36">
        <v>4.51</v>
      </c>
      <c r="DK7" s="36">
        <v>9.92</v>
      </c>
      <c r="DL7" s="36">
        <v>10.94</v>
      </c>
      <c r="DM7" s="36">
        <v>7.58</v>
      </c>
      <c r="DN7" s="36">
        <v>6.5</v>
      </c>
      <c r="DO7" s="36">
        <v>6.66</v>
      </c>
      <c r="DP7" s="36">
        <v>14.53</v>
      </c>
      <c r="DQ7" s="36">
        <v>17.72</v>
      </c>
      <c r="DR7" s="36">
        <v>22.75</v>
      </c>
      <c r="DS7" s="36">
        <v>0</v>
      </c>
      <c r="DT7" s="36">
        <v>0</v>
      </c>
      <c r="DU7" s="36">
        <v>0</v>
      </c>
      <c r="DV7" s="36">
        <v>0</v>
      </c>
      <c r="DW7" s="36">
        <v>0</v>
      </c>
      <c r="DX7" s="36">
        <v>0</v>
      </c>
      <c r="DY7" s="36">
        <v>0</v>
      </c>
      <c r="DZ7" s="36">
        <v>0</v>
      </c>
      <c r="EA7" s="36">
        <v>0</v>
      </c>
      <c r="EB7" s="36">
        <v>0</v>
      </c>
      <c r="EC7" s="36">
        <v>0.03</v>
      </c>
      <c r="ED7" s="36">
        <v>0</v>
      </c>
      <c r="EE7" s="36">
        <v>0</v>
      </c>
      <c r="EF7" s="36">
        <v>0</v>
      </c>
      <c r="EG7" s="36">
        <v>0</v>
      </c>
      <c r="EH7" s="36">
        <v>0</v>
      </c>
      <c r="EI7" s="36">
        <v>0.05</v>
      </c>
      <c r="EJ7" s="36">
        <v>0.05</v>
      </c>
      <c r="EK7" s="36">
        <v>7.0000000000000007E-2</v>
      </c>
      <c r="EL7" s="36">
        <v>0.08</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2017-02-08T02:39:24Z</dcterms:created>
  <dcterms:modified xsi:type="dcterms:W3CDTF">2017-02-22T02:52:55Z</dcterms:modified>
</cp:coreProperties>
</file>