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<sst xmlns="http://schemas.openxmlformats.org/spreadsheetml/2006/main" count="221" uniqueCount="111">
  <si>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</si>
  <si>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</si>
  <si>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</si>
  <si>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</si>
  <si>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</si>
  <si>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</si>
  <si>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</si>
  <si>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</si>
  <si>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</si>
  <si>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</si>
  <si>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</si>
  <si>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</si>
  <si>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</si>
  <si>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</si>
  <si>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</si>
  <si>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</si>
  <si>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</si>
  <si>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</si>
  <si>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</si>
  <si>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</si>
  <si>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</si>
  <si>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</si>
  <si>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</si>
  <si>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</si>
  <si>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</si>
  <si>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</si>
  <si>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</si>
  <si>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</si>
  <si>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</si>
  <si>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</si>
  <si>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</si>
  <si>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</si>
  <si>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</si>
  <si>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</si>
  <si>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</si>
  <si>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</si>
  <si>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</si>
  <si>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</si>
  <si>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</si>
  <si>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</si>
  <si>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</si>
  <si>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</si>
  <si>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</si>
  <si>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</si>
  <si>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</si>
  <si>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</si>
  <si>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</si>
  <si>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</si>
  <si>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</si>
  <si>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</si>
  <si>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</si>
  <si>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</si>
  <si>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</si>
  <si>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</si>
  <si>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</si>
  <si>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</si>
  <si>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</si>
  <si>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</si>
  <si>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</si>
  <si>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</si>
  <si>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</si>
  <si>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</si>
  <si>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</si>
  <si>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</si>
  <si>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</si>
  <si>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</si>
  <si>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</si>
  <si>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</si>
  <si>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</si>
  <si>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</si>
  <si>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</si>
  <si>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</si>
  <si>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</si>
  <si>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</si>
  <si>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</si>
  <si>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</si>
  <si>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</si>
  <si>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</si>
  <si>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</si>
  <si>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</si>
  <si>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</si>
  <si>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</si>
  <si>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</si>
  <si>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</si>
  <si>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</si>
  <si>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</si>
  <si>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</si>
  <si>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</si>
  <si>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</si>
  <si>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</si>
  <si>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</si>
  <si>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</si>
  <si>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</si>
  <si>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</si>
  <si>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</si>
  <si>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</si>
  <si>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志摩市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</si>
  <si>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</si>
  <si>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</si>
  <si>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</si>
  <si>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</si>
  <si>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</si>
  <si>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</si>
  <si>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</si>
  <si>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</si>
  <si>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</si>
  <si>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</si>
  <si>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</si>
  <si>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収益的収支比率、経費回収率等の指標から、下水道使用料で事業運営ができていない状況であり、不足分を一般会計からの繰入金で賄っている。また、総支出額のうち企業債償還額が占める率も高い。
　水洗化率が低迷しているため、期間を限定した接続補助金制度の創設や戸別訪問等を行い、接続率向上に取り組んできたが、大きな効果は出ていない。
　下水道使用料については、近隣市町の料金も比較し、公営企業会計移行後に検討が必要である。
　⑦施設利用率(％)の数値に誤りがあるため、下記のとおり修正する。
　H23　(誤) 11.96 → (正) 21.17
　H24　(誤) 11.96 → (正) 20.71
　H25　(誤) 21.45 → (正) 20.88</t>
    <rPh sb="1" eb="4">
      <t>シュウエキテキ</t>
    </rPh>
    <rPh sb="4" eb="6">
      <t>シュウシ</t>
    </rPh>
    <rPh sb="6" eb="8">
      <t>ヒリツ</t>
    </rPh>
    <rPh sb="9" eb="11">
      <t>ケイヒ</t>
    </rPh>
    <rPh sb="11" eb="13">
      <t>カイシュウ</t>
    </rPh>
    <rPh sb="13" eb="14">
      <t>リツ</t>
    </rPh>
    <rPh sb="14" eb="15">
      <t>トウ</t>
    </rPh>
    <rPh sb="16" eb="18">
      <t>シヒョウ</t>
    </rPh>
    <rPh sb="21" eb="24">
      <t>ゲスイドウ</t>
    </rPh>
    <rPh sb="24" eb="27">
      <t>シヨウリョウ</t>
    </rPh>
    <rPh sb="28" eb="30">
      <t>ジギョウ</t>
    </rPh>
    <rPh sb="30" eb="32">
      <t>ウンエイ</t>
    </rPh>
    <rPh sb="39" eb="41">
      <t>ジョウキョウ</t>
    </rPh>
    <rPh sb="45" eb="48">
      <t>フソクブン</t>
    </rPh>
    <rPh sb="49" eb="51">
      <t>イッパン</t>
    </rPh>
    <rPh sb="51" eb="53">
      <t>カイケイ</t>
    </rPh>
    <rPh sb="56" eb="58">
      <t>クリイレ</t>
    </rPh>
    <rPh sb="58" eb="59">
      <t>キン</t>
    </rPh>
    <rPh sb="60" eb="61">
      <t>マカナ</t>
    </rPh>
    <rPh sb="69" eb="70">
      <t>ソウ</t>
    </rPh>
    <rPh sb="70" eb="73">
      <t>シシュツガク</t>
    </rPh>
    <rPh sb="76" eb="78">
      <t>キギョウ</t>
    </rPh>
    <rPh sb="78" eb="79">
      <t>サイ</t>
    </rPh>
    <rPh sb="83" eb="84">
      <t>シ</t>
    </rPh>
    <rPh sb="86" eb="87">
      <t>リツ</t>
    </rPh>
    <rPh sb="88" eb="89">
      <t>タカ</t>
    </rPh>
    <rPh sb="93" eb="96">
      <t>スイセンカ</t>
    </rPh>
    <rPh sb="96" eb="97">
      <t>リツ</t>
    </rPh>
    <rPh sb="98" eb="100">
      <t>テイメイ</t>
    </rPh>
    <rPh sb="107" eb="109">
      <t>キカン</t>
    </rPh>
    <rPh sb="110" eb="112">
      <t>ゲンテイ</t>
    </rPh>
    <rPh sb="114" eb="116">
      <t>セツゾク</t>
    </rPh>
    <rPh sb="116" eb="119">
      <t>ホジョキン</t>
    </rPh>
    <rPh sb="119" eb="121">
      <t>セイド</t>
    </rPh>
    <rPh sb="122" eb="124">
      <t>ソウセツ</t>
    </rPh>
    <rPh sb="127" eb="130">
      <t>ホウモントウ</t>
    </rPh>
    <rPh sb="131" eb="132">
      <t>オコナ</t>
    </rPh>
    <rPh sb="134" eb="136">
      <t>セツゾク</t>
    </rPh>
    <rPh sb="136" eb="137">
      <t>リツ</t>
    </rPh>
    <rPh sb="137" eb="139">
      <t>コウジョウ</t>
    </rPh>
    <rPh sb="140" eb="141">
      <t>ト</t>
    </rPh>
    <rPh sb="142" eb="143">
      <t>ク</t>
    </rPh>
    <rPh sb="149" eb="150">
      <t>オオ</t>
    </rPh>
    <rPh sb="152" eb="154">
      <t>コウカ</t>
    </rPh>
    <rPh sb="155" eb="156">
      <t>デ</t>
    </rPh>
    <rPh sb="163" eb="166">
      <t>ゲスイドウ</t>
    </rPh>
    <rPh sb="166" eb="169">
      <t>シヨウリョウ</t>
    </rPh>
    <rPh sb="175" eb="177">
      <t>キンリン</t>
    </rPh>
    <rPh sb="177" eb="178">
      <t>シ</t>
    </rPh>
    <rPh sb="178" eb="179">
      <t>マチ</t>
    </rPh>
    <rPh sb="180" eb="182">
      <t>リョウキン</t>
    </rPh>
    <rPh sb="183" eb="185">
      <t>ヒカク</t>
    </rPh>
    <rPh sb="187" eb="189">
      <t>コウエイ</t>
    </rPh>
    <rPh sb="189" eb="191">
      <t>キギョウ</t>
    </rPh>
    <rPh sb="191" eb="193">
      <t>カイケイ</t>
    </rPh>
    <rPh sb="193" eb="195">
      <t>イコウ</t>
    </rPh>
    <rPh sb="195" eb="196">
      <t>ゴ</t>
    </rPh>
    <rPh sb="197" eb="199">
      <t>ケントウ</t>
    </rPh>
    <rPh sb="200" eb="202">
      <t>ヒツヨウ</t>
    </rPh>
    <rPh sb="211" eb="213">
      <t>シセツ</t>
    </rPh>
    <rPh sb="213" eb="216">
      <t>リヨウリツ</t>
    </rPh>
    <rPh sb="220" eb="222">
      <t>スウチ</t>
    </rPh>
    <rPh sb="223" eb="224">
      <t>アヤマ</t>
    </rPh>
    <rPh sb="231" eb="233">
      <t>カキ</t>
    </rPh>
    <rPh sb="237" eb="239">
      <t>シュウセイ</t>
    </rPh>
    <rPh sb="249" eb="250">
      <t>アヤマ</t>
    </rPh>
    <rPh sb="261" eb="262">
      <t>タダ</t>
    </rPh>
    <rPh sb="276" eb="277">
      <t>アヤマ</t>
    </rPh>
    <rPh sb="288" eb="289">
      <t>タダ</t>
    </rPh>
    <rPh sb="303" eb="304">
      <t>アヤマ</t>
    </rPh>
    <rPh sb="315" eb="316">
      <t>タダ</t>
    </rPh>
    <phoneticPr fontId="4"/>
  </si>
  <si>
    <t>　特定環境保全公共下水道5施設の中で、もっとも古い処理区でも供用開始が平成10年であり、管渠については、老朽化の懸念はない。しかし、処理場やマンホールポンプの機械電気施設の一部は耐用年数に達し、経年劣化からの故障もみられることから、平成25年度より、長寿命化事業に着手して、効率的、計画的な改築更新を実施中である。</t>
    <rPh sb="1" eb="3">
      <t>トクテイ</t>
    </rPh>
    <rPh sb="3" eb="5">
      <t>カンキョウ</t>
    </rPh>
    <rPh sb="5" eb="7">
      <t>ホゼン</t>
    </rPh>
    <rPh sb="7" eb="9">
      <t>コウキョウ</t>
    </rPh>
    <rPh sb="9" eb="12">
      <t>ゲスイドウ</t>
    </rPh>
    <rPh sb="13" eb="15">
      <t>シセツ</t>
    </rPh>
    <rPh sb="16" eb="17">
      <t>ナカ</t>
    </rPh>
    <rPh sb="23" eb="24">
      <t>フル</t>
    </rPh>
    <rPh sb="25" eb="27">
      <t>ショリ</t>
    </rPh>
    <rPh sb="27" eb="28">
      <t>ク</t>
    </rPh>
    <rPh sb="30" eb="32">
      <t>キョウヨウ</t>
    </rPh>
    <rPh sb="32" eb="34">
      <t>カイシ</t>
    </rPh>
    <rPh sb="35" eb="37">
      <t>ヘイセイ</t>
    </rPh>
    <rPh sb="39" eb="40">
      <t>ネン</t>
    </rPh>
    <rPh sb="44" eb="45">
      <t>カン</t>
    </rPh>
    <rPh sb="45" eb="46">
      <t>キョ</t>
    </rPh>
    <rPh sb="52" eb="55">
      <t>ロウキュウカ</t>
    </rPh>
    <rPh sb="56" eb="58">
      <t>ケネン</t>
    </rPh>
    <rPh sb="66" eb="69">
      <t>ショリジョウ</t>
    </rPh>
    <rPh sb="79" eb="81">
      <t>キカイ</t>
    </rPh>
    <rPh sb="81" eb="83">
      <t>デンキ</t>
    </rPh>
    <rPh sb="83" eb="85">
      <t>シセツ</t>
    </rPh>
    <rPh sb="86" eb="88">
      <t>イチブ</t>
    </rPh>
    <rPh sb="89" eb="91">
      <t>タイヨウ</t>
    </rPh>
    <rPh sb="91" eb="93">
      <t>ネンスウ</t>
    </rPh>
    <rPh sb="94" eb="95">
      <t>タッ</t>
    </rPh>
    <rPh sb="97" eb="98">
      <t>ヘ</t>
    </rPh>
    <rPh sb="98" eb="99">
      <t>ネン</t>
    </rPh>
    <rPh sb="99" eb="101">
      <t>レッカ</t>
    </rPh>
    <rPh sb="104" eb="106">
      <t>コショウ</t>
    </rPh>
    <rPh sb="116" eb="118">
      <t>ヘイセイ</t>
    </rPh>
    <rPh sb="120" eb="122">
      <t>ネンド</t>
    </rPh>
    <rPh sb="125" eb="126">
      <t>チョウ</t>
    </rPh>
    <rPh sb="126" eb="128">
      <t>ジュミョウ</t>
    </rPh>
    <rPh sb="128" eb="129">
      <t>カ</t>
    </rPh>
    <rPh sb="129" eb="131">
      <t>ジギョウ</t>
    </rPh>
    <rPh sb="132" eb="134">
      <t>チャクシュ</t>
    </rPh>
    <rPh sb="137" eb="140">
      <t>コウリツテキ</t>
    </rPh>
    <rPh sb="141" eb="144">
      <t>ケイカクテキ</t>
    </rPh>
    <rPh sb="145" eb="147">
      <t>カイチク</t>
    </rPh>
    <rPh sb="147" eb="149">
      <t>コウシン</t>
    </rPh>
    <rPh sb="150" eb="153">
      <t>ジッシチュウ</t>
    </rPh>
    <phoneticPr fontId="4"/>
  </si>
  <si>
    <t>　施設の経年劣化により、維持管理費用の増大が見込まれるため、維持管理と改築修繕についてストックマネジメントの策定を行い、安定的な維持管理を行う。
　下水道接続率向上のため、未接続世帯への啓発活動を継続するとともに、経費節減に努め、効率的な事業運営を目指す。
　現在「志摩市下水道事業経営戦略」を策定しており、平成29年3月末に志摩市ホームページにおいて公開する予定。</t>
    <rPh sb="1" eb="3">
      <t>シセツ</t>
    </rPh>
    <rPh sb="4" eb="5">
      <t>ヘ</t>
    </rPh>
    <rPh sb="5" eb="6">
      <t>ネン</t>
    </rPh>
    <rPh sb="6" eb="8">
      <t>レッカ</t>
    </rPh>
    <rPh sb="12" eb="14">
      <t>イジ</t>
    </rPh>
    <rPh sb="14" eb="16">
      <t>カンリ</t>
    </rPh>
    <rPh sb="16" eb="18">
      <t>ヒヨウ</t>
    </rPh>
    <rPh sb="19" eb="21">
      <t>ゾウダイ</t>
    </rPh>
    <rPh sb="22" eb="24">
      <t>ミコ</t>
    </rPh>
    <rPh sb="30" eb="32">
      <t>イジ</t>
    </rPh>
    <rPh sb="32" eb="34">
      <t>カンリ</t>
    </rPh>
    <rPh sb="35" eb="37">
      <t>カイチク</t>
    </rPh>
    <rPh sb="37" eb="39">
      <t>シュウゼン</t>
    </rPh>
    <rPh sb="54" eb="56">
      <t>サクテイ</t>
    </rPh>
    <rPh sb="57" eb="58">
      <t>オコナ</t>
    </rPh>
    <rPh sb="60" eb="63">
      <t>アンテイテキ</t>
    </rPh>
    <rPh sb="64" eb="66">
      <t>イジ</t>
    </rPh>
    <rPh sb="66" eb="68">
      <t>カンリ</t>
    </rPh>
    <rPh sb="69" eb="70">
      <t>オコナ</t>
    </rPh>
    <rPh sb="74" eb="77">
      <t>ゲスイドウ</t>
    </rPh>
    <rPh sb="77" eb="79">
      <t>セツゾク</t>
    </rPh>
    <rPh sb="79" eb="80">
      <t>リツ</t>
    </rPh>
    <rPh sb="80" eb="82">
      <t>コウジョウ</t>
    </rPh>
    <rPh sb="130" eb="132">
      <t>ゲンザイ</t>
    </rPh>
    <rPh sb="133" eb="136">
      <t>シマシ</t>
    </rPh>
    <rPh sb="136" eb="139">
      <t>ゲスイドウ</t>
    </rPh>
    <rPh sb="139" eb="141">
      <t>ジギョウ</t>
    </rPh>
    <rPh sb="141" eb="143">
      <t>ケイエイ</t>
    </rPh>
    <rPh sb="143" eb="145">
      <t>センリャク</t>
    </rPh>
    <rPh sb="147" eb="149">
      <t>サクテイ</t>
    </rPh>
    <rPh sb="154" eb="156">
      <t>ヘイセイ</t>
    </rPh>
    <rPh sb="158" eb="159">
      <t>ネン</t>
    </rPh>
    <rPh sb="160" eb="161">
      <t>ガツ</t>
    </rPh>
    <rPh sb="161" eb="162">
      <t>マツ</t>
    </rPh>
    <rPh sb="163" eb="166">
      <t>シマシ</t>
    </rPh>
    <rPh sb="176" eb="178">
      <t>コウカイ</t>
    </rPh>
    <rPh sb="180" eb="182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</si>
</sst>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1"/>
          <c:y val="0.1580694566902847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3456"/>
        <c:axId val="91500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0.04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3456"/>
        <c:axId val="91500928"/>
      </c:lineChart>
      <c:dateAx>
        <c:axId val="9016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500928"/>
        <c:crosses val="autoZero"/>
        <c:auto val="1"/>
        <c:lblOffset val="100"/>
        <c:baseTimeUnit val="years"/>
      </c:dateAx>
      <c:valAx>
        <c:axId val="91500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16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11.96</c:v>
                </c:pt>
                <c:pt idx="1">
                  <c:v>11.96</c:v>
                </c:pt>
                <c:pt idx="2">
                  <c:v>21.45</c:v>
                </c:pt>
                <c:pt idx="3">
                  <c:v>21.69</c:v>
                </c:pt>
                <c:pt idx="4">
                  <c:v>22.21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33440"/>
        <c:axId val="93152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36.799999999999997</c:v>
                </c:pt>
                <c:pt idx="1">
                  <c:v>36.67</c:v>
                </c:pt>
                <c:pt idx="2">
                  <c:v>43.65</c:v>
                </c:pt>
                <c:pt idx="3">
                  <c:v>43.58</c:v>
                </c:pt>
                <c:pt idx="4">
                  <c:v>41.35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33440"/>
        <c:axId val="93152000"/>
      </c:lineChart>
      <c:dateAx>
        <c:axId val="93133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152000"/>
        <c:crosses val="autoZero"/>
        <c:auto val="1"/>
        <c:lblOffset val="100"/>
        <c:baseTimeUnit val="years"/>
      </c:dateAx>
      <c:valAx>
        <c:axId val="93152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133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46.46</c:v>
                </c:pt>
                <c:pt idx="1">
                  <c:v>47.36</c:v>
                </c:pt>
                <c:pt idx="2">
                  <c:v>47.83</c:v>
                </c:pt>
                <c:pt idx="3">
                  <c:v>49.37</c:v>
                </c:pt>
                <c:pt idx="4">
                  <c:v>50.56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82208"/>
        <c:axId val="93188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71.62</c:v>
                </c:pt>
                <c:pt idx="1">
                  <c:v>71.239999999999995</c:v>
                </c:pt>
                <c:pt idx="2">
                  <c:v>82.2</c:v>
                </c:pt>
                <c:pt idx="3">
                  <c:v>82.35</c:v>
                </c:pt>
                <c:pt idx="4">
                  <c:v>82.9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82208"/>
        <c:axId val="93188480"/>
      </c:lineChart>
      <c:dateAx>
        <c:axId val="93182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188480"/>
        <c:crosses val="autoZero"/>
        <c:auto val="1"/>
        <c:lblOffset val="100"/>
        <c:baseTimeUnit val="years"/>
      </c:dateAx>
      <c:valAx>
        <c:axId val="93188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182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370168884887828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87.59</c:v>
                </c:pt>
                <c:pt idx="1">
                  <c:v>78.59</c:v>
                </c:pt>
                <c:pt idx="2">
                  <c:v>86.24</c:v>
                </c:pt>
                <c:pt idx="3">
                  <c:v>85.31</c:v>
                </c:pt>
                <c:pt idx="4">
                  <c:v>83.38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31136"/>
        <c:axId val="91545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1136"/>
        <c:axId val="91545600"/>
      </c:lineChart>
      <c:dateAx>
        <c:axId val="91531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545600"/>
        <c:crosses val="autoZero"/>
        <c:auto val="1"/>
        <c:lblOffset val="100"/>
        <c:baseTimeUnit val="years"/>
      </c:dateAx>
      <c:valAx>
        <c:axId val="91545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531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67616"/>
        <c:axId val="915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67616"/>
        <c:axId val="91569536"/>
      </c:lineChart>
      <c:dateAx>
        <c:axId val="91567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569536"/>
        <c:crosses val="autoZero"/>
        <c:auto val="1"/>
        <c:lblOffset val="100"/>
        <c:baseTimeUnit val="years"/>
      </c:dateAx>
      <c:valAx>
        <c:axId val="915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567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"/>
          <c:y val="0.1580694566902847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97824"/>
        <c:axId val="9280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97824"/>
        <c:axId val="92800128"/>
      </c:lineChart>
      <c:dateAx>
        <c:axId val="91597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800128"/>
        <c:crosses val="autoZero"/>
        <c:auto val="1"/>
        <c:lblOffset val="100"/>
        <c:baseTimeUnit val="years"/>
      </c:dateAx>
      <c:valAx>
        <c:axId val="9280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597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30720"/>
        <c:axId val="92836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30720"/>
        <c:axId val="92836992"/>
      </c:lineChart>
      <c:dateAx>
        <c:axId val="92830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836992"/>
        <c:crosses val="autoZero"/>
        <c:auto val="1"/>
        <c:lblOffset val="100"/>
        <c:baseTimeUnit val="years"/>
      </c:dateAx>
      <c:valAx>
        <c:axId val="92836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830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02368"/>
        <c:axId val="9300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02368"/>
        <c:axId val="93008640"/>
      </c:lineChart>
      <c:dateAx>
        <c:axId val="93002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008640"/>
        <c:crosses val="autoZero"/>
        <c:auto val="1"/>
        <c:lblOffset val="100"/>
        <c:baseTimeUnit val="years"/>
      </c:dateAx>
      <c:valAx>
        <c:axId val="9300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002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516.1</c:v>
                </c:pt>
                <c:pt idx="1">
                  <c:v>803.12</c:v>
                </c:pt>
                <c:pt idx="2">
                  <c:v>494.23</c:v>
                </c:pt>
                <c:pt idx="3">
                  <c:v>430.06</c:v>
                </c:pt>
                <c:pt idx="4">
                  <c:v>403.62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026560"/>
        <c:axId val="93045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1835.56</c:v>
                </c:pt>
                <c:pt idx="1">
                  <c:v>1716.82</c:v>
                </c:pt>
                <c:pt idx="2">
                  <c:v>1569.13</c:v>
                </c:pt>
                <c:pt idx="3">
                  <c:v>1436</c:v>
                </c:pt>
                <c:pt idx="4">
                  <c:v>1434.89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26560"/>
        <c:axId val="93045120"/>
      </c:lineChart>
      <c:dateAx>
        <c:axId val="93026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045120"/>
        <c:crosses val="autoZero"/>
        <c:auto val="1"/>
        <c:lblOffset val="100"/>
        <c:baseTimeUnit val="years"/>
      </c:dateAx>
      <c:valAx>
        <c:axId val="93045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3026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61.09</c:v>
                </c:pt>
                <c:pt idx="1">
                  <c:v>59.09</c:v>
                </c:pt>
                <c:pt idx="2">
                  <c:v>58.15</c:v>
                </c:pt>
                <c:pt idx="3">
                  <c:v>56.15</c:v>
                </c:pt>
                <c:pt idx="4">
                  <c:v>54.08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54624"/>
        <c:axId val="92956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52.89</c:v>
                </c:pt>
                <c:pt idx="1">
                  <c:v>51.73</c:v>
                </c:pt>
                <c:pt idx="2">
                  <c:v>64.63</c:v>
                </c:pt>
                <c:pt idx="3">
                  <c:v>66.56</c:v>
                </c:pt>
                <c:pt idx="4">
                  <c:v>66.22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54624"/>
        <c:axId val="92956544"/>
      </c:lineChart>
      <c:dateAx>
        <c:axId val="92954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956544"/>
        <c:crosses val="autoZero"/>
        <c:auto val="1"/>
        <c:lblOffset val="100"/>
        <c:baseTimeUnit val="years"/>
      </c:dateAx>
      <c:valAx>
        <c:axId val="92956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954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390.32</c:v>
                </c:pt>
                <c:pt idx="1">
                  <c:v>418.1</c:v>
                </c:pt>
                <c:pt idx="2">
                  <c:v>425.39</c:v>
                </c:pt>
                <c:pt idx="3">
                  <c:v>449.3</c:v>
                </c:pt>
                <c:pt idx="4">
                  <c:v>455.89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82272"/>
        <c:axId val="92988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300.52</c:v>
                </c:pt>
                <c:pt idx="1">
                  <c:v>310.47000000000003</c:v>
                </c:pt>
                <c:pt idx="2">
                  <c:v>245.75</c:v>
                </c:pt>
                <c:pt idx="3">
                  <c:v>244.29</c:v>
                </c:pt>
                <c:pt idx="4">
                  <c:v>246.72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2272"/>
        <c:axId val="92988544"/>
      </c:lineChart>
      <c:dateAx>
        <c:axId val="92982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988544"/>
        <c:crosses val="autoZero"/>
        <c:auto val="1"/>
        <c:lblOffset val="100"/>
        <c:baseTimeUnit val="years"/>
      </c:dateAx>
      <c:valAx>
        <c:axId val="92988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982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【1,457.06】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志摩市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52943</v>
      </c>
      <c r="AM8" s="47"/>
      <c r="AN8" s="47"/>
      <c r="AO8" s="47"/>
      <c r="AP8" s="47"/>
      <c r="AQ8" s="47"/>
      <c r="AR8" s="47"/>
      <c r="AS8" s="47"/>
      <c r="AT8" s="43">
        <f>データ!S6</f>
        <v>178.94</v>
      </c>
      <c r="AU8" s="43"/>
      <c r="AV8" s="43"/>
      <c r="AW8" s="43"/>
      <c r="AX8" s="43"/>
      <c r="AY8" s="43"/>
      <c r="AZ8" s="43"/>
      <c r="BA8" s="43"/>
      <c r="BB8" s="43">
        <f>データ!T6</f>
        <v>295.87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11.73</v>
      </c>
      <c r="Q10" s="43"/>
      <c r="R10" s="43"/>
      <c r="S10" s="43"/>
      <c r="T10" s="43"/>
      <c r="U10" s="43"/>
      <c r="V10" s="43"/>
      <c r="W10" s="43">
        <f>データ!P6</f>
        <v>97.28</v>
      </c>
      <c r="X10" s="43"/>
      <c r="Y10" s="43"/>
      <c r="Z10" s="43"/>
      <c r="AA10" s="43"/>
      <c r="AB10" s="43"/>
      <c r="AC10" s="43"/>
      <c r="AD10" s="47">
        <f>データ!Q6</f>
        <v>4233</v>
      </c>
      <c r="AE10" s="47"/>
      <c r="AF10" s="47"/>
      <c r="AG10" s="47"/>
      <c r="AH10" s="47"/>
      <c r="AI10" s="47"/>
      <c r="AJ10" s="47"/>
      <c r="AK10" s="2"/>
      <c r="AL10" s="47">
        <f>データ!U6</f>
        <v>6177</v>
      </c>
      <c r="AM10" s="47"/>
      <c r="AN10" s="47"/>
      <c r="AO10" s="47"/>
      <c r="AP10" s="47"/>
      <c r="AQ10" s="47"/>
      <c r="AR10" s="47"/>
      <c r="AS10" s="47"/>
      <c r="AT10" s="43">
        <f>データ!V6</f>
        <v>2.17</v>
      </c>
      <c r="AU10" s="43"/>
      <c r="AV10" s="43"/>
      <c r="AW10" s="43"/>
      <c r="AX10" s="43"/>
      <c r="AY10" s="43"/>
      <c r="AZ10" s="43"/>
      <c r="BA10" s="43"/>
      <c r="BB10" s="43">
        <f>データ!W6</f>
        <v>2846.54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242152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三重県　志摩市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11.73</v>
      </c>
      <c r="P6" s="32">
        <f t="shared" si="3"/>
        <v>97.28</v>
      </c>
      <c r="Q6" s="32">
        <f t="shared" si="3"/>
        <v>4233</v>
      </c>
      <c r="R6" s="32">
        <f t="shared" si="3"/>
        <v>52943</v>
      </c>
      <c r="S6" s="32">
        <f t="shared" si="3"/>
        <v>178.94</v>
      </c>
      <c r="T6" s="32">
        <f t="shared" si="3"/>
        <v>295.87</v>
      </c>
      <c r="U6" s="32">
        <f t="shared" si="3"/>
        <v>6177</v>
      </c>
      <c r="V6" s="32">
        <f t="shared" si="3"/>
        <v>2.17</v>
      </c>
      <c r="W6" s="32">
        <f t="shared" si="3"/>
        <v>2846.54</v>
      </c>
      <c r="X6" s="33">
        <f>IF(X7="",NA(),X7)</f>
        <v>87.59</v>
      </c>
      <c r="Y6" s="33">
        <f t="shared" ref="Y6:AG6" si="4">IF(Y7="",NA(),Y7)</f>
        <v>78.59</v>
      </c>
      <c r="Z6" s="33">
        <f t="shared" si="4"/>
        <v>86.24</v>
      </c>
      <c r="AA6" s="33">
        <f t="shared" si="4"/>
        <v>85.31</v>
      </c>
      <c r="AB6" s="33">
        <f t="shared" si="4"/>
        <v>83.38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516.1</v>
      </c>
      <c r="BF6" s="33">
        <f t="shared" ref="BF6:BN6" si="7">IF(BF7="",NA(),BF7)</f>
        <v>803.12</v>
      </c>
      <c r="BG6" s="33">
        <f t="shared" si="7"/>
        <v>494.23</v>
      </c>
      <c r="BH6" s="33">
        <f t="shared" si="7"/>
        <v>430.06</v>
      </c>
      <c r="BI6" s="33">
        <f t="shared" si="7"/>
        <v>403.62</v>
      </c>
      <c r="BJ6" s="33">
        <f t="shared" si="7"/>
        <v>1835.56</v>
      </c>
      <c r="BK6" s="33">
        <f t="shared" si="7"/>
        <v>1716.82</v>
      </c>
      <c r="BL6" s="33">
        <f t="shared" si="7"/>
        <v>1569.13</v>
      </c>
      <c r="BM6" s="33">
        <f t="shared" si="7"/>
        <v>1436</v>
      </c>
      <c r="BN6" s="33">
        <f t="shared" si="7"/>
        <v>1434.89</v>
      </c>
      <c r="BO6" s="32" t="str">
        <f>IF(BO7="","",IF(BO7="-","【-】","【"&amp;SUBSTITUTE(TEXT(BO7,"#,##0.00"),"-","△")&amp;"】"))</f>
        <v>【1,457.06】</v>
      </c>
      <c r="BP6" s="33">
        <f>IF(BP7="",NA(),BP7)</f>
        <v>61.09</v>
      </c>
      <c r="BQ6" s="33">
        <f t="shared" ref="BQ6:BY6" si="8">IF(BQ7="",NA(),BQ7)</f>
        <v>59.09</v>
      </c>
      <c r="BR6" s="33">
        <f t="shared" si="8"/>
        <v>58.15</v>
      </c>
      <c r="BS6" s="33">
        <f t="shared" si="8"/>
        <v>56.15</v>
      </c>
      <c r="BT6" s="33">
        <f t="shared" si="8"/>
        <v>54.08</v>
      </c>
      <c r="BU6" s="33">
        <f t="shared" si="8"/>
        <v>52.89</v>
      </c>
      <c r="BV6" s="33">
        <f t="shared" si="8"/>
        <v>51.73</v>
      </c>
      <c r="BW6" s="33">
        <f t="shared" si="8"/>
        <v>64.63</v>
      </c>
      <c r="BX6" s="33">
        <f t="shared" si="8"/>
        <v>66.56</v>
      </c>
      <c r="BY6" s="33">
        <f t="shared" si="8"/>
        <v>66.22</v>
      </c>
      <c r="BZ6" s="32" t="str">
        <f>IF(BZ7="","",IF(BZ7="-","【-】","【"&amp;SUBSTITUTE(TEXT(BZ7,"#,##0.00"),"-","△")&amp;"】"))</f>
        <v>【64.73】</v>
      </c>
      <c r="CA6" s="33">
        <f>IF(CA7="",NA(),CA7)</f>
        <v>390.32</v>
      </c>
      <c r="CB6" s="33">
        <f t="shared" ref="CB6:CJ6" si="9">IF(CB7="",NA(),CB7)</f>
        <v>418.1</v>
      </c>
      <c r="CC6" s="33">
        <f t="shared" si="9"/>
        <v>425.39</v>
      </c>
      <c r="CD6" s="33">
        <f t="shared" si="9"/>
        <v>449.3</v>
      </c>
      <c r="CE6" s="33">
        <f t="shared" si="9"/>
        <v>455.89</v>
      </c>
      <c r="CF6" s="33">
        <f t="shared" si="9"/>
        <v>300.52</v>
      </c>
      <c r="CG6" s="33">
        <f t="shared" si="9"/>
        <v>310.47000000000003</v>
      </c>
      <c r="CH6" s="33">
        <f t="shared" si="9"/>
        <v>245.75</v>
      </c>
      <c r="CI6" s="33">
        <f t="shared" si="9"/>
        <v>244.29</v>
      </c>
      <c r="CJ6" s="33">
        <f t="shared" si="9"/>
        <v>246.72</v>
      </c>
      <c r="CK6" s="32" t="str">
        <f>IF(CK7="","",IF(CK7="-","【-】","【"&amp;SUBSTITUTE(TEXT(CK7,"#,##0.00"),"-","△")&amp;"】"))</f>
        <v>【250.25】</v>
      </c>
      <c r="CL6" s="33">
        <f>IF(CL7="",NA(),CL7)</f>
        <v>11.96</v>
      </c>
      <c r="CM6" s="33">
        <f t="shared" ref="CM6:CU6" si="10">IF(CM7="",NA(),CM7)</f>
        <v>11.96</v>
      </c>
      <c r="CN6" s="33">
        <f t="shared" si="10"/>
        <v>21.45</v>
      </c>
      <c r="CO6" s="33">
        <f t="shared" si="10"/>
        <v>21.69</v>
      </c>
      <c r="CP6" s="33">
        <f t="shared" si="10"/>
        <v>22.21</v>
      </c>
      <c r="CQ6" s="33">
        <f t="shared" si="10"/>
        <v>36.799999999999997</v>
      </c>
      <c r="CR6" s="33">
        <f t="shared" si="10"/>
        <v>36.67</v>
      </c>
      <c r="CS6" s="33">
        <f t="shared" si="10"/>
        <v>43.65</v>
      </c>
      <c r="CT6" s="33">
        <f t="shared" si="10"/>
        <v>43.58</v>
      </c>
      <c r="CU6" s="33">
        <f t="shared" si="10"/>
        <v>41.35</v>
      </c>
      <c r="CV6" s="32" t="str">
        <f>IF(CV7="","",IF(CV7="-","【-】","【"&amp;SUBSTITUTE(TEXT(CV7,"#,##0.00"),"-","△")&amp;"】"))</f>
        <v>【40.31】</v>
      </c>
      <c r="CW6" s="33">
        <f>IF(CW7="",NA(),CW7)</f>
        <v>46.46</v>
      </c>
      <c r="CX6" s="33">
        <f t="shared" ref="CX6:DF6" si="11">IF(CX7="",NA(),CX7)</f>
        <v>47.36</v>
      </c>
      <c r="CY6" s="33">
        <f t="shared" si="11"/>
        <v>47.83</v>
      </c>
      <c r="CZ6" s="33">
        <f t="shared" si="11"/>
        <v>49.37</v>
      </c>
      <c r="DA6" s="33">
        <f t="shared" si="11"/>
        <v>50.56</v>
      </c>
      <c r="DB6" s="33">
        <f t="shared" si="11"/>
        <v>71.62</v>
      </c>
      <c r="DC6" s="33">
        <f t="shared" si="11"/>
        <v>71.239999999999995</v>
      </c>
      <c r="DD6" s="33">
        <f t="shared" si="11"/>
        <v>82.2</v>
      </c>
      <c r="DE6" s="33">
        <f t="shared" si="11"/>
        <v>82.35</v>
      </c>
      <c r="DF6" s="33">
        <f t="shared" si="11"/>
        <v>82.9</v>
      </c>
      <c r="DG6" s="32" t="str">
        <f>IF(DG7="","",IF(DG7="-","【-】","【"&amp;SUBSTITUTE(TEXT(DG7,"#,##0.00"),"-","△")&amp;"】"))</f>
        <v>【81.28】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0.05</v>
      </c>
      <c r="EL6" s="33">
        <f t="shared" si="14"/>
        <v>0.04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【0.10】</v>
      </c>
    </row>
    <row r="7" spans="1:144" s="34" customFormat="1">
      <c r="A7" s="26"/>
      <c r="B7" s="35">
        <v>2015</v>
      </c>
      <c r="C7" s="35">
        <v>242152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11.73</v>
      </c>
      <c r="P7" s="36">
        <v>97.28</v>
      </c>
      <c r="Q7" s="36">
        <v>4233</v>
      </c>
      <c r="R7" s="36">
        <v>52943</v>
      </c>
      <c r="S7" s="36">
        <v>178.94</v>
      </c>
      <c r="T7" s="36">
        <v>295.87</v>
      </c>
      <c r="U7" s="36">
        <v>6177</v>
      </c>
      <c r="V7" s="36">
        <v>2.17</v>
      </c>
      <c r="W7" s="36">
        <v>2846.54</v>
      </c>
      <c r="X7" s="36">
        <v>87.59</v>
      </c>
      <c r="Y7" s="36">
        <v>78.59</v>
      </c>
      <c r="Z7" s="36">
        <v>86.24</v>
      </c>
      <c r="AA7" s="36">
        <v>85.31</v>
      </c>
      <c r="AB7" s="36">
        <v>83.38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516.1</v>
      </c>
      <c r="BF7" s="36">
        <v>803.12</v>
      </c>
      <c r="BG7" s="36">
        <v>494.23</v>
      </c>
      <c r="BH7" s="36">
        <v>430.06</v>
      </c>
      <c r="BI7" s="36">
        <v>403.62</v>
      </c>
      <c r="BJ7" s="36">
        <v>1835.56</v>
      </c>
      <c r="BK7" s="36">
        <v>1716.82</v>
      </c>
      <c r="BL7" s="36">
        <v>1569.13</v>
      </c>
      <c r="BM7" s="36">
        <v>1436</v>
      </c>
      <c r="BN7" s="36">
        <v>1434.89</v>
      </c>
      <c r="BO7" s="36">
        <v>1457.06</v>
      </c>
      <c r="BP7" s="36">
        <v>61.09</v>
      </c>
      <c r="BQ7" s="36">
        <v>59.09</v>
      </c>
      <c r="BR7" s="36">
        <v>58.15</v>
      </c>
      <c r="BS7" s="36">
        <v>56.15</v>
      </c>
      <c r="BT7" s="36">
        <v>54.08</v>
      </c>
      <c r="BU7" s="36">
        <v>52.89</v>
      </c>
      <c r="BV7" s="36">
        <v>51.73</v>
      </c>
      <c r="BW7" s="36">
        <v>64.63</v>
      </c>
      <c r="BX7" s="36">
        <v>66.56</v>
      </c>
      <c r="BY7" s="36">
        <v>66.22</v>
      </c>
      <c r="BZ7" s="36">
        <v>64.73</v>
      </c>
      <c r="CA7" s="36">
        <v>390.32</v>
      </c>
      <c r="CB7" s="36">
        <v>418.1</v>
      </c>
      <c r="CC7" s="36">
        <v>425.39</v>
      </c>
      <c r="CD7" s="36">
        <v>449.3</v>
      </c>
      <c r="CE7" s="36">
        <v>455.89</v>
      </c>
      <c r="CF7" s="36">
        <v>300.52</v>
      </c>
      <c r="CG7" s="36">
        <v>310.47000000000003</v>
      </c>
      <c r="CH7" s="36">
        <v>245.75</v>
      </c>
      <c r="CI7" s="36">
        <v>244.29</v>
      </c>
      <c r="CJ7" s="36">
        <v>246.72</v>
      </c>
      <c r="CK7" s="36">
        <v>250.25</v>
      </c>
      <c r="CL7" s="36">
        <v>11.96</v>
      </c>
      <c r="CM7" s="36">
        <v>11.96</v>
      </c>
      <c r="CN7" s="36">
        <v>21.45</v>
      </c>
      <c r="CO7" s="36">
        <v>21.69</v>
      </c>
      <c r="CP7" s="36">
        <v>22.21</v>
      </c>
      <c r="CQ7" s="36">
        <v>36.799999999999997</v>
      </c>
      <c r="CR7" s="36">
        <v>36.67</v>
      </c>
      <c r="CS7" s="36">
        <v>43.65</v>
      </c>
      <c r="CT7" s="36">
        <v>43.58</v>
      </c>
      <c r="CU7" s="36">
        <v>41.35</v>
      </c>
      <c r="CV7" s="36">
        <v>40.31</v>
      </c>
      <c r="CW7" s="36">
        <v>46.46</v>
      </c>
      <c r="CX7" s="36">
        <v>47.36</v>
      </c>
      <c r="CY7" s="36">
        <v>47.83</v>
      </c>
      <c r="CZ7" s="36">
        <v>49.37</v>
      </c>
      <c r="DA7" s="36">
        <v>50.56</v>
      </c>
      <c r="DB7" s="36">
        <v>71.62</v>
      </c>
      <c r="DC7" s="36">
        <v>71.239999999999995</v>
      </c>
      <c r="DD7" s="36">
        <v>82.2</v>
      </c>
      <c r="DE7" s="36">
        <v>82.35</v>
      </c>
      <c r="DF7" s="36">
        <v>82.9</v>
      </c>
      <c r="DG7" s="36">
        <v>81.28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0.05</v>
      </c>
      <c r="EK7" s="36">
        <v>0.05</v>
      </c>
      <c r="EL7" s="36">
        <v>0.04</v>
      </c>
      <c r="EM7" s="36">
        <v>7.0000000000000007E-2</v>
      </c>
      <c r="EN7" s="36">
        <v>0.1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2017-02-13T05:04:15Z</cp:lastPrinted>
  <dcterms:created xsi:type="dcterms:W3CDTF">2017-02-08T03:02:03Z</dcterms:created>
  <dcterms:modified xsi:type="dcterms:W3CDTF">2017-02-22T02:51:47Z</dcterms:modified>
</cp:coreProperties>
</file>