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P8" i="4"/>
  <c r="I8" i="4"/>
  <c r="B8" i="4"/>
  <c r="C10" i="5" l="1"/>
  <c r="D10" i="5"/>
  <c r="E10" i="5"/>
  <c r="B10" i="5"/>
</calcChain>
</file>

<file path=xl/sharedStrings.xml><?xml version="1.0" encoding="utf-8"?>
<sst xmlns="http://schemas.openxmlformats.org/spreadsheetml/2006/main" count="223" uniqueCount="110">
  <si>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</si>
  <si>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</si>
  <si>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</si>
  <si>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</si>
  <si>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</si>
  <si>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</si>
  <si>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</si>
  <si>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</si>
  <si>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</si>
  <si>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</si>
  <si>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</si>
  <si>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</si>
  <si>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</si>
  <si>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</si>
  <si>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</si>
  <si>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</si>
  <si>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</si>
  <si>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</si>
  <si>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</si>
  <si>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</si>
  <si>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</si>
  <si>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</si>
  <si>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</si>
  <si>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</si>
  <si>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</si>
  <si>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</si>
  <si>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</si>
  <si>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</si>
  <si>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</si>
  <si>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</si>
  <si>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</si>
  <si>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</si>
  <si>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</si>
  <si>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</si>
  <si>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</si>
  <si>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</si>
  <si>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</si>
  <si>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</si>
  <si>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</si>
  <si>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</si>
  <si>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</si>
  <si>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</si>
  <si>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</si>
  <si>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</si>
  <si>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</si>
  <si>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</si>
  <si>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</si>
  <si>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</si>
  <si>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</si>
  <si>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</si>
  <si>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</si>
  <si>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</si>
  <si>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</si>
  <si>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</si>
  <si>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</si>
  <si>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</si>
  <si>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</si>
  <si>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</si>
  <si>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</si>
  <si>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</si>
  <si>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</si>
  <si>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</si>
  <si>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</si>
  <si>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</si>
  <si>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</si>
  <si>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</si>
  <si>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</si>
  <si>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</si>
  <si>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</si>
  <si>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</si>
  <si>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</si>
  <si>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</si>
  <si>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</si>
  <si>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</si>
  <si>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</si>
  <si>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</si>
  <si>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</si>
  <si>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</si>
  <si>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</si>
  <si>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</si>
  <si>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</si>
  <si>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</si>
  <si>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</si>
  <si>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</si>
  <si>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</si>
  <si>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</si>
  <si>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</si>
  <si>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</si>
  <si>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</si>
  <si>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</si>
  <si>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</si>
  <si>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</si>
  <si>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</si>
  <si>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</si>
  <si>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</si>
  <si>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</si>
  <si>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四日市市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</si>
  <si>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</si>
  <si>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</si>
  <si>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</si>
  <si>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</si>
  <si>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</si>
  <si>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</si>
  <si>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</si>
  <si>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</si>
  <si>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</si>
  <si>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</si>
  <si>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①有形固定資産減価償却率…事業開始が平成5年であるため、平均値より低くなっている。
　②管渠老朽化率…事業開始が平成5年であるため、ゼロとなっている。
　③管渠改善率…法定耐用年数を超えた管渠がないことから、更新を行っていない。
（※管路の法定耐用年数：50年）</t>
    <phoneticPr fontId="4"/>
  </si>
  <si>
    <t>　「1.経営の健全性・効率性」における⑤経費回収率が前年度よりも改善した。
　汚水処理経費の一部について、国の基準に基づき一般会計からの繰入（税金）を受けており、引き続き下水道使用料のあり方を検討し健全経営に努めていく。</t>
    <phoneticPr fontId="4"/>
  </si>
  <si>
    <t>　①経常収支比率…平均値より0.94P低い状況であるが、公共下水道事業と合わせて経営を行っているため収支100%である。
　③流動比率…流動資産については公共下水道事業に含めているため、ゼロとなっている。
　④企業債残高対事業規模比率…水洗化率が平均値より低いことに伴い営業収益が少なくなるため、平均値より高くなっている。水洗化率の向上を図り収益を確保する必要がある。
　⑤経費回収率…下水道使用料の増加により、対前年度比1.29P増加し、平均値より33.53P高い状況にある。100%をわずかに下回っているため水洗化率向上に努める必要がある。
　⑥汚水処理原価…公共下水道と同一の処理場で処理しており処理場への設備投資がない分、平均値に比べ低くなっているが、対前年度比3.36P高くなっているため経費の削減に努める必要がある。
　⑦施設利用率…一般的には高い数値が望まれているが、公共下水道と同一の処理場で処理しているため、処理能力が大きい分、平均値より低くなっている。
　⑧水洗化率…対前年度比0.86P減少し平均値より16.67P低い数値となっているため、水洗化率の向上に向けた取組みが必要である。</t>
    <rPh sb="28" eb="30">
      <t>コウキョウ</t>
    </rPh>
    <rPh sb="30" eb="33">
      <t>ゲスイドウ</t>
    </rPh>
    <rPh sb="33" eb="35">
      <t>ジギョウ</t>
    </rPh>
    <rPh sb="36" eb="37">
      <t>ア</t>
    </rPh>
    <rPh sb="40" eb="42">
      <t>ケイエイ</t>
    </rPh>
    <rPh sb="43" eb="44">
      <t>オコナ</t>
    </rPh>
    <rPh sb="50" eb="52">
      <t>シュウシ</t>
    </rPh>
    <rPh sb="161" eb="164">
      <t>スイセンカ</t>
    </rPh>
    <rPh sb="164" eb="165">
      <t>リツ</t>
    </rPh>
    <rPh sb="166" eb="168">
      <t>コウジョウ</t>
    </rPh>
    <rPh sb="169" eb="170">
      <t>ハカ</t>
    </rPh>
    <rPh sb="171" eb="173">
      <t>シュウエキ</t>
    </rPh>
    <rPh sb="174" eb="176">
      <t>カクホ</t>
    </rPh>
    <rPh sb="178" eb="180">
      <t>ヒツヨウ</t>
    </rPh>
    <rPh sb="233" eb="235">
      <t>ジョウキョウ</t>
    </rPh>
    <rPh sb="256" eb="259">
      <t>スイセンカ</t>
    </rPh>
    <rPh sb="259" eb="260">
      <t>リツ</t>
    </rPh>
    <rPh sb="260" eb="262">
      <t>コウジョウ</t>
    </rPh>
    <rPh sb="263" eb="264">
      <t>ツト</t>
    </rPh>
    <rPh sb="266" eb="268">
      <t>ヒツヨウ</t>
    </rPh>
    <rPh sb="330" eb="331">
      <t>タイ</t>
    </rPh>
    <rPh sb="331" eb="335">
      <t>ゼンネンドヒ</t>
    </rPh>
    <rPh sb="340" eb="341">
      <t>タカ</t>
    </rPh>
    <rPh sb="349" eb="351">
      <t>ケイヒ</t>
    </rPh>
    <rPh sb="352" eb="354">
      <t>サクゲン</t>
    </rPh>
    <rPh sb="355" eb="356">
      <t>ツト</t>
    </rPh>
    <rPh sb="358" eb="360">
      <t>ヒツヨウ</t>
    </rPh>
    <rPh sb="444" eb="445">
      <t>タイ</t>
    </rPh>
    <rPh sb="445" eb="449">
      <t>ゼンネンドヒ</t>
    </rPh>
    <rPh sb="454" eb="456">
      <t>ゲンショウ</t>
    </rPh>
    <rPh sb="481" eb="484">
      <t>スイセンカ</t>
    </rPh>
    <rPh sb="484" eb="485">
      <t>リツ</t>
    </rPh>
    <rPh sb="486" eb="488">
      <t>コウジョウ</t>
    </rPh>
    <rPh sb="489" eb="490">
      <t>ム</t>
    </rPh>
    <rPh sb="492" eb="494">
      <t>トリク</t>
    </rPh>
    <rPh sb="496" eb="49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</si>
</sst>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927872"/>
        <c:axId val="9458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92927872"/>
        <c:axId val="94584832"/>
      </c:lineChart>
      <c:dateAx>
        <c:axId val="92927872"/>
        <c:scaling>
          <c:orientation val="minMax"/>
        </c:scaling>
        <c:delete val="1"/>
        <c:axPos val="b"/>
        <c:numFmt formatCode="ge" sourceLinked="1"/>
        <c:majorTickMark val="none"/>
        <c:minorTickMark val="none"/>
        <c:tickLblPos val="none"/>
        <c:crossAx val="94584832"/>
        <c:crosses val="autoZero"/>
        <c:auto val="1"/>
        <c:lblOffset val="100"/>
        <c:baseTimeUnit val="years"/>
      </c:dateAx>
      <c:valAx>
        <c:axId val="945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27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4.6900000000000004</c:v>
                </c:pt>
                <c:pt idx="1">
                  <c:v>4.6900000000000004</c:v>
                </c:pt>
                <c:pt idx="2">
                  <c:v>4.6900000000000004</c:v>
                </c:pt>
                <c:pt idx="3">
                  <c:v>4.6900000000000004</c:v>
                </c:pt>
                <c:pt idx="4">
                  <c:v>4.6900000000000004</c:v>
                </c:pt>
              </c:numCache>
            </c:numRef>
          </c:val>
        </c:ser>
        <c:dLbls>
          <c:showLegendKey val="0"/>
          <c:showVal val="0"/>
          <c:showCatName val="0"/>
          <c:showSerName val="0"/>
          <c:showPercent val="0"/>
          <c:showBubbleSize val="0"/>
        </c:dLbls>
        <c:gapWidth val="150"/>
        <c:axId val="97270784"/>
        <c:axId val="9728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97270784"/>
        <c:axId val="97285248"/>
      </c:lineChart>
      <c:dateAx>
        <c:axId val="97270784"/>
        <c:scaling>
          <c:orientation val="minMax"/>
        </c:scaling>
        <c:delete val="1"/>
        <c:axPos val="b"/>
        <c:numFmt formatCode="ge" sourceLinked="1"/>
        <c:majorTickMark val="none"/>
        <c:minorTickMark val="none"/>
        <c:tickLblPos val="none"/>
        <c:crossAx val="97285248"/>
        <c:crosses val="autoZero"/>
        <c:auto val="1"/>
        <c:lblOffset val="100"/>
        <c:baseTimeUnit val="years"/>
      </c:dateAx>
      <c:valAx>
        <c:axId val="9728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7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69.92</c:v>
                </c:pt>
                <c:pt idx="1">
                  <c:v>67.819999999999993</c:v>
                </c:pt>
                <c:pt idx="2">
                  <c:v>64.25</c:v>
                </c:pt>
                <c:pt idx="3">
                  <c:v>67.09</c:v>
                </c:pt>
                <c:pt idx="4">
                  <c:v>66.23</c:v>
                </c:pt>
              </c:numCache>
            </c:numRef>
          </c:val>
        </c:ser>
        <c:dLbls>
          <c:showLegendKey val="0"/>
          <c:showVal val="0"/>
          <c:showCatName val="0"/>
          <c:showSerName val="0"/>
          <c:showPercent val="0"/>
          <c:showBubbleSize val="0"/>
        </c:dLbls>
        <c:gapWidth val="150"/>
        <c:axId val="97335936"/>
        <c:axId val="9733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97335936"/>
        <c:axId val="97338112"/>
      </c:lineChart>
      <c:dateAx>
        <c:axId val="97335936"/>
        <c:scaling>
          <c:orientation val="minMax"/>
        </c:scaling>
        <c:delete val="1"/>
        <c:axPos val="b"/>
        <c:numFmt formatCode="ge" sourceLinked="1"/>
        <c:majorTickMark val="none"/>
        <c:minorTickMark val="none"/>
        <c:tickLblPos val="none"/>
        <c:crossAx val="97338112"/>
        <c:crosses val="autoZero"/>
        <c:auto val="1"/>
        <c:lblOffset val="100"/>
        <c:baseTimeUnit val="years"/>
      </c:dateAx>
      <c:valAx>
        <c:axId val="9733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3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4619136"/>
        <c:axId val="9462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93.66</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94619136"/>
        <c:axId val="94621056"/>
      </c:lineChart>
      <c:dateAx>
        <c:axId val="94619136"/>
        <c:scaling>
          <c:orientation val="minMax"/>
        </c:scaling>
        <c:delete val="1"/>
        <c:axPos val="b"/>
        <c:numFmt formatCode="ge" sourceLinked="1"/>
        <c:majorTickMark val="none"/>
        <c:minorTickMark val="none"/>
        <c:tickLblPos val="none"/>
        <c:crossAx val="94621056"/>
        <c:crosses val="autoZero"/>
        <c:auto val="1"/>
        <c:lblOffset val="100"/>
        <c:baseTimeUnit val="years"/>
      </c:dateAx>
      <c:valAx>
        <c:axId val="9462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1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10.44</c:v>
                </c:pt>
                <c:pt idx="1">
                  <c:v>11.32</c:v>
                </c:pt>
                <c:pt idx="2">
                  <c:v>11.76</c:v>
                </c:pt>
                <c:pt idx="3">
                  <c:v>20.190000000000001</c:v>
                </c:pt>
                <c:pt idx="4">
                  <c:v>21.02</c:v>
                </c:pt>
              </c:numCache>
            </c:numRef>
          </c:val>
        </c:ser>
        <c:dLbls>
          <c:showLegendKey val="0"/>
          <c:showVal val="0"/>
          <c:showCatName val="0"/>
          <c:showSerName val="0"/>
          <c:showPercent val="0"/>
          <c:showBubbleSize val="0"/>
        </c:dLbls>
        <c:gapWidth val="150"/>
        <c:axId val="94786688"/>
        <c:axId val="9478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7.58</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94786688"/>
        <c:axId val="94788608"/>
      </c:lineChart>
      <c:dateAx>
        <c:axId val="94786688"/>
        <c:scaling>
          <c:orientation val="minMax"/>
        </c:scaling>
        <c:delete val="1"/>
        <c:axPos val="b"/>
        <c:numFmt formatCode="ge" sourceLinked="1"/>
        <c:majorTickMark val="none"/>
        <c:minorTickMark val="none"/>
        <c:tickLblPos val="none"/>
        <c:crossAx val="94788608"/>
        <c:crosses val="autoZero"/>
        <c:auto val="1"/>
        <c:lblOffset val="100"/>
        <c:baseTimeUnit val="years"/>
      </c:dateAx>
      <c:valAx>
        <c:axId val="9478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8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994048"/>
        <c:axId val="9699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96994048"/>
        <c:axId val="96995968"/>
      </c:lineChart>
      <c:dateAx>
        <c:axId val="96994048"/>
        <c:scaling>
          <c:orientation val="minMax"/>
        </c:scaling>
        <c:delete val="1"/>
        <c:axPos val="b"/>
        <c:numFmt formatCode="ge" sourceLinked="1"/>
        <c:majorTickMark val="none"/>
        <c:minorTickMark val="none"/>
        <c:tickLblPos val="none"/>
        <c:crossAx val="96995968"/>
        <c:crosses val="autoZero"/>
        <c:auto val="1"/>
        <c:lblOffset val="100"/>
        <c:baseTimeUnit val="years"/>
      </c:dateAx>
      <c:valAx>
        <c:axId val="9699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9404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039104"/>
        <c:axId val="97041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143.69</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97039104"/>
        <c:axId val="97041024"/>
      </c:lineChart>
      <c:dateAx>
        <c:axId val="97039104"/>
        <c:scaling>
          <c:orientation val="minMax"/>
        </c:scaling>
        <c:delete val="1"/>
        <c:axPos val="b"/>
        <c:numFmt formatCode="ge" sourceLinked="1"/>
        <c:majorTickMark val="none"/>
        <c:minorTickMark val="none"/>
        <c:tickLblPos val="none"/>
        <c:crossAx val="97041024"/>
        <c:crosses val="autoZero"/>
        <c:auto val="1"/>
        <c:lblOffset val="100"/>
        <c:baseTimeUnit val="years"/>
      </c:dateAx>
      <c:valAx>
        <c:axId val="9704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3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97408512"/>
        <c:axId val="9741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199.45</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97408512"/>
        <c:axId val="97410432"/>
      </c:lineChart>
      <c:dateAx>
        <c:axId val="97408512"/>
        <c:scaling>
          <c:orientation val="minMax"/>
        </c:scaling>
        <c:delete val="1"/>
        <c:axPos val="b"/>
        <c:numFmt formatCode="ge" sourceLinked="1"/>
        <c:majorTickMark val="none"/>
        <c:minorTickMark val="none"/>
        <c:tickLblPos val="none"/>
        <c:crossAx val="97410432"/>
        <c:crosses val="autoZero"/>
        <c:auto val="1"/>
        <c:lblOffset val="100"/>
        <c:baseTimeUnit val="years"/>
      </c:dateAx>
      <c:valAx>
        <c:axId val="9741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0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3883.83</c:v>
                </c:pt>
                <c:pt idx="1">
                  <c:v>3676.71</c:v>
                </c:pt>
                <c:pt idx="2">
                  <c:v>4165.49</c:v>
                </c:pt>
                <c:pt idx="3">
                  <c:v>4123.17</c:v>
                </c:pt>
                <c:pt idx="4">
                  <c:v>4145.13</c:v>
                </c:pt>
              </c:numCache>
            </c:numRef>
          </c:val>
        </c:ser>
        <c:dLbls>
          <c:showLegendKey val="0"/>
          <c:showVal val="0"/>
          <c:showCatName val="0"/>
          <c:showSerName val="0"/>
          <c:showPercent val="0"/>
          <c:showBubbleSize val="0"/>
        </c:dLbls>
        <c:gapWidth val="150"/>
        <c:axId val="97444992"/>
        <c:axId val="9744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97444992"/>
        <c:axId val="97446912"/>
      </c:lineChart>
      <c:dateAx>
        <c:axId val="97444992"/>
        <c:scaling>
          <c:orientation val="minMax"/>
        </c:scaling>
        <c:delete val="1"/>
        <c:axPos val="b"/>
        <c:numFmt formatCode="ge" sourceLinked="1"/>
        <c:majorTickMark val="none"/>
        <c:minorTickMark val="none"/>
        <c:tickLblPos val="none"/>
        <c:crossAx val="97446912"/>
        <c:crosses val="autoZero"/>
        <c:auto val="1"/>
        <c:lblOffset val="100"/>
        <c:baseTimeUnit val="years"/>
      </c:dateAx>
      <c:valAx>
        <c:axId val="9744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4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99.27</c:v>
                </c:pt>
                <c:pt idx="1">
                  <c:v>98.37</c:v>
                </c:pt>
                <c:pt idx="2">
                  <c:v>98.33</c:v>
                </c:pt>
                <c:pt idx="3">
                  <c:v>98.46</c:v>
                </c:pt>
                <c:pt idx="4">
                  <c:v>99.75</c:v>
                </c:pt>
              </c:numCache>
            </c:numRef>
          </c:val>
        </c:ser>
        <c:dLbls>
          <c:showLegendKey val="0"/>
          <c:showVal val="0"/>
          <c:showCatName val="0"/>
          <c:showSerName val="0"/>
          <c:showPercent val="0"/>
          <c:showBubbleSize val="0"/>
        </c:dLbls>
        <c:gapWidth val="150"/>
        <c:axId val="97153408"/>
        <c:axId val="9715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97153408"/>
        <c:axId val="97155328"/>
      </c:lineChart>
      <c:dateAx>
        <c:axId val="97153408"/>
        <c:scaling>
          <c:orientation val="minMax"/>
        </c:scaling>
        <c:delete val="1"/>
        <c:axPos val="b"/>
        <c:numFmt formatCode="ge" sourceLinked="1"/>
        <c:majorTickMark val="none"/>
        <c:minorTickMark val="none"/>
        <c:tickLblPos val="none"/>
        <c:crossAx val="97155328"/>
        <c:crosses val="autoZero"/>
        <c:auto val="1"/>
        <c:lblOffset val="100"/>
        <c:baseTimeUnit val="years"/>
      </c:dateAx>
      <c:valAx>
        <c:axId val="9715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134.87</c:v>
                </c:pt>
                <c:pt idx="1">
                  <c:v>160.05000000000001</c:v>
                </c:pt>
                <c:pt idx="2">
                  <c:v>149.34</c:v>
                </c:pt>
                <c:pt idx="3">
                  <c:v>148.66</c:v>
                </c:pt>
                <c:pt idx="4">
                  <c:v>152.02000000000001</c:v>
                </c:pt>
              </c:numCache>
            </c:numRef>
          </c:val>
        </c:ser>
        <c:dLbls>
          <c:showLegendKey val="0"/>
          <c:showVal val="0"/>
          <c:showCatName val="0"/>
          <c:showSerName val="0"/>
          <c:showPercent val="0"/>
          <c:showBubbleSize val="0"/>
        </c:dLbls>
        <c:gapWidth val="150"/>
        <c:axId val="97181056"/>
        <c:axId val="9725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97181056"/>
        <c:axId val="97256960"/>
      </c:lineChart>
      <c:dateAx>
        <c:axId val="97181056"/>
        <c:scaling>
          <c:orientation val="minMax"/>
        </c:scaling>
        <c:delete val="1"/>
        <c:axPos val="b"/>
        <c:numFmt formatCode="ge" sourceLinked="1"/>
        <c:majorTickMark val="none"/>
        <c:minorTickMark val="none"/>
        <c:tickLblPos val="none"/>
        <c:crossAx val="97256960"/>
        <c:crosses val="autoZero"/>
        <c:auto val="1"/>
        <c:lblOffset val="100"/>
        <c:baseTimeUnit val="years"/>
      </c:dateAx>
      <c:valAx>
        <c:axId val="9725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8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四日市市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312457</v>
      </c>
      <c r="AM8" s="47"/>
      <c r="AN8" s="47"/>
      <c r="AO8" s="47"/>
      <c r="AP8" s="47"/>
      <c r="AQ8" s="47"/>
      <c r="AR8" s="47"/>
      <c r="AS8" s="47"/>
      <c r="AT8" s="43">
        <f>データ!S6</f>
        <v>206.44</v>
      </c>
      <c r="AU8" s="43"/>
      <c r="AV8" s="43"/>
      <c r="AW8" s="43"/>
      <c r="AX8" s="43"/>
      <c r="AY8" s="43"/>
      <c r="AZ8" s="43"/>
      <c r="BA8" s="43"/>
      <c r="BB8" s="43">
        <f>データ!T6</f>
        <v>1513.55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48.26</v>
      </c>
      <c r="J10" s="43"/>
      <c r="K10" s="43"/>
      <c r="L10" s="43"/>
      <c r="M10" s="43"/>
      <c r="N10" s="43"/>
      <c r="O10" s="43"/>
      <c r="P10" s="43">
        <f>データ!O6</f>
        <v>0.42</v>
      </c>
      <c r="Q10" s="43"/>
      <c r="R10" s="43"/>
      <c r="S10" s="43"/>
      <c r="T10" s="43"/>
      <c r="U10" s="43"/>
      <c r="V10" s="43"/>
      <c r="W10" s="43">
        <f>データ!P6</f>
        <v>100</v>
      </c>
      <c r="X10" s="43"/>
      <c r="Y10" s="43"/>
      <c r="Z10" s="43"/>
      <c r="AA10" s="43"/>
      <c r="AB10" s="43"/>
      <c r="AC10" s="43"/>
      <c r="AD10" s="47">
        <f>データ!Q6</f>
        <v>2592</v>
      </c>
      <c r="AE10" s="47"/>
      <c r="AF10" s="47"/>
      <c r="AG10" s="47"/>
      <c r="AH10" s="47"/>
      <c r="AI10" s="47"/>
      <c r="AJ10" s="47"/>
      <c r="AK10" s="2"/>
      <c r="AL10" s="47">
        <f>データ!U6</f>
        <v>1300</v>
      </c>
      <c r="AM10" s="47"/>
      <c r="AN10" s="47"/>
      <c r="AO10" s="47"/>
      <c r="AP10" s="47"/>
      <c r="AQ10" s="47"/>
      <c r="AR10" s="47"/>
      <c r="AS10" s="47"/>
      <c r="AT10" s="43">
        <f>データ!V6</f>
        <v>0.85</v>
      </c>
      <c r="AU10" s="43"/>
      <c r="AV10" s="43"/>
      <c r="AW10" s="43"/>
      <c r="AX10" s="43"/>
      <c r="AY10" s="43"/>
      <c r="AZ10" s="43"/>
      <c r="BA10" s="43"/>
      <c r="BB10" s="43">
        <f>データ!W6</f>
        <v>1529.41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242021</v>
      </c>
      <c r="D6" s="31">
        <f t="shared" si="3"/>
        <v>46</v>
      </c>
      <c r="E6" s="31">
        <f t="shared" si="3"/>
        <v>17</v>
      </c>
      <c r="F6" s="31">
        <f t="shared" si="3"/>
        <v>4</v>
      </c>
      <c r="G6" s="31">
        <f t="shared" si="3"/>
        <v>0</v>
      </c>
      <c r="H6" s="31" t="str">
        <f t="shared" si="3"/>
        <v>三重県　四日市市</v>
      </c>
      <c r="I6" s="31" t="str">
        <f t="shared" si="3"/>
        <v>法適用</v>
      </c>
      <c r="J6" s="31" t="str">
        <f t="shared" si="3"/>
        <v>下水道事業</v>
      </c>
      <c r="K6" s="31" t="str">
        <f t="shared" si="3"/>
        <v>特定環境保全公共下水道</v>
      </c>
      <c r="L6" s="31" t="str">
        <f t="shared" si="3"/>
        <v>D2</v>
      </c>
      <c r="M6" s="32" t="str">
        <f t="shared" si="3"/>
        <v>-</v>
      </c>
      <c r="N6" s="32">
        <f t="shared" si="3"/>
        <v>48.26</v>
      </c>
      <c r="O6" s="32">
        <f t="shared" si="3"/>
        <v>0.42</v>
      </c>
      <c r="P6" s="32">
        <f t="shared" si="3"/>
        <v>100</v>
      </c>
      <c r="Q6" s="32">
        <f t="shared" si="3"/>
        <v>2592</v>
      </c>
      <c r="R6" s="32">
        <f t="shared" si="3"/>
        <v>312457</v>
      </c>
      <c r="S6" s="32">
        <f t="shared" si="3"/>
        <v>206.44</v>
      </c>
      <c r="T6" s="32">
        <f t="shared" si="3"/>
        <v>1513.55</v>
      </c>
      <c r="U6" s="32">
        <f t="shared" si="3"/>
        <v>1300</v>
      </c>
      <c r="V6" s="32">
        <f t="shared" si="3"/>
        <v>0.85</v>
      </c>
      <c r="W6" s="32">
        <f t="shared" si="3"/>
        <v>1529.41</v>
      </c>
      <c r="X6" s="33">
        <f>IF(X7="",NA(),X7)</f>
        <v>100</v>
      </c>
      <c r="Y6" s="33">
        <f t="shared" ref="Y6:AG6" si="4">IF(Y7="",NA(),Y7)</f>
        <v>100</v>
      </c>
      <c r="Z6" s="33">
        <f t="shared" si="4"/>
        <v>100</v>
      </c>
      <c r="AA6" s="33">
        <f t="shared" si="4"/>
        <v>100</v>
      </c>
      <c r="AB6" s="33">
        <f t="shared" si="4"/>
        <v>100</v>
      </c>
      <c r="AC6" s="33">
        <f t="shared" si="4"/>
        <v>93.66</v>
      </c>
      <c r="AD6" s="33">
        <f t="shared" si="4"/>
        <v>94.73</v>
      </c>
      <c r="AE6" s="33">
        <f t="shared" si="4"/>
        <v>96.59</v>
      </c>
      <c r="AF6" s="33">
        <f t="shared" si="4"/>
        <v>101.24</v>
      </c>
      <c r="AG6" s="33">
        <f t="shared" si="4"/>
        <v>100.94</v>
      </c>
      <c r="AH6" s="32" t="str">
        <f>IF(AH7="","",IF(AH7="-","【-】","【"&amp;SUBSTITUTE(TEXT(AH7,"#,##0.00"),"-","△")&amp;"】"))</f>
        <v>【100.36】</v>
      </c>
      <c r="AI6" s="32">
        <f>IF(AI7="",NA(),AI7)</f>
        <v>0</v>
      </c>
      <c r="AJ6" s="32">
        <f t="shared" ref="AJ6:AR6" si="5">IF(AJ7="",NA(),AJ7)</f>
        <v>0</v>
      </c>
      <c r="AK6" s="32">
        <f t="shared" si="5"/>
        <v>0</v>
      </c>
      <c r="AL6" s="32">
        <f t="shared" si="5"/>
        <v>0</v>
      </c>
      <c r="AM6" s="32">
        <f t="shared" si="5"/>
        <v>0</v>
      </c>
      <c r="AN6" s="33">
        <f t="shared" si="5"/>
        <v>143.69</v>
      </c>
      <c r="AO6" s="33">
        <f t="shared" si="5"/>
        <v>236.15</v>
      </c>
      <c r="AP6" s="33">
        <f t="shared" si="5"/>
        <v>232.81</v>
      </c>
      <c r="AQ6" s="33">
        <f t="shared" si="5"/>
        <v>184.13</v>
      </c>
      <c r="AR6" s="33">
        <f t="shared" si="5"/>
        <v>101.85</v>
      </c>
      <c r="AS6" s="32" t="str">
        <f>IF(AS7="","",IF(AS7="-","【-】","【"&amp;SUBSTITUTE(TEXT(AS7,"#,##0.00"),"-","△")&amp;"】"))</f>
        <v>【98.78】</v>
      </c>
      <c r="AT6" s="33" t="str">
        <f>IF(AT7="",NA(),AT7)</f>
        <v>-</v>
      </c>
      <c r="AU6" s="33" t="str">
        <f t="shared" ref="AU6:BC6" si="6">IF(AU7="",NA(),AU7)</f>
        <v>-</v>
      </c>
      <c r="AV6" s="33" t="str">
        <f t="shared" si="6"/>
        <v>-</v>
      </c>
      <c r="AW6" s="32">
        <f t="shared" si="6"/>
        <v>0</v>
      </c>
      <c r="AX6" s="32">
        <f t="shared" si="6"/>
        <v>0</v>
      </c>
      <c r="AY6" s="33">
        <f t="shared" si="6"/>
        <v>199.45</v>
      </c>
      <c r="AZ6" s="33">
        <f t="shared" si="6"/>
        <v>243.58</v>
      </c>
      <c r="BA6" s="33">
        <f t="shared" si="6"/>
        <v>290.19</v>
      </c>
      <c r="BB6" s="33">
        <f t="shared" si="6"/>
        <v>63.22</v>
      </c>
      <c r="BC6" s="33">
        <f t="shared" si="6"/>
        <v>49.07</v>
      </c>
      <c r="BD6" s="32" t="str">
        <f>IF(BD7="","",IF(BD7="-","【-】","【"&amp;SUBSTITUTE(TEXT(BD7,"#,##0.00"),"-","△")&amp;"】"))</f>
        <v>【58.70】</v>
      </c>
      <c r="BE6" s="33">
        <f>IF(BE7="",NA(),BE7)</f>
        <v>3883.83</v>
      </c>
      <c r="BF6" s="33">
        <f t="shared" ref="BF6:BN6" si="7">IF(BF7="",NA(),BF7)</f>
        <v>3676.71</v>
      </c>
      <c r="BG6" s="33">
        <f t="shared" si="7"/>
        <v>4165.49</v>
      </c>
      <c r="BH6" s="33">
        <f t="shared" si="7"/>
        <v>4123.17</v>
      </c>
      <c r="BI6" s="33">
        <f t="shared" si="7"/>
        <v>4145.13</v>
      </c>
      <c r="BJ6" s="33">
        <f t="shared" si="7"/>
        <v>1835.56</v>
      </c>
      <c r="BK6" s="33">
        <f t="shared" si="7"/>
        <v>1622.51</v>
      </c>
      <c r="BL6" s="33">
        <f t="shared" si="7"/>
        <v>1569.13</v>
      </c>
      <c r="BM6" s="33">
        <f t="shared" si="7"/>
        <v>1436</v>
      </c>
      <c r="BN6" s="33">
        <f t="shared" si="7"/>
        <v>1434.89</v>
      </c>
      <c r="BO6" s="32" t="str">
        <f>IF(BO7="","",IF(BO7="-","【-】","【"&amp;SUBSTITUTE(TEXT(BO7,"#,##0.00"),"-","△")&amp;"】"))</f>
        <v>【1,457.06】</v>
      </c>
      <c r="BP6" s="33">
        <f>IF(BP7="",NA(),BP7)</f>
        <v>99.27</v>
      </c>
      <c r="BQ6" s="33">
        <f t="shared" ref="BQ6:BY6" si="8">IF(BQ7="",NA(),BQ7)</f>
        <v>98.37</v>
      </c>
      <c r="BR6" s="33">
        <f t="shared" si="8"/>
        <v>98.33</v>
      </c>
      <c r="BS6" s="33">
        <f t="shared" si="8"/>
        <v>98.46</v>
      </c>
      <c r="BT6" s="33">
        <f t="shared" si="8"/>
        <v>99.75</v>
      </c>
      <c r="BU6" s="33">
        <f t="shared" si="8"/>
        <v>52.89</v>
      </c>
      <c r="BV6" s="33">
        <f t="shared" si="8"/>
        <v>62.83</v>
      </c>
      <c r="BW6" s="33">
        <f t="shared" si="8"/>
        <v>64.63</v>
      </c>
      <c r="BX6" s="33">
        <f t="shared" si="8"/>
        <v>66.56</v>
      </c>
      <c r="BY6" s="33">
        <f t="shared" si="8"/>
        <v>66.22</v>
      </c>
      <c r="BZ6" s="32" t="str">
        <f>IF(BZ7="","",IF(BZ7="-","【-】","【"&amp;SUBSTITUTE(TEXT(BZ7,"#,##0.00"),"-","△")&amp;"】"))</f>
        <v>【64.73】</v>
      </c>
      <c r="CA6" s="33">
        <f>IF(CA7="",NA(),CA7)</f>
        <v>134.87</v>
      </c>
      <c r="CB6" s="33">
        <f t="shared" ref="CB6:CJ6" si="9">IF(CB7="",NA(),CB7)</f>
        <v>160.05000000000001</v>
      </c>
      <c r="CC6" s="33">
        <f t="shared" si="9"/>
        <v>149.34</v>
      </c>
      <c r="CD6" s="33">
        <f t="shared" si="9"/>
        <v>148.66</v>
      </c>
      <c r="CE6" s="33">
        <f t="shared" si="9"/>
        <v>152.02000000000001</v>
      </c>
      <c r="CF6" s="33">
        <f t="shared" si="9"/>
        <v>300.52</v>
      </c>
      <c r="CG6" s="33">
        <f t="shared" si="9"/>
        <v>250.43</v>
      </c>
      <c r="CH6" s="33">
        <f t="shared" si="9"/>
        <v>245.75</v>
      </c>
      <c r="CI6" s="33">
        <f t="shared" si="9"/>
        <v>244.29</v>
      </c>
      <c r="CJ6" s="33">
        <f t="shared" si="9"/>
        <v>246.72</v>
      </c>
      <c r="CK6" s="32" t="str">
        <f>IF(CK7="","",IF(CK7="-","【-】","【"&amp;SUBSTITUTE(TEXT(CK7,"#,##0.00"),"-","△")&amp;"】"))</f>
        <v>【250.25】</v>
      </c>
      <c r="CL6" s="33">
        <f>IF(CL7="",NA(),CL7)</f>
        <v>4.6900000000000004</v>
      </c>
      <c r="CM6" s="33">
        <f t="shared" ref="CM6:CU6" si="10">IF(CM7="",NA(),CM7)</f>
        <v>4.6900000000000004</v>
      </c>
      <c r="CN6" s="33">
        <f t="shared" si="10"/>
        <v>4.6900000000000004</v>
      </c>
      <c r="CO6" s="33">
        <f t="shared" si="10"/>
        <v>4.6900000000000004</v>
      </c>
      <c r="CP6" s="33">
        <f t="shared" si="10"/>
        <v>4.6900000000000004</v>
      </c>
      <c r="CQ6" s="33">
        <f t="shared" si="10"/>
        <v>36.799999999999997</v>
      </c>
      <c r="CR6" s="33">
        <f t="shared" si="10"/>
        <v>42.31</v>
      </c>
      <c r="CS6" s="33">
        <f t="shared" si="10"/>
        <v>43.65</v>
      </c>
      <c r="CT6" s="33">
        <f t="shared" si="10"/>
        <v>43.58</v>
      </c>
      <c r="CU6" s="33">
        <f t="shared" si="10"/>
        <v>41.35</v>
      </c>
      <c r="CV6" s="32" t="str">
        <f>IF(CV7="","",IF(CV7="-","【-】","【"&amp;SUBSTITUTE(TEXT(CV7,"#,##0.00"),"-","△")&amp;"】"))</f>
        <v>【40.31】</v>
      </c>
      <c r="CW6" s="33">
        <f>IF(CW7="",NA(),CW7)</f>
        <v>69.92</v>
      </c>
      <c r="CX6" s="33">
        <f t="shared" ref="CX6:DF6" si="11">IF(CX7="",NA(),CX7)</f>
        <v>67.819999999999993</v>
      </c>
      <c r="CY6" s="33">
        <f t="shared" si="11"/>
        <v>64.25</v>
      </c>
      <c r="CZ6" s="33">
        <f t="shared" si="11"/>
        <v>67.09</v>
      </c>
      <c r="DA6" s="33">
        <f t="shared" si="11"/>
        <v>66.23</v>
      </c>
      <c r="DB6" s="33">
        <f t="shared" si="11"/>
        <v>71.62</v>
      </c>
      <c r="DC6" s="33">
        <f t="shared" si="11"/>
        <v>81.3</v>
      </c>
      <c r="DD6" s="33">
        <f t="shared" si="11"/>
        <v>82.2</v>
      </c>
      <c r="DE6" s="33">
        <f t="shared" si="11"/>
        <v>82.35</v>
      </c>
      <c r="DF6" s="33">
        <f t="shared" si="11"/>
        <v>82.9</v>
      </c>
      <c r="DG6" s="32" t="str">
        <f>IF(DG7="","",IF(DG7="-","【-】","【"&amp;SUBSTITUTE(TEXT(DG7,"#,##0.00"),"-","△")&amp;"】"))</f>
        <v>【81.28】</v>
      </c>
      <c r="DH6" s="33">
        <f>IF(DH7="",NA(),DH7)</f>
        <v>10.44</v>
      </c>
      <c r="DI6" s="33">
        <f t="shared" ref="DI6:DQ6" si="12">IF(DI7="",NA(),DI7)</f>
        <v>11.32</v>
      </c>
      <c r="DJ6" s="33">
        <f t="shared" si="12"/>
        <v>11.76</v>
      </c>
      <c r="DK6" s="33">
        <f t="shared" si="12"/>
        <v>20.190000000000001</v>
      </c>
      <c r="DL6" s="33">
        <f t="shared" si="12"/>
        <v>21.02</v>
      </c>
      <c r="DM6" s="33">
        <f t="shared" si="12"/>
        <v>7.58</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0.05</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242021</v>
      </c>
      <c r="D7" s="35">
        <v>46</v>
      </c>
      <c r="E7" s="35">
        <v>17</v>
      </c>
      <c r="F7" s="35">
        <v>4</v>
      </c>
      <c r="G7" s="35">
        <v>0</v>
      </c>
      <c r="H7" s="35" t="s">
        <v>96</v>
      </c>
      <c r="I7" s="35" t="s">
        <v>97</v>
      </c>
      <c r="J7" s="35" t="s">
        <v>98</v>
      </c>
      <c r="K7" s="35" t="s">
        <v>99</v>
      </c>
      <c r="L7" s="35" t="s">
        <v>100</v>
      </c>
      <c r="M7" s="36" t="s">
        <v>101</v>
      </c>
      <c r="N7" s="36">
        <v>48.26</v>
      </c>
      <c r="O7" s="36">
        <v>0.42</v>
      </c>
      <c r="P7" s="36">
        <v>100</v>
      </c>
      <c r="Q7" s="36">
        <v>2592</v>
      </c>
      <c r="R7" s="36">
        <v>312457</v>
      </c>
      <c r="S7" s="36">
        <v>206.44</v>
      </c>
      <c r="T7" s="36">
        <v>1513.55</v>
      </c>
      <c r="U7" s="36">
        <v>1300</v>
      </c>
      <c r="V7" s="36">
        <v>0.85</v>
      </c>
      <c r="W7" s="36">
        <v>1529.41</v>
      </c>
      <c r="X7" s="36">
        <v>100</v>
      </c>
      <c r="Y7" s="36">
        <v>100</v>
      </c>
      <c r="Z7" s="36">
        <v>100</v>
      </c>
      <c r="AA7" s="36">
        <v>100</v>
      </c>
      <c r="AB7" s="36">
        <v>100</v>
      </c>
      <c r="AC7" s="36">
        <v>93.66</v>
      </c>
      <c r="AD7" s="36">
        <v>94.73</v>
      </c>
      <c r="AE7" s="36">
        <v>96.59</v>
      </c>
      <c r="AF7" s="36">
        <v>101.24</v>
      </c>
      <c r="AG7" s="36">
        <v>100.94</v>
      </c>
      <c r="AH7" s="36">
        <v>100.36</v>
      </c>
      <c r="AI7" s="36">
        <v>0</v>
      </c>
      <c r="AJ7" s="36">
        <v>0</v>
      </c>
      <c r="AK7" s="36">
        <v>0</v>
      </c>
      <c r="AL7" s="36">
        <v>0</v>
      </c>
      <c r="AM7" s="36">
        <v>0</v>
      </c>
      <c r="AN7" s="36">
        <v>143.69</v>
      </c>
      <c r="AO7" s="36">
        <v>236.15</v>
      </c>
      <c r="AP7" s="36">
        <v>232.81</v>
      </c>
      <c r="AQ7" s="36">
        <v>184.13</v>
      </c>
      <c r="AR7" s="36">
        <v>101.85</v>
      </c>
      <c r="AS7" s="36">
        <v>98.78</v>
      </c>
      <c r="AT7" s="36" t="s">
        <v>101</v>
      </c>
      <c r="AU7" s="36" t="s">
        <v>101</v>
      </c>
      <c r="AV7" s="36" t="s">
        <v>101</v>
      </c>
      <c r="AW7" s="36">
        <v>0</v>
      </c>
      <c r="AX7" s="36">
        <v>0</v>
      </c>
      <c r="AY7" s="36">
        <v>199.45</v>
      </c>
      <c r="AZ7" s="36">
        <v>243.58</v>
      </c>
      <c r="BA7" s="36">
        <v>290.19</v>
      </c>
      <c r="BB7" s="36">
        <v>63.22</v>
      </c>
      <c r="BC7" s="36">
        <v>49.07</v>
      </c>
      <c r="BD7" s="36">
        <v>58.7</v>
      </c>
      <c r="BE7" s="36">
        <v>3883.83</v>
      </c>
      <c r="BF7" s="36">
        <v>3676.71</v>
      </c>
      <c r="BG7" s="36">
        <v>4165.49</v>
      </c>
      <c r="BH7" s="36">
        <v>4123.17</v>
      </c>
      <c r="BI7" s="36">
        <v>4145.13</v>
      </c>
      <c r="BJ7" s="36">
        <v>1835.56</v>
      </c>
      <c r="BK7" s="36">
        <v>1622.51</v>
      </c>
      <c r="BL7" s="36">
        <v>1569.13</v>
      </c>
      <c r="BM7" s="36">
        <v>1436</v>
      </c>
      <c r="BN7" s="36">
        <v>1434.89</v>
      </c>
      <c r="BO7" s="36">
        <v>1457.06</v>
      </c>
      <c r="BP7" s="36">
        <v>99.27</v>
      </c>
      <c r="BQ7" s="36">
        <v>98.37</v>
      </c>
      <c r="BR7" s="36">
        <v>98.33</v>
      </c>
      <c r="BS7" s="36">
        <v>98.46</v>
      </c>
      <c r="BT7" s="36">
        <v>99.75</v>
      </c>
      <c r="BU7" s="36">
        <v>52.89</v>
      </c>
      <c r="BV7" s="36">
        <v>62.83</v>
      </c>
      <c r="BW7" s="36">
        <v>64.63</v>
      </c>
      <c r="BX7" s="36">
        <v>66.56</v>
      </c>
      <c r="BY7" s="36">
        <v>66.22</v>
      </c>
      <c r="BZ7" s="36">
        <v>64.73</v>
      </c>
      <c r="CA7" s="36">
        <v>134.87</v>
      </c>
      <c r="CB7" s="36">
        <v>160.05000000000001</v>
      </c>
      <c r="CC7" s="36">
        <v>149.34</v>
      </c>
      <c r="CD7" s="36">
        <v>148.66</v>
      </c>
      <c r="CE7" s="36">
        <v>152.02000000000001</v>
      </c>
      <c r="CF7" s="36">
        <v>300.52</v>
      </c>
      <c r="CG7" s="36">
        <v>250.43</v>
      </c>
      <c r="CH7" s="36">
        <v>245.75</v>
      </c>
      <c r="CI7" s="36">
        <v>244.29</v>
      </c>
      <c r="CJ7" s="36">
        <v>246.72</v>
      </c>
      <c r="CK7" s="36">
        <v>250.25</v>
      </c>
      <c r="CL7" s="36">
        <v>4.6900000000000004</v>
      </c>
      <c r="CM7" s="36">
        <v>4.6900000000000004</v>
      </c>
      <c r="CN7" s="36">
        <v>4.6900000000000004</v>
      </c>
      <c r="CO7" s="36">
        <v>4.6900000000000004</v>
      </c>
      <c r="CP7" s="36">
        <v>4.6900000000000004</v>
      </c>
      <c r="CQ7" s="36">
        <v>36.799999999999997</v>
      </c>
      <c r="CR7" s="36">
        <v>42.31</v>
      </c>
      <c r="CS7" s="36">
        <v>43.65</v>
      </c>
      <c r="CT7" s="36">
        <v>43.58</v>
      </c>
      <c r="CU7" s="36">
        <v>41.35</v>
      </c>
      <c r="CV7" s="36">
        <v>40.31</v>
      </c>
      <c r="CW7" s="36">
        <v>69.92</v>
      </c>
      <c r="CX7" s="36">
        <v>67.819999999999993</v>
      </c>
      <c r="CY7" s="36">
        <v>64.25</v>
      </c>
      <c r="CZ7" s="36">
        <v>67.09</v>
      </c>
      <c r="DA7" s="36">
        <v>66.23</v>
      </c>
      <c r="DB7" s="36">
        <v>71.62</v>
      </c>
      <c r="DC7" s="36">
        <v>81.3</v>
      </c>
      <c r="DD7" s="36">
        <v>82.2</v>
      </c>
      <c r="DE7" s="36">
        <v>82.35</v>
      </c>
      <c r="DF7" s="36">
        <v>82.9</v>
      </c>
      <c r="DG7" s="36">
        <v>81.28</v>
      </c>
      <c r="DH7" s="36">
        <v>10.44</v>
      </c>
      <c r="DI7" s="36">
        <v>11.32</v>
      </c>
      <c r="DJ7" s="36">
        <v>11.76</v>
      </c>
      <c r="DK7" s="36">
        <v>20.190000000000001</v>
      </c>
      <c r="DL7" s="36">
        <v>21.02</v>
      </c>
      <c r="DM7" s="36">
        <v>7.58</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0.05</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2017-02-08T02:39:22Z</dcterms:created>
  <dcterms:modified xsi:type="dcterms:W3CDTF">2017-02-22T02:50:53Z</dcterms:modified>
  <cp:category/>
</cp:coreProperties>
</file>