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AD10" i="4" s="1"/>
  <c r="P6" i="5"/>
  <c r="W10" i="4" s="1"/>
  <c r="O6" i="5"/>
  <c r="N6" i="5"/>
  <c r="M6" i="5"/>
  <c r="B10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P10" i="4"/>
  <c r="I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<sst xmlns="http://schemas.openxmlformats.org/spreadsheetml/2006/main" count="223" uniqueCount="110">
  <si>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</si>
  <si>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</si>
  <si>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</si>
  <si>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</si>
  <si>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</si>
  <si>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</si>
  <si>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</si>
  <si>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</si>
  <si>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</si>
  <si>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</si>
  <si>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</si>
  <si>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</si>
  <si>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</si>
  <si>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</si>
  <si>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</si>
  <si>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</si>
  <si>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</si>
  <si>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</si>
  <si>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</si>
  <si>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</si>
  <si>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</si>
  <si>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</si>
  <si>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</si>
  <si>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</si>
  <si>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</si>
  <si>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</si>
  <si>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</si>
  <si>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</si>
  <si>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</si>
  <si>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</si>
  <si>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</si>
  <si>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</si>
  <si>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</si>
  <si>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</si>
  <si>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</si>
  <si>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</si>
  <si>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</si>
  <si>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</si>
  <si>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</si>
  <si>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</si>
  <si>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</si>
  <si>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</si>
  <si>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</si>
  <si>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</si>
  <si>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</si>
  <si>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</si>
  <si>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</si>
  <si>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</si>
  <si>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</si>
  <si>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</si>
  <si>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</si>
  <si>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</si>
  <si>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</si>
  <si>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</si>
  <si>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</si>
  <si>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</si>
  <si>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</si>
  <si>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</si>
  <si>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</si>
  <si>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</si>
  <si>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</si>
  <si>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</si>
  <si>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</si>
  <si>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</si>
  <si>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</si>
  <si>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</si>
  <si>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</si>
  <si>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</si>
  <si>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</si>
  <si>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</si>
  <si>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</si>
  <si>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</si>
  <si>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</si>
  <si>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</si>
  <si>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</si>
  <si>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</si>
  <si>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</si>
  <si>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</si>
  <si>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</si>
  <si>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</si>
  <si>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</si>
  <si>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</si>
  <si>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</si>
  <si>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</si>
  <si>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</si>
  <si>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</si>
  <si>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</si>
  <si>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</si>
  <si>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</si>
  <si>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</si>
  <si>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</si>
  <si>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</si>
  <si>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</si>
  <si>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</si>
  <si>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</si>
  <si>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</si>
  <si>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玉城町</t>
  </si>
  <si>
    <t>法適用</t>
  </si>
  <si>
    <t>下水道事業</t>
  </si>
  <si>
    <t>公共下水道</t>
  </si>
  <si>
    <t>Cc3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</si>
  <si>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</si>
  <si>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</si>
  <si>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</si>
  <si>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</si>
  <si>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</si>
  <si>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</si>
  <si>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汚水処理原価は低いものの経費回収率も低いことから、経常収支比率が低い数値となっている。
　また累積欠損金比率も高く、厳しい経営状況となっている。</t>
    <phoneticPr fontId="4"/>
  </si>
  <si>
    <t>　老朽化に関する指標のひとつである減価償却率がH26に突出しているが、これは会計制度の見直しによるものである。
　管路施設としては法定耐用年数の半ばであり、更新時期は到来していないが、ポンプ類はその都度オーバーホールを実施している状況である。</t>
    <phoneticPr fontId="4"/>
  </si>
  <si>
    <t>　経営戦略の策定により、今後の経営方針を検討していく。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</si>
</sst>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4.55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00576"/>
        <c:axId val="8901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0.19</c:v>
                </c:pt>
                <c:pt idx="3">
                  <c:v>0.16</c:v>
                </c:pt>
                <c:pt idx="4">
                  <c:v>0.33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0576"/>
        <c:axId val="89015040"/>
      </c:lineChart>
      <c:dateAx>
        <c:axId val="8900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15040"/>
        <c:crosses val="autoZero"/>
        <c:auto val="1"/>
        <c:lblOffset val="100"/>
        <c:baseTimeUnit val="years"/>
      </c:dateAx>
      <c:valAx>
        <c:axId val="8901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0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57.42</c:v>
                </c:pt>
                <c:pt idx="1">
                  <c:v>58.04</c:v>
                </c:pt>
                <c:pt idx="2">
                  <c:v>47.63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33440"/>
        <c:axId val="8955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40.07</c:v>
                </c:pt>
                <c:pt idx="2">
                  <c:v>39.92</c:v>
                </c:pt>
                <c:pt idx="3">
                  <c:v>41.63</c:v>
                </c:pt>
                <c:pt idx="4">
                  <c:v>44.89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3440"/>
        <c:axId val="89556096"/>
      </c:lineChart>
      <c:dateAx>
        <c:axId val="8953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56096"/>
        <c:crosses val="autoZero"/>
        <c:auto val="1"/>
        <c:lblOffset val="100"/>
        <c:baseTimeUnit val="years"/>
      </c:dateAx>
      <c:valAx>
        <c:axId val="8955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3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91.39</c:v>
                </c:pt>
                <c:pt idx="1">
                  <c:v>64.78</c:v>
                </c:pt>
                <c:pt idx="2">
                  <c:v>55.26</c:v>
                </c:pt>
                <c:pt idx="3">
                  <c:v>66.69</c:v>
                </c:pt>
                <c:pt idx="4">
                  <c:v>73.459999999999994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4496"/>
        <c:axId val="8959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66</c:v>
                </c:pt>
                <c:pt idx="2">
                  <c:v>65.86</c:v>
                </c:pt>
                <c:pt idx="3">
                  <c:v>66.33</c:v>
                </c:pt>
                <c:pt idx="4">
                  <c:v>64.89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94496"/>
        <c:axId val="89596672"/>
      </c:lineChart>
      <c:dateAx>
        <c:axId val="8959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96672"/>
        <c:crosses val="autoZero"/>
        <c:auto val="1"/>
        <c:lblOffset val="100"/>
        <c:baseTimeUnit val="years"/>
      </c:dateAx>
      <c:valAx>
        <c:axId val="8959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9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77.94</c:v>
                </c:pt>
                <c:pt idx="1">
                  <c:v>52.85</c:v>
                </c:pt>
                <c:pt idx="2">
                  <c:v>52.18</c:v>
                </c:pt>
                <c:pt idx="3">
                  <c:v>76.08</c:v>
                </c:pt>
                <c:pt idx="4">
                  <c:v>78.22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45248"/>
        <c:axId val="8905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89.81</c:v>
                </c:pt>
                <c:pt idx="1">
                  <c:v>83.35</c:v>
                </c:pt>
                <c:pt idx="2">
                  <c:v>79.8</c:v>
                </c:pt>
                <c:pt idx="3">
                  <c:v>94.12</c:v>
                </c:pt>
                <c:pt idx="4">
                  <c:v>98.03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45248"/>
        <c:axId val="89055616"/>
      </c:lineChart>
      <c:dateAx>
        <c:axId val="8904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55616"/>
        <c:crosses val="autoZero"/>
        <c:auto val="1"/>
        <c:lblOffset val="100"/>
        <c:baseTimeUnit val="years"/>
      </c:dateAx>
      <c:valAx>
        <c:axId val="8905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4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12.35</c:v>
                </c:pt>
                <c:pt idx="1">
                  <c:v>13.74</c:v>
                </c:pt>
                <c:pt idx="2">
                  <c:v>7.55</c:v>
                </c:pt>
                <c:pt idx="3">
                  <c:v>85.79</c:v>
                </c:pt>
                <c:pt idx="4">
                  <c:v>15.62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16896"/>
        <c:axId val="89219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10.039999999999999</c:v>
                </c:pt>
                <c:pt idx="1">
                  <c:v>12.14</c:v>
                </c:pt>
                <c:pt idx="2">
                  <c:v>9.42</c:v>
                </c:pt>
                <c:pt idx="3">
                  <c:v>28.43</c:v>
                </c:pt>
                <c:pt idx="4">
                  <c:v>11.68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6896"/>
        <c:axId val="89219072"/>
      </c:lineChart>
      <c:dateAx>
        <c:axId val="8921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19072"/>
        <c:crosses val="autoZero"/>
        <c:auto val="1"/>
        <c:lblOffset val="100"/>
        <c:baseTimeUnit val="years"/>
      </c:dateAx>
      <c:valAx>
        <c:axId val="89219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1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61568"/>
        <c:axId val="8926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1568"/>
        <c:axId val="89263488"/>
      </c:lineChart>
      <c:dateAx>
        <c:axId val="8926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63488"/>
        <c:crosses val="autoZero"/>
        <c:auto val="1"/>
        <c:lblOffset val="100"/>
        <c:baseTimeUnit val="years"/>
      </c:dateAx>
      <c:valAx>
        <c:axId val="8926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6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1073.1400000000001</c:v>
                </c:pt>
                <c:pt idx="1">
                  <c:v>1221.6400000000001</c:v>
                </c:pt>
                <c:pt idx="2">
                  <c:v>1242.1400000000001</c:v>
                </c:pt>
                <c:pt idx="3">
                  <c:v>611.86</c:v>
                </c:pt>
                <c:pt idx="4">
                  <c:v>661.64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99968"/>
        <c:axId val="8931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244.92</c:v>
                </c:pt>
                <c:pt idx="1">
                  <c:v>343.12</c:v>
                </c:pt>
                <c:pt idx="2">
                  <c:v>637.74</c:v>
                </c:pt>
                <c:pt idx="3">
                  <c:v>393.94</c:v>
                </c:pt>
                <c:pt idx="4">
                  <c:v>196.92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99968"/>
        <c:axId val="89310336"/>
      </c:lineChart>
      <c:dateAx>
        <c:axId val="8929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10336"/>
        <c:crosses val="autoZero"/>
        <c:auto val="1"/>
        <c:lblOffset val="100"/>
        <c:baseTimeUnit val="years"/>
      </c:dateAx>
      <c:valAx>
        <c:axId val="8931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9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255.93</c:v>
                </c:pt>
                <c:pt idx="1">
                  <c:v>255.4</c:v>
                </c:pt>
                <c:pt idx="2">
                  <c:v>484.85</c:v>
                </c:pt>
                <c:pt idx="3">
                  <c:v>107.44</c:v>
                </c:pt>
                <c:pt idx="4">
                  <c:v>115.61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72704"/>
        <c:axId val="8967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483.94</c:v>
                </c:pt>
                <c:pt idx="1">
                  <c:v>400.5</c:v>
                </c:pt>
                <c:pt idx="2">
                  <c:v>298.42</c:v>
                </c:pt>
                <c:pt idx="3">
                  <c:v>63.93</c:v>
                </c:pt>
                <c:pt idx="4">
                  <c:v>70.02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2704"/>
        <c:axId val="89678976"/>
      </c:lineChart>
      <c:dateAx>
        <c:axId val="8967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678976"/>
        <c:crosses val="autoZero"/>
        <c:auto val="1"/>
        <c:lblOffset val="100"/>
        <c:baseTimeUnit val="years"/>
      </c:dateAx>
      <c:valAx>
        <c:axId val="8967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67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94976"/>
        <c:axId val="8969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1574.53</c:v>
                </c:pt>
                <c:pt idx="2">
                  <c:v>1506.51</c:v>
                </c:pt>
                <c:pt idx="3">
                  <c:v>1315.67</c:v>
                </c:pt>
                <c:pt idx="4">
                  <c:v>1240.1600000000001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4976"/>
        <c:axId val="89696896"/>
      </c:lineChart>
      <c:dateAx>
        <c:axId val="89694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696896"/>
        <c:crosses val="autoZero"/>
        <c:auto val="1"/>
        <c:lblOffset val="100"/>
        <c:baseTimeUnit val="years"/>
      </c:dateAx>
      <c:valAx>
        <c:axId val="8969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694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65.25</c:v>
                </c:pt>
                <c:pt idx="1">
                  <c:v>116.96</c:v>
                </c:pt>
                <c:pt idx="2">
                  <c:v>81.81</c:v>
                </c:pt>
                <c:pt idx="3">
                  <c:v>65.12</c:v>
                </c:pt>
                <c:pt idx="4">
                  <c:v>57.98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28352"/>
        <c:axId val="8943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57.36</c:v>
                </c:pt>
                <c:pt idx="2">
                  <c:v>57.33</c:v>
                </c:pt>
                <c:pt idx="3">
                  <c:v>60.78</c:v>
                </c:pt>
                <c:pt idx="4">
                  <c:v>60.17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8352"/>
        <c:axId val="89430272"/>
      </c:lineChart>
      <c:dateAx>
        <c:axId val="89428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30272"/>
        <c:crosses val="autoZero"/>
        <c:auto val="1"/>
        <c:lblOffset val="100"/>
        <c:baseTimeUnit val="years"/>
      </c:dateAx>
      <c:valAx>
        <c:axId val="8943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28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144.53</c:v>
                </c:pt>
                <c:pt idx="1">
                  <c:v>80.489999999999995</c:v>
                </c:pt>
                <c:pt idx="2">
                  <c:v>116.48</c:v>
                </c:pt>
                <c:pt idx="3">
                  <c:v>145.41</c:v>
                </c:pt>
                <c:pt idx="4">
                  <c:v>161.19999999999999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47808"/>
        <c:axId val="8945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279.91000000000003</c:v>
                </c:pt>
                <c:pt idx="2">
                  <c:v>284.52999999999997</c:v>
                </c:pt>
                <c:pt idx="3">
                  <c:v>276.26</c:v>
                </c:pt>
                <c:pt idx="4">
                  <c:v>281.52999999999997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47808"/>
        <c:axId val="89454080"/>
      </c:lineChart>
      <c:dateAx>
        <c:axId val="8944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54080"/>
        <c:crosses val="autoZero"/>
        <c:auto val="1"/>
        <c:lblOffset val="100"/>
        <c:baseTimeUnit val="years"/>
      </c:dateAx>
      <c:valAx>
        <c:axId val="8945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4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90" zoomScaleNormal="9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玉城町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15746</v>
      </c>
      <c r="AM8" s="47"/>
      <c r="AN8" s="47"/>
      <c r="AO8" s="47"/>
      <c r="AP8" s="47"/>
      <c r="AQ8" s="47"/>
      <c r="AR8" s="47"/>
      <c r="AS8" s="47"/>
      <c r="AT8" s="43">
        <f>データ!S6</f>
        <v>40.909999999999997</v>
      </c>
      <c r="AU8" s="43"/>
      <c r="AV8" s="43"/>
      <c r="AW8" s="43"/>
      <c r="AX8" s="43"/>
      <c r="AY8" s="43"/>
      <c r="AZ8" s="43"/>
      <c r="BA8" s="43"/>
      <c r="BB8" s="43">
        <f>データ!T6</f>
        <v>384.89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48.87</v>
      </c>
      <c r="J10" s="43"/>
      <c r="K10" s="43"/>
      <c r="L10" s="43"/>
      <c r="M10" s="43"/>
      <c r="N10" s="43"/>
      <c r="O10" s="43"/>
      <c r="P10" s="43">
        <f>データ!O6</f>
        <v>77.77</v>
      </c>
      <c r="Q10" s="43"/>
      <c r="R10" s="43"/>
      <c r="S10" s="43"/>
      <c r="T10" s="43"/>
      <c r="U10" s="43"/>
      <c r="V10" s="43"/>
      <c r="W10" s="43" t="str">
        <f>データ!P6</f>
        <v>-</v>
      </c>
      <c r="X10" s="43"/>
      <c r="Y10" s="43"/>
      <c r="Z10" s="43"/>
      <c r="AA10" s="43"/>
      <c r="AB10" s="43"/>
      <c r="AC10" s="43"/>
      <c r="AD10" s="47">
        <f>データ!Q6</f>
        <v>1600</v>
      </c>
      <c r="AE10" s="47"/>
      <c r="AF10" s="47"/>
      <c r="AG10" s="47"/>
      <c r="AH10" s="47"/>
      <c r="AI10" s="47"/>
      <c r="AJ10" s="47"/>
      <c r="AK10" s="2"/>
      <c r="AL10" s="47">
        <f>データ!U6</f>
        <v>12236</v>
      </c>
      <c r="AM10" s="47"/>
      <c r="AN10" s="47"/>
      <c r="AO10" s="47"/>
      <c r="AP10" s="47"/>
      <c r="AQ10" s="47"/>
      <c r="AR10" s="47"/>
      <c r="AS10" s="47"/>
      <c r="AT10" s="43">
        <f>データ!V6</f>
        <v>3.48</v>
      </c>
      <c r="AU10" s="43"/>
      <c r="AV10" s="43"/>
      <c r="AW10" s="43"/>
      <c r="AX10" s="43"/>
      <c r="AY10" s="43"/>
      <c r="AZ10" s="43"/>
      <c r="BA10" s="43"/>
      <c r="BB10" s="43">
        <f>データ!W6</f>
        <v>3516.09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244619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三重県　玉城町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Cc3</v>
      </c>
      <c r="M6" s="32" t="str">
        <f t="shared" si="3"/>
        <v>-</v>
      </c>
      <c r="N6" s="32">
        <f t="shared" si="3"/>
        <v>48.87</v>
      </c>
      <c r="O6" s="32">
        <f t="shared" si="3"/>
        <v>77.77</v>
      </c>
      <c r="P6" s="32" t="str">
        <f t="shared" si="3"/>
        <v>-</v>
      </c>
      <c r="Q6" s="32">
        <f t="shared" si="3"/>
        <v>1600</v>
      </c>
      <c r="R6" s="32">
        <f t="shared" si="3"/>
        <v>15746</v>
      </c>
      <c r="S6" s="32">
        <f t="shared" si="3"/>
        <v>40.909999999999997</v>
      </c>
      <c r="T6" s="32">
        <f t="shared" si="3"/>
        <v>384.89</v>
      </c>
      <c r="U6" s="32">
        <f t="shared" si="3"/>
        <v>12236</v>
      </c>
      <c r="V6" s="32">
        <f t="shared" si="3"/>
        <v>3.48</v>
      </c>
      <c r="W6" s="32">
        <f t="shared" si="3"/>
        <v>3516.09</v>
      </c>
      <c r="X6" s="33">
        <f>IF(X7="",NA(),X7)</f>
        <v>77.94</v>
      </c>
      <c r="Y6" s="33">
        <f t="shared" ref="Y6:AG6" si="4">IF(Y7="",NA(),Y7)</f>
        <v>52.85</v>
      </c>
      <c r="Z6" s="33">
        <f t="shared" si="4"/>
        <v>52.18</v>
      </c>
      <c r="AA6" s="33">
        <f t="shared" si="4"/>
        <v>76.08</v>
      </c>
      <c r="AB6" s="33">
        <f t="shared" si="4"/>
        <v>78.22</v>
      </c>
      <c r="AC6" s="33">
        <f t="shared" si="4"/>
        <v>89.81</v>
      </c>
      <c r="AD6" s="33">
        <f t="shared" si="4"/>
        <v>83.35</v>
      </c>
      <c r="AE6" s="33">
        <f t="shared" si="4"/>
        <v>79.8</v>
      </c>
      <c r="AF6" s="33">
        <f t="shared" si="4"/>
        <v>94.12</v>
      </c>
      <c r="AG6" s="33">
        <f t="shared" si="4"/>
        <v>98.03</v>
      </c>
      <c r="AH6" s="32" t="str">
        <f>IF(AH7="","",IF(AH7="-","【-】","【"&amp;SUBSTITUTE(TEXT(AH7,"#,##0.00"),"-","△")&amp;"】"))</f>
        <v>【108.23】</v>
      </c>
      <c r="AI6" s="33">
        <f>IF(AI7="",NA(),AI7)</f>
        <v>1073.1400000000001</v>
      </c>
      <c r="AJ6" s="33">
        <f t="shared" ref="AJ6:AR6" si="5">IF(AJ7="",NA(),AJ7)</f>
        <v>1221.6400000000001</v>
      </c>
      <c r="AK6" s="33">
        <f t="shared" si="5"/>
        <v>1242.1400000000001</v>
      </c>
      <c r="AL6" s="33">
        <f t="shared" si="5"/>
        <v>611.86</v>
      </c>
      <c r="AM6" s="33">
        <f t="shared" si="5"/>
        <v>661.64</v>
      </c>
      <c r="AN6" s="33">
        <f t="shared" si="5"/>
        <v>244.92</v>
      </c>
      <c r="AO6" s="33">
        <f t="shared" si="5"/>
        <v>343.12</v>
      </c>
      <c r="AP6" s="33">
        <f t="shared" si="5"/>
        <v>637.74</v>
      </c>
      <c r="AQ6" s="33">
        <f t="shared" si="5"/>
        <v>393.94</v>
      </c>
      <c r="AR6" s="33">
        <f t="shared" si="5"/>
        <v>196.92</v>
      </c>
      <c r="AS6" s="32" t="str">
        <f>IF(AS7="","",IF(AS7="-","【-】","【"&amp;SUBSTITUTE(TEXT(AS7,"#,##0.00"),"-","△")&amp;"】"))</f>
        <v>【4.45】</v>
      </c>
      <c r="AT6" s="33">
        <f>IF(AT7="",NA(),AT7)</f>
        <v>255.93</v>
      </c>
      <c r="AU6" s="33">
        <f t="shared" ref="AU6:BC6" si="6">IF(AU7="",NA(),AU7)</f>
        <v>255.4</v>
      </c>
      <c r="AV6" s="33">
        <f t="shared" si="6"/>
        <v>484.85</v>
      </c>
      <c r="AW6" s="33">
        <f t="shared" si="6"/>
        <v>107.44</v>
      </c>
      <c r="AX6" s="33">
        <f t="shared" si="6"/>
        <v>115.61</v>
      </c>
      <c r="AY6" s="33">
        <f t="shared" si="6"/>
        <v>483.94</v>
      </c>
      <c r="AZ6" s="33">
        <f t="shared" si="6"/>
        <v>400.5</v>
      </c>
      <c r="BA6" s="33">
        <f t="shared" si="6"/>
        <v>298.42</v>
      </c>
      <c r="BB6" s="33">
        <f t="shared" si="6"/>
        <v>63.93</v>
      </c>
      <c r="BC6" s="33">
        <f t="shared" si="6"/>
        <v>70.02</v>
      </c>
      <c r="BD6" s="32" t="str">
        <f>IF(BD7="","",IF(BD7="-","【-】","【"&amp;SUBSTITUTE(TEXT(BD7,"#,##0.00"),"-","△")&amp;"】"))</f>
        <v>【57.41】</v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1749.66</v>
      </c>
      <c r="BK6" s="33">
        <f t="shared" si="7"/>
        <v>1574.53</v>
      </c>
      <c r="BL6" s="33">
        <f t="shared" si="7"/>
        <v>1506.51</v>
      </c>
      <c r="BM6" s="33">
        <f t="shared" si="7"/>
        <v>1315.67</v>
      </c>
      <c r="BN6" s="33">
        <f t="shared" si="7"/>
        <v>1240.1600000000001</v>
      </c>
      <c r="BO6" s="32" t="str">
        <f>IF(BO7="","",IF(BO7="-","【-】","【"&amp;SUBSTITUTE(TEXT(BO7,"#,##0.00"),"-","△")&amp;"】"))</f>
        <v>【763.62】</v>
      </c>
      <c r="BP6" s="33">
        <f>IF(BP7="",NA(),BP7)</f>
        <v>65.25</v>
      </c>
      <c r="BQ6" s="33">
        <f t="shared" ref="BQ6:BY6" si="8">IF(BQ7="",NA(),BQ7)</f>
        <v>116.96</v>
      </c>
      <c r="BR6" s="33">
        <f t="shared" si="8"/>
        <v>81.81</v>
      </c>
      <c r="BS6" s="33">
        <f t="shared" si="8"/>
        <v>65.12</v>
      </c>
      <c r="BT6" s="33">
        <f t="shared" si="8"/>
        <v>57.98</v>
      </c>
      <c r="BU6" s="33">
        <f t="shared" si="8"/>
        <v>54.46</v>
      </c>
      <c r="BV6" s="33">
        <f t="shared" si="8"/>
        <v>57.36</v>
      </c>
      <c r="BW6" s="33">
        <f t="shared" si="8"/>
        <v>57.33</v>
      </c>
      <c r="BX6" s="33">
        <f t="shared" si="8"/>
        <v>60.78</v>
      </c>
      <c r="BY6" s="33">
        <f t="shared" si="8"/>
        <v>60.17</v>
      </c>
      <c r="BZ6" s="32" t="str">
        <f>IF(BZ7="","",IF(BZ7="-","【-】","【"&amp;SUBSTITUTE(TEXT(BZ7,"#,##0.00"),"-","△")&amp;"】"))</f>
        <v>【98.53】</v>
      </c>
      <c r="CA6" s="33">
        <f>IF(CA7="",NA(),CA7)</f>
        <v>144.53</v>
      </c>
      <c r="CB6" s="33">
        <f t="shared" ref="CB6:CJ6" si="9">IF(CB7="",NA(),CB7)</f>
        <v>80.489999999999995</v>
      </c>
      <c r="CC6" s="33">
        <f t="shared" si="9"/>
        <v>116.48</v>
      </c>
      <c r="CD6" s="33">
        <f t="shared" si="9"/>
        <v>145.41</v>
      </c>
      <c r="CE6" s="33">
        <f t="shared" si="9"/>
        <v>161.19999999999999</v>
      </c>
      <c r="CF6" s="33">
        <f t="shared" si="9"/>
        <v>293.08999999999997</v>
      </c>
      <c r="CG6" s="33">
        <f t="shared" si="9"/>
        <v>279.91000000000003</v>
      </c>
      <c r="CH6" s="33">
        <f t="shared" si="9"/>
        <v>284.52999999999997</v>
      </c>
      <c r="CI6" s="33">
        <f t="shared" si="9"/>
        <v>276.26</v>
      </c>
      <c r="CJ6" s="33">
        <f t="shared" si="9"/>
        <v>281.52999999999997</v>
      </c>
      <c r="CK6" s="32" t="str">
        <f>IF(CK7="","",IF(CK7="-","【-】","【"&amp;SUBSTITUTE(TEXT(CK7,"#,##0.00"),"-","△")&amp;"】"))</f>
        <v>【139.70】</v>
      </c>
      <c r="CL6" s="33">
        <f>IF(CL7="",NA(),CL7)</f>
        <v>57.42</v>
      </c>
      <c r="CM6" s="33">
        <f t="shared" ref="CM6:CU6" si="10">IF(CM7="",NA(),CM7)</f>
        <v>58.04</v>
      </c>
      <c r="CN6" s="33">
        <f t="shared" si="10"/>
        <v>47.63</v>
      </c>
      <c r="CO6" s="33" t="str">
        <f t="shared" si="10"/>
        <v>-</v>
      </c>
      <c r="CP6" s="33" t="str">
        <f t="shared" si="10"/>
        <v>-</v>
      </c>
      <c r="CQ6" s="33">
        <f t="shared" si="10"/>
        <v>38.950000000000003</v>
      </c>
      <c r="CR6" s="33">
        <f t="shared" si="10"/>
        <v>40.07</v>
      </c>
      <c r="CS6" s="33">
        <f t="shared" si="10"/>
        <v>39.92</v>
      </c>
      <c r="CT6" s="33">
        <f t="shared" si="10"/>
        <v>41.63</v>
      </c>
      <c r="CU6" s="33">
        <f t="shared" si="10"/>
        <v>44.89</v>
      </c>
      <c r="CV6" s="32" t="str">
        <f>IF(CV7="","",IF(CV7="-","【-】","【"&amp;SUBSTITUTE(TEXT(CV7,"#,##0.00"),"-","△")&amp;"】"))</f>
        <v>【60.01】</v>
      </c>
      <c r="CW6" s="33">
        <f>IF(CW7="",NA(),CW7)</f>
        <v>91.39</v>
      </c>
      <c r="CX6" s="33">
        <f t="shared" ref="CX6:DF6" si="11">IF(CX7="",NA(),CX7)</f>
        <v>64.78</v>
      </c>
      <c r="CY6" s="33">
        <f t="shared" si="11"/>
        <v>55.26</v>
      </c>
      <c r="CZ6" s="33">
        <f t="shared" si="11"/>
        <v>66.69</v>
      </c>
      <c r="DA6" s="33">
        <f t="shared" si="11"/>
        <v>73.459999999999994</v>
      </c>
      <c r="DB6" s="33">
        <f t="shared" si="11"/>
        <v>65.599999999999994</v>
      </c>
      <c r="DC6" s="33">
        <f t="shared" si="11"/>
        <v>66</v>
      </c>
      <c r="DD6" s="33">
        <f t="shared" si="11"/>
        <v>65.86</v>
      </c>
      <c r="DE6" s="33">
        <f t="shared" si="11"/>
        <v>66.33</v>
      </c>
      <c r="DF6" s="33">
        <f t="shared" si="11"/>
        <v>64.89</v>
      </c>
      <c r="DG6" s="32" t="str">
        <f>IF(DG7="","",IF(DG7="-","【-】","【"&amp;SUBSTITUTE(TEXT(DG7,"#,##0.00"),"-","△")&amp;"】"))</f>
        <v>【94.73】</v>
      </c>
      <c r="DH6" s="33">
        <f>IF(DH7="",NA(),DH7)</f>
        <v>12.35</v>
      </c>
      <c r="DI6" s="33">
        <f t="shared" ref="DI6:DQ6" si="12">IF(DI7="",NA(),DI7)</f>
        <v>13.74</v>
      </c>
      <c r="DJ6" s="33">
        <f t="shared" si="12"/>
        <v>7.55</v>
      </c>
      <c r="DK6" s="33">
        <f t="shared" si="12"/>
        <v>85.79</v>
      </c>
      <c r="DL6" s="33">
        <f t="shared" si="12"/>
        <v>15.62</v>
      </c>
      <c r="DM6" s="33">
        <f t="shared" si="12"/>
        <v>10.039999999999999</v>
      </c>
      <c r="DN6" s="33">
        <f t="shared" si="12"/>
        <v>12.14</v>
      </c>
      <c r="DO6" s="33">
        <f t="shared" si="12"/>
        <v>9.42</v>
      </c>
      <c r="DP6" s="33">
        <f t="shared" si="12"/>
        <v>28.43</v>
      </c>
      <c r="DQ6" s="33">
        <f t="shared" si="12"/>
        <v>11.68</v>
      </c>
      <c r="DR6" s="32" t="str">
        <f>IF(DR7="","",IF(DR7="-","【-】","【"&amp;SUBSTITUTE(TEXT(DR7,"#,##0.00"),"-","△")&amp;"】"))</f>
        <v>【36.85】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【4.56】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3">
        <f t="shared" si="14"/>
        <v>4.55</v>
      </c>
      <c r="EI6" s="33">
        <f t="shared" si="14"/>
        <v>0.18</v>
      </c>
      <c r="EJ6" s="33">
        <f t="shared" si="14"/>
        <v>0.18</v>
      </c>
      <c r="EK6" s="33">
        <f t="shared" si="14"/>
        <v>0.19</v>
      </c>
      <c r="EL6" s="33">
        <f t="shared" si="14"/>
        <v>0.16</v>
      </c>
      <c r="EM6" s="33">
        <f t="shared" si="14"/>
        <v>0.33</v>
      </c>
      <c r="EN6" s="32" t="str">
        <f>IF(EN7="","",IF(EN7="-","【-】","【"&amp;SUBSTITUTE(TEXT(EN7,"#,##0.00"),"-","△")&amp;"】"))</f>
        <v>【0.23】</v>
      </c>
    </row>
    <row r="7" spans="1:147" s="34" customFormat="1">
      <c r="A7" s="26"/>
      <c r="B7" s="35">
        <v>2015</v>
      </c>
      <c r="C7" s="35">
        <v>244619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48.87</v>
      </c>
      <c r="O7" s="36">
        <v>77.77</v>
      </c>
      <c r="P7" s="36" t="s">
        <v>101</v>
      </c>
      <c r="Q7" s="36">
        <v>1600</v>
      </c>
      <c r="R7" s="36">
        <v>15746</v>
      </c>
      <c r="S7" s="36">
        <v>40.909999999999997</v>
      </c>
      <c r="T7" s="36">
        <v>384.89</v>
      </c>
      <c r="U7" s="36">
        <v>12236</v>
      </c>
      <c r="V7" s="36">
        <v>3.48</v>
      </c>
      <c r="W7" s="36">
        <v>3516.09</v>
      </c>
      <c r="X7" s="36">
        <v>77.94</v>
      </c>
      <c r="Y7" s="36">
        <v>52.85</v>
      </c>
      <c r="Z7" s="36">
        <v>52.18</v>
      </c>
      <c r="AA7" s="36">
        <v>76.08</v>
      </c>
      <c r="AB7" s="36">
        <v>78.22</v>
      </c>
      <c r="AC7" s="36">
        <v>89.81</v>
      </c>
      <c r="AD7" s="36">
        <v>83.35</v>
      </c>
      <c r="AE7" s="36">
        <v>79.8</v>
      </c>
      <c r="AF7" s="36">
        <v>94.12</v>
      </c>
      <c r="AG7" s="36">
        <v>98.03</v>
      </c>
      <c r="AH7" s="36">
        <v>108.23</v>
      </c>
      <c r="AI7" s="36">
        <v>1073.1400000000001</v>
      </c>
      <c r="AJ7" s="36">
        <v>1221.6400000000001</v>
      </c>
      <c r="AK7" s="36">
        <v>1242.1400000000001</v>
      </c>
      <c r="AL7" s="36">
        <v>611.86</v>
      </c>
      <c r="AM7" s="36">
        <v>661.64</v>
      </c>
      <c r="AN7" s="36">
        <v>244.92</v>
      </c>
      <c r="AO7" s="36">
        <v>343.12</v>
      </c>
      <c r="AP7" s="36">
        <v>637.74</v>
      </c>
      <c r="AQ7" s="36">
        <v>393.94</v>
      </c>
      <c r="AR7" s="36">
        <v>196.92</v>
      </c>
      <c r="AS7" s="36">
        <v>4.45</v>
      </c>
      <c r="AT7" s="36">
        <v>255.93</v>
      </c>
      <c r="AU7" s="36">
        <v>255.4</v>
      </c>
      <c r="AV7" s="36">
        <v>484.85</v>
      </c>
      <c r="AW7" s="36">
        <v>107.44</v>
      </c>
      <c r="AX7" s="36">
        <v>115.61</v>
      </c>
      <c r="AY7" s="36">
        <v>483.94</v>
      </c>
      <c r="AZ7" s="36">
        <v>400.5</v>
      </c>
      <c r="BA7" s="36">
        <v>298.42</v>
      </c>
      <c r="BB7" s="36">
        <v>63.93</v>
      </c>
      <c r="BC7" s="36">
        <v>70.02</v>
      </c>
      <c r="BD7" s="36">
        <v>57.41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1749.66</v>
      </c>
      <c r="BK7" s="36">
        <v>1574.53</v>
      </c>
      <c r="BL7" s="36">
        <v>1506.51</v>
      </c>
      <c r="BM7" s="36">
        <v>1315.67</v>
      </c>
      <c r="BN7" s="36">
        <v>1240.1600000000001</v>
      </c>
      <c r="BO7" s="36">
        <v>763.62</v>
      </c>
      <c r="BP7" s="36">
        <v>65.25</v>
      </c>
      <c r="BQ7" s="36">
        <v>116.96</v>
      </c>
      <c r="BR7" s="36">
        <v>81.81</v>
      </c>
      <c r="BS7" s="36">
        <v>65.12</v>
      </c>
      <c r="BT7" s="36">
        <v>57.98</v>
      </c>
      <c r="BU7" s="36">
        <v>54.46</v>
      </c>
      <c r="BV7" s="36">
        <v>57.36</v>
      </c>
      <c r="BW7" s="36">
        <v>57.33</v>
      </c>
      <c r="BX7" s="36">
        <v>60.78</v>
      </c>
      <c r="BY7" s="36">
        <v>60.17</v>
      </c>
      <c r="BZ7" s="36">
        <v>98.53</v>
      </c>
      <c r="CA7" s="36">
        <v>144.53</v>
      </c>
      <c r="CB7" s="36">
        <v>80.489999999999995</v>
      </c>
      <c r="CC7" s="36">
        <v>116.48</v>
      </c>
      <c r="CD7" s="36">
        <v>145.41</v>
      </c>
      <c r="CE7" s="36">
        <v>161.19999999999999</v>
      </c>
      <c r="CF7" s="36">
        <v>293.08999999999997</v>
      </c>
      <c r="CG7" s="36">
        <v>279.91000000000003</v>
      </c>
      <c r="CH7" s="36">
        <v>284.52999999999997</v>
      </c>
      <c r="CI7" s="36">
        <v>276.26</v>
      </c>
      <c r="CJ7" s="36">
        <v>281.52999999999997</v>
      </c>
      <c r="CK7" s="36">
        <v>139.69999999999999</v>
      </c>
      <c r="CL7" s="36">
        <v>57.42</v>
      </c>
      <c r="CM7" s="36">
        <v>58.04</v>
      </c>
      <c r="CN7" s="36">
        <v>47.63</v>
      </c>
      <c r="CO7" s="36" t="s">
        <v>101</v>
      </c>
      <c r="CP7" s="36" t="s">
        <v>101</v>
      </c>
      <c r="CQ7" s="36">
        <v>38.950000000000003</v>
      </c>
      <c r="CR7" s="36">
        <v>40.07</v>
      </c>
      <c r="CS7" s="36">
        <v>39.92</v>
      </c>
      <c r="CT7" s="36">
        <v>41.63</v>
      </c>
      <c r="CU7" s="36">
        <v>44.89</v>
      </c>
      <c r="CV7" s="36">
        <v>60.01</v>
      </c>
      <c r="CW7" s="36">
        <v>91.39</v>
      </c>
      <c r="CX7" s="36">
        <v>64.78</v>
      </c>
      <c r="CY7" s="36">
        <v>55.26</v>
      </c>
      <c r="CZ7" s="36">
        <v>66.69</v>
      </c>
      <c r="DA7" s="36">
        <v>73.459999999999994</v>
      </c>
      <c r="DB7" s="36">
        <v>65.599999999999994</v>
      </c>
      <c r="DC7" s="36">
        <v>66</v>
      </c>
      <c r="DD7" s="36">
        <v>65.86</v>
      </c>
      <c r="DE7" s="36">
        <v>66.33</v>
      </c>
      <c r="DF7" s="36">
        <v>64.89</v>
      </c>
      <c r="DG7" s="36">
        <v>94.73</v>
      </c>
      <c r="DH7" s="36">
        <v>12.35</v>
      </c>
      <c r="DI7" s="36">
        <v>13.74</v>
      </c>
      <c r="DJ7" s="36">
        <v>7.55</v>
      </c>
      <c r="DK7" s="36">
        <v>85.79</v>
      </c>
      <c r="DL7" s="36">
        <v>15.62</v>
      </c>
      <c r="DM7" s="36">
        <v>10.039999999999999</v>
      </c>
      <c r="DN7" s="36">
        <v>12.14</v>
      </c>
      <c r="DO7" s="36">
        <v>9.42</v>
      </c>
      <c r="DP7" s="36">
        <v>28.43</v>
      </c>
      <c r="DQ7" s="36">
        <v>11.68</v>
      </c>
      <c r="DR7" s="36">
        <v>36.85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</v>
      </c>
      <c r="EA7" s="36">
        <v>0</v>
      </c>
      <c r="EB7" s="36">
        <v>0</v>
      </c>
      <c r="EC7" s="36">
        <v>4.5599999999999996</v>
      </c>
      <c r="ED7" s="36">
        <v>0</v>
      </c>
      <c r="EE7" s="36">
        <v>0</v>
      </c>
      <c r="EF7" s="36">
        <v>0</v>
      </c>
      <c r="EG7" s="36">
        <v>0</v>
      </c>
      <c r="EH7" s="36">
        <v>4.55</v>
      </c>
      <c r="EI7" s="36">
        <v>0.18</v>
      </c>
      <c r="EJ7" s="36">
        <v>0.18</v>
      </c>
      <c r="EK7" s="36">
        <v>0.19</v>
      </c>
      <c r="EL7" s="36">
        <v>0.16</v>
      </c>
      <c r="EM7" s="36">
        <v>0.33</v>
      </c>
      <c r="EN7" s="36">
        <v>0.23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2017-02-08T02:36:08Z</dcterms:created>
  <dcterms:modified xsi:type="dcterms:W3CDTF">2017-02-22T02:50:19Z</dcterms:modified>
  <cp:category/>
</cp:coreProperties>
</file>