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AlgorithmName="SHA-512" workbookHashValue="+KFS0OOZJ6N7CHx3+1mrLDvbX4QAOYhXydbebgHsPuoan9SJPGMGgpcOHh8fWSb0KWwgqYevlLw4A/eUNzL6Tw==" workbookSaltValue="Y3JuSS2E6QPoBwG7S1QV5Q==" workbookSpinCount="100000" lockStructure="1"/>
  <bookViews>
    <workbookView xWindow="0" yWindow="0" windowWidth="20730" windowHeight="9405"/>
  </bookViews>
  <sheets>
    <sheet name="法適用_下水道事業" sheetId="4" r:id="rId1"/>
    <sheet name="データ" sheetId="5" state="hidden" r:id="rId2"/>
  </sheets>
  <calcPr calcId="145621"/>
</workbook>
</file>

<file path=xl/calcChain.xml><?xml version="1.0" encoding="utf-8"?>
<calcChain xmlns="http://schemas.openxmlformats.org/spreadsheetml/2006/main">
  <c r="BI6" i="5" l="1"/>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S6" i="5"/>
  <c r="R6" i="5"/>
  <c r="Q6" i="5"/>
  <c r="AD10" i="4" s="1"/>
  <c r="P6" i="5"/>
  <c r="O6" i="5"/>
  <c r="P10" i="4" s="1"/>
  <c r="N6" i="5"/>
  <c r="M6" i="5"/>
  <c r="B10" i="4" s="1"/>
  <c r="L6" i="5"/>
  <c r="W8" i="4" s="1"/>
  <c r="K6" i="5"/>
  <c r="P8" i="4" s="1"/>
  <c r="J6" i="5"/>
  <c r="I6" i="5"/>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W10" i="4"/>
  <c r="I10" i="4"/>
  <c r="BB8" i="4"/>
  <c r="AT8" i="4"/>
  <c r="AL8" i="4"/>
  <c r="I8" i="4"/>
  <c r="B8" i="4"/>
  <c r="C10" i="5" l="1"/>
  <c r="D10" i="5"/>
  <c r="E10" i="5"/>
  <c r="B10" i="5"/>
</calcChain>
</file>

<file path=xl/sharedStrings.xml><?xml version="1.0" encoding="utf-8"?>
<sst xmlns="http://schemas.openxmlformats.org/spreadsheetml/2006/main" count="220" uniqueCount="110">
  <si>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</si>
  <si>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</si>
  <si>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</si>
  <si>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</si>
  <si>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</si>
  <si>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</si>
  <si>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</si>
  <si>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</si>
  <si>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</si>
  <si>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</si>
  <si>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</si>
  <si>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</si>
  <si>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</si>
  <si>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</si>
  <si>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</si>
  <si>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</si>
  <si>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</si>
  <si>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</si>
  <si>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</si>
  <si>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</si>
  <si>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</si>
  <si>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</si>
  <si>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</si>
  <si>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</si>
  <si>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</si>
  <si>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</si>
  <si>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</si>
  <si>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</si>
  <si>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</si>
  <si>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</si>
  <si>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</si>
  <si>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</si>
  <si>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</si>
  <si>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</si>
  <si>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</si>
  <si>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</si>
  <si>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</si>
  <si>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</si>
  <si>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</si>
  <si>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</si>
  <si>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</si>
  <si>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　平成23年度から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83" eb="85">
      <t>ヘイセイ</t>
    </rPh>
    <rPh sb="87" eb="89">
      <t>ネンド</t>
    </rPh>
    <rPh sb="90" eb="92">
      <t>ジギョウ</t>
    </rPh>
    <rPh sb="92" eb="93">
      <t>スウ</t>
    </rPh>
    <rPh sb="94" eb="95">
      <t>モト</t>
    </rPh>
    <rPh sb="96" eb="98">
      <t>ルイジ</t>
    </rPh>
    <rPh sb="98" eb="100">
      <t>ダンタイ</t>
    </rPh>
    <rPh sb="100" eb="102">
      <t>ヘイキン</t>
    </rPh>
    <rPh sb="102" eb="103">
      <t>アタイ</t>
    </rPh>
    <rPh sb="104" eb="106">
      <t>サンシュツ</t>
    </rPh>
    <phoneticPr fontId="4"/>
  </si>
  <si>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</si>
  <si>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</si>
  <si>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</si>
  <si>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</si>
  <si>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</si>
  <si>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</si>
  <si>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</si>
  <si>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</si>
  <si>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</si>
  <si>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</si>
  <si>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</si>
  <si>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</si>
  <si>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</si>
  <si>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</si>
  <si>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</si>
  <si>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</si>
  <si>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</si>
  <si>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</si>
  <si>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</si>
  <si>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</si>
  <si>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</si>
  <si>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</si>
  <si>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</si>
  <si>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</si>
  <si>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</si>
  <si>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</si>
  <si>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</si>
  <si>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</si>
  <si>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</si>
  <si>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</si>
  <si>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</si>
  <si>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</si>
  <si>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</si>
  <si>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</si>
  <si>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</si>
  <si>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</si>
  <si>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</si>
  <si>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</si>
  <si>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</si>
  <si>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</si>
  <si>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</si>
  <si>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</si>
  <si>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</si>
  <si>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</si>
  <si>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</si>
  <si>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</si>
  <si>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</si>
  <si>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</si>
  <si>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</si>
  <si>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</si>
  <si>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</si>
  <si>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</si>
  <si>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</si>
  <si>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</si>
  <si>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三重県　四日市市</t>
  </si>
  <si>
    <t>法適用</t>
  </si>
  <si>
    <t>下水道事業</t>
  </si>
  <si>
    <t>公共下水道</t>
  </si>
  <si>
    <t>Ac1</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</si>
  <si>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</si>
  <si>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</si>
  <si>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</si>
  <si>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</si>
  <si>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</si>
  <si>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</si>
  <si>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①経常収支比率…減価償却費の増加などにより対前年度比1.43P減少したものの平均値より3.73P高く、100%以上であるため健全な状況である。
　③流動比率…現金預金の減少などにより対前年度比8.07P減少し、平均値より20.44P高い状況である。平成26年度の法改正に伴い100%を下回っているが短期債務に対する資金は確保できている。
　④企業債残高対事業規模比率…企業債残高に雨水分も含まれているため平均値より高くなっているが改善傾向にある。償還金以内の借入れとすることで企業債残高の削減に努めている。
　⑤経費回収率…減価償却費の増加などにより対前年度比7.93P減少したものの平均値より6.22P高く、100%以上であるため健全な状況である。
　⑥汚水処理原価…減価償却費の増加などにより対前年度比9.11円増加したが、平均値より2.28円低い状況である。より一層の経営の効率化が必要である。
　⑦施設利用率…対前年度比2.14P増加し平均値より17.06P高い状態であり、適正規模である。
　⑧水洗化率…整備途中のため92%台前半の水準で停滞しており、平均値より1.72P低い数値となっている。水洗化率向上に向けた取組みが必要である。</t>
    <rPh sb="56" eb="58">
      <t>イジョウ</t>
    </rPh>
    <rPh sb="125" eb="127">
      <t>ヘイセイ</t>
    </rPh>
    <rPh sb="129" eb="131">
      <t>ネンド</t>
    </rPh>
    <rPh sb="132" eb="135">
      <t>ホウカイセイ</t>
    </rPh>
    <rPh sb="136" eb="137">
      <t>トモナ</t>
    </rPh>
    <rPh sb="143" eb="145">
      <t>シタマワ</t>
    </rPh>
    <rPh sb="150" eb="152">
      <t>タンキ</t>
    </rPh>
    <rPh sb="152" eb="154">
      <t>サイム</t>
    </rPh>
    <rPh sb="155" eb="156">
      <t>タイ</t>
    </rPh>
    <rPh sb="158" eb="160">
      <t>シキン</t>
    </rPh>
    <rPh sb="161" eb="163">
      <t>カクホ</t>
    </rPh>
    <rPh sb="310" eb="312">
      <t>イジョウ</t>
    </rPh>
    <rPh sb="317" eb="319">
      <t>ケンゼン</t>
    </rPh>
    <rPh sb="320" eb="322">
      <t>ジョウキョウ</t>
    </rPh>
    <rPh sb="410" eb="411">
      <t>タイ</t>
    </rPh>
    <rPh sb="411" eb="415">
      <t>ゼンネンドヒ</t>
    </rPh>
    <rPh sb="420" eb="422">
      <t>ゾウカ</t>
    </rPh>
    <rPh sb="442" eb="444">
      <t>テキセイ</t>
    </rPh>
    <rPh sb="444" eb="446">
      <t>キボ</t>
    </rPh>
    <rPh sb="458" eb="460">
      <t>セイビ</t>
    </rPh>
    <rPh sb="460" eb="462">
      <t>トチュウ</t>
    </rPh>
    <rPh sb="503" eb="506">
      <t>スイセンカ</t>
    </rPh>
    <rPh sb="506" eb="507">
      <t>リツ</t>
    </rPh>
    <rPh sb="507" eb="509">
      <t>コウジョウ</t>
    </rPh>
    <rPh sb="510" eb="511">
      <t>ム</t>
    </rPh>
    <rPh sb="513" eb="515">
      <t>トリク</t>
    </rPh>
    <rPh sb="517" eb="519">
      <t>ヒツヨウ</t>
    </rPh>
    <phoneticPr fontId="4"/>
  </si>
  <si>
    <t>　①有形固定資産減価償却率…平均値より3.29P高い数値となっており、施設の老朽化が進んでいることを示している。
　②管渠老朽化率…平均値より高い数値となっているが、老朽化が進んだ管渠については整備計画に基づき長寿命化や管路更新を図っている。
　③管渠改善率…更新ペースは平均値を0.27P上回っているが全てを更新するには相当な年数を要することから管渠の状態や重要度などを勘案し効率的な更新計画を立てていく。
（※管路の法定耐用年数：50年）</t>
    <rPh sb="180" eb="183">
      <t>ジュウヨウド</t>
    </rPh>
    <rPh sb="186" eb="188">
      <t>カンアン</t>
    </rPh>
    <phoneticPr fontId="4"/>
  </si>
  <si>
    <t>　「1.経営の健全性・効率性」における④企業債残高対事業規模比率、⑦施設利用率は前年度よりも改善した。水洗化率については平均値より低くなっており、改善が必要である。
　汚水処理経費の一部について、国の基準に基づき一般会計からの繰入（税金）を受けており、引き続き下水道使用料のあり方を検討し健全経営に努めていく。
　また「2.老朽化の状況」で確認できるように今後、施設の老朽化に伴い管路の更新が増加してくることから、長寿命化や更新を計画的に進めていく。</t>
    <rPh sb="126" eb="127">
      <t>ヒ</t>
    </rPh>
    <rPh sb="128" eb="129">
      <t>ツヅ</t>
    </rPh>
    <rPh sb="139" eb="140">
      <t>カタ</t>
    </rPh>
    <rPh sb="141" eb="143">
      <t>ケントウ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</si>
</sst>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0.25</c:v>
                </c:pt>
                <c:pt idx="1">
                  <c:v>0.56999999999999995</c:v>
                </c:pt>
                <c:pt idx="2">
                  <c:v>0.48</c:v>
                </c:pt>
                <c:pt idx="3">
                  <c:v>0.32</c:v>
                </c:pt>
                <c:pt idx="4">
                  <c:v>0.39</c:v>
                </c:pt>
              </c:numCache>
            </c:numRef>
          </c:val>
        </c:ser>
        <c:dLbls>
          <c:showLegendKey val="0"/>
          <c:showVal val="0"/>
          <c:showCatName val="0"/>
          <c:showSerName val="0"/>
          <c:showPercent val="0"/>
          <c:showBubbleSize val="0"/>
        </c:dLbls>
        <c:gapWidth val="150"/>
        <c:axId val="89585536"/>
        <c:axId val="913735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0.08</c:v>
                </c:pt>
                <c:pt idx="1">
                  <c:v>0.1</c:v>
                </c:pt>
                <c:pt idx="2">
                  <c:v>0.1</c:v>
                </c:pt>
                <c:pt idx="3">
                  <c:v>0.11</c:v>
                </c:pt>
                <c:pt idx="4">
                  <c:v>0.12</c:v>
                </c:pt>
              </c:numCache>
            </c:numRef>
          </c:val>
          <c:smooth val="0"/>
        </c:ser>
        <c:dLbls>
          <c:showLegendKey val="0"/>
          <c:showVal val="0"/>
          <c:showCatName val="0"/>
          <c:showSerName val="0"/>
          <c:showPercent val="0"/>
          <c:showBubbleSize val="0"/>
        </c:dLbls>
        <c:marker val="1"/>
        <c:smooth val="0"/>
        <c:axId val="89585536"/>
        <c:axId val="91373568"/>
      </c:lineChart>
      <c:dateAx>
        <c:axId val="89585536"/>
        <c:scaling>
          <c:orientation val="minMax"/>
        </c:scaling>
        <c:delete val="1"/>
        <c:axPos val="b"/>
        <c:numFmt formatCode="ge" sourceLinked="1"/>
        <c:majorTickMark val="none"/>
        <c:minorTickMark val="none"/>
        <c:tickLblPos val="none"/>
        <c:crossAx val="91373568"/>
        <c:crosses val="autoZero"/>
        <c:auto val="1"/>
        <c:lblOffset val="100"/>
        <c:baseTimeUnit val="years"/>
      </c:dateAx>
      <c:valAx>
        <c:axId val="913735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5855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121.9</c:v>
                </c:pt>
                <c:pt idx="1">
                  <c:v>84.88</c:v>
                </c:pt>
                <c:pt idx="2">
                  <c:v>77.42</c:v>
                </c:pt>
                <c:pt idx="3">
                  <c:v>77.42</c:v>
                </c:pt>
                <c:pt idx="4">
                  <c:v>79.56</c:v>
                </c:pt>
              </c:numCache>
            </c:numRef>
          </c:val>
        </c:ser>
        <c:dLbls>
          <c:showLegendKey val="0"/>
          <c:showVal val="0"/>
          <c:showCatName val="0"/>
          <c:showSerName val="0"/>
          <c:showPercent val="0"/>
          <c:showBubbleSize val="0"/>
        </c:dLbls>
        <c:gapWidth val="150"/>
        <c:axId val="94058752"/>
        <c:axId val="94085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61.64</c:v>
                </c:pt>
                <c:pt idx="1">
                  <c:v>61.73</c:v>
                </c:pt>
                <c:pt idx="2">
                  <c:v>61.1</c:v>
                </c:pt>
                <c:pt idx="3">
                  <c:v>61.03</c:v>
                </c:pt>
                <c:pt idx="4">
                  <c:v>62.5</c:v>
                </c:pt>
              </c:numCache>
            </c:numRef>
          </c:val>
          <c:smooth val="0"/>
        </c:ser>
        <c:dLbls>
          <c:showLegendKey val="0"/>
          <c:showVal val="0"/>
          <c:showCatName val="0"/>
          <c:showSerName val="0"/>
          <c:showPercent val="0"/>
          <c:showBubbleSize val="0"/>
        </c:dLbls>
        <c:marker val="1"/>
        <c:smooth val="0"/>
        <c:axId val="94058752"/>
        <c:axId val="94085504"/>
      </c:lineChart>
      <c:dateAx>
        <c:axId val="94058752"/>
        <c:scaling>
          <c:orientation val="minMax"/>
        </c:scaling>
        <c:delete val="1"/>
        <c:axPos val="b"/>
        <c:numFmt formatCode="ge" sourceLinked="1"/>
        <c:majorTickMark val="none"/>
        <c:minorTickMark val="none"/>
        <c:tickLblPos val="none"/>
        <c:crossAx val="94085504"/>
        <c:crosses val="autoZero"/>
        <c:auto val="1"/>
        <c:lblOffset val="100"/>
        <c:baseTimeUnit val="years"/>
      </c:dateAx>
      <c:valAx>
        <c:axId val="940855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40587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92.16</c:v>
                </c:pt>
                <c:pt idx="1">
                  <c:v>92.27</c:v>
                </c:pt>
                <c:pt idx="2">
                  <c:v>92.45</c:v>
                </c:pt>
                <c:pt idx="3">
                  <c:v>92.45</c:v>
                </c:pt>
                <c:pt idx="4">
                  <c:v>92.16</c:v>
                </c:pt>
              </c:numCache>
            </c:numRef>
          </c:val>
        </c:ser>
        <c:dLbls>
          <c:showLegendKey val="0"/>
          <c:showVal val="0"/>
          <c:showCatName val="0"/>
          <c:showSerName val="0"/>
          <c:showPercent val="0"/>
          <c:showBubbleSize val="0"/>
        </c:dLbls>
        <c:gapWidth val="150"/>
        <c:axId val="98584448"/>
        <c:axId val="985866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93.1</c:v>
                </c:pt>
                <c:pt idx="1">
                  <c:v>93.1</c:v>
                </c:pt>
                <c:pt idx="2">
                  <c:v>93.47</c:v>
                </c:pt>
                <c:pt idx="3">
                  <c:v>93.83</c:v>
                </c:pt>
                <c:pt idx="4">
                  <c:v>93.88</c:v>
                </c:pt>
              </c:numCache>
            </c:numRef>
          </c:val>
          <c:smooth val="0"/>
        </c:ser>
        <c:dLbls>
          <c:showLegendKey val="0"/>
          <c:showVal val="0"/>
          <c:showCatName val="0"/>
          <c:showSerName val="0"/>
          <c:showPercent val="0"/>
          <c:showBubbleSize val="0"/>
        </c:dLbls>
        <c:marker val="1"/>
        <c:smooth val="0"/>
        <c:axId val="98584448"/>
        <c:axId val="98586624"/>
      </c:lineChart>
      <c:dateAx>
        <c:axId val="98584448"/>
        <c:scaling>
          <c:orientation val="minMax"/>
        </c:scaling>
        <c:delete val="1"/>
        <c:axPos val="b"/>
        <c:numFmt formatCode="ge" sourceLinked="1"/>
        <c:majorTickMark val="none"/>
        <c:minorTickMark val="none"/>
        <c:tickLblPos val="none"/>
        <c:crossAx val="98586624"/>
        <c:crosses val="autoZero"/>
        <c:auto val="1"/>
        <c:lblOffset val="100"/>
        <c:baseTimeUnit val="years"/>
      </c:dateAx>
      <c:valAx>
        <c:axId val="985866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85844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104.18</c:v>
                </c:pt>
                <c:pt idx="1">
                  <c:v>104.94</c:v>
                </c:pt>
                <c:pt idx="2">
                  <c:v>104.65</c:v>
                </c:pt>
                <c:pt idx="3">
                  <c:v>111.83</c:v>
                </c:pt>
                <c:pt idx="4">
                  <c:v>110.4</c:v>
                </c:pt>
              </c:numCache>
            </c:numRef>
          </c:val>
        </c:ser>
        <c:dLbls>
          <c:showLegendKey val="0"/>
          <c:showVal val="0"/>
          <c:showCatName val="0"/>
          <c:showSerName val="0"/>
          <c:showPercent val="0"/>
          <c:showBubbleSize val="0"/>
        </c:dLbls>
        <c:gapWidth val="150"/>
        <c:axId val="91403776"/>
        <c:axId val="914056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103.11</c:v>
                </c:pt>
                <c:pt idx="1">
                  <c:v>102.74</c:v>
                </c:pt>
                <c:pt idx="2">
                  <c:v>103.51</c:v>
                </c:pt>
                <c:pt idx="3">
                  <c:v>105.47</c:v>
                </c:pt>
                <c:pt idx="4">
                  <c:v>106.67</c:v>
                </c:pt>
              </c:numCache>
            </c:numRef>
          </c:val>
          <c:smooth val="0"/>
        </c:ser>
        <c:dLbls>
          <c:showLegendKey val="0"/>
          <c:showVal val="0"/>
          <c:showCatName val="0"/>
          <c:showSerName val="0"/>
          <c:showPercent val="0"/>
          <c:showBubbleSize val="0"/>
        </c:dLbls>
        <c:marker val="1"/>
        <c:smooth val="0"/>
        <c:axId val="91403776"/>
        <c:axId val="91405696"/>
      </c:lineChart>
      <c:dateAx>
        <c:axId val="91403776"/>
        <c:scaling>
          <c:orientation val="minMax"/>
        </c:scaling>
        <c:delete val="1"/>
        <c:axPos val="b"/>
        <c:numFmt formatCode="ge" sourceLinked="1"/>
        <c:majorTickMark val="none"/>
        <c:minorTickMark val="none"/>
        <c:tickLblPos val="none"/>
        <c:crossAx val="91405696"/>
        <c:crosses val="autoZero"/>
        <c:auto val="1"/>
        <c:lblOffset val="100"/>
        <c:baseTimeUnit val="years"/>
      </c:dateAx>
      <c:valAx>
        <c:axId val="914056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14037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14.71</c:v>
                </c:pt>
                <c:pt idx="1">
                  <c:v>16</c:v>
                </c:pt>
                <c:pt idx="2">
                  <c:v>17.18</c:v>
                </c:pt>
                <c:pt idx="3">
                  <c:v>31.94</c:v>
                </c:pt>
                <c:pt idx="4">
                  <c:v>32.770000000000003</c:v>
                </c:pt>
              </c:numCache>
            </c:numRef>
          </c:val>
        </c:ser>
        <c:dLbls>
          <c:showLegendKey val="0"/>
          <c:showVal val="0"/>
          <c:showCatName val="0"/>
          <c:showSerName val="0"/>
          <c:showPercent val="0"/>
          <c:showBubbleSize val="0"/>
        </c:dLbls>
        <c:gapWidth val="150"/>
        <c:axId val="91440256"/>
        <c:axId val="914421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14.17</c:v>
                </c:pt>
                <c:pt idx="1">
                  <c:v>15.36</c:v>
                </c:pt>
                <c:pt idx="2">
                  <c:v>16.57</c:v>
                </c:pt>
                <c:pt idx="3">
                  <c:v>28.06</c:v>
                </c:pt>
                <c:pt idx="4">
                  <c:v>29.48</c:v>
                </c:pt>
              </c:numCache>
            </c:numRef>
          </c:val>
          <c:smooth val="0"/>
        </c:ser>
        <c:dLbls>
          <c:showLegendKey val="0"/>
          <c:showVal val="0"/>
          <c:showCatName val="0"/>
          <c:showSerName val="0"/>
          <c:showPercent val="0"/>
          <c:showBubbleSize val="0"/>
        </c:dLbls>
        <c:marker val="1"/>
        <c:smooth val="0"/>
        <c:axId val="91440256"/>
        <c:axId val="91442176"/>
      </c:lineChart>
      <c:dateAx>
        <c:axId val="91440256"/>
        <c:scaling>
          <c:orientation val="minMax"/>
        </c:scaling>
        <c:delete val="1"/>
        <c:axPos val="b"/>
        <c:numFmt formatCode="ge" sourceLinked="1"/>
        <c:majorTickMark val="none"/>
        <c:minorTickMark val="none"/>
        <c:tickLblPos val="none"/>
        <c:crossAx val="91442176"/>
        <c:crosses val="autoZero"/>
        <c:auto val="1"/>
        <c:lblOffset val="100"/>
        <c:baseTimeUnit val="years"/>
      </c:dateAx>
      <c:valAx>
        <c:axId val="914421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14402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0.91</c:v>
                </c:pt>
                <c:pt idx="1">
                  <c:v>1.46</c:v>
                </c:pt>
                <c:pt idx="2">
                  <c:v>2.08</c:v>
                </c:pt>
                <c:pt idx="3">
                  <c:v>2.63</c:v>
                </c:pt>
                <c:pt idx="4">
                  <c:v>4.08</c:v>
                </c:pt>
              </c:numCache>
            </c:numRef>
          </c:val>
        </c:ser>
        <c:dLbls>
          <c:showLegendKey val="0"/>
          <c:showVal val="0"/>
          <c:showCatName val="0"/>
          <c:showSerName val="0"/>
          <c:showPercent val="0"/>
          <c:showBubbleSize val="0"/>
        </c:dLbls>
        <c:gapWidth val="150"/>
        <c:axId val="91484928"/>
        <c:axId val="914868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2.36</c:v>
                </c:pt>
                <c:pt idx="1">
                  <c:v>2.81</c:v>
                </c:pt>
                <c:pt idx="2">
                  <c:v>3.11</c:v>
                </c:pt>
                <c:pt idx="3">
                  <c:v>3.32</c:v>
                </c:pt>
                <c:pt idx="4">
                  <c:v>3.89</c:v>
                </c:pt>
              </c:numCache>
            </c:numRef>
          </c:val>
          <c:smooth val="0"/>
        </c:ser>
        <c:dLbls>
          <c:showLegendKey val="0"/>
          <c:showVal val="0"/>
          <c:showCatName val="0"/>
          <c:showSerName val="0"/>
          <c:showPercent val="0"/>
          <c:showBubbleSize val="0"/>
        </c:dLbls>
        <c:marker val="1"/>
        <c:smooth val="0"/>
        <c:axId val="91484928"/>
        <c:axId val="91486848"/>
      </c:lineChart>
      <c:dateAx>
        <c:axId val="91484928"/>
        <c:scaling>
          <c:orientation val="minMax"/>
        </c:scaling>
        <c:delete val="1"/>
        <c:axPos val="b"/>
        <c:numFmt formatCode="ge" sourceLinked="1"/>
        <c:majorTickMark val="none"/>
        <c:minorTickMark val="none"/>
        <c:tickLblPos val="none"/>
        <c:crossAx val="91486848"/>
        <c:crosses val="autoZero"/>
        <c:auto val="1"/>
        <c:lblOffset val="100"/>
        <c:baseTimeUnit val="years"/>
      </c:dateAx>
      <c:valAx>
        <c:axId val="914868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14849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92713728"/>
        <c:axId val="92715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14.03</c:v>
                </c:pt>
                <c:pt idx="1">
                  <c:v>15.05</c:v>
                </c:pt>
                <c:pt idx="2">
                  <c:v>11.76</c:v>
                </c:pt>
                <c:pt idx="3">
                  <c:v>13.3</c:v>
                </c:pt>
                <c:pt idx="4">
                  <c:v>12.51</c:v>
                </c:pt>
              </c:numCache>
            </c:numRef>
          </c:val>
          <c:smooth val="0"/>
        </c:ser>
        <c:dLbls>
          <c:showLegendKey val="0"/>
          <c:showVal val="0"/>
          <c:showCatName val="0"/>
          <c:showSerName val="0"/>
          <c:showPercent val="0"/>
          <c:showBubbleSize val="0"/>
        </c:dLbls>
        <c:marker val="1"/>
        <c:smooth val="0"/>
        <c:axId val="92713728"/>
        <c:axId val="92715648"/>
      </c:lineChart>
      <c:dateAx>
        <c:axId val="92713728"/>
        <c:scaling>
          <c:orientation val="minMax"/>
        </c:scaling>
        <c:delete val="1"/>
        <c:axPos val="b"/>
        <c:numFmt formatCode="ge" sourceLinked="1"/>
        <c:majorTickMark val="none"/>
        <c:minorTickMark val="none"/>
        <c:tickLblPos val="none"/>
        <c:crossAx val="92715648"/>
        <c:crosses val="autoZero"/>
        <c:auto val="1"/>
        <c:lblOffset val="100"/>
        <c:baseTimeUnit val="years"/>
      </c:dateAx>
      <c:valAx>
        <c:axId val="92715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2713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162.6</c:v>
                </c:pt>
                <c:pt idx="1">
                  <c:v>136.02000000000001</c:v>
                </c:pt>
                <c:pt idx="2">
                  <c:v>127.26</c:v>
                </c:pt>
                <c:pt idx="3">
                  <c:v>82.6</c:v>
                </c:pt>
                <c:pt idx="4">
                  <c:v>74.53</c:v>
                </c:pt>
              </c:numCache>
            </c:numRef>
          </c:val>
        </c:ser>
        <c:dLbls>
          <c:showLegendKey val="0"/>
          <c:showVal val="0"/>
          <c:showCatName val="0"/>
          <c:showSerName val="0"/>
          <c:showPercent val="0"/>
          <c:showBubbleSize val="0"/>
        </c:dLbls>
        <c:gapWidth val="150"/>
        <c:axId val="92758400"/>
        <c:axId val="927603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191.62</c:v>
                </c:pt>
                <c:pt idx="1">
                  <c:v>184.15</c:v>
                </c:pt>
                <c:pt idx="2">
                  <c:v>205.35</c:v>
                </c:pt>
                <c:pt idx="3">
                  <c:v>52.63</c:v>
                </c:pt>
                <c:pt idx="4">
                  <c:v>54.09</c:v>
                </c:pt>
              </c:numCache>
            </c:numRef>
          </c:val>
          <c:smooth val="0"/>
        </c:ser>
        <c:dLbls>
          <c:showLegendKey val="0"/>
          <c:showVal val="0"/>
          <c:showCatName val="0"/>
          <c:showSerName val="0"/>
          <c:showPercent val="0"/>
          <c:showBubbleSize val="0"/>
        </c:dLbls>
        <c:marker val="1"/>
        <c:smooth val="0"/>
        <c:axId val="92758400"/>
        <c:axId val="92760320"/>
      </c:lineChart>
      <c:dateAx>
        <c:axId val="92758400"/>
        <c:scaling>
          <c:orientation val="minMax"/>
        </c:scaling>
        <c:delete val="1"/>
        <c:axPos val="b"/>
        <c:numFmt formatCode="ge" sourceLinked="1"/>
        <c:majorTickMark val="none"/>
        <c:minorTickMark val="none"/>
        <c:tickLblPos val="none"/>
        <c:crossAx val="92760320"/>
        <c:crosses val="autoZero"/>
        <c:auto val="1"/>
        <c:lblOffset val="100"/>
        <c:baseTimeUnit val="years"/>
      </c:dateAx>
      <c:valAx>
        <c:axId val="92760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27584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2299.37</c:v>
                </c:pt>
                <c:pt idx="1">
                  <c:v>2210.08</c:v>
                </c:pt>
                <c:pt idx="2">
                  <c:v>2174.86</c:v>
                </c:pt>
                <c:pt idx="3">
                  <c:v>2193.0300000000002</c:v>
                </c:pt>
                <c:pt idx="4">
                  <c:v>2146.8200000000002</c:v>
                </c:pt>
              </c:numCache>
            </c:numRef>
          </c:val>
        </c:ser>
        <c:dLbls>
          <c:showLegendKey val="0"/>
          <c:showVal val="0"/>
          <c:showCatName val="0"/>
          <c:showSerName val="0"/>
          <c:showPercent val="0"/>
          <c:showBubbleSize val="0"/>
        </c:dLbls>
        <c:gapWidth val="150"/>
        <c:axId val="92794880"/>
        <c:axId val="927968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959.1</c:v>
                </c:pt>
                <c:pt idx="1">
                  <c:v>941.18</c:v>
                </c:pt>
                <c:pt idx="2">
                  <c:v>893.45</c:v>
                </c:pt>
                <c:pt idx="3">
                  <c:v>843.57</c:v>
                </c:pt>
                <c:pt idx="4">
                  <c:v>845.86</c:v>
                </c:pt>
              </c:numCache>
            </c:numRef>
          </c:val>
          <c:smooth val="0"/>
        </c:ser>
        <c:dLbls>
          <c:showLegendKey val="0"/>
          <c:showVal val="0"/>
          <c:showCatName val="0"/>
          <c:showSerName val="0"/>
          <c:showPercent val="0"/>
          <c:showBubbleSize val="0"/>
        </c:dLbls>
        <c:marker val="1"/>
        <c:smooth val="0"/>
        <c:axId val="92794880"/>
        <c:axId val="92796800"/>
      </c:lineChart>
      <c:dateAx>
        <c:axId val="92794880"/>
        <c:scaling>
          <c:orientation val="minMax"/>
        </c:scaling>
        <c:delete val="1"/>
        <c:axPos val="b"/>
        <c:numFmt formatCode="ge" sourceLinked="1"/>
        <c:majorTickMark val="none"/>
        <c:minorTickMark val="none"/>
        <c:tickLblPos val="none"/>
        <c:crossAx val="92796800"/>
        <c:crosses val="autoZero"/>
        <c:auto val="1"/>
        <c:lblOffset val="100"/>
        <c:baseTimeUnit val="years"/>
      </c:dateAx>
      <c:valAx>
        <c:axId val="927968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2794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100.11</c:v>
                </c:pt>
                <c:pt idx="1">
                  <c:v>104.91</c:v>
                </c:pt>
                <c:pt idx="2">
                  <c:v>102.48</c:v>
                </c:pt>
                <c:pt idx="3">
                  <c:v>116.03</c:v>
                </c:pt>
                <c:pt idx="4">
                  <c:v>108.1</c:v>
                </c:pt>
              </c:numCache>
            </c:numRef>
          </c:val>
        </c:ser>
        <c:dLbls>
          <c:showLegendKey val="0"/>
          <c:showVal val="0"/>
          <c:showCatName val="0"/>
          <c:showSerName val="0"/>
          <c:showPercent val="0"/>
          <c:showBubbleSize val="0"/>
        </c:dLbls>
        <c:gapWidth val="150"/>
        <c:axId val="92822912"/>
        <c:axId val="92829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93.53</c:v>
                </c:pt>
                <c:pt idx="1">
                  <c:v>93.55</c:v>
                </c:pt>
                <c:pt idx="2">
                  <c:v>95.24</c:v>
                </c:pt>
                <c:pt idx="3">
                  <c:v>99.86</c:v>
                </c:pt>
                <c:pt idx="4">
                  <c:v>101.88</c:v>
                </c:pt>
              </c:numCache>
            </c:numRef>
          </c:val>
          <c:smooth val="0"/>
        </c:ser>
        <c:dLbls>
          <c:showLegendKey val="0"/>
          <c:showVal val="0"/>
          <c:showCatName val="0"/>
          <c:showSerName val="0"/>
          <c:showPercent val="0"/>
          <c:showBubbleSize val="0"/>
        </c:dLbls>
        <c:marker val="1"/>
        <c:smooth val="0"/>
        <c:axId val="92822912"/>
        <c:axId val="92829184"/>
      </c:lineChart>
      <c:dateAx>
        <c:axId val="92822912"/>
        <c:scaling>
          <c:orientation val="minMax"/>
        </c:scaling>
        <c:delete val="1"/>
        <c:axPos val="b"/>
        <c:numFmt formatCode="ge" sourceLinked="1"/>
        <c:majorTickMark val="none"/>
        <c:minorTickMark val="none"/>
        <c:tickLblPos val="none"/>
        <c:crossAx val="92829184"/>
        <c:crosses val="autoZero"/>
        <c:auto val="1"/>
        <c:lblOffset val="100"/>
        <c:baseTimeUnit val="years"/>
      </c:dateAx>
      <c:valAx>
        <c:axId val="92829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28229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154.37</c:v>
                </c:pt>
                <c:pt idx="1">
                  <c:v>148.16</c:v>
                </c:pt>
                <c:pt idx="2">
                  <c:v>150.33000000000001</c:v>
                </c:pt>
                <c:pt idx="3">
                  <c:v>131.76</c:v>
                </c:pt>
                <c:pt idx="4">
                  <c:v>140.87</c:v>
                </c:pt>
              </c:numCache>
            </c:numRef>
          </c:val>
        </c:ser>
        <c:dLbls>
          <c:showLegendKey val="0"/>
          <c:showVal val="0"/>
          <c:showCatName val="0"/>
          <c:showSerName val="0"/>
          <c:showPercent val="0"/>
          <c:showBubbleSize val="0"/>
        </c:dLbls>
        <c:gapWidth val="150"/>
        <c:axId val="92859008"/>
        <c:axId val="940449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152.28</c:v>
                </c:pt>
                <c:pt idx="1">
                  <c:v>153.24</c:v>
                </c:pt>
                <c:pt idx="2">
                  <c:v>150.75</c:v>
                </c:pt>
                <c:pt idx="3">
                  <c:v>147.29</c:v>
                </c:pt>
                <c:pt idx="4">
                  <c:v>143.15</c:v>
                </c:pt>
              </c:numCache>
            </c:numRef>
          </c:val>
          <c:smooth val="0"/>
        </c:ser>
        <c:dLbls>
          <c:showLegendKey val="0"/>
          <c:showVal val="0"/>
          <c:showCatName val="0"/>
          <c:showSerName val="0"/>
          <c:showPercent val="0"/>
          <c:showBubbleSize val="0"/>
        </c:dLbls>
        <c:marker val="1"/>
        <c:smooth val="0"/>
        <c:axId val="92859008"/>
        <c:axId val="94044928"/>
      </c:lineChart>
      <c:dateAx>
        <c:axId val="92859008"/>
        <c:scaling>
          <c:orientation val="minMax"/>
        </c:scaling>
        <c:delete val="1"/>
        <c:axPos val="b"/>
        <c:numFmt formatCode="ge" sourceLinked="1"/>
        <c:majorTickMark val="none"/>
        <c:minorTickMark val="none"/>
        <c:tickLblPos val="none"/>
        <c:crossAx val="94044928"/>
        <c:crosses val="autoZero"/>
        <c:auto val="1"/>
        <c:lblOffset val="100"/>
        <c:baseTimeUnit val="years"/>
      </c:dateAx>
      <c:valAx>
        <c:axId val="940449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28590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6AC4B88-3192-4615-AEF1-688FD600B4B9}" type="TxLink">
            <a:rPr kumimoji="1" lang="en-US" altLang="en-US" sz="900" b="0" i="0" u="none" strike="noStrike">
              <a:solidFill>
                <a:srgbClr val="000000"/>
              </a:solidFill>
              <a:latin typeface="ＭＳ ゴシック" pitchFamily="49" charset="-128"/>
              <a:ea typeface="ＭＳ ゴシック" pitchFamily="49" charset="-128"/>
            </a:rPr>
            <a:pPr algn="r"/>
            <a:t>【108.23】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49887DF-759A-4853-BD07-EDACFC23EC72}" type="TxLink">
            <a:rPr kumimoji="1" lang="en-US" altLang="en-US" sz="900" b="0" i="0" u="none" strike="noStrike">
              <a:solidFill>
                <a:srgbClr val="000000"/>
              </a:solidFill>
              <a:latin typeface="ＭＳ ゴシック" pitchFamily="49" charset="-128"/>
              <a:ea typeface="ＭＳ ゴシック" pitchFamily="49" charset="-128"/>
            </a:rPr>
            <a:pPr algn="r"/>
            <a:t>【4.45】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1400753-5BBD-4A34-A4BD-DD1FAD863529}" type="TxLink">
            <a:rPr kumimoji="1" lang="en-US" altLang="en-US" sz="900" b="0" i="0" u="none" strike="noStrike">
              <a:solidFill>
                <a:srgbClr val="000000"/>
              </a:solidFill>
              <a:latin typeface="ＭＳ ゴシック" pitchFamily="49" charset="-128"/>
              <a:ea typeface="ＭＳ ゴシック" pitchFamily="49" charset="-128"/>
            </a:rPr>
            <a:pPr algn="r"/>
            <a:t>【57.41】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22C7805-F34A-4A16-88B9-259890042579}" type="TxLink">
            <a:rPr kumimoji="1" lang="en-US" altLang="en-US" sz="900" b="0" i="0" u="none" strike="noStrike">
              <a:solidFill>
                <a:srgbClr val="000000"/>
              </a:solidFill>
              <a:latin typeface="ＭＳ ゴシック" pitchFamily="49" charset="-128"/>
              <a:ea typeface="ＭＳ ゴシック" pitchFamily="49" charset="-128"/>
            </a:rPr>
            <a:pPr algn="r"/>
            <a:t>【763.62】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DD52B08-049D-4F3F-9C7B-3895AB23BAD5}" type="TxLink">
            <a:rPr kumimoji="1" lang="en-US" altLang="en-US" sz="900" b="0" i="0" u="none" strike="noStrike">
              <a:solidFill>
                <a:srgbClr val="000000"/>
              </a:solidFill>
              <a:latin typeface="ＭＳ ゴシック" pitchFamily="49" charset="-128"/>
              <a:ea typeface="ＭＳ ゴシック" pitchFamily="49" charset="-128"/>
            </a:rPr>
            <a:pPr algn="r"/>
            <a:t>【94.73】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5CAA96B-1D78-4CBF-9F2F-4CB289311451}" type="TxLink">
            <a:rPr kumimoji="1" lang="en-US" altLang="en-US" sz="900" b="0" i="0" u="none" strike="noStrike">
              <a:solidFill>
                <a:srgbClr val="000000"/>
              </a:solidFill>
              <a:latin typeface="ＭＳ ゴシック" pitchFamily="49" charset="-128"/>
              <a:ea typeface="ＭＳ ゴシック" pitchFamily="49" charset="-128"/>
            </a:rPr>
            <a:pPr algn="r"/>
            <a:t>【60.01】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5039F6-8C6B-47BA-AD52-30D7266FDE90}" type="TxLink">
            <a:rPr kumimoji="1" lang="en-US" altLang="en-US" sz="900" b="0" i="0" u="none" strike="noStrike">
              <a:solidFill>
                <a:srgbClr val="000000"/>
              </a:solidFill>
              <a:latin typeface="ＭＳ ゴシック" pitchFamily="49" charset="-128"/>
              <a:ea typeface="ＭＳ ゴシック" pitchFamily="49" charset="-128"/>
            </a:rPr>
            <a:pPr algn="r"/>
            <a:t>【139.70】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010D295-24A3-4C3D-BD9A-E1301BC05C53}" type="TxLink">
            <a:rPr kumimoji="1" lang="en-US" altLang="en-US" sz="900" b="0" i="0" u="none" strike="noStrike">
              <a:solidFill>
                <a:srgbClr val="000000"/>
              </a:solidFill>
              <a:latin typeface="ＭＳ ゴシック" pitchFamily="49" charset="-128"/>
              <a:ea typeface="ＭＳ ゴシック" pitchFamily="49" charset="-128"/>
            </a:rPr>
            <a:pPr algn="r"/>
            <a:t>【98.53】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E719AD0-3BFB-404E-BF6E-B64BB3D72904}" type="TxLink">
            <a:rPr kumimoji="1" lang="en-US" altLang="en-US" sz="900" b="0" i="0" u="none" strike="noStrike">
              <a:solidFill>
                <a:srgbClr val="000000"/>
              </a:solidFill>
              <a:latin typeface="ＭＳ ゴシック" pitchFamily="49" charset="-128"/>
              <a:ea typeface="ＭＳ ゴシック" pitchFamily="49" charset="-128"/>
            </a:rPr>
            <a:pPr algn="r"/>
            <a:t>【36.85】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B4B7D35-4287-4A8F-BD84-AC12A074069A}" type="TxLink">
            <a:rPr kumimoji="1" lang="en-US" altLang="en-US" sz="900" b="0" i="0" u="none" strike="noStrike">
              <a:solidFill>
                <a:srgbClr val="000000"/>
              </a:solidFill>
              <a:latin typeface="ＭＳ ゴシック" pitchFamily="49" charset="-128"/>
              <a:ea typeface="ＭＳ ゴシック" pitchFamily="49" charset="-128"/>
            </a:rPr>
            <a:pPr algn="r"/>
            <a:t>【4.56】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CAC7F95-19C4-4068-B3EE-948FD252D009}" type="TxLink">
            <a:rPr kumimoji="1" lang="en-US" altLang="en-US" sz="900" b="0" i="0" u="none" strike="noStrike">
              <a:solidFill>
                <a:srgbClr val="000000"/>
              </a:solidFill>
              <a:latin typeface="ＭＳ ゴシック" pitchFamily="49" charset="-128"/>
              <a:ea typeface="ＭＳ ゴシック"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zoomScaleNormal="100"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2" t="str">
        <f>データ!H6</f>
        <v>三重県　四日市市</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c r="A8" s="2"/>
      <c r="B8" s="70" t="str">
        <f>データ!I6</f>
        <v>法適用</v>
      </c>
      <c r="C8" s="70"/>
      <c r="D8" s="70"/>
      <c r="E8" s="70"/>
      <c r="F8" s="70"/>
      <c r="G8" s="70"/>
      <c r="H8" s="70"/>
      <c r="I8" s="70" t="str">
        <f>データ!J6</f>
        <v>下水道事業</v>
      </c>
      <c r="J8" s="70"/>
      <c r="K8" s="70"/>
      <c r="L8" s="70"/>
      <c r="M8" s="70"/>
      <c r="N8" s="70"/>
      <c r="O8" s="70"/>
      <c r="P8" s="70" t="str">
        <f>データ!K6</f>
        <v>公共下水道</v>
      </c>
      <c r="Q8" s="70"/>
      <c r="R8" s="70"/>
      <c r="S8" s="70"/>
      <c r="T8" s="70"/>
      <c r="U8" s="70"/>
      <c r="V8" s="70"/>
      <c r="W8" s="70" t="str">
        <f>データ!L6</f>
        <v>Ac1</v>
      </c>
      <c r="X8" s="70"/>
      <c r="Y8" s="70"/>
      <c r="Z8" s="70"/>
      <c r="AA8" s="70"/>
      <c r="AB8" s="70"/>
      <c r="AC8" s="70"/>
      <c r="AD8" s="3"/>
      <c r="AE8" s="3"/>
      <c r="AF8" s="3"/>
      <c r="AG8" s="3"/>
      <c r="AH8" s="3"/>
      <c r="AI8" s="3"/>
      <c r="AJ8" s="3"/>
      <c r="AK8" s="3"/>
      <c r="AL8" s="64">
        <f>データ!R6</f>
        <v>312457</v>
      </c>
      <c r="AM8" s="64"/>
      <c r="AN8" s="64"/>
      <c r="AO8" s="64"/>
      <c r="AP8" s="64"/>
      <c r="AQ8" s="64"/>
      <c r="AR8" s="64"/>
      <c r="AS8" s="64"/>
      <c r="AT8" s="63">
        <f>データ!S6</f>
        <v>206.44</v>
      </c>
      <c r="AU8" s="63"/>
      <c r="AV8" s="63"/>
      <c r="AW8" s="63"/>
      <c r="AX8" s="63"/>
      <c r="AY8" s="63"/>
      <c r="AZ8" s="63"/>
      <c r="BA8" s="63"/>
      <c r="BB8" s="63">
        <f>データ!T6</f>
        <v>1513.55</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c r="A10" s="2"/>
      <c r="B10" s="63" t="str">
        <f>データ!M6</f>
        <v>-</v>
      </c>
      <c r="C10" s="63"/>
      <c r="D10" s="63"/>
      <c r="E10" s="63"/>
      <c r="F10" s="63"/>
      <c r="G10" s="63"/>
      <c r="H10" s="63"/>
      <c r="I10" s="63">
        <f>データ!N6</f>
        <v>62.14</v>
      </c>
      <c r="J10" s="63"/>
      <c r="K10" s="63"/>
      <c r="L10" s="63"/>
      <c r="M10" s="63"/>
      <c r="N10" s="63"/>
      <c r="O10" s="63"/>
      <c r="P10" s="63">
        <f>データ!O6</f>
        <v>74.930000000000007</v>
      </c>
      <c r="Q10" s="63"/>
      <c r="R10" s="63"/>
      <c r="S10" s="63"/>
      <c r="T10" s="63"/>
      <c r="U10" s="63"/>
      <c r="V10" s="63"/>
      <c r="W10" s="63">
        <f>データ!P6</f>
        <v>74.22</v>
      </c>
      <c r="X10" s="63"/>
      <c r="Y10" s="63"/>
      <c r="Z10" s="63"/>
      <c r="AA10" s="63"/>
      <c r="AB10" s="63"/>
      <c r="AC10" s="63"/>
      <c r="AD10" s="64">
        <f>データ!Q6</f>
        <v>2592</v>
      </c>
      <c r="AE10" s="64"/>
      <c r="AF10" s="64"/>
      <c r="AG10" s="64"/>
      <c r="AH10" s="64"/>
      <c r="AI10" s="64"/>
      <c r="AJ10" s="64"/>
      <c r="AK10" s="2"/>
      <c r="AL10" s="64">
        <f>データ!U6</f>
        <v>233876</v>
      </c>
      <c r="AM10" s="64"/>
      <c r="AN10" s="64"/>
      <c r="AO10" s="64"/>
      <c r="AP10" s="64"/>
      <c r="AQ10" s="64"/>
      <c r="AR10" s="64"/>
      <c r="AS10" s="64"/>
      <c r="AT10" s="63">
        <f>データ!V6</f>
        <v>44.19</v>
      </c>
      <c r="AU10" s="63"/>
      <c r="AV10" s="63"/>
      <c r="AW10" s="63"/>
      <c r="AX10" s="63"/>
      <c r="AY10" s="63"/>
      <c r="AZ10" s="63"/>
      <c r="BA10" s="63"/>
      <c r="BB10" s="63">
        <f>データ!W6</f>
        <v>5292.51</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107</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108</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109</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40</v>
      </c>
    </row>
    <row r="84" spans="1:78">
      <c r="C84" s="2" t="s">
        <v>41</v>
      </c>
    </row>
  </sheetData>
  <sheetProtection algorithmName="SHA-512" hashValue="YjVudYKSqFHa1x1a5Rk1SwyW0fQaR14FPJKpqgSbOx5cbmv96+nmriykkk6kJb15+zn973I2Qe0Sty+m42zslA==" saltValue="6Akao+hLeGCY+XSANqOlcA==" spinCount="100000"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Q10"/>
  <sheetViews>
    <sheetView showGridLines="0" topLeftCell="BG1" workbookViewId="0">
      <selection activeCell="BI6" sqref="BI6"/>
    </sheetView>
  </sheetViews>
  <sheetFormatPr defaultRowHeight="13.5"/>
  <cols>
    <col min="2" max="143" width="11.875" customWidth="1"/>
  </cols>
  <sheetData>
    <row r="1" spans="1:147">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7">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7">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7">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7">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7" s="34" customFormat="1">
      <c r="A6" s="26" t="s">
        <v>95</v>
      </c>
      <c r="B6" s="31">
        <f>B7</f>
        <v>2015</v>
      </c>
      <c r="C6" s="31">
        <f t="shared" ref="C6:W6" si="3">C7</f>
        <v>242021</v>
      </c>
      <c r="D6" s="31">
        <f t="shared" si="3"/>
        <v>46</v>
      </c>
      <c r="E6" s="31">
        <f t="shared" si="3"/>
        <v>17</v>
      </c>
      <c r="F6" s="31">
        <f t="shared" si="3"/>
        <v>1</v>
      </c>
      <c r="G6" s="31">
        <f t="shared" si="3"/>
        <v>0</v>
      </c>
      <c r="H6" s="31" t="str">
        <f t="shared" si="3"/>
        <v>三重県　四日市市</v>
      </c>
      <c r="I6" s="31" t="str">
        <f t="shared" si="3"/>
        <v>法適用</v>
      </c>
      <c r="J6" s="31" t="str">
        <f t="shared" si="3"/>
        <v>下水道事業</v>
      </c>
      <c r="K6" s="31" t="str">
        <f t="shared" si="3"/>
        <v>公共下水道</v>
      </c>
      <c r="L6" s="31" t="str">
        <f t="shared" si="3"/>
        <v>Ac1</v>
      </c>
      <c r="M6" s="32" t="str">
        <f t="shared" si="3"/>
        <v>-</v>
      </c>
      <c r="N6" s="32">
        <f t="shared" si="3"/>
        <v>62.14</v>
      </c>
      <c r="O6" s="32">
        <f t="shared" si="3"/>
        <v>74.930000000000007</v>
      </c>
      <c r="P6" s="32">
        <f t="shared" si="3"/>
        <v>74.22</v>
      </c>
      <c r="Q6" s="32">
        <f t="shared" si="3"/>
        <v>2592</v>
      </c>
      <c r="R6" s="32">
        <f t="shared" si="3"/>
        <v>312457</v>
      </c>
      <c r="S6" s="32">
        <f t="shared" si="3"/>
        <v>206.44</v>
      </c>
      <c r="T6" s="32">
        <f t="shared" si="3"/>
        <v>1513.55</v>
      </c>
      <c r="U6" s="32">
        <f t="shared" si="3"/>
        <v>233876</v>
      </c>
      <c r="V6" s="32">
        <f t="shared" si="3"/>
        <v>44.19</v>
      </c>
      <c r="W6" s="32">
        <f t="shared" si="3"/>
        <v>5292.51</v>
      </c>
      <c r="X6" s="33">
        <f>IF(X7="",NA(),X7)</f>
        <v>104.18</v>
      </c>
      <c r="Y6" s="33">
        <f t="shared" ref="Y6:AG6" si="4">IF(Y7="",NA(),Y7)</f>
        <v>104.94</v>
      </c>
      <c r="Z6" s="33">
        <f t="shared" si="4"/>
        <v>104.65</v>
      </c>
      <c r="AA6" s="33">
        <f t="shared" si="4"/>
        <v>111.83</v>
      </c>
      <c r="AB6" s="33">
        <f t="shared" si="4"/>
        <v>110.4</v>
      </c>
      <c r="AC6" s="33">
        <f t="shared" si="4"/>
        <v>103.11</v>
      </c>
      <c r="AD6" s="33">
        <f t="shared" si="4"/>
        <v>102.74</v>
      </c>
      <c r="AE6" s="33">
        <f t="shared" si="4"/>
        <v>103.51</v>
      </c>
      <c r="AF6" s="33">
        <f t="shared" si="4"/>
        <v>105.47</v>
      </c>
      <c r="AG6" s="33">
        <f t="shared" si="4"/>
        <v>106.67</v>
      </c>
      <c r="AH6" s="32" t="str">
        <f>IF(AH7="","",IF(AH7="-","【-】","【"&amp;SUBSTITUTE(TEXT(AH7,"#,##0.00"),"-","△")&amp;"】"))</f>
        <v>【108.23】</v>
      </c>
      <c r="AI6" s="32">
        <f>IF(AI7="",NA(),AI7)</f>
        <v>0</v>
      </c>
      <c r="AJ6" s="32">
        <f t="shared" ref="AJ6:AR6" si="5">IF(AJ7="",NA(),AJ7)</f>
        <v>0</v>
      </c>
      <c r="AK6" s="32">
        <f t="shared" si="5"/>
        <v>0</v>
      </c>
      <c r="AL6" s="32">
        <f t="shared" si="5"/>
        <v>0</v>
      </c>
      <c r="AM6" s="32">
        <f t="shared" si="5"/>
        <v>0</v>
      </c>
      <c r="AN6" s="33">
        <f t="shared" si="5"/>
        <v>14.03</v>
      </c>
      <c r="AO6" s="33">
        <f t="shared" si="5"/>
        <v>15.05</v>
      </c>
      <c r="AP6" s="33">
        <f t="shared" si="5"/>
        <v>11.76</v>
      </c>
      <c r="AQ6" s="33">
        <f t="shared" si="5"/>
        <v>13.3</v>
      </c>
      <c r="AR6" s="33">
        <f t="shared" si="5"/>
        <v>12.51</v>
      </c>
      <c r="AS6" s="32" t="str">
        <f>IF(AS7="","",IF(AS7="-","【-】","【"&amp;SUBSTITUTE(TEXT(AS7,"#,##0.00"),"-","△")&amp;"】"))</f>
        <v>【4.45】</v>
      </c>
      <c r="AT6" s="33">
        <f>IF(AT7="",NA(),AT7)</f>
        <v>162.6</v>
      </c>
      <c r="AU6" s="33">
        <f t="shared" ref="AU6:BC6" si="6">IF(AU7="",NA(),AU7)</f>
        <v>136.02000000000001</v>
      </c>
      <c r="AV6" s="33">
        <f t="shared" si="6"/>
        <v>127.26</v>
      </c>
      <c r="AW6" s="33">
        <f t="shared" si="6"/>
        <v>82.6</v>
      </c>
      <c r="AX6" s="33">
        <f t="shared" si="6"/>
        <v>74.53</v>
      </c>
      <c r="AY6" s="33">
        <f t="shared" si="6"/>
        <v>191.62</v>
      </c>
      <c r="AZ6" s="33">
        <f t="shared" si="6"/>
        <v>184.15</v>
      </c>
      <c r="BA6" s="33">
        <f t="shared" si="6"/>
        <v>205.35</v>
      </c>
      <c r="BB6" s="33">
        <f t="shared" si="6"/>
        <v>52.63</v>
      </c>
      <c r="BC6" s="33">
        <f t="shared" si="6"/>
        <v>54.09</v>
      </c>
      <c r="BD6" s="32" t="str">
        <f>IF(BD7="","",IF(BD7="-","【-】","【"&amp;SUBSTITUTE(TEXT(BD7,"#,##0.00"),"-","△")&amp;"】"))</f>
        <v>【57.41】</v>
      </c>
      <c r="BE6" s="33">
        <f>IF(BE7="",NA(),BE7)</f>
        <v>2299.37</v>
      </c>
      <c r="BF6" s="33">
        <f t="shared" ref="BF6:BN6" si="7">IF(BF7="",NA(),BF7)</f>
        <v>2210.08</v>
      </c>
      <c r="BG6" s="33">
        <f t="shared" si="7"/>
        <v>2174.86</v>
      </c>
      <c r="BH6" s="33">
        <f t="shared" si="7"/>
        <v>2193.0300000000002</v>
      </c>
      <c r="BI6" s="33">
        <f t="shared" si="7"/>
        <v>2146.8200000000002</v>
      </c>
      <c r="BJ6" s="33">
        <f t="shared" si="7"/>
        <v>959.1</v>
      </c>
      <c r="BK6" s="33">
        <f t="shared" si="7"/>
        <v>941.18</v>
      </c>
      <c r="BL6" s="33">
        <f t="shared" si="7"/>
        <v>893.45</v>
      </c>
      <c r="BM6" s="33">
        <f t="shared" si="7"/>
        <v>843.57</v>
      </c>
      <c r="BN6" s="33">
        <f t="shared" si="7"/>
        <v>845.86</v>
      </c>
      <c r="BO6" s="32" t="str">
        <f>IF(BO7="","",IF(BO7="-","【-】","【"&amp;SUBSTITUTE(TEXT(BO7,"#,##0.00"),"-","△")&amp;"】"))</f>
        <v>【763.62】</v>
      </c>
      <c r="BP6" s="33">
        <f>IF(BP7="",NA(),BP7)</f>
        <v>100.11</v>
      </c>
      <c r="BQ6" s="33">
        <f t="shared" ref="BQ6:BY6" si="8">IF(BQ7="",NA(),BQ7)</f>
        <v>104.91</v>
      </c>
      <c r="BR6" s="33">
        <f t="shared" si="8"/>
        <v>102.48</v>
      </c>
      <c r="BS6" s="33">
        <f t="shared" si="8"/>
        <v>116.03</v>
      </c>
      <c r="BT6" s="33">
        <f t="shared" si="8"/>
        <v>108.1</v>
      </c>
      <c r="BU6" s="33">
        <f t="shared" si="8"/>
        <v>93.53</v>
      </c>
      <c r="BV6" s="33">
        <f t="shared" si="8"/>
        <v>93.55</v>
      </c>
      <c r="BW6" s="33">
        <f t="shared" si="8"/>
        <v>95.24</v>
      </c>
      <c r="BX6" s="33">
        <f t="shared" si="8"/>
        <v>99.86</v>
      </c>
      <c r="BY6" s="33">
        <f t="shared" si="8"/>
        <v>101.88</v>
      </c>
      <c r="BZ6" s="32" t="str">
        <f>IF(BZ7="","",IF(BZ7="-","【-】","【"&amp;SUBSTITUTE(TEXT(BZ7,"#,##0.00"),"-","△")&amp;"】"))</f>
        <v>【98.53】</v>
      </c>
      <c r="CA6" s="33">
        <f>IF(CA7="",NA(),CA7)</f>
        <v>154.37</v>
      </c>
      <c r="CB6" s="33">
        <f t="shared" ref="CB6:CJ6" si="9">IF(CB7="",NA(),CB7)</f>
        <v>148.16</v>
      </c>
      <c r="CC6" s="33">
        <f t="shared" si="9"/>
        <v>150.33000000000001</v>
      </c>
      <c r="CD6" s="33">
        <f t="shared" si="9"/>
        <v>131.76</v>
      </c>
      <c r="CE6" s="33">
        <f t="shared" si="9"/>
        <v>140.87</v>
      </c>
      <c r="CF6" s="33">
        <f t="shared" si="9"/>
        <v>152.28</v>
      </c>
      <c r="CG6" s="33">
        <f t="shared" si="9"/>
        <v>153.24</v>
      </c>
      <c r="CH6" s="33">
        <f t="shared" si="9"/>
        <v>150.75</v>
      </c>
      <c r="CI6" s="33">
        <f t="shared" si="9"/>
        <v>147.29</v>
      </c>
      <c r="CJ6" s="33">
        <f t="shared" si="9"/>
        <v>143.15</v>
      </c>
      <c r="CK6" s="32" t="str">
        <f>IF(CK7="","",IF(CK7="-","【-】","【"&amp;SUBSTITUTE(TEXT(CK7,"#,##0.00"),"-","△")&amp;"】"))</f>
        <v>【139.70】</v>
      </c>
      <c r="CL6" s="33">
        <f>IF(CL7="",NA(),CL7)</f>
        <v>121.9</v>
      </c>
      <c r="CM6" s="33">
        <f t="shared" ref="CM6:CU6" si="10">IF(CM7="",NA(),CM7)</f>
        <v>84.88</v>
      </c>
      <c r="CN6" s="33">
        <f t="shared" si="10"/>
        <v>77.42</v>
      </c>
      <c r="CO6" s="33">
        <f t="shared" si="10"/>
        <v>77.42</v>
      </c>
      <c r="CP6" s="33">
        <f t="shared" si="10"/>
        <v>79.56</v>
      </c>
      <c r="CQ6" s="33">
        <f t="shared" si="10"/>
        <v>61.64</v>
      </c>
      <c r="CR6" s="33">
        <f t="shared" si="10"/>
        <v>61.73</v>
      </c>
      <c r="CS6" s="33">
        <f t="shared" si="10"/>
        <v>61.1</v>
      </c>
      <c r="CT6" s="33">
        <f t="shared" si="10"/>
        <v>61.03</v>
      </c>
      <c r="CU6" s="33">
        <f t="shared" si="10"/>
        <v>62.5</v>
      </c>
      <c r="CV6" s="32" t="str">
        <f>IF(CV7="","",IF(CV7="-","【-】","【"&amp;SUBSTITUTE(TEXT(CV7,"#,##0.00"),"-","△")&amp;"】"))</f>
        <v>【60.01】</v>
      </c>
      <c r="CW6" s="33">
        <f>IF(CW7="",NA(),CW7)</f>
        <v>92.16</v>
      </c>
      <c r="CX6" s="33">
        <f t="shared" ref="CX6:DF6" si="11">IF(CX7="",NA(),CX7)</f>
        <v>92.27</v>
      </c>
      <c r="CY6" s="33">
        <f t="shared" si="11"/>
        <v>92.45</v>
      </c>
      <c r="CZ6" s="33">
        <f t="shared" si="11"/>
        <v>92.45</v>
      </c>
      <c r="DA6" s="33">
        <f t="shared" si="11"/>
        <v>92.16</v>
      </c>
      <c r="DB6" s="33">
        <f t="shared" si="11"/>
        <v>93.1</v>
      </c>
      <c r="DC6" s="33">
        <f t="shared" si="11"/>
        <v>93.1</v>
      </c>
      <c r="DD6" s="33">
        <f t="shared" si="11"/>
        <v>93.47</v>
      </c>
      <c r="DE6" s="33">
        <f t="shared" si="11"/>
        <v>93.83</v>
      </c>
      <c r="DF6" s="33">
        <f t="shared" si="11"/>
        <v>93.88</v>
      </c>
      <c r="DG6" s="32" t="str">
        <f>IF(DG7="","",IF(DG7="-","【-】","【"&amp;SUBSTITUTE(TEXT(DG7,"#,##0.00"),"-","△")&amp;"】"))</f>
        <v>【94.73】</v>
      </c>
      <c r="DH6" s="33">
        <f>IF(DH7="",NA(),DH7)</f>
        <v>14.71</v>
      </c>
      <c r="DI6" s="33">
        <f t="shared" ref="DI6:DQ6" si="12">IF(DI7="",NA(),DI7)</f>
        <v>16</v>
      </c>
      <c r="DJ6" s="33">
        <f t="shared" si="12"/>
        <v>17.18</v>
      </c>
      <c r="DK6" s="33">
        <f t="shared" si="12"/>
        <v>31.94</v>
      </c>
      <c r="DL6" s="33">
        <f t="shared" si="12"/>
        <v>32.770000000000003</v>
      </c>
      <c r="DM6" s="33">
        <f t="shared" si="12"/>
        <v>14.17</v>
      </c>
      <c r="DN6" s="33">
        <f t="shared" si="12"/>
        <v>15.36</v>
      </c>
      <c r="DO6" s="33">
        <f t="shared" si="12"/>
        <v>16.57</v>
      </c>
      <c r="DP6" s="33">
        <f t="shared" si="12"/>
        <v>28.06</v>
      </c>
      <c r="DQ6" s="33">
        <f t="shared" si="12"/>
        <v>29.48</v>
      </c>
      <c r="DR6" s="32" t="str">
        <f>IF(DR7="","",IF(DR7="-","【-】","【"&amp;SUBSTITUTE(TEXT(DR7,"#,##0.00"),"-","△")&amp;"】"))</f>
        <v>【36.85】</v>
      </c>
      <c r="DS6" s="33">
        <f>IF(DS7="",NA(),DS7)</f>
        <v>0.91</v>
      </c>
      <c r="DT6" s="33">
        <f t="shared" ref="DT6:EB6" si="13">IF(DT7="",NA(),DT7)</f>
        <v>1.46</v>
      </c>
      <c r="DU6" s="33">
        <f t="shared" si="13"/>
        <v>2.08</v>
      </c>
      <c r="DV6" s="33">
        <f t="shared" si="13"/>
        <v>2.63</v>
      </c>
      <c r="DW6" s="33">
        <f t="shared" si="13"/>
        <v>4.08</v>
      </c>
      <c r="DX6" s="33">
        <f t="shared" si="13"/>
        <v>2.36</v>
      </c>
      <c r="DY6" s="33">
        <f t="shared" si="13"/>
        <v>2.81</v>
      </c>
      <c r="DZ6" s="33">
        <f t="shared" si="13"/>
        <v>3.11</v>
      </c>
      <c r="EA6" s="33">
        <f t="shared" si="13"/>
        <v>3.32</v>
      </c>
      <c r="EB6" s="33">
        <f t="shared" si="13"/>
        <v>3.89</v>
      </c>
      <c r="EC6" s="32" t="str">
        <f>IF(EC7="","",IF(EC7="-","【-】","【"&amp;SUBSTITUTE(TEXT(EC7,"#,##0.00"),"-","△")&amp;"】"))</f>
        <v>【4.56】</v>
      </c>
      <c r="ED6" s="33">
        <f>IF(ED7="",NA(),ED7)</f>
        <v>0.25</v>
      </c>
      <c r="EE6" s="33">
        <f t="shared" ref="EE6:EM6" si="14">IF(EE7="",NA(),EE7)</f>
        <v>0.56999999999999995</v>
      </c>
      <c r="EF6" s="33">
        <f t="shared" si="14"/>
        <v>0.48</v>
      </c>
      <c r="EG6" s="33">
        <f t="shared" si="14"/>
        <v>0.32</v>
      </c>
      <c r="EH6" s="33">
        <f t="shared" si="14"/>
        <v>0.39</v>
      </c>
      <c r="EI6" s="33">
        <f t="shared" si="14"/>
        <v>0.08</v>
      </c>
      <c r="EJ6" s="33">
        <f t="shared" si="14"/>
        <v>0.1</v>
      </c>
      <c r="EK6" s="33">
        <f t="shared" si="14"/>
        <v>0.1</v>
      </c>
      <c r="EL6" s="33">
        <f t="shared" si="14"/>
        <v>0.11</v>
      </c>
      <c r="EM6" s="33">
        <f t="shared" si="14"/>
        <v>0.12</v>
      </c>
      <c r="EN6" s="32" t="str">
        <f>IF(EN7="","",IF(EN7="-","【-】","【"&amp;SUBSTITUTE(TEXT(EN7,"#,##0.00"),"-","△")&amp;"】"))</f>
        <v>【0.23】</v>
      </c>
    </row>
    <row r="7" spans="1:147" s="34" customFormat="1">
      <c r="A7" s="26"/>
      <c r="B7" s="35">
        <v>2015</v>
      </c>
      <c r="C7" s="35">
        <v>242021</v>
      </c>
      <c r="D7" s="35">
        <v>46</v>
      </c>
      <c r="E7" s="35">
        <v>17</v>
      </c>
      <c r="F7" s="35">
        <v>1</v>
      </c>
      <c r="G7" s="35">
        <v>0</v>
      </c>
      <c r="H7" s="35" t="s">
        <v>96</v>
      </c>
      <c r="I7" s="35" t="s">
        <v>97</v>
      </c>
      <c r="J7" s="35" t="s">
        <v>98</v>
      </c>
      <c r="K7" s="35" t="s">
        <v>99</v>
      </c>
      <c r="L7" s="35" t="s">
        <v>100</v>
      </c>
      <c r="M7" s="36" t="s">
        <v>101</v>
      </c>
      <c r="N7" s="36">
        <v>62.14</v>
      </c>
      <c r="O7" s="36">
        <v>74.930000000000007</v>
      </c>
      <c r="P7" s="36">
        <v>74.22</v>
      </c>
      <c r="Q7" s="36">
        <v>2592</v>
      </c>
      <c r="R7" s="36">
        <v>312457</v>
      </c>
      <c r="S7" s="36">
        <v>206.44</v>
      </c>
      <c r="T7" s="36">
        <v>1513.55</v>
      </c>
      <c r="U7" s="36">
        <v>233876</v>
      </c>
      <c r="V7" s="36">
        <v>44.19</v>
      </c>
      <c r="W7" s="36">
        <v>5292.51</v>
      </c>
      <c r="X7" s="36">
        <v>104.18</v>
      </c>
      <c r="Y7" s="36">
        <v>104.94</v>
      </c>
      <c r="Z7" s="36">
        <v>104.65</v>
      </c>
      <c r="AA7" s="36">
        <v>111.83</v>
      </c>
      <c r="AB7" s="36">
        <v>110.4</v>
      </c>
      <c r="AC7" s="36">
        <v>103.11</v>
      </c>
      <c r="AD7" s="36">
        <v>102.74</v>
      </c>
      <c r="AE7" s="36">
        <v>103.51</v>
      </c>
      <c r="AF7" s="36">
        <v>105.47</v>
      </c>
      <c r="AG7" s="36">
        <v>106.67</v>
      </c>
      <c r="AH7" s="36">
        <v>108.23</v>
      </c>
      <c r="AI7" s="36">
        <v>0</v>
      </c>
      <c r="AJ7" s="36">
        <v>0</v>
      </c>
      <c r="AK7" s="36">
        <v>0</v>
      </c>
      <c r="AL7" s="36">
        <v>0</v>
      </c>
      <c r="AM7" s="36">
        <v>0</v>
      </c>
      <c r="AN7" s="36">
        <v>14.03</v>
      </c>
      <c r="AO7" s="36">
        <v>15.05</v>
      </c>
      <c r="AP7" s="36">
        <v>11.76</v>
      </c>
      <c r="AQ7" s="36">
        <v>13.3</v>
      </c>
      <c r="AR7" s="36">
        <v>12.51</v>
      </c>
      <c r="AS7" s="36">
        <v>4.45</v>
      </c>
      <c r="AT7" s="36">
        <v>162.6</v>
      </c>
      <c r="AU7" s="36">
        <v>136.02000000000001</v>
      </c>
      <c r="AV7" s="36">
        <v>127.26</v>
      </c>
      <c r="AW7" s="36">
        <v>82.6</v>
      </c>
      <c r="AX7" s="36">
        <v>74.53</v>
      </c>
      <c r="AY7" s="36">
        <v>191.62</v>
      </c>
      <c r="AZ7" s="36">
        <v>184.15</v>
      </c>
      <c r="BA7" s="36">
        <v>205.35</v>
      </c>
      <c r="BB7" s="36">
        <v>52.63</v>
      </c>
      <c r="BC7" s="36">
        <v>54.09</v>
      </c>
      <c r="BD7" s="36">
        <v>57.41</v>
      </c>
      <c r="BE7" s="36">
        <v>2299.37</v>
      </c>
      <c r="BF7" s="36">
        <v>2210.08</v>
      </c>
      <c r="BG7" s="36">
        <v>2174.86</v>
      </c>
      <c r="BH7" s="36">
        <v>2193.0300000000002</v>
      </c>
      <c r="BI7" s="36">
        <v>2146.8200000000002</v>
      </c>
      <c r="BJ7" s="36">
        <v>959.1</v>
      </c>
      <c r="BK7" s="36">
        <v>941.18</v>
      </c>
      <c r="BL7" s="36">
        <v>893.45</v>
      </c>
      <c r="BM7" s="36">
        <v>843.57</v>
      </c>
      <c r="BN7" s="36">
        <v>845.86</v>
      </c>
      <c r="BO7" s="36">
        <v>763.62</v>
      </c>
      <c r="BP7" s="36">
        <v>100.11</v>
      </c>
      <c r="BQ7" s="36">
        <v>104.91</v>
      </c>
      <c r="BR7" s="36">
        <v>102.48</v>
      </c>
      <c r="BS7" s="36">
        <v>116.03</v>
      </c>
      <c r="BT7" s="36">
        <v>108.1</v>
      </c>
      <c r="BU7" s="36">
        <v>93.53</v>
      </c>
      <c r="BV7" s="36">
        <v>93.55</v>
      </c>
      <c r="BW7" s="36">
        <v>95.24</v>
      </c>
      <c r="BX7" s="36">
        <v>99.86</v>
      </c>
      <c r="BY7" s="36">
        <v>101.88</v>
      </c>
      <c r="BZ7" s="36">
        <v>98.53</v>
      </c>
      <c r="CA7" s="36">
        <v>154.37</v>
      </c>
      <c r="CB7" s="36">
        <v>148.16</v>
      </c>
      <c r="CC7" s="36">
        <v>150.33000000000001</v>
      </c>
      <c r="CD7" s="36">
        <v>131.76</v>
      </c>
      <c r="CE7" s="36">
        <v>140.87</v>
      </c>
      <c r="CF7" s="36">
        <v>152.28</v>
      </c>
      <c r="CG7" s="36">
        <v>153.24</v>
      </c>
      <c r="CH7" s="36">
        <v>150.75</v>
      </c>
      <c r="CI7" s="36">
        <v>147.29</v>
      </c>
      <c r="CJ7" s="36">
        <v>143.15</v>
      </c>
      <c r="CK7" s="36">
        <v>139.69999999999999</v>
      </c>
      <c r="CL7" s="36">
        <v>121.9</v>
      </c>
      <c r="CM7" s="36">
        <v>84.88</v>
      </c>
      <c r="CN7" s="36">
        <v>77.42</v>
      </c>
      <c r="CO7" s="36">
        <v>77.42</v>
      </c>
      <c r="CP7" s="36">
        <v>79.56</v>
      </c>
      <c r="CQ7" s="36">
        <v>61.64</v>
      </c>
      <c r="CR7" s="36">
        <v>61.73</v>
      </c>
      <c r="CS7" s="36">
        <v>61.1</v>
      </c>
      <c r="CT7" s="36">
        <v>61.03</v>
      </c>
      <c r="CU7" s="36">
        <v>62.5</v>
      </c>
      <c r="CV7" s="36">
        <v>60.01</v>
      </c>
      <c r="CW7" s="36">
        <v>92.16</v>
      </c>
      <c r="CX7" s="36">
        <v>92.27</v>
      </c>
      <c r="CY7" s="36">
        <v>92.45</v>
      </c>
      <c r="CZ7" s="36">
        <v>92.45</v>
      </c>
      <c r="DA7" s="36">
        <v>92.16</v>
      </c>
      <c r="DB7" s="36">
        <v>93.1</v>
      </c>
      <c r="DC7" s="36">
        <v>93.1</v>
      </c>
      <c r="DD7" s="36">
        <v>93.47</v>
      </c>
      <c r="DE7" s="36">
        <v>93.83</v>
      </c>
      <c r="DF7" s="36">
        <v>93.88</v>
      </c>
      <c r="DG7" s="36">
        <v>94.73</v>
      </c>
      <c r="DH7" s="36">
        <v>14.71</v>
      </c>
      <c r="DI7" s="36">
        <v>16</v>
      </c>
      <c r="DJ7" s="36">
        <v>17.18</v>
      </c>
      <c r="DK7" s="36">
        <v>31.94</v>
      </c>
      <c r="DL7" s="36">
        <v>32.770000000000003</v>
      </c>
      <c r="DM7" s="36">
        <v>14.17</v>
      </c>
      <c r="DN7" s="36">
        <v>15.36</v>
      </c>
      <c r="DO7" s="36">
        <v>16.57</v>
      </c>
      <c r="DP7" s="36">
        <v>28.06</v>
      </c>
      <c r="DQ7" s="36">
        <v>29.48</v>
      </c>
      <c r="DR7" s="36">
        <v>36.85</v>
      </c>
      <c r="DS7" s="36">
        <v>0.91</v>
      </c>
      <c r="DT7" s="36">
        <v>1.46</v>
      </c>
      <c r="DU7" s="36">
        <v>2.08</v>
      </c>
      <c r="DV7" s="36">
        <v>2.63</v>
      </c>
      <c r="DW7" s="36">
        <v>4.08</v>
      </c>
      <c r="DX7" s="36">
        <v>2.36</v>
      </c>
      <c r="DY7" s="36">
        <v>2.81</v>
      </c>
      <c r="DZ7" s="36">
        <v>3.11</v>
      </c>
      <c r="EA7" s="36">
        <v>3.32</v>
      </c>
      <c r="EB7" s="36">
        <v>3.89</v>
      </c>
      <c r="EC7" s="36">
        <v>4.5599999999999996</v>
      </c>
      <c r="ED7" s="36">
        <v>0.25</v>
      </c>
      <c r="EE7" s="36">
        <v>0.56999999999999995</v>
      </c>
      <c r="EF7" s="36">
        <v>0.48</v>
      </c>
      <c r="EG7" s="36">
        <v>0.32</v>
      </c>
      <c r="EH7" s="36">
        <v>0.39</v>
      </c>
      <c r="EI7" s="36">
        <v>0.08</v>
      </c>
      <c r="EJ7" s="36">
        <v>0.1</v>
      </c>
      <c r="EK7" s="36">
        <v>0.1</v>
      </c>
      <c r="EL7" s="36">
        <v>0.11</v>
      </c>
      <c r="EM7" s="36">
        <v>0.12</v>
      </c>
      <c r="EN7" s="36">
        <v>0.23</v>
      </c>
    </row>
    <row r="8" spans="1:147">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c r="EO8" s="37"/>
      <c r="EP8" s="37"/>
      <c r="EQ8" s="37"/>
    </row>
    <row r="9" spans="1:147">
      <c r="A9" s="38"/>
      <c r="B9" s="38" t="s">
        <v>102</v>
      </c>
      <c r="C9" s="38" t="s">
        <v>103</v>
      </c>
      <c r="D9" s="38" t="s">
        <v>104</v>
      </c>
      <c r="E9" s="38" t="s">
        <v>105</v>
      </c>
      <c r="F9" s="38" t="s">
        <v>106</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7">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2017-02-14T06:22:41Z</cp:lastPrinted>
  <dcterms:created xsi:type="dcterms:W3CDTF">2017-02-08T02:36:02Z</dcterms:created>
  <dcterms:modified xsi:type="dcterms:W3CDTF">2017-02-22T02:46:34Z</dcterms:modified>
  <cp:category/>
</cp:coreProperties>
</file>