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<sst xmlns="http://schemas.openxmlformats.org/spreadsheetml/2006/main" count="217" uniqueCount="107">
  <si>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</si>
  <si>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</si>
  <si>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</si>
  <si>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</si>
  <si>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</si>
  <si>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</si>
  <si>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</si>
  <si>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</si>
  <si>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</si>
  <si>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</si>
  <si>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</si>
  <si>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</si>
  <si>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</si>
  <si>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</si>
  <si>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</si>
  <si>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</si>
  <si>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</si>
  <si>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</si>
  <si>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</si>
  <si>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</si>
  <si>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</si>
  <si>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</si>
  <si>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</si>
  <si>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</si>
  <si>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</si>
  <si>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</si>
  <si>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</si>
  <si>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</si>
  <si>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</si>
  <si>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</si>
  <si>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</si>
  <si>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</si>
  <si>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</si>
  <si>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</si>
  <si>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</si>
  <si>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</si>
  <si>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</si>
  <si>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</si>
  <si>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</si>
  <si>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</si>
  <si>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</si>
  <si>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</si>
  <si>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</si>
  <si>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</si>
  <si>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</si>
  <si>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</si>
  <si>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</si>
  <si>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</si>
  <si>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</si>
  <si>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</si>
  <si>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</si>
  <si>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</si>
  <si>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</si>
  <si>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</si>
  <si>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</si>
  <si>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</si>
  <si>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</si>
  <si>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</si>
  <si>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</si>
  <si>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</si>
  <si>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</si>
  <si>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</si>
  <si>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</si>
  <si>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</si>
  <si>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</si>
  <si>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</si>
  <si>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</si>
  <si>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</si>
  <si>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</si>
  <si>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</si>
  <si>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</si>
  <si>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</si>
  <si>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</si>
  <si>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</si>
  <si>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</si>
  <si>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</si>
  <si>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</si>
  <si>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</si>
  <si>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</si>
  <si>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</si>
  <si>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</si>
  <si>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</si>
  <si>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</si>
  <si>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</si>
  <si>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</si>
  <si>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</si>
  <si>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</si>
  <si>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</si>
  <si>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</si>
  <si>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</si>
  <si>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</si>
  <si>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</si>
  <si>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</si>
  <si>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玉城町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</si>
  <si>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</si>
  <si>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</si>
  <si>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</si>
  <si>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</si>
  <si>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</si>
  <si>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</si>
  <si>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</si>
  <si>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</si>
  <si>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</si>
  <si>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</si>
  <si>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給水原価が低いことから経常収支比率が100％を超える状況が続いており、経営は良好な状況となっている。
　また有収率も類似団体平均に比べて高い水準にあり、配水量に対する料金回収率が高く、効率的な経営といえる。
　料金回収率が常に100％を超えているが、今後の投資計画による資本的支出を見据えた検討が必要である。</t>
    <phoneticPr fontId="4"/>
  </si>
  <si>
    <t>　有形固定資産減価償却率が増加していることから、施設の老朽化が進行していることが予測できる。
　現状は下水道事業に伴う布設替えを実施している段階であるが、今後の本格的な更新に対する検討が必要である。</t>
    <phoneticPr fontId="4"/>
  </si>
  <si>
    <t>　経営戦略を策定することにより、投資・財政の両面から今後の経営方針を検討していく。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</si>
</sst>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1.32</c:v>
                </c:pt>
                <c:pt idx="1">
                  <c:v>1.17</c:v>
                </c:pt>
                <c:pt idx="2">
                  <c:v>0.1</c:v>
                </c:pt>
                <c:pt idx="3">
                  <c:v>0.65</c:v>
                </c:pt>
                <c:pt idx="4">
                  <c:v>1.69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89696"/>
        <c:axId val="8999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0.67</c:v>
                </c:pt>
                <c:pt idx="2">
                  <c:v>0.67</c:v>
                </c:pt>
                <c:pt idx="3">
                  <c:v>0.66</c:v>
                </c:pt>
                <c:pt idx="4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89696"/>
        <c:axId val="89993984"/>
      </c:lineChart>
      <c:dateAx>
        <c:axId val="8938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93984"/>
        <c:crosses val="autoZero"/>
        <c:auto val="1"/>
        <c:lblOffset val="100"/>
        <c:baseTimeUnit val="years"/>
      </c:dateAx>
      <c:valAx>
        <c:axId val="8999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8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71.22</c:v>
                </c:pt>
                <c:pt idx="1">
                  <c:v>70.31</c:v>
                </c:pt>
                <c:pt idx="2">
                  <c:v>65.53</c:v>
                </c:pt>
                <c:pt idx="3">
                  <c:v>64.75</c:v>
                </c:pt>
                <c:pt idx="4">
                  <c:v>65.19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09696"/>
        <c:axId val="9093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55.68</c:v>
                </c:pt>
                <c:pt idx="2">
                  <c:v>55.64</c:v>
                </c:pt>
                <c:pt idx="3">
                  <c:v>55.13</c:v>
                </c:pt>
                <c:pt idx="4">
                  <c:v>54.77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09696"/>
        <c:axId val="90936448"/>
      </c:lineChart>
      <c:dateAx>
        <c:axId val="90909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936448"/>
        <c:crosses val="autoZero"/>
        <c:auto val="1"/>
        <c:lblOffset val="100"/>
        <c:baseTimeUnit val="years"/>
      </c:dateAx>
      <c:valAx>
        <c:axId val="9093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909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86.41</c:v>
                </c:pt>
                <c:pt idx="1">
                  <c:v>85.57</c:v>
                </c:pt>
                <c:pt idx="2">
                  <c:v>89.77</c:v>
                </c:pt>
                <c:pt idx="3">
                  <c:v>88.19</c:v>
                </c:pt>
                <c:pt idx="4">
                  <c:v>89.07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34144"/>
        <c:axId val="9333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83.11</c:v>
                </c:pt>
                <c:pt idx="1">
                  <c:v>83.18</c:v>
                </c:pt>
                <c:pt idx="2">
                  <c:v>83.09</c:v>
                </c:pt>
                <c:pt idx="3">
                  <c:v>83</c:v>
                </c:pt>
                <c:pt idx="4">
                  <c:v>82.89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4144"/>
        <c:axId val="93336320"/>
      </c:lineChart>
      <c:dateAx>
        <c:axId val="9333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36320"/>
        <c:crosses val="autoZero"/>
        <c:auto val="1"/>
        <c:lblOffset val="100"/>
        <c:baseTimeUnit val="years"/>
      </c:dateAx>
      <c:valAx>
        <c:axId val="9333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3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134.52000000000001</c:v>
                </c:pt>
                <c:pt idx="1">
                  <c:v>127.98</c:v>
                </c:pt>
                <c:pt idx="2">
                  <c:v>126.7</c:v>
                </c:pt>
                <c:pt idx="3">
                  <c:v>116.99</c:v>
                </c:pt>
                <c:pt idx="4">
                  <c:v>122.54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28288"/>
        <c:axId val="9003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107.37</c:v>
                </c:pt>
                <c:pt idx="1">
                  <c:v>107.57</c:v>
                </c:pt>
                <c:pt idx="2">
                  <c:v>106.55</c:v>
                </c:pt>
                <c:pt idx="3">
                  <c:v>110.01</c:v>
                </c:pt>
                <c:pt idx="4">
                  <c:v>111.21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8288"/>
        <c:axId val="90038656"/>
      </c:lineChart>
      <c:dateAx>
        <c:axId val="900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38656"/>
        <c:crosses val="autoZero"/>
        <c:auto val="1"/>
        <c:lblOffset val="100"/>
        <c:baseTimeUnit val="years"/>
      </c:dateAx>
      <c:valAx>
        <c:axId val="90038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27.85</c:v>
                </c:pt>
                <c:pt idx="1">
                  <c:v>29.3</c:v>
                </c:pt>
                <c:pt idx="2">
                  <c:v>31.23</c:v>
                </c:pt>
                <c:pt idx="3">
                  <c:v>42.07</c:v>
                </c:pt>
                <c:pt idx="4">
                  <c:v>43.02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65472"/>
        <c:axId val="9026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37.090000000000003</c:v>
                </c:pt>
                <c:pt idx="1">
                  <c:v>38.07</c:v>
                </c:pt>
                <c:pt idx="2">
                  <c:v>39.06</c:v>
                </c:pt>
                <c:pt idx="3">
                  <c:v>46.66</c:v>
                </c:pt>
                <c:pt idx="4">
                  <c:v>47.46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65472"/>
        <c:axId val="90267648"/>
      </c:lineChart>
      <c:dateAx>
        <c:axId val="9026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67648"/>
        <c:crosses val="autoZero"/>
        <c:auto val="1"/>
        <c:lblOffset val="100"/>
        <c:baseTimeUnit val="years"/>
      </c:dateAx>
      <c:valAx>
        <c:axId val="9026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6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14240"/>
        <c:axId val="9031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6.63</c:v>
                </c:pt>
                <c:pt idx="1">
                  <c:v>7.73</c:v>
                </c:pt>
                <c:pt idx="2">
                  <c:v>8.8699999999999992</c:v>
                </c:pt>
                <c:pt idx="3">
                  <c:v>9.85</c:v>
                </c:pt>
                <c:pt idx="4">
                  <c:v>9.7100000000000009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14240"/>
        <c:axId val="90316160"/>
      </c:lineChart>
      <c:dateAx>
        <c:axId val="90314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16160"/>
        <c:crosses val="autoZero"/>
        <c:auto val="1"/>
        <c:lblOffset val="100"/>
        <c:baseTimeUnit val="years"/>
      </c:dateAx>
      <c:valAx>
        <c:axId val="9031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14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48928"/>
        <c:axId val="903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8.5</c:v>
                </c:pt>
                <c:pt idx="1">
                  <c:v>9.34</c:v>
                </c:pt>
                <c:pt idx="2">
                  <c:v>9.56</c:v>
                </c:pt>
                <c:pt idx="3">
                  <c:v>2.8</c:v>
                </c:pt>
                <c:pt idx="4">
                  <c:v>1.93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48928"/>
        <c:axId val="90359296"/>
      </c:lineChart>
      <c:dateAx>
        <c:axId val="9034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59296"/>
        <c:crosses val="autoZero"/>
        <c:auto val="1"/>
        <c:lblOffset val="100"/>
        <c:baseTimeUnit val="years"/>
      </c:dateAx>
      <c:valAx>
        <c:axId val="90359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4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2510.1999999999998</c:v>
                </c:pt>
                <c:pt idx="1">
                  <c:v>6118.72</c:v>
                </c:pt>
                <c:pt idx="2">
                  <c:v>5189.72</c:v>
                </c:pt>
                <c:pt idx="3">
                  <c:v>630.05999999999995</c:v>
                </c:pt>
                <c:pt idx="4">
                  <c:v>1258.44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59136"/>
        <c:axId val="9046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995.5</c:v>
                </c:pt>
                <c:pt idx="1">
                  <c:v>915.5</c:v>
                </c:pt>
                <c:pt idx="2">
                  <c:v>963.24</c:v>
                </c:pt>
                <c:pt idx="3">
                  <c:v>381.53</c:v>
                </c:pt>
                <c:pt idx="4">
                  <c:v>391.54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59136"/>
        <c:axId val="90465408"/>
      </c:lineChart>
      <c:dateAx>
        <c:axId val="90459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65408"/>
        <c:crosses val="autoZero"/>
        <c:auto val="1"/>
        <c:lblOffset val="100"/>
        <c:baseTimeUnit val="years"/>
      </c:dateAx>
      <c:valAx>
        <c:axId val="904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5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222.44</c:v>
                </c:pt>
                <c:pt idx="1">
                  <c:v>218.48</c:v>
                </c:pt>
                <c:pt idx="2">
                  <c:v>213.37</c:v>
                </c:pt>
                <c:pt idx="3">
                  <c:v>213.03</c:v>
                </c:pt>
                <c:pt idx="4">
                  <c:v>194.87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87424"/>
        <c:axId val="9050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414.59</c:v>
                </c:pt>
                <c:pt idx="1">
                  <c:v>404.78</c:v>
                </c:pt>
                <c:pt idx="2">
                  <c:v>400.38</c:v>
                </c:pt>
                <c:pt idx="3">
                  <c:v>393.27</c:v>
                </c:pt>
                <c:pt idx="4">
                  <c:v>386.97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87424"/>
        <c:axId val="90505984"/>
      </c:lineChart>
      <c:dateAx>
        <c:axId val="9048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05984"/>
        <c:crosses val="autoZero"/>
        <c:auto val="1"/>
        <c:lblOffset val="100"/>
        <c:baseTimeUnit val="years"/>
      </c:dateAx>
      <c:valAx>
        <c:axId val="9050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8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133.02000000000001</c:v>
                </c:pt>
                <c:pt idx="1">
                  <c:v>126.52</c:v>
                </c:pt>
                <c:pt idx="2">
                  <c:v>125.4</c:v>
                </c:pt>
                <c:pt idx="3">
                  <c:v>117.23</c:v>
                </c:pt>
                <c:pt idx="4">
                  <c:v>123.52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35808"/>
        <c:axId val="9054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97.71</c:v>
                </c:pt>
                <c:pt idx="1">
                  <c:v>98.07</c:v>
                </c:pt>
                <c:pt idx="2">
                  <c:v>96.56</c:v>
                </c:pt>
                <c:pt idx="3">
                  <c:v>100.47</c:v>
                </c:pt>
                <c:pt idx="4">
                  <c:v>101.72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35808"/>
        <c:axId val="90546176"/>
      </c:lineChart>
      <c:dateAx>
        <c:axId val="90535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46176"/>
        <c:crosses val="autoZero"/>
        <c:auto val="1"/>
        <c:lblOffset val="100"/>
        <c:baseTimeUnit val="years"/>
      </c:dateAx>
      <c:valAx>
        <c:axId val="9054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35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105.7</c:v>
                </c:pt>
                <c:pt idx="1">
                  <c:v>110.92</c:v>
                </c:pt>
                <c:pt idx="2">
                  <c:v>111.26</c:v>
                </c:pt>
                <c:pt idx="3">
                  <c:v>115.82</c:v>
                </c:pt>
                <c:pt idx="4">
                  <c:v>110.04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1920"/>
        <c:axId val="9056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173.56</c:v>
                </c:pt>
                <c:pt idx="1">
                  <c:v>172.26</c:v>
                </c:pt>
                <c:pt idx="2">
                  <c:v>177.14</c:v>
                </c:pt>
                <c:pt idx="3">
                  <c:v>169.82</c:v>
                </c:pt>
                <c:pt idx="4">
                  <c:v>168.2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61920"/>
        <c:axId val="90564096"/>
      </c:lineChart>
      <c:dateAx>
        <c:axId val="9056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564096"/>
        <c:crosses val="autoZero"/>
        <c:auto val="1"/>
        <c:lblOffset val="100"/>
        <c:baseTimeUnit val="years"/>
      </c:dateAx>
      <c:valAx>
        <c:axId val="9056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56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="75" zoomScaleNormal="7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玉城町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A6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15746</v>
      </c>
      <c r="AJ8" s="75"/>
      <c r="AK8" s="75"/>
      <c r="AL8" s="75"/>
      <c r="AM8" s="75"/>
      <c r="AN8" s="75"/>
      <c r="AO8" s="75"/>
      <c r="AP8" s="76"/>
      <c r="AQ8" s="57">
        <f>データ!R6</f>
        <v>40.909999999999997</v>
      </c>
      <c r="AR8" s="57"/>
      <c r="AS8" s="57"/>
      <c r="AT8" s="57"/>
      <c r="AU8" s="57"/>
      <c r="AV8" s="57"/>
      <c r="AW8" s="57"/>
      <c r="AX8" s="57"/>
      <c r="AY8" s="57">
        <f>データ!S6</f>
        <v>384.89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85.65</v>
      </c>
      <c r="K10" s="57"/>
      <c r="L10" s="57"/>
      <c r="M10" s="57"/>
      <c r="N10" s="57"/>
      <c r="O10" s="57"/>
      <c r="P10" s="57"/>
      <c r="Q10" s="57"/>
      <c r="R10" s="57">
        <f>データ!O6</f>
        <v>99.76</v>
      </c>
      <c r="S10" s="57"/>
      <c r="T10" s="57"/>
      <c r="U10" s="57"/>
      <c r="V10" s="57"/>
      <c r="W10" s="57"/>
      <c r="X10" s="57"/>
      <c r="Y10" s="57"/>
      <c r="Z10" s="65">
        <f>データ!P6</f>
        <v>2500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15696</v>
      </c>
      <c r="AJ10" s="65"/>
      <c r="AK10" s="65"/>
      <c r="AL10" s="65"/>
      <c r="AM10" s="65"/>
      <c r="AN10" s="65"/>
      <c r="AO10" s="65"/>
      <c r="AP10" s="65"/>
      <c r="AQ10" s="57">
        <f>データ!U6</f>
        <v>41.2</v>
      </c>
      <c r="AR10" s="57"/>
      <c r="AS10" s="57"/>
      <c r="AT10" s="57"/>
      <c r="AU10" s="57"/>
      <c r="AV10" s="57"/>
      <c r="AW10" s="57"/>
      <c r="AX10" s="57"/>
      <c r="AY10" s="57">
        <f>データ!V6</f>
        <v>380.97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244619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玉城町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85.65</v>
      </c>
      <c r="O6" s="32">
        <f t="shared" si="3"/>
        <v>99.76</v>
      </c>
      <c r="P6" s="32">
        <f t="shared" si="3"/>
        <v>2500</v>
      </c>
      <c r="Q6" s="32">
        <f t="shared" si="3"/>
        <v>15746</v>
      </c>
      <c r="R6" s="32">
        <f t="shared" si="3"/>
        <v>40.909999999999997</v>
      </c>
      <c r="S6" s="32">
        <f t="shared" si="3"/>
        <v>384.89</v>
      </c>
      <c r="T6" s="32">
        <f t="shared" si="3"/>
        <v>15696</v>
      </c>
      <c r="U6" s="32">
        <f t="shared" si="3"/>
        <v>41.2</v>
      </c>
      <c r="V6" s="32">
        <f t="shared" si="3"/>
        <v>380.97</v>
      </c>
      <c r="W6" s="33">
        <f>IF(W7="",NA(),W7)</f>
        <v>134.52000000000001</v>
      </c>
      <c r="X6" s="33">
        <f t="shared" ref="X6:AF6" si="4">IF(X7="",NA(),X7)</f>
        <v>127.98</v>
      </c>
      <c r="Y6" s="33">
        <f t="shared" si="4"/>
        <v>126.7</v>
      </c>
      <c r="Z6" s="33">
        <f t="shared" si="4"/>
        <v>116.99</v>
      </c>
      <c r="AA6" s="33">
        <f t="shared" si="4"/>
        <v>122.54</v>
      </c>
      <c r="AB6" s="33">
        <f t="shared" si="4"/>
        <v>107.37</v>
      </c>
      <c r="AC6" s="33">
        <f t="shared" si="4"/>
        <v>107.57</v>
      </c>
      <c r="AD6" s="33">
        <f t="shared" si="4"/>
        <v>106.55</v>
      </c>
      <c r="AE6" s="33">
        <f t="shared" si="4"/>
        <v>110.01</v>
      </c>
      <c r="AF6" s="33">
        <f t="shared" si="4"/>
        <v>111.21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8.5</v>
      </c>
      <c r="AN6" s="33">
        <f t="shared" si="5"/>
        <v>9.34</v>
      </c>
      <c r="AO6" s="33">
        <f t="shared" si="5"/>
        <v>9.56</v>
      </c>
      <c r="AP6" s="33">
        <f t="shared" si="5"/>
        <v>2.8</v>
      </c>
      <c r="AQ6" s="33">
        <f t="shared" si="5"/>
        <v>1.93</v>
      </c>
      <c r="AR6" s="32" t="str">
        <f>IF(AR7="","",IF(AR7="-","【-】","【"&amp;SUBSTITUTE(TEXT(AR7,"#,##0.00"),"-","△")&amp;"】"))</f>
        <v>【0.87】</v>
      </c>
      <c r="AS6" s="33">
        <f>IF(AS7="",NA(),AS7)</f>
        <v>2510.1999999999998</v>
      </c>
      <c r="AT6" s="33">
        <f t="shared" ref="AT6:BB6" si="6">IF(AT7="",NA(),AT7)</f>
        <v>6118.72</v>
      </c>
      <c r="AU6" s="33">
        <f t="shared" si="6"/>
        <v>5189.72</v>
      </c>
      <c r="AV6" s="33">
        <f t="shared" si="6"/>
        <v>630.05999999999995</v>
      </c>
      <c r="AW6" s="33">
        <f t="shared" si="6"/>
        <v>1258.44</v>
      </c>
      <c r="AX6" s="33">
        <f t="shared" si="6"/>
        <v>995.5</v>
      </c>
      <c r="AY6" s="33">
        <f t="shared" si="6"/>
        <v>915.5</v>
      </c>
      <c r="AZ6" s="33">
        <f t="shared" si="6"/>
        <v>963.24</v>
      </c>
      <c r="BA6" s="33">
        <f t="shared" si="6"/>
        <v>381.53</v>
      </c>
      <c r="BB6" s="33">
        <f t="shared" si="6"/>
        <v>391.54</v>
      </c>
      <c r="BC6" s="32" t="str">
        <f>IF(BC7="","",IF(BC7="-","【-】","【"&amp;SUBSTITUTE(TEXT(BC7,"#,##0.00"),"-","△")&amp;"】"))</f>
        <v>【262.74】</v>
      </c>
      <c r="BD6" s="33">
        <f>IF(BD7="",NA(),BD7)</f>
        <v>222.44</v>
      </c>
      <c r="BE6" s="33">
        <f t="shared" ref="BE6:BM6" si="7">IF(BE7="",NA(),BE7)</f>
        <v>218.48</v>
      </c>
      <c r="BF6" s="33">
        <f t="shared" si="7"/>
        <v>213.37</v>
      </c>
      <c r="BG6" s="33">
        <f t="shared" si="7"/>
        <v>213.03</v>
      </c>
      <c r="BH6" s="33">
        <f t="shared" si="7"/>
        <v>194.87</v>
      </c>
      <c r="BI6" s="33">
        <f t="shared" si="7"/>
        <v>414.59</v>
      </c>
      <c r="BJ6" s="33">
        <f t="shared" si="7"/>
        <v>404.78</v>
      </c>
      <c r="BK6" s="33">
        <f t="shared" si="7"/>
        <v>400.38</v>
      </c>
      <c r="BL6" s="33">
        <f t="shared" si="7"/>
        <v>393.27</v>
      </c>
      <c r="BM6" s="33">
        <f t="shared" si="7"/>
        <v>386.97</v>
      </c>
      <c r="BN6" s="32" t="str">
        <f>IF(BN7="","",IF(BN7="-","【-】","【"&amp;SUBSTITUTE(TEXT(BN7,"#,##0.00"),"-","△")&amp;"】"))</f>
        <v>【276.38】</v>
      </c>
      <c r="BO6" s="33">
        <f>IF(BO7="",NA(),BO7)</f>
        <v>133.02000000000001</v>
      </c>
      <c r="BP6" s="33">
        <f t="shared" ref="BP6:BX6" si="8">IF(BP7="",NA(),BP7)</f>
        <v>126.52</v>
      </c>
      <c r="BQ6" s="33">
        <f t="shared" si="8"/>
        <v>125.4</v>
      </c>
      <c r="BR6" s="33">
        <f t="shared" si="8"/>
        <v>117.23</v>
      </c>
      <c r="BS6" s="33">
        <f t="shared" si="8"/>
        <v>123.52</v>
      </c>
      <c r="BT6" s="33">
        <f t="shared" si="8"/>
        <v>97.71</v>
      </c>
      <c r="BU6" s="33">
        <f t="shared" si="8"/>
        <v>98.07</v>
      </c>
      <c r="BV6" s="33">
        <f t="shared" si="8"/>
        <v>96.56</v>
      </c>
      <c r="BW6" s="33">
        <f t="shared" si="8"/>
        <v>100.47</v>
      </c>
      <c r="BX6" s="33">
        <f t="shared" si="8"/>
        <v>101.72</v>
      </c>
      <c r="BY6" s="32" t="str">
        <f>IF(BY7="","",IF(BY7="-","【-】","【"&amp;SUBSTITUTE(TEXT(BY7,"#,##0.00"),"-","△")&amp;"】"))</f>
        <v>【104.99】</v>
      </c>
      <c r="BZ6" s="33">
        <f>IF(BZ7="",NA(),BZ7)</f>
        <v>105.7</v>
      </c>
      <c r="CA6" s="33">
        <f t="shared" ref="CA6:CI6" si="9">IF(CA7="",NA(),CA7)</f>
        <v>110.92</v>
      </c>
      <c r="CB6" s="33">
        <f t="shared" si="9"/>
        <v>111.26</v>
      </c>
      <c r="CC6" s="33">
        <f t="shared" si="9"/>
        <v>115.82</v>
      </c>
      <c r="CD6" s="33">
        <f t="shared" si="9"/>
        <v>110.04</v>
      </c>
      <c r="CE6" s="33">
        <f t="shared" si="9"/>
        <v>173.56</v>
      </c>
      <c r="CF6" s="33">
        <f t="shared" si="9"/>
        <v>172.26</v>
      </c>
      <c r="CG6" s="33">
        <f t="shared" si="9"/>
        <v>177.14</v>
      </c>
      <c r="CH6" s="33">
        <f t="shared" si="9"/>
        <v>169.82</v>
      </c>
      <c r="CI6" s="33">
        <f t="shared" si="9"/>
        <v>168.2</v>
      </c>
      <c r="CJ6" s="32" t="str">
        <f>IF(CJ7="","",IF(CJ7="-","【-】","【"&amp;SUBSTITUTE(TEXT(CJ7,"#,##0.00"),"-","△")&amp;"】"))</f>
        <v>【163.72】</v>
      </c>
      <c r="CK6" s="33">
        <f>IF(CK7="",NA(),CK7)</f>
        <v>71.22</v>
      </c>
      <c r="CL6" s="33">
        <f t="shared" ref="CL6:CT6" si="10">IF(CL7="",NA(),CL7)</f>
        <v>70.31</v>
      </c>
      <c r="CM6" s="33">
        <f t="shared" si="10"/>
        <v>65.53</v>
      </c>
      <c r="CN6" s="33">
        <f t="shared" si="10"/>
        <v>64.75</v>
      </c>
      <c r="CO6" s="33">
        <f t="shared" si="10"/>
        <v>65.19</v>
      </c>
      <c r="CP6" s="33">
        <f t="shared" si="10"/>
        <v>55.84</v>
      </c>
      <c r="CQ6" s="33">
        <f t="shared" si="10"/>
        <v>55.68</v>
      </c>
      <c r="CR6" s="33">
        <f t="shared" si="10"/>
        <v>55.64</v>
      </c>
      <c r="CS6" s="33">
        <f t="shared" si="10"/>
        <v>55.13</v>
      </c>
      <c r="CT6" s="33">
        <f t="shared" si="10"/>
        <v>54.77</v>
      </c>
      <c r="CU6" s="32" t="str">
        <f>IF(CU7="","",IF(CU7="-","【-】","【"&amp;SUBSTITUTE(TEXT(CU7,"#,##0.00"),"-","△")&amp;"】"))</f>
        <v>【59.76】</v>
      </c>
      <c r="CV6" s="33">
        <f>IF(CV7="",NA(),CV7)</f>
        <v>86.41</v>
      </c>
      <c r="CW6" s="33">
        <f t="shared" ref="CW6:DE6" si="11">IF(CW7="",NA(),CW7)</f>
        <v>85.57</v>
      </c>
      <c r="CX6" s="33">
        <f t="shared" si="11"/>
        <v>89.77</v>
      </c>
      <c r="CY6" s="33">
        <f t="shared" si="11"/>
        <v>88.19</v>
      </c>
      <c r="CZ6" s="33">
        <f t="shared" si="11"/>
        <v>89.07</v>
      </c>
      <c r="DA6" s="33">
        <f t="shared" si="11"/>
        <v>83.11</v>
      </c>
      <c r="DB6" s="33">
        <f t="shared" si="11"/>
        <v>83.18</v>
      </c>
      <c r="DC6" s="33">
        <f t="shared" si="11"/>
        <v>83.09</v>
      </c>
      <c r="DD6" s="33">
        <f t="shared" si="11"/>
        <v>83</v>
      </c>
      <c r="DE6" s="33">
        <f t="shared" si="11"/>
        <v>82.89</v>
      </c>
      <c r="DF6" s="32" t="str">
        <f>IF(DF7="","",IF(DF7="-","【-】","【"&amp;SUBSTITUTE(TEXT(DF7,"#,##0.00"),"-","△")&amp;"】"))</f>
        <v>【89.95】</v>
      </c>
      <c r="DG6" s="33">
        <f>IF(DG7="",NA(),DG7)</f>
        <v>27.85</v>
      </c>
      <c r="DH6" s="33">
        <f t="shared" ref="DH6:DP6" si="12">IF(DH7="",NA(),DH7)</f>
        <v>29.3</v>
      </c>
      <c r="DI6" s="33">
        <f t="shared" si="12"/>
        <v>31.23</v>
      </c>
      <c r="DJ6" s="33">
        <f t="shared" si="12"/>
        <v>42.07</v>
      </c>
      <c r="DK6" s="33">
        <f t="shared" si="12"/>
        <v>43.02</v>
      </c>
      <c r="DL6" s="33">
        <f t="shared" si="12"/>
        <v>37.090000000000003</v>
      </c>
      <c r="DM6" s="33">
        <f t="shared" si="12"/>
        <v>38.07</v>
      </c>
      <c r="DN6" s="33">
        <f t="shared" si="12"/>
        <v>39.06</v>
      </c>
      <c r="DO6" s="33">
        <f t="shared" si="12"/>
        <v>46.66</v>
      </c>
      <c r="DP6" s="33">
        <f t="shared" si="12"/>
        <v>47.46</v>
      </c>
      <c r="DQ6" s="32" t="str">
        <f>IF(DQ7="","",IF(DQ7="-","【-】","【"&amp;SUBSTITUTE(TEXT(DQ7,"#,##0.00"),"-","△")&amp;"】"))</f>
        <v>【47.18】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6.63</v>
      </c>
      <c r="DX6" s="33">
        <f t="shared" si="13"/>
        <v>7.73</v>
      </c>
      <c r="DY6" s="33">
        <f t="shared" si="13"/>
        <v>8.8699999999999992</v>
      </c>
      <c r="DZ6" s="33">
        <f t="shared" si="13"/>
        <v>9.85</v>
      </c>
      <c r="EA6" s="33">
        <f t="shared" si="13"/>
        <v>9.7100000000000009</v>
      </c>
      <c r="EB6" s="32" t="str">
        <f>IF(EB7="","",IF(EB7="-","【-】","【"&amp;SUBSTITUTE(TEXT(EB7,"#,##0.00"),"-","△")&amp;"】"))</f>
        <v>【13.18】</v>
      </c>
      <c r="EC6" s="33">
        <f>IF(EC7="",NA(),EC7)</f>
        <v>1.32</v>
      </c>
      <c r="ED6" s="33">
        <f t="shared" ref="ED6:EL6" si="14">IF(ED7="",NA(),ED7)</f>
        <v>1.17</v>
      </c>
      <c r="EE6" s="33">
        <f t="shared" si="14"/>
        <v>0.1</v>
      </c>
      <c r="EF6" s="33">
        <f t="shared" si="14"/>
        <v>0.65</v>
      </c>
      <c r="EG6" s="33">
        <f t="shared" si="14"/>
        <v>1.69</v>
      </c>
      <c r="EH6" s="33">
        <f t="shared" si="14"/>
        <v>0.78</v>
      </c>
      <c r="EI6" s="33">
        <f t="shared" si="14"/>
        <v>0.67</v>
      </c>
      <c r="EJ6" s="33">
        <f t="shared" si="14"/>
        <v>0.67</v>
      </c>
      <c r="EK6" s="33">
        <f t="shared" si="14"/>
        <v>0.66</v>
      </c>
      <c r="EL6" s="33">
        <f t="shared" si="14"/>
        <v>0.99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244619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85.65</v>
      </c>
      <c r="O7" s="36">
        <v>99.76</v>
      </c>
      <c r="P7" s="36">
        <v>2500</v>
      </c>
      <c r="Q7" s="36">
        <v>15746</v>
      </c>
      <c r="R7" s="36">
        <v>40.909999999999997</v>
      </c>
      <c r="S7" s="36">
        <v>384.89</v>
      </c>
      <c r="T7" s="36">
        <v>15696</v>
      </c>
      <c r="U7" s="36">
        <v>41.2</v>
      </c>
      <c r="V7" s="36">
        <v>380.97</v>
      </c>
      <c r="W7" s="36">
        <v>134.52000000000001</v>
      </c>
      <c r="X7" s="36">
        <v>127.98</v>
      </c>
      <c r="Y7" s="36">
        <v>126.7</v>
      </c>
      <c r="Z7" s="36">
        <v>116.99</v>
      </c>
      <c r="AA7" s="36">
        <v>122.54</v>
      </c>
      <c r="AB7" s="36">
        <v>107.37</v>
      </c>
      <c r="AC7" s="36">
        <v>107.57</v>
      </c>
      <c r="AD7" s="36">
        <v>106.55</v>
      </c>
      <c r="AE7" s="36">
        <v>110.01</v>
      </c>
      <c r="AF7" s="36">
        <v>111.21</v>
      </c>
      <c r="AG7" s="36">
        <v>113.56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8.5</v>
      </c>
      <c r="AN7" s="36">
        <v>9.34</v>
      </c>
      <c r="AO7" s="36">
        <v>9.56</v>
      </c>
      <c r="AP7" s="36">
        <v>2.8</v>
      </c>
      <c r="AQ7" s="36">
        <v>1.93</v>
      </c>
      <c r="AR7" s="36">
        <v>0.87</v>
      </c>
      <c r="AS7" s="36">
        <v>2510.1999999999998</v>
      </c>
      <c r="AT7" s="36">
        <v>6118.72</v>
      </c>
      <c r="AU7" s="36">
        <v>5189.72</v>
      </c>
      <c r="AV7" s="36">
        <v>630.05999999999995</v>
      </c>
      <c r="AW7" s="36">
        <v>1258.44</v>
      </c>
      <c r="AX7" s="36">
        <v>995.5</v>
      </c>
      <c r="AY7" s="36">
        <v>915.5</v>
      </c>
      <c r="AZ7" s="36">
        <v>963.24</v>
      </c>
      <c r="BA7" s="36">
        <v>381.53</v>
      </c>
      <c r="BB7" s="36">
        <v>391.54</v>
      </c>
      <c r="BC7" s="36">
        <v>262.74</v>
      </c>
      <c r="BD7" s="36">
        <v>222.44</v>
      </c>
      <c r="BE7" s="36">
        <v>218.48</v>
      </c>
      <c r="BF7" s="36">
        <v>213.37</v>
      </c>
      <c r="BG7" s="36">
        <v>213.03</v>
      </c>
      <c r="BH7" s="36">
        <v>194.87</v>
      </c>
      <c r="BI7" s="36">
        <v>414.59</v>
      </c>
      <c r="BJ7" s="36">
        <v>404.78</v>
      </c>
      <c r="BK7" s="36">
        <v>400.38</v>
      </c>
      <c r="BL7" s="36">
        <v>393.27</v>
      </c>
      <c r="BM7" s="36">
        <v>386.97</v>
      </c>
      <c r="BN7" s="36">
        <v>276.38</v>
      </c>
      <c r="BO7" s="36">
        <v>133.02000000000001</v>
      </c>
      <c r="BP7" s="36">
        <v>126.52</v>
      </c>
      <c r="BQ7" s="36">
        <v>125.4</v>
      </c>
      <c r="BR7" s="36">
        <v>117.23</v>
      </c>
      <c r="BS7" s="36">
        <v>123.52</v>
      </c>
      <c r="BT7" s="36">
        <v>97.71</v>
      </c>
      <c r="BU7" s="36">
        <v>98.07</v>
      </c>
      <c r="BV7" s="36">
        <v>96.56</v>
      </c>
      <c r="BW7" s="36">
        <v>100.47</v>
      </c>
      <c r="BX7" s="36">
        <v>101.72</v>
      </c>
      <c r="BY7" s="36">
        <v>104.99</v>
      </c>
      <c r="BZ7" s="36">
        <v>105.7</v>
      </c>
      <c r="CA7" s="36">
        <v>110.92</v>
      </c>
      <c r="CB7" s="36">
        <v>111.26</v>
      </c>
      <c r="CC7" s="36">
        <v>115.82</v>
      </c>
      <c r="CD7" s="36">
        <v>110.04</v>
      </c>
      <c r="CE7" s="36">
        <v>173.56</v>
      </c>
      <c r="CF7" s="36">
        <v>172.26</v>
      </c>
      <c r="CG7" s="36">
        <v>177.14</v>
      </c>
      <c r="CH7" s="36">
        <v>169.82</v>
      </c>
      <c r="CI7" s="36">
        <v>168.2</v>
      </c>
      <c r="CJ7" s="36">
        <v>163.72</v>
      </c>
      <c r="CK7" s="36">
        <v>71.22</v>
      </c>
      <c r="CL7" s="36">
        <v>70.31</v>
      </c>
      <c r="CM7" s="36">
        <v>65.53</v>
      </c>
      <c r="CN7" s="36">
        <v>64.75</v>
      </c>
      <c r="CO7" s="36">
        <v>65.19</v>
      </c>
      <c r="CP7" s="36">
        <v>55.84</v>
      </c>
      <c r="CQ7" s="36">
        <v>55.68</v>
      </c>
      <c r="CR7" s="36">
        <v>55.64</v>
      </c>
      <c r="CS7" s="36">
        <v>55.13</v>
      </c>
      <c r="CT7" s="36">
        <v>54.77</v>
      </c>
      <c r="CU7" s="36">
        <v>59.76</v>
      </c>
      <c r="CV7" s="36">
        <v>86.41</v>
      </c>
      <c r="CW7" s="36">
        <v>85.57</v>
      </c>
      <c r="CX7" s="36">
        <v>89.77</v>
      </c>
      <c r="CY7" s="36">
        <v>88.19</v>
      </c>
      <c r="CZ7" s="36">
        <v>89.07</v>
      </c>
      <c r="DA7" s="36">
        <v>83.11</v>
      </c>
      <c r="DB7" s="36">
        <v>83.18</v>
      </c>
      <c r="DC7" s="36">
        <v>83.09</v>
      </c>
      <c r="DD7" s="36">
        <v>83</v>
      </c>
      <c r="DE7" s="36">
        <v>82.89</v>
      </c>
      <c r="DF7" s="36">
        <v>89.95</v>
      </c>
      <c r="DG7" s="36">
        <v>27.85</v>
      </c>
      <c r="DH7" s="36">
        <v>29.3</v>
      </c>
      <c r="DI7" s="36">
        <v>31.23</v>
      </c>
      <c r="DJ7" s="36">
        <v>42.07</v>
      </c>
      <c r="DK7" s="36">
        <v>43.02</v>
      </c>
      <c r="DL7" s="36">
        <v>37.090000000000003</v>
      </c>
      <c r="DM7" s="36">
        <v>38.07</v>
      </c>
      <c r="DN7" s="36">
        <v>39.06</v>
      </c>
      <c r="DO7" s="36">
        <v>46.66</v>
      </c>
      <c r="DP7" s="36">
        <v>47.46</v>
      </c>
      <c r="DQ7" s="36">
        <v>47.18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6.63</v>
      </c>
      <c r="DX7" s="36">
        <v>7.73</v>
      </c>
      <c r="DY7" s="36">
        <v>8.8699999999999992</v>
      </c>
      <c r="DZ7" s="36">
        <v>9.85</v>
      </c>
      <c r="EA7" s="36">
        <v>9.7100000000000009</v>
      </c>
      <c r="EB7" s="36">
        <v>13.18</v>
      </c>
      <c r="EC7" s="36">
        <v>1.32</v>
      </c>
      <c r="ED7" s="36">
        <v>1.17</v>
      </c>
      <c r="EE7" s="36">
        <v>0.1</v>
      </c>
      <c r="EF7" s="36">
        <v>0.65</v>
      </c>
      <c r="EG7" s="36">
        <v>1.69</v>
      </c>
      <c r="EH7" s="36">
        <v>0.78</v>
      </c>
      <c r="EI7" s="36">
        <v>0.67</v>
      </c>
      <c r="EJ7" s="36">
        <v>0.67</v>
      </c>
      <c r="EK7" s="36">
        <v>0.66</v>
      </c>
      <c r="EL7" s="36">
        <v>0.99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2017-02-01T08:43:45Z</dcterms:created>
  <dcterms:modified xsi:type="dcterms:W3CDTF">2017-02-22T02:07:13Z</dcterms:modified>
  <cp:category/>
</cp:coreProperties>
</file>