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10305" yWindow="-15" windowWidth="10200" windowHeight="810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O6" i="5"/>
  <c r="N6" i="5"/>
  <c r="M6" i="5"/>
  <c r="L6" i="5"/>
  <c r="Z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Z10" i="4"/>
  <c r="R10" i="4"/>
  <c r="J10" i="4"/>
  <c r="B10" i="4"/>
  <c r="AY8" i="4"/>
  <c r="AQ8" i="4"/>
  <c r="R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<sst xmlns="http://schemas.openxmlformats.org/spreadsheetml/2006/main" count="217" uniqueCount="107">
  <si>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</si>
  <si>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</si>
  <si>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</si>
  <si>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</si>
  <si>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</si>
  <si>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</si>
  <si>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</si>
  <si>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</si>
  <si>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</si>
  <si>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</si>
  <si>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</si>
  <si>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</si>
  <si>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</si>
  <si>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</si>
  <si>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</si>
  <si>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</si>
  <si>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</si>
  <si>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</si>
  <si>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</si>
  <si>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</si>
  <si>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</si>
  <si>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</si>
  <si>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</si>
  <si>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</si>
  <si>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</si>
  <si>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</si>
  <si>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</si>
  <si>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</si>
  <si>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</si>
  <si>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</si>
  <si>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</si>
  <si>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</si>
  <si>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</si>
  <si>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</si>
  <si>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</si>
  <si>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</si>
  <si>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</si>
  <si>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</si>
  <si>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</si>
  <si>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</si>
  <si>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</si>
  <si>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</si>
  <si>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</si>
  <si>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</si>
  <si>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</si>
  <si>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</si>
  <si>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</si>
  <si>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</si>
  <si>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</si>
  <si>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</si>
  <si>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</si>
  <si>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</si>
  <si>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</si>
  <si>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</si>
  <si>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</si>
  <si>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</si>
  <si>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</si>
  <si>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</si>
  <si>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</si>
  <si>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</si>
  <si>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</si>
  <si>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</si>
  <si>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</si>
  <si>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</si>
  <si>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</si>
  <si>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</si>
  <si>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</si>
  <si>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</si>
  <si>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</si>
  <si>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</si>
  <si>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</si>
  <si>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</si>
  <si>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</si>
  <si>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</si>
  <si>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</si>
  <si>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</si>
  <si>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</si>
  <si>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</si>
  <si>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</si>
  <si>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</si>
  <si>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</si>
  <si>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</si>
  <si>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</si>
  <si>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</si>
  <si>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</si>
  <si>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</si>
  <si>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</si>
  <si>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</si>
  <si>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</si>
  <si>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</si>
  <si>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</si>
  <si>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</si>
  <si>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</si>
  <si>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朝日町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</si>
  <si>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</si>
  <si>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</si>
  <si>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</si>
  <si>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</si>
  <si>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</si>
  <si>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</si>
  <si>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</si>
  <si>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</si>
  <si>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</si>
  <si>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</si>
  <si>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経常収支比率が１００％以上であり、収支は黒字となっている。また、累積欠損もないことから健全な経営成績である。また、料金回収率も１００％以上であるため、給水に係る費用が給水収益で賄えている状態である。</t>
    <rPh sb="2" eb="4">
      <t>シュウシ</t>
    </rPh>
    <rPh sb="5" eb="6">
      <t>リツ</t>
    </rPh>
    <rPh sb="11" eb="13">
      <t>イジョウ</t>
    </rPh>
    <rPh sb="17" eb="19">
      <t>シュウシ</t>
    </rPh>
    <rPh sb="32" eb="34">
      <t>ルイセキ</t>
    </rPh>
    <rPh sb="34" eb="36">
      <t>ケッソン</t>
    </rPh>
    <rPh sb="43" eb="45">
      <t>ケンゼン</t>
    </rPh>
    <rPh sb="46" eb="48">
      <t>ケイエイ</t>
    </rPh>
    <rPh sb="48" eb="50">
      <t>セイセキ</t>
    </rPh>
    <rPh sb="57" eb="59">
      <t>リョウキン</t>
    </rPh>
    <rPh sb="59" eb="61">
      <t>カイシュウ</t>
    </rPh>
    <rPh sb="61" eb="62">
      <t>リツ</t>
    </rPh>
    <rPh sb="67" eb="69">
      <t>イジョウ</t>
    </rPh>
    <rPh sb="75" eb="77">
      <t>キュウスイ</t>
    </rPh>
    <rPh sb="78" eb="79">
      <t>カカ</t>
    </rPh>
    <rPh sb="80" eb="82">
      <t>ヒヨウ</t>
    </rPh>
    <rPh sb="83" eb="85">
      <t>キュウスイ</t>
    </rPh>
    <rPh sb="85" eb="87">
      <t>シュウエキ</t>
    </rPh>
    <rPh sb="88" eb="89">
      <t>マカナ</t>
    </rPh>
    <rPh sb="93" eb="95">
      <t>ジョウタイ</t>
    </rPh>
    <phoneticPr fontId="4"/>
  </si>
  <si>
    <t>水道事業の経営は健全な運営が続いている。しかし管路経年比率が高い状態であることから、埋設管の改修は続けていく必要がある。また、今後人口減少や、給水収益の減少が予定されているため、新たな経営の計画を立てる必要がある。</t>
    <rPh sb="0" eb="2">
      <t>スイドウ</t>
    </rPh>
    <rPh sb="2" eb="4">
      <t>ジギョウ</t>
    </rPh>
    <rPh sb="5" eb="7">
      <t>ケイエイ</t>
    </rPh>
    <rPh sb="8" eb="10">
      <t>ケンゼン</t>
    </rPh>
    <rPh sb="11" eb="13">
      <t>ウンエイ</t>
    </rPh>
    <rPh sb="14" eb="15">
      <t>ツヅ</t>
    </rPh>
    <rPh sb="23" eb="25">
      <t>カンロ</t>
    </rPh>
    <rPh sb="25" eb="27">
      <t>ケイネン</t>
    </rPh>
    <rPh sb="27" eb="29">
      <t>ヒリツ</t>
    </rPh>
    <rPh sb="30" eb="31">
      <t>タカ</t>
    </rPh>
    <rPh sb="32" eb="34">
      <t>ジョウタイ</t>
    </rPh>
    <rPh sb="42" eb="44">
      <t>マイセツ</t>
    </rPh>
    <rPh sb="44" eb="45">
      <t>カン</t>
    </rPh>
    <rPh sb="46" eb="48">
      <t>カイシュウ</t>
    </rPh>
    <rPh sb="49" eb="50">
      <t>ツヅ</t>
    </rPh>
    <rPh sb="54" eb="56">
      <t>ヒツヨウ</t>
    </rPh>
    <rPh sb="63" eb="65">
      <t>コンゴ</t>
    </rPh>
    <rPh sb="65" eb="67">
      <t>ジンコウ</t>
    </rPh>
    <rPh sb="67" eb="69">
      <t>ゲンショウ</t>
    </rPh>
    <rPh sb="71" eb="72">
      <t>キュウ</t>
    </rPh>
    <rPh sb="72" eb="73">
      <t>スイ</t>
    </rPh>
    <rPh sb="73" eb="75">
      <t>シュウエキ</t>
    </rPh>
    <rPh sb="76" eb="78">
      <t>ゲンショウ</t>
    </rPh>
    <rPh sb="79" eb="81">
      <t>ヨテイ</t>
    </rPh>
    <rPh sb="89" eb="90">
      <t>アラ</t>
    </rPh>
    <rPh sb="92" eb="94">
      <t>ケイエイ</t>
    </rPh>
    <rPh sb="95" eb="97">
      <t>ケイカク</t>
    </rPh>
    <rPh sb="98" eb="99">
      <t>タ</t>
    </rPh>
    <rPh sb="101" eb="103">
      <t>ヒツヨウ</t>
    </rPh>
    <phoneticPr fontId="4"/>
  </si>
  <si>
    <t>耐用年数４０年以上の埋設管は、１割を超える状態である。布設管路改修計画に沿って、改修を進める必要がある。また、道路改修計画を含めた布設替計画の策定が必要である。</t>
    <rPh sb="0" eb="2">
      <t>タイヨウ</t>
    </rPh>
    <rPh sb="1" eb="2">
      <t>ヨウ</t>
    </rPh>
    <rPh sb="2" eb="4">
      <t>ネンスウ</t>
    </rPh>
    <rPh sb="6" eb="7">
      <t>ネン</t>
    </rPh>
    <rPh sb="7" eb="9">
      <t>イジョウ</t>
    </rPh>
    <rPh sb="10" eb="12">
      <t>マイセツ</t>
    </rPh>
    <rPh sb="12" eb="13">
      <t>カン</t>
    </rPh>
    <rPh sb="13" eb="14">
      <t>イクマ</t>
    </rPh>
    <rPh sb="16" eb="17">
      <t>ワリ</t>
    </rPh>
    <rPh sb="18" eb="19">
      <t>コ</t>
    </rPh>
    <rPh sb="21" eb="23">
      <t>ジョウタイ</t>
    </rPh>
    <rPh sb="27" eb="29">
      <t>フセツ</t>
    </rPh>
    <rPh sb="29" eb="31">
      <t>カンロ</t>
    </rPh>
    <rPh sb="31" eb="33">
      <t>カイシュウ</t>
    </rPh>
    <rPh sb="33" eb="35">
      <t>ケイカク</t>
    </rPh>
    <rPh sb="36" eb="37">
      <t>ソ</t>
    </rPh>
    <rPh sb="40" eb="42">
      <t>カイシュウ</t>
    </rPh>
    <rPh sb="43" eb="44">
      <t>スス</t>
    </rPh>
    <rPh sb="46" eb="48">
      <t>ヒツヨウ</t>
    </rPh>
    <rPh sb="55" eb="57">
      <t>ドウロ</t>
    </rPh>
    <rPh sb="57" eb="59">
      <t>カイシュウ</t>
    </rPh>
    <rPh sb="59" eb="61">
      <t>ケイカク</t>
    </rPh>
    <rPh sb="62" eb="63">
      <t>フク</t>
    </rPh>
    <rPh sb="65" eb="67">
      <t>フセツ</t>
    </rPh>
    <rPh sb="67" eb="68">
      <t>ガ</t>
    </rPh>
    <rPh sb="68" eb="70">
      <t>ケイカク</t>
    </rPh>
    <rPh sb="71" eb="73">
      <t>サクテイ</t>
    </rPh>
    <rPh sb="74" eb="7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</si>
</sst>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0.24</c:v>
                </c:pt>
                <c:pt idx="2">
                  <c:v>0.08</c:v>
                </c:pt>
                <c:pt idx="3">
                  <c:v>0.39</c:v>
                </c:pt>
                <c:pt idx="4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6976"/>
        <c:axId val="8988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0.71</c:v>
                </c:pt>
                <c:pt idx="3">
                  <c:v>0.68</c:v>
                </c:pt>
                <c:pt idx="4">
                  <c:v>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6976"/>
        <c:axId val="89886720"/>
      </c:lineChart>
      <c:dateAx>
        <c:axId val="89646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86720"/>
        <c:crosses val="autoZero"/>
        <c:auto val="1"/>
        <c:lblOffset val="100"/>
        <c:baseTimeUnit val="years"/>
      </c:dateAx>
      <c:valAx>
        <c:axId val="8988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646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68.36</c:v>
                </c:pt>
                <c:pt idx="1">
                  <c:v>67.95</c:v>
                </c:pt>
                <c:pt idx="2">
                  <c:v>67.97</c:v>
                </c:pt>
                <c:pt idx="3">
                  <c:v>67.72</c:v>
                </c:pt>
                <c:pt idx="4">
                  <c:v>67.27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15488"/>
        <c:axId val="9195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54.47</c:v>
                </c:pt>
                <c:pt idx="3">
                  <c:v>53.61</c:v>
                </c:pt>
                <c:pt idx="4">
                  <c:v>53.52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15488"/>
        <c:axId val="91956352"/>
      </c:lineChart>
      <c:dateAx>
        <c:axId val="9081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956352"/>
        <c:crosses val="autoZero"/>
        <c:auto val="1"/>
        <c:lblOffset val="100"/>
        <c:baseTimeUnit val="years"/>
      </c:dateAx>
      <c:valAx>
        <c:axId val="9195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81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89.98</c:v>
                </c:pt>
                <c:pt idx="1">
                  <c:v>89.31</c:v>
                </c:pt>
                <c:pt idx="2">
                  <c:v>90.35</c:v>
                </c:pt>
                <c:pt idx="3">
                  <c:v>91.57</c:v>
                </c:pt>
                <c:pt idx="4">
                  <c:v>92.64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94752"/>
        <c:axId val="9199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81.459999999999994</c:v>
                </c:pt>
                <c:pt idx="3">
                  <c:v>81.31</c:v>
                </c:pt>
                <c:pt idx="4">
                  <c:v>81.459999999999994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94752"/>
        <c:axId val="91996928"/>
      </c:lineChart>
      <c:dateAx>
        <c:axId val="9199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996928"/>
        <c:crosses val="autoZero"/>
        <c:auto val="1"/>
        <c:lblOffset val="100"/>
        <c:baseTimeUnit val="years"/>
      </c:dateAx>
      <c:valAx>
        <c:axId val="9199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99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109.58</c:v>
                </c:pt>
                <c:pt idx="1">
                  <c:v>107.21</c:v>
                </c:pt>
                <c:pt idx="2">
                  <c:v>98.26</c:v>
                </c:pt>
                <c:pt idx="3">
                  <c:v>182.79</c:v>
                </c:pt>
                <c:pt idx="4">
                  <c:v>112.57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94816"/>
        <c:axId val="8980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107.95</c:v>
                </c:pt>
                <c:pt idx="3">
                  <c:v>109.49</c:v>
                </c:pt>
                <c:pt idx="4">
                  <c:v>111.06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94816"/>
        <c:axId val="89805184"/>
      </c:lineChart>
      <c:dateAx>
        <c:axId val="8979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05184"/>
        <c:crosses val="autoZero"/>
        <c:auto val="1"/>
        <c:lblOffset val="100"/>
        <c:baseTimeUnit val="years"/>
      </c:dateAx>
      <c:valAx>
        <c:axId val="89805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9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40.61</c:v>
                </c:pt>
                <c:pt idx="1">
                  <c:v>43.07</c:v>
                </c:pt>
                <c:pt idx="2">
                  <c:v>43.29</c:v>
                </c:pt>
                <c:pt idx="3">
                  <c:v>45.68</c:v>
                </c:pt>
                <c:pt idx="4">
                  <c:v>47.56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5392"/>
        <c:axId val="8983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38.520000000000003</c:v>
                </c:pt>
                <c:pt idx="3">
                  <c:v>46.67</c:v>
                </c:pt>
                <c:pt idx="4">
                  <c:v>47.7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5392"/>
        <c:axId val="89837568"/>
      </c:lineChart>
      <c:dateAx>
        <c:axId val="8983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37568"/>
        <c:crosses val="autoZero"/>
        <c:auto val="1"/>
        <c:lblOffset val="100"/>
        <c:baseTimeUnit val="years"/>
      </c:dateAx>
      <c:valAx>
        <c:axId val="8983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3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3.94</c:v>
                </c:pt>
                <c:pt idx="1">
                  <c:v>6.62</c:v>
                </c:pt>
                <c:pt idx="2">
                  <c:v>6.71</c:v>
                </c:pt>
                <c:pt idx="3">
                  <c:v>7.79</c:v>
                </c:pt>
                <c:pt idx="4">
                  <c:v>11.13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39520"/>
        <c:axId val="9054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9.43</c:v>
                </c:pt>
                <c:pt idx="3">
                  <c:v>10.029999999999999</c:v>
                </c:pt>
                <c:pt idx="4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9520"/>
        <c:axId val="90541440"/>
      </c:lineChart>
      <c:dateAx>
        <c:axId val="9053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41440"/>
        <c:crosses val="autoZero"/>
        <c:auto val="1"/>
        <c:lblOffset val="100"/>
        <c:baseTimeUnit val="years"/>
      </c:dateAx>
      <c:valAx>
        <c:axId val="9054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3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50.12</c:v>
                </c:pt>
                <c:pt idx="1">
                  <c:v>43.11</c:v>
                </c:pt>
                <c:pt idx="2">
                  <c:v>43.83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72288"/>
        <c:axId val="9057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13.47</c:v>
                </c:pt>
                <c:pt idx="3">
                  <c:v>9.49</c:v>
                </c:pt>
                <c:pt idx="4">
                  <c:v>9.35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2288"/>
        <c:axId val="90574208"/>
      </c:lineChart>
      <c:dateAx>
        <c:axId val="9057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74208"/>
        <c:crosses val="autoZero"/>
        <c:auto val="1"/>
        <c:lblOffset val="100"/>
        <c:baseTimeUnit val="years"/>
      </c:dateAx>
      <c:valAx>
        <c:axId val="90574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7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872.61</c:v>
                </c:pt>
                <c:pt idx="1">
                  <c:v>485.91</c:v>
                </c:pt>
                <c:pt idx="2">
                  <c:v>316.58999999999997</c:v>
                </c:pt>
                <c:pt idx="3">
                  <c:v>205.14</c:v>
                </c:pt>
                <c:pt idx="4">
                  <c:v>220.39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8880"/>
        <c:axId val="9062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1081.23</c:v>
                </c:pt>
                <c:pt idx="3">
                  <c:v>406.37</c:v>
                </c:pt>
                <c:pt idx="4">
                  <c:v>398.29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0"/>
        <c:axId val="90625152"/>
      </c:lineChart>
      <c:dateAx>
        <c:axId val="9061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25152"/>
        <c:crosses val="autoZero"/>
        <c:auto val="1"/>
        <c:lblOffset val="100"/>
        <c:baseTimeUnit val="years"/>
      </c:dateAx>
      <c:valAx>
        <c:axId val="90625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1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523.97</c:v>
                </c:pt>
                <c:pt idx="1">
                  <c:v>502.46</c:v>
                </c:pt>
                <c:pt idx="2">
                  <c:v>460.05</c:v>
                </c:pt>
                <c:pt idx="3">
                  <c:v>420.02</c:v>
                </c:pt>
                <c:pt idx="4">
                  <c:v>397.69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47168"/>
        <c:axId val="9066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443.13</c:v>
                </c:pt>
                <c:pt idx="3">
                  <c:v>442.54</c:v>
                </c:pt>
                <c:pt idx="4">
                  <c:v>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47168"/>
        <c:axId val="90669824"/>
      </c:lineChart>
      <c:dateAx>
        <c:axId val="9064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69824"/>
        <c:crosses val="autoZero"/>
        <c:auto val="1"/>
        <c:lblOffset val="100"/>
        <c:baseTimeUnit val="years"/>
      </c:dateAx>
      <c:valAx>
        <c:axId val="90669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4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106.91</c:v>
                </c:pt>
                <c:pt idx="1">
                  <c:v>102.38</c:v>
                </c:pt>
                <c:pt idx="2">
                  <c:v>91.26</c:v>
                </c:pt>
                <c:pt idx="3">
                  <c:v>543.72</c:v>
                </c:pt>
                <c:pt idx="4">
                  <c:v>110.07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98496"/>
        <c:axId val="9070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95.4</c:v>
                </c:pt>
                <c:pt idx="3">
                  <c:v>98.6</c:v>
                </c:pt>
                <c:pt idx="4">
                  <c:v>100.82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8496"/>
        <c:axId val="90700416"/>
      </c:lineChart>
      <c:dateAx>
        <c:axId val="9069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00416"/>
        <c:crosses val="autoZero"/>
        <c:auto val="1"/>
        <c:lblOffset val="100"/>
        <c:baseTimeUnit val="years"/>
      </c:dateAx>
      <c:valAx>
        <c:axId val="9070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9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195.5</c:v>
                </c:pt>
                <c:pt idx="1">
                  <c:v>202.89</c:v>
                </c:pt>
                <c:pt idx="2">
                  <c:v>226.98</c:v>
                </c:pt>
                <c:pt idx="3">
                  <c:v>38.19</c:v>
                </c:pt>
                <c:pt idx="4">
                  <c:v>187.87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6032"/>
        <c:axId val="9079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186.15</c:v>
                </c:pt>
                <c:pt idx="3">
                  <c:v>181.67</c:v>
                </c:pt>
                <c:pt idx="4">
                  <c:v>179.55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6032"/>
        <c:axId val="90797952"/>
      </c:lineChart>
      <c:dateAx>
        <c:axId val="9079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97952"/>
        <c:crosses val="autoZero"/>
        <c:auto val="1"/>
        <c:lblOffset val="100"/>
        <c:baseTimeUnit val="years"/>
      </c:dateAx>
      <c:valAx>
        <c:axId val="9079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79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朝日町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A7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10480</v>
      </c>
      <c r="AJ8" s="75"/>
      <c r="AK8" s="75"/>
      <c r="AL8" s="75"/>
      <c r="AM8" s="75"/>
      <c r="AN8" s="75"/>
      <c r="AO8" s="75"/>
      <c r="AP8" s="76"/>
      <c r="AQ8" s="57">
        <f>データ!R6</f>
        <v>5.99</v>
      </c>
      <c r="AR8" s="57"/>
      <c r="AS8" s="57"/>
      <c r="AT8" s="57"/>
      <c r="AU8" s="57"/>
      <c r="AV8" s="57"/>
      <c r="AW8" s="57"/>
      <c r="AX8" s="57"/>
      <c r="AY8" s="57">
        <f>データ!S6</f>
        <v>1749.58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51.8</v>
      </c>
      <c r="K10" s="57"/>
      <c r="L10" s="57"/>
      <c r="M10" s="57"/>
      <c r="N10" s="57"/>
      <c r="O10" s="57"/>
      <c r="P10" s="57"/>
      <c r="Q10" s="57"/>
      <c r="R10" s="57">
        <f>データ!O6</f>
        <v>100</v>
      </c>
      <c r="S10" s="57"/>
      <c r="T10" s="57"/>
      <c r="U10" s="57"/>
      <c r="V10" s="57"/>
      <c r="W10" s="57"/>
      <c r="X10" s="57"/>
      <c r="Y10" s="57"/>
      <c r="Z10" s="65">
        <f>データ!P6</f>
        <v>3170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10539</v>
      </c>
      <c r="AJ10" s="65"/>
      <c r="AK10" s="65"/>
      <c r="AL10" s="65"/>
      <c r="AM10" s="65"/>
      <c r="AN10" s="65"/>
      <c r="AO10" s="65"/>
      <c r="AP10" s="65"/>
      <c r="AQ10" s="57">
        <f>データ!U6</f>
        <v>5.99</v>
      </c>
      <c r="AR10" s="57"/>
      <c r="AS10" s="57"/>
      <c r="AT10" s="57"/>
      <c r="AU10" s="57"/>
      <c r="AV10" s="57"/>
      <c r="AW10" s="57"/>
      <c r="AX10" s="57"/>
      <c r="AY10" s="57">
        <f>データ!V6</f>
        <v>1759.43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106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243434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朝日町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A7</v>
      </c>
      <c r="M6" s="32" t="str">
        <f t="shared" si="3"/>
        <v>-</v>
      </c>
      <c r="N6" s="32">
        <f t="shared" si="3"/>
        <v>51.8</v>
      </c>
      <c r="O6" s="32">
        <f t="shared" si="3"/>
        <v>100</v>
      </c>
      <c r="P6" s="32">
        <f t="shared" si="3"/>
        <v>3170</v>
      </c>
      <c r="Q6" s="32">
        <f t="shared" si="3"/>
        <v>10480</v>
      </c>
      <c r="R6" s="32">
        <f t="shared" si="3"/>
        <v>5.99</v>
      </c>
      <c r="S6" s="32">
        <f t="shared" si="3"/>
        <v>1749.58</v>
      </c>
      <c r="T6" s="32">
        <f t="shared" si="3"/>
        <v>10539</v>
      </c>
      <c r="U6" s="32">
        <f t="shared" si="3"/>
        <v>5.99</v>
      </c>
      <c r="V6" s="32">
        <f t="shared" si="3"/>
        <v>1759.43</v>
      </c>
      <c r="W6" s="33">
        <f>IF(W7="",NA(),W7)</f>
        <v>109.58</v>
      </c>
      <c r="X6" s="33">
        <f t="shared" ref="X6:AF6" si="4">IF(X7="",NA(),X7)</f>
        <v>107.21</v>
      </c>
      <c r="Y6" s="33">
        <f t="shared" si="4"/>
        <v>98.26</v>
      </c>
      <c r="Z6" s="33">
        <f t="shared" si="4"/>
        <v>182.79</v>
      </c>
      <c r="AA6" s="33">
        <f t="shared" si="4"/>
        <v>112.57</v>
      </c>
      <c r="AB6" s="33">
        <f t="shared" si="4"/>
        <v>104.82</v>
      </c>
      <c r="AC6" s="33">
        <f t="shared" si="4"/>
        <v>104.95</v>
      </c>
      <c r="AD6" s="33">
        <f t="shared" si="4"/>
        <v>107.95</v>
      </c>
      <c r="AE6" s="33">
        <f t="shared" si="4"/>
        <v>109.49</v>
      </c>
      <c r="AF6" s="33">
        <f t="shared" si="4"/>
        <v>111.06</v>
      </c>
      <c r="AG6" s="32" t="str">
        <f>IF(AG7="","",IF(AG7="-","【-】","【"&amp;SUBSTITUTE(TEXT(AG7,"#,##0.00"),"-","△")&amp;"】"))</f>
        <v>【113.56】</v>
      </c>
      <c r="AH6" s="33">
        <f>IF(AH7="",NA(),AH7)</f>
        <v>50.12</v>
      </c>
      <c r="AI6" s="33">
        <f t="shared" ref="AI6:AQ6" si="5">IF(AI7="",NA(),AI7)</f>
        <v>43.11</v>
      </c>
      <c r="AJ6" s="33">
        <f t="shared" si="5"/>
        <v>43.83</v>
      </c>
      <c r="AK6" s="32">
        <f t="shared" si="5"/>
        <v>0</v>
      </c>
      <c r="AL6" s="32">
        <f t="shared" si="5"/>
        <v>0</v>
      </c>
      <c r="AM6" s="33">
        <f t="shared" si="5"/>
        <v>26.83</v>
      </c>
      <c r="AN6" s="33">
        <f t="shared" si="5"/>
        <v>26.81</v>
      </c>
      <c r="AO6" s="33">
        <f t="shared" si="5"/>
        <v>13.47</v>
      </c>
      <c r="AP6" s="33">
        <f t="shared" si="5"/>
        <v>9.49</v>
      </c>
      <c r="AQ6" s="33">
        <f t="shared" si="5"/>
        <v>9.35</v>
      </c>
      <c r="AR6" s="32" t="str">
        <f>IF(AR7="","",IF(AR7="-","【-】","【"&amp;SUBSTITUTE(TEXT(AR7,"#,##0.00"),"-","△")&amp;"】"))</f>
        <v>【0.87】</v>
      </c>
      <c r="AS6" s="33">
        <f>IF(AS7="",NA(),AS7)</f>
        <v>872.61</v>
      </c>
      <c r="AT6" s="33">
        <f t="shared" ref="AT6:BB6" si="6">IF(AT7="",NA(),AT7)</f>
        <v>485.91</v>
      </c>
      <c r="AU6" s="33">
        <f t="shared" si="6"/>
        <v>316.58999999999997</v>
      </c>
      <c r="AV6" s="33">
        <f t="shared" si="6"/>
        <v>205.14</v>
      </c>
      <c r="AW6" s="33">
        <f t="shared" si="6"/>
        <v>220.39</v>
      </c>
      <c r="AX6" s="33">
        <f t="shared" si="6"/>
        <v>1197.1099999999999</v>
      </c>
      <c r="AY6" s="33">
        <f t="shared" si="6"/>
        <v>1002.64</v>
      </c>
      <c r="AZ6" s="33">
        <f t="shared" si="6"/>
        <v>1081.23</v>
      </c>
      <c r="BA6" s="33">
        <f t="shared" si="6"/>
        <v>406.37</v>
      </c>
      <c r="BB6" s="33">
        <f t="shared" si="6"/>
        <v>398.29</v>
      </c>
      <c r="BC6" s="32" t="str">
        <f>IF(BC7="","",IF(BC7="-","【-】","【"&amp;SUBSTITUTE(TEXT(BC7,"#,##0.00"),"-","△")&amp;"】"))</f>
        <v>【262.74】</v>
      </c>
      <c r="BD6" s="33">
        <f>IF(BD7="",NA(),BD7)</f>
        <v>523.97</v>
      </c>
      <c r="BE6" s="33">
        <f t="shared" ref="BE6:BM6" si="7">IF(BE7="",NA(),BE7)</f>
        <v>502.46</v>
      </c>
      <c r="BF6" s="33">
        <f t="shared" si="7"/>
        <v>460.05</v>
      </c>
      <c r="BG6" s="33">
        <f t="shared" si="7"/>
        <v>420.02</v>
      </c>
      <c r="BH6" s="33">
        <f t="shared" si="7"/>
        <v>397.69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443.13</v>
      </c>
      <c r="BL6" s="33">
        <f t="shared" si="7"/>
        <v>442.54</v>
      </c>
      <c r="BM6" s="33">
        <f t="shared" si="7"/>
        <v>431</v>
      </c>
      <c r="BN6" s="32" t="str">
        <f>IF(BN7="","",IF(BN7="-","【-】","【"&amp;SUBSTITUTE(TEXT(BN7,"#,##0.00"),"-","△")&amp;"】"))</f>
        <v>【276.38】</v>
      </c>
      <c r="BO6" s="33">
        <f>IF(BO7="",NA(),BO7)</f>
        <v>106.91</v>
      </c>
      <c r="BP6" s="33">
        <f t="shared" ref="BP6:BX6" si="8">IF(BP7="",NA(),BP7)</f>
        <v>102.38</v>
      </c>
      <c r="BQ6" s="33">
        <f t="shared" si="8"/>
        <v>91.26</v>
      </c>
      <c r="BR6" s="33">
        <f t="shared" si="8"/>
        <v>543.72</v>
      </c>
      <c r="BS6" s="33">
        <f t="shared" si="8"/>
        <v>110.07</v>
      </c>
      <c r="BT6" s="33">
        <f t="shared" si="8"/>
        <v>90.17</v>
      </c>
      <c r="BU6" s="33">
        <f t="shared" si="8"/>
        <v>90.69</v>
      </c>
      <c r="BV6" s="33">
        <f t="shared" si="8"/>
        <v>95.4</v>
      </c>
      <c r="BW6" s="33">
        <f t="shared" si="8"/>
        <v>98.6</v>
      </c>
      <c r="BX6" s="33">
        <f t="shared" si="8"/>
        <v>100.82</v>
      </c>
      <c r="BY6" s="32" t="str">
        <f>IF(BY7="","",IF(BY7="-","【-】","【"&amp;SUBSTITUTE(TEXT(BY7,"#,##0.00"),"-","△")&amp;"】"))</f>
        <v>【104.99】</v>
      </c>
      <c r="BZ6" s="33">
        <f>IF(BZ7="",NA(),BZ7)</f>
        <v>195.5</v>
      </c>
      <c r="CA6" s="33">
        <f t="shared" ref="CA6:CI6" si="9">IF(CA7="",NA(),CA7)</f>
        <v>202.89</v>
      </c>
      <c r="CB6" s="33">
        <f t="shared" si="9"/>
        <v>226.98</v>
      </c>
      <c r="CC6" s="33">
        <f t="shared" si="9"/>
        <v>38.19</v>
      </c>
      <c r="CD6" s="33">
        <f t="shared" si="9"/>
        <v>187.87</v>
      </c>
      <c r="CE6" s="33">
        <f t="shared" si="9"/>
        <v>210.28</v>
      </c>
      <c r="CF6" s="33">
        <f t="shared" si="9"/>
        <v>211.08</v>
      </c>
      <c r="CG6" s="33">
        <f t="shared" si="9"/>
        <v>186.15</v>
      </c>
      <c r="CH6" s="33">
        <f t="shared" si="9"/>
        <v>181.67</v>
      </c>
      <c r="CI6" s="33">
        <f t="shared" si="9"/>
        <v>179.55</v>
      </c>
      <c r="CJ6" s="32" t="str">
        <f>IF(CJ7="","",IF(CJ7="-","【-】","【"&amp;SUBSTITUTE(TEXT(CJ7,"#,##0.00"),"-","△")&amp;"】"))</f>
        <v>【163.72】</v>
      </c>
      <c r="CK6" s="33">
        <f>IF(CK7="",NA(),CK7)</f>
        <v>68.36</v>
      </c>
      <c r="CL6" s="33">
        <f t="shared" ref="CL6:CT6" si="10">IF(CL7="",NA(),CL7)</f>
        <v>67.95</v>
      </c>
      <c r="CM6" s="33">
        <f t="shared" si="10"/>
        <v>67.97</v>
      </c>
      <c r="CN6" s="33">
        <f t="shared" si="10"/>
        <v>67.72</v>
      </c>
      <c r="CO6" s="33">
        <f t="shared" si="10"/>
        <v>67.27</v>
      </c>
      <c r="CP6" s="33">
        <f t="shared" si="10"/>
        <v>50.49</v>
      </c>
      <c r="CQ6" s="33">
        <f t="shared" si="10"/>
        <v>49.69</v>
      </c>
      <c r="CR6" s="33">
        <f t="shared" si="10"/>
        <v>54.47</v>
      </c>
      <c r="CS6" s="33">
        <f t="shared" si="10"/>
        <v>53.61</v>
      </c>
      <c r="CT6" s="33">
        <f t="shared" si="10"/>
        <v>53.52</v>
      </c>
      <c r="CU6" s="32" t="str">
        <f>IF(CU7="","",IF(CU7="-","【-】","【"&amp;SUBSTITUTE(TEXT(CU7,"#,##0.00"),"-","△")&amp;"】"))</f>
        <v>【59.76】</v>
      </c>
      <c r="CV6" s="33">
        <f>IF(CV7="",NA(),CV7)</f>
        <v>89.98</v>
      </c>
      <c r="CW6" s="33">
        <f t="shared" ref="CW6:DE6" si="11">IF(CW7="",NA(),CW7)</f>
        <v>89.31</v>
      </c>
      <c r="CX6" s="33">
        <f t="shared" si="11"/>
        <v>90.35</v>
      </c>
      <c r="CY6" s="33">
        <f t="shared" si="11"/>
        <v>91.57</v>
      </c>
      <c r="CZ6" s="33">
        <f t="shared" si="11"/>
        <v>92.64</v>
      </c>
      <c r="DA6" s="33">
        <f t="shared" si="11"/>
        <v>78.7</v>
      </c>
      <c r="DB6" s="33">
        <f t="shared" si="11"/>
        <v>80.010000000000005</v>
      </c>
      <c r="DC6" s="33">
        <f t="shared" si="11"/>
        <v>81.459999999999994</v>
      </c>
      <c r="DD6" s="33">
        <f t="shared" si="11"/>
        <v>81.31</v>
      </c>
      <c r="DE6" s="33">
        <f t="shared" si="11"/>
        <v>81.459999999999994</v>
      </c>
      <c r="DF6" s="32" t="str">
        <f>IF(DF7="","",IF(DF7="-","【-】","【"&amp;SUBSTITUTE(TEXT(DF7,"#,##0.00"),"-","△")&amp;"】"))</f>
        <v>【89.95】</v>
      </c>
      <c r="DG6" s="33">
        <f>IF(DG7="",NA(),DG7)</f>
        <v>40.61</v>
      </c>
      <c r="DH6" s="33">
        <f t="shared" ref="DH6:DP6" si="12">IF(DH7="",NA(),DH7)</f>
        <v>43.07</v>
      </c>
      <c r="DI6" s="33">
        <f t="shared" si="12"/>
        <v>43.29</v>
      </c>
      <c r="DJ6" s="33">
        <f t="shared" si="12"/>
        <v>45.68</v>
      </c>
      <c r="DK6" s="33">
        <f t="shared" si="12"/>
        <v>47.56</v>
      </c>
      <c r="DL6" s="33">
        <f t="shared" si="12"/>
        <v>34.24</v>
      </c>
      <c r="DM6" s="33">
        <f t="shared" si="12"/>
        <v>35.18</v>
      </c>
      <c r="DN6" s="33">
        <f t="shared" si="12"/>
        <v>38.520000000000003</v>
      </c>
      <c r="DO6" s="33">
        <f t="shared" si="12"/>
        <v>46.67</v>
      </c>
      <c r="DP6" s="33">
        <f t="shared" si="12"/>
        <v>47.7</v>
      </c>
      <c r="DQ6" s="32" t="str">
        <f>IF(DQ7="","",IF(DQ7="-","【-】","【"&amp;SUBSTITUTE(TEXT(DQ7,"#,##0.00"),"-","△")&amp;"】"))</f>
        <v>【47.18】</v>
      </c>
      <c r="DR6" s="33">
        <f>IF(DR7="",NA(),DR7)</f>
        <v>3.94</v>
      </c>
      <c r="DS6" s="33">
        <f t="shared" ref="DS6:EA6" si="13">IF(DS7="",NA(),DS7)</f>
        <v>6.62</v>
      </c>
      <c r="DT6" s="33">
        <f t="shared" si="13"/>
        <v>6.71</v>
      </c>
      <c r="DU6" s="33">
        <f t="shared" si="13"/>
        <v>7.79</v>
      </c>
      <c r="DV6" s="33">
        <f t="shared" si="13"/>
        <v>11.13</v>
      </c>
      <c r="DW6" s="33">
        <f t="shared" si="13"/>
        <v>6.81</v>
      </c>
      <c r="DX6" s="33">
        <f t="shared" si="13"/>
        <v>8.41</v>
      </c>
      <c r="DY6" s="33">
        <f t="shared" si="13"/>
        <v>9.43</v>
      </c>
      <c r="DZ6" s="33">
        <f t="shared" si="13"/>
        <v>10.029999999999999</v>
      </c>
      <c r="EA6" s="33">
        <f t="shared" si="13"/>
        <v>7.26</v>
      </c>
      <c r="EB6" s="32" t="str">
        <f>IF(EB7="","",IF(EB7="-","【-】","【"&amp;SUBSTITUTE(TEXT(EB7,"#,##0.00"),"-","△")&amp;"】"))</f>
        <v>【13.18】</v>
      </c>
      <c r="EC6" s="32">
        <f>IF(EC7="",NA(),EC7)</f>
        <v>0</v>
      </c>
      <c r="ED6" s="33">
        <f t="shared" ref="ED6:EL6" si="14">IF(ED7="",NA(),ED7)</f>
        <v>0.24</v>
      </c>
      <c r="EE6" s="33">
        <f t="shared" si="14"/>
        <v>0.08</v>
      </c>
      <c r="EF6" s="33">
        <f t="shared" si="14"/>
        <v>0.39</v>
      </c>
      <c r="EG6" s="33">
        <f t="shared" si="14"/>
        <v>0.45</v>
      </c>
      <c r="EH6" s="33">
        <f t="shared" si="14"/>
        <v>0.82</v>
      </c>
      <c r="EI6" s="33">
        <f t="shared" si="14"/>
        <v>0.66</v>
      </c>
      <c r="EJ6" s="33">
        <f t="shared" si="14"/>
        <v>0.71</v>
      </c>
      <c r="EK6" s="33">
        <f t="shared" si="14"/>
        <v>0.68</v>
      </c>
      <c r="EL6" s="33">
        <f t="shared" si="14"/>
        <v>1.65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243434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51.8</v>
      </c>
      <c r="O7" s="36">
        <v>100</v>
      </c>
      <c r="P7" s="36">
        <v>3170</v>
      </c>
      <c r="Q7" s="36">
        <v>10480</v>
      </c>
      <c r="R7" s="36">
        <v>5.99</v>
      </c>
      <c r="S7" s="36">
        <v>1749.58</v>
      </c>
      <c r="T7" s="36">
        <v>10539</v>
      </c>
      <c r="U7" s="36">
        <v>5.99</v>
      </c>
      <c r="V7" s="36">
        <v>1759.43</v>
      </c>
      <c r="W7" s="36">
        <v>109.58</v>
      </c>
      <c r="X7" s="36">
        <v>107.21</v>
      </c>
      <c r="Y7" s="36">
        <v>98.26</v>
      </c>
      <c r="Z7" s="36">
        <v>182.79</v>
      </c>
      <c r="AA7" s="36">
        <v>112.57</v>
      </c>
      <c r="AB7" s="36">
        <v>104.82</v>
      </c>
      <c r="AC7" s="36">
        <v>104.95</v>
      </c>
      <c r="AD7" s="36">
        <v>107.95</v>
      </c>
      <c r="AE7" s="36">
        <v>109.49</v>
      </c>
      <c r="AF7" s="36">
        <v>111.06</v>
      </c>
      <c r="AG7" s="36">
        <v>113.56</v>
      </c>
      <c r="AH7" s="36">
        <v>50.12</v>
      </c>
      <c r="AI7" s="36">
        <v>43.11</v>
      </c>
      <c r="AJ7" s="36">
        <v>43.83</v>
      </c>
      <c r="AK7" s="36">
        <v>0</v>
      </c>
      <c r="AL7" s="36">
        <v>0</v>
      </c>
      <c r="AM7" s="36">
        <v>26.83</v>
      </c>
      <c r="AN7" s="36">
        <v>26.81</v>
      </c>
      <c r="AO7" s="36">
        <v>13.47</v>
      </c>
      <c r="AP7" s="36">
        <v>9.49</v>
      </c>
      <c r="AQ7" s="36">
        <v>9.35</v>
      </c>
      <c r="AR7" s="36">
        <v>0.87</v>
      </c>
      <c r="AS7" s="36">
        <v>872.61</v>
      </c>
      <c r="AT7" s="36">
        <v>485.91</v>
      </c>
      <c r="AU7" s="36">
        <v>316.58999999999997</v>
      </c>
      <c r="AV7" s="36">
        <v>205.14</v>
      </c>
      <c r="AW7" s="36">
        <v>220.39</v>
      </c>
      <c r="AX7" s="36">
        <v>1197.1099999999999</v>
      </c>
      <c r="AY7" s="36">
        <v>1002.64</v>
      </c>
      <c r="AZ7" s="36">
        <v>1081.23</v>
      </c>
      <c r="BA7" s="36">
        <v>406.37</v>
      </c>
      <c r="BB7" s="36">
        <v>398.29</v>
      </c>
      <c r="BC7" s="36">
        <v>262.74</v>
      </c>
      <c r="BD7" s="36">
        <v>523.97</v>
      </c>
      <c r="BE7" s="36">
        <v>502.46</v>
      </c>
      <c r="BF7" s="36">
        <v>460.05</v>
      </c>
      <c r="BG7" s="36">
        <v>420.02</v>
      </c>
      <c r="BH7" s="36">
        <v>397.69</v>
      </c>
      <c r="BI7" s="36">
        <v>532.29999999999995</v>
      </c>
      <c r="BJ7" s="36">
        <v>520.29999999999995</v>
      </c>
      <c r="BK7" s="36">
        <v>443.13</v>
      </c>
      <c r="BL7" s="36">
        <v>442.54</v>
      </c>
      <c r="BM7" s="36">
        <v>431</v>
      </c>
      <c r="BN7" s="36">
        <v>276.38</v>
      </c>
      <c r="BO7" s="36">
        <v>106.91</v>
      </c>
      <c r="BP7" s="36">
        <v>102.38</v>
      </c>
      <c r="BQ7" s="36">
        <v>91.26</v>
      </c>
      <c r="BR7" s="36">
        <v>543.72</v>
      </c>
      <c r="BS7" s="36">
        <v>110.07</v>
      </c>
      <c r="BT7" s="36">
        <v>90.17</v>
      </c>
      <c r="BU7" s="36">
        <v>90.69</v>
      </c>
      <c r="BV7" s="36">
        <v>95.4</v>
      </c>
      <c r="BW7" s="36">
        <v>98.6</v>
      </c>
      <c r="BX7" s="36">
        <v>100.82</v>
      </c>
      <c r="BY7" s="36">
        <v>104.99</v>
      </c>
      <c r="BZ7" s="36">
        <v>195.5</v>
      </c>
      <c r="CA7" s="36">
        <v>202.89</v>
      </c>
      <c r="CB7" s="36">
        <v>226.98</v>
      </c>
      <c r="CC7" s="36">
        <v>38.19</v>
      </c>
      <c r="CD7" s="36">
        <v>187.87</v>
      </c>
      <c r="CE7" s="36">
        <v>210.28</v>
      </c>
      <c r="CF7" s="36">
        <v>211.08</v>
      </c>
      <c r="CG7" s="36">
        <v>186.15</v>
      </c>
      <c r="CH7" s="36">
        <v>181.67</v>
      </c>
      <c r="CI7" s="36">
        <v>179.55</v>
      </c>
      <c r="CJ7" s="36">
        <v>163.72</v>
      </c>
      <c r="CK7" s="36">
        <v>68.36</v>
      </c>
      <c r="CL7" s="36">
        <v>67.95</v>
      </c>
      <c r="CM7" s="36">
        <v>67.97</v>
      </c>
      <c r="CN7" s="36">
        <v>67.72</v>
      </c>
      <c r="CO7" s="36">
        <v>67.27</v>
      </c>
      <c r="CP7" s="36">
        <v>50.49</v>
      </c>
      <c r="CQ7" s="36">
        <v>49.69</v>
      </c>
      <c r="CR7" s="36">
        <v>54.47</v>
      </c>
      <c r="CS7" s="36">
        <v>53.61</v>
      </c>
      <c r="CT7" s="36">
        <v>53.52</v>
      </c>
      <c r="CU7" s="36">
        <v>59.76</v>
      </c>
      <c r="CV7" s="36">
        <v>89.98</v>
      </c>
      <c r="CW7" s="36">
        <v>89.31</v>
      </c>
      <c r="CX7" s="36">
        <v>90.35</v>
      </c>
      <c r="CY7" s="36">
        <v>91.57</v>
      </c>
      <c r="CZ7" s="36">
        <v>92.64</v>
      </c>
      <c r="DA7" s="36">
        <v>78.7</v>
      </c>
      <c r="DB7" s="36">
        <v>80.010000000000005</v>
      </c>
      <c r="DC7" s="36">
        <v>81.459999999999994</v>
      </c>
      <c r="DD7" s="36">
        <v>81.31</v>
      </c>
      <c r="DE7" s="36">
        <v>81.459999999999994</v>
      </c>
      <c r="DF7" s="36">
        <v>89.95</v>
      </c>
      <c r="DG7" s="36">
        <v>40.61</v>
      </c>
      <c r="DH7" s="36">
        <v>43.07</v>
      </c>
      <c r="DI7" s="36">
        <v>43.29</v>
      </c>
      <c r="DJ7" s="36">
        <v>45.68</v>
      </c>
      <c r="DK7" s="36">
        <v>47.56</v>
      </c>
      <c r="DL7" s="36">
        <v>34.24</v>
      </c>
      <c r="DM7" s="36">
        <v>35.18</v>
      </c>
      <c r="DN7" s="36">
        <v>38.520000000000003</v>
      </c>
      <c r="DO7" s="36">
        <v>46.67</v>
      </c>
      <c r="DP7" s="36">
        <v>47.7</v>
      </c>
      <c r="DQ7" s="36">
        <v>47.18</v>
      </c>
      <c r="DR7" s="36">
        <v>3.94</v>
      </c>
      <c r="DS7" s="36">
        <v>6.62</v>
      </c>
      <c r="DT7" s="36">
        <v>6.71</v>
      </c>
      <c r="DU7" s="36">
        <v>7.79</v>
      </c>
      <c r="DV7" s="36">
        <v>11.13</v>
      </c>
      <c r="DW7" s="36">
        <v>6.81</v>
      </c>
      <c r="DX7" s="36">
        <v>8.41</v>
      </c>
      <c r="DY7" s="36">
        <v>9.43</v>
      </c>
      <c r="DZ7" s="36">
        <v>10.029999999999999</v>
      </c>
      <c r="EA7" s="36">
        <v>7.26</v>
      </c>
      <c r="EB7" s="36">
        <v>13.18</v>
      </c>
      <c r="EC7" s="36">
        <v>0</v>
      </c>
      <c r="ED7" s="36">
        <v>0.24</v>
      </c>
      <c r="EE7" s="36">
        <v>0.08</v>
      </c>
      <c r="EF7" s="36">
        <v>0.39</v>
      </c>
      <c r="EG7" s="36">
        <v>0.45</v>
      </c>
      <c r="EH7" s="36">
        <v>0.82</v>
      </c>
      <c r="EI7" s="36">
        <v>0.66</v>
      </c>
      <c r="EJ7" s="36">
        <v>0.71</v>
      </c>
      <c r="EK7" s="36">
        <v>0.68</v>
      </c>
      <c r="EL7" s="36">
        <v>1.65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2017-02-08T05:20:19Z</cp:lastPrinted>
  <dcterms:created xsi:type="dcterms:W3CDTF">2017-02-01T08:43:42Z</dcterms:created>
  <dcterms:modified xsi:type="dcterms:W3CDTF">2017-02-24T05:08:30Z</dcterms:modified>
  <cp:category/>
</cp:coreProperties>
</file>