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<sst xmlns="http://schemas.openxmlformats.org/spreadsheetml/2006/main" count="217" uniqueCount="106">
  <si>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</si>
  <si>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</si>
  <si>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</si>
  <si>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</si>
  <si>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</si>
  <si>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</si>
  <si>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</si>
  <si>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</si>
  <si>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</si>
  <si>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</si>
  <si>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</si>
  <si>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</si>
  <si>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</si>
  <si>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</si>
  <si>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</si>
  <si>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</si>
  <si>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</si>
  <si>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</si>
  <si>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</si>
  <si>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</si>
  <si>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</si>
  <si>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</si>
  <si>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</si>
  <si>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</si>
  <si>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</si>
  <si>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</si>
  <si>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</si>
  <si>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</si>
  <si>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</si>
  <si>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</si>
  <si>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</si>
  <si>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</si>
  <si>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</si>
  <si>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</si>
  <si>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</si>
  <si>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</si>
  <si>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</si>
  <si>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</si>
  <si>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</si>
  <si>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</si>
  <si>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</si>
  <si>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</si>
  <si>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</si>
  <si>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</si>
  <si>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</si>
  <si>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</si>
  <si>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</si>
  <si>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</si>
  <si>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</si>
  <si>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</si>
  <si>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</si>
  <si>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</si>
  <si>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</si>
  <si>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</si>
  <si>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</si>
  <si>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</si>
  <si>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</si>
  <si>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</si>
  <si>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</si>
  <si>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</si>
  <si>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</si>
  <si>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</si>
  <si>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</si>
  <si>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</si>
  <si>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</si>
  <si>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</si>
  <si>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</si>
  <si>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</si>
  <si>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</si>
  <si>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</si>
  <si>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</si>
  <si>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</si>
  <si>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</si>
  <si>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</si>
  <si>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</si>
  <si>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</si>
  <si>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</si>
  <si>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</si>
  <si>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</si>
  <si>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</si>
  <si>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</si>
  <si>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</si>
  <si>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</si>
  <si>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</si>
  <si>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</si>
  <si>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</si>
  <si>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</si>
  <si>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</si>
  <si>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</si>
  <si>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</si>
  <si>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</si>
  <si>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</si>
  <si>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志摩市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</si>
  <si>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</si>
  <si>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</si>
  <si>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</si>
  <si>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</si>
  <si>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</si>
  <si>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</si>
  <si>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</si>
  <si>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</si>
  <si>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</si>
  <si>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</si>
  <si>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経常収支比率が類似団体平均値よりも高い状態であり、累積欠損金比率も累積欠損金が発生していないことを示す0％であることから、現在のところ健全経営となっています。
　しかし、施設利用率が類似団体平均値に比べ10ポイント以上低い状態が続き、給水原価も46円程度高くなっています。これは、当市が季節変動の大きな観光地であり、8月のお盆期間に帰省客と観光客の増加で水道使用量がピークを迎えるという状況が、大きな要因になっています。ピーク期間とそれ以外の差が大きく、ピーク期間に供給不足にならないように設備投資を行ってきたため、それ以外の期間は設備過剰となって施設利用率が低下、給水原価も高くなっています。常時安定給水できる設備規模が必要であるため、安易に効率性を上げるための設備縮小はできないが、人口減少及び高齢化等に伴い年間水道使用量が減少していることから、これに併せて供給能力を減らしていく必要があります。
　長期的には設備規模の適正化が必要ですが、短期的には低い有収率を上げることが有効であるため、人口減少に伴う給水収益の減少が予想されている中で、資金を確保し設備投資、維持管理を計画的に実施することにより有収率向上につなげていきたいと考えています。</t>
    <rPh sb="1" eb="3">
      <t>ケイジョウ</t>
    </rPh>
    <rPh sb="3" eb="5">
      <t>シュウシ</t>
    </rPh>
    <rPh sb="5" eb="7">
      <t>ヒリツ</t>
    </rPh>
    <rPh sb="8" eb="10">
      <t>ルイジ</t>
    </rPh>
    <rPh sb="10" eb="12">
      <t>ダンタイ</t>
    </rPh>
    <rPh sb="12" eb="15">
      <t>ヘイキンチ</t>
    </rPh>
    <rPh sb="18" eb="19">
      <t>タカ</t>
    </rPh>
    <rPh sb="20" eb="22">
      <t>ジョウタイ</t>
    </rPh>
    <rPh sb="26" eb="28">
      <t>ルイセキ</t>
    </rPh>
    <rPh sb="28" eb="31">
      <t>ケッソンキン</t>
    </rPh>
    <rPh sb="31" eb="33">
      <t>ヒリツ</t>
    </rPh>
    <rPh sb="34" eb="36">
      <t>ルイセキ</t>
    </rPh>
    <rPh sb="36" eb="39">
      <t>ケッソンキン</t>
    </rPh>
    <rPh sb="40" eb="42">
      <t>ハッセイ</t>
    </rPh>
    <rPh sb="50" eb="51">
      <t>シメ</t>
    </rPh>
    <rPh sb="62" eb="64">
      <t>ゲンザイ</t>
    </rPh>
    <rPh sb="68" eb="70">
      <t>ケンゼン</t>
    </rPh>
    <rPh sb="70" eb="72">
      <t>ケイエイ</t>
    </rPh>
    <rPh sb="86" eb="88">
      <t>シセツ</t>
    </rPh>
    <rPh sb="88" eb="91">
      <t>リヨウリツ</t>
    </rPh>
    <rPh sb="92" eb="94">
      <t>ルイジ</t>
    </rPh>
    <rPh sb="94" eb="96">
      <t>ダンタイ</t>
    </rPh>
    <rPh sb="96" eb="98">
      <t>ヘイキン</t>
    </rPh>
    <rPh sb="98" eb="99">
      <t>アタイ</t>
    </rPh>
    <rPh sb="100" eb="101">
      <t>クラ</t>
    </rPh>
    <rPh sb="108" eb="110">
      <t>イジョウ</t>
    </rPh>
    <rPh sb="110" eb="111">
      <t>ヒク</t>
    </rPh>
    <rPh sb="112" eb="114">
      <t>ジョウタイ</t>
    </rPh>
    <rPh sb="115" eb="116">
      <t>ツヅ</t>
    </rPh>
    <rPh sb="118" eb="120">
      <t>キュウスイ</t>
    </rPh>
    <rPh sb="120" eb="122">
      <t>ゲンカ</t>
    </rPh>
    <rPh sb="136" eb="137">
      <t>トウ</t>
    </rPh>
    <rPh sb="137" eb="138">
      <t>シ</t>
    </rPh>
    <rPh sb="139" eb="141">
      <t>キセツ</t>
    </rPh>
    <rPh sb="141" eb="143">
      <t>ヘンドウ</t>
    </rPh>
    <rPh sb="144" eb="145">
      <t>オオ</t>
    </rPh>
    <rPh sb="147" eb="150">
      <t>カンコウチ</t>
    </rPh>
    <rPh sb="155" eb="156">
      <t>ガツ</t>
    </rPh>
    <rPh sb="158" eb="159">
      <t>ボン</t>
    </rPh>
    <rPh sb="159" eb="161">
      <t>キカン</t>
    </rPh>
    <rPh sb="162" eb="165">
      <t>キセイキャク</t>
    </rPh>
    <rPh sb="166" eb="169">
      <t>カンコウキャク</t>
    </rPh>
    <rPh sb="170" eb="172">
      <t>ゾウカ</t>
    </rPh>
    <rPh sb="173" eb="175">
      <t>スイドウ</t>
    </rPh>
    <rPh sb="175" eb="177">
      <t>シヨウ</t>
    </rPh>
    <rPh sb="177" eb="178">
      <t>リョウ</t>
    </rPh>
    <rPh sb="183" eb="184">
      <t>ムカ</t>
    </rPh>
    <rPh sb="189" eb="191">
      <t>ジョウキョウ</t>
    </rPh>
    <rPh sb="193" eb="194">
      <t>オオ</t>
    </rPh>
    <rPh sb="196" eb="198">
      <t>ヨウイン</t>
    </rPh>
    <rPh sb="214" eb="216">
      <t>イガイ</t>
    </rPh>
    <rPh sb="229" eb="231">
      <t>キョウキュウ</t>
    </rPh>
    <rPh sb="231" eb="233">
      <t>ブソク</t>
    </rPh>
    <rPh sb="234" eb="236">
      <t>ダンスイ</t>
    </rPh>
    <rPh sb="246" eb="247">
      <t>オコナ</t>
    </rPh>
    <rPh sb="264" eb="266">
      <t>カジョウ</t>
    </rPh>
    <rPh sb="270" eb="272">
      <t>シセツ</t>
    </rPh>
    <rPh sb="272" eb="275">
      <t>リヨウリツ</t>
    </rPh>
    <rPh sb="276" eb="278">
      <t>テイカ</t>
    </rPh>
    <rPh sb="279" eb="281">
      <t>キュウスイ</t>
    </rPh>
    <rPh sb="281" eb="283">
      <t>ゲンカ</t>
    </rPh>
    <rPh sb="284" eb="285">
      <t>タカ</t>
    </rPh>
    <rPh sb="298" eb="300">
      <t>ジョウジ</t>
    </rPh>
    <rPh sb="300" eb="302">
      <t>アンテイ</t>
    </rPh>
    <rPh sb="302" eb="304">
      <t>キュウスイ</t>
    </rPh>
    <rPh sb="322" eb="323">
      <t>ア</t>
    </rPh>
    <rPh sb="325" eb="326">
      <t>タメ</t>
    </rPh>
    <rPh sb="327" eb="329">
      <t>セツビ</t>
    </rPh>
    <rPh sb="333" eb="334">
      <t>オコナ</t>
    </rPh>
    <rPh sb="348" eb="349">
      <t>オヨ</t>
    </rPh>
    <rPh sb="350" eb="351">
      <t>コウ</t>
    </rPh>
    <rPh sb="360" eb="362">
      <t>ゲンショウ</t>
    </rPh>
    <rPh sb="382" eb="383">
      <t>ヘ</t>
    </rPh>
    <rPh sb="385" eb="387">
      <t>ヒツヨウ</t>
    </rPh>
    <rPh sb="403" eb="405">
      <t>セツビ</t>
    </rPh>
    <rPh sb="405" eb="407">
      <t>キボ</t>
    </rPh>
    <rPh sb="408" eb="411">
      <t>テキセイカ</t>
    </rPh>
    <rPh sb="412" eb="414">
      <t>ヒツヨウ</t>
    </rPh>
    <rPh sb="418" eb="420">
      <t>タンキ</t>
    </rPh>
    <rPh sb="420" eb="421">
      <t>テキ</t>
    </rPh>
    <rPh sb="428" eb="429">
      <t>ヒク</t>
    </rPh>
    <rPh sb="435" eb="437">
      <t>ユウコウ</t>
    </rPh>
    <rPh sb="438" eb="439">
      <t>カンガ</t>
    </rPh>
    <rPh sb="448" eb="449">
      <t>トモナ</t>
    </rPh>
    <rPh sb="451" eb="453">
      <t>キュウスイ</t>
    </rPh>
    <rPh sb="455" eb="457">
      <t>ゲンショウ</t>
    </rPh>
    <rPh sb="460" eb="462">
      <t>ヨソウ</t>
    </rPh>
    <rPh sb="470" eb="471">
      <t>ナカ</t>
    </rPh>
    <rPh sb="472" eb="473">
      <t>ア</t>
    </rPh>
    <rPh sb="473" eb="475">
      <t>シキン</t>
    </rPh>
    <rPh sb="476" eb="478">
      <t>カクホ</t>
    </rPh>
    <rPh sb="479" eb="481">
      <t>セツビ</t>
    </rPh>
    <rPh sb="481" eb="483">
      <t>トウシ</t>
    </rPh>
    <rPh sb="484" eb="486">
      <t>イジ</t>
    </rPh>
    <rPh sb="486" eb="488">
      <t>カンリ</t>
    </rPh>
    <rPh sb="489" eb="492">
      <t>ケイカクテキ</t>
    </rPh>
    <rPh sb="493" eb="495">
      <t>ジッシ</t>
    </rPh>
    <rPh sb="502" eb="503">
      <t>ユウ</t>
    </rPh>
    <rPh sb="517" eb="518">
      <t>カンガ</t>
    </rPh>
    <phoneticPr fontId="4"/>
  </si>
  <si>
    <t>　少子高齢化、人口減少による給水収益の減少や、老朽化による有収率の低下と施設更新費用の増加等、将来の経営環境は厳しくなっていくことが予想されています。
　平成27年度には、三重県から譲渡を受けた浄水場等の施設を含めた長期的な施設整備計画である水道事業基本計画を策定しました。
　今後は、水道事業基本計画に基づき、将来にわたって安定的に事業を継続していくための中長期的な経営の基本計画である「経営戦略」を策定し、経営の効率化、健全化を図っていきます。</t>
    <rPh sb="1" eb="3">
      <t>ショウシ</t>
    </rPh>
    <rPh sb="3" eb="6">
      <t>コウレイカ</t>
    </rPh>
    <rPh sb="7" eb="9">
      <t>ジンコウ</t>
    </rPh>
    <rPh sb="9" eb="11">
      <t>ゲンショウ</t>
    </rPh>
    <rPh sb="14" eb="16">
      <t>キュウスイ</t>
    </rPh>
    <rPh sb="16" eb="18">
      <t>シュウエキ</t>
    </rPh>
    <rPh sb="19" eb="21">
      <t>ゲンショウ</t>
    </rPh>
    <rPh sb="23" eb="26">
      <t>ロウキュウカ</t>
    </rPh>
    <rPh sb="29" eb="30">
      <t>ユウ</t>
    </rPh>
    <rPh sb="30" eb="31">
      <t>シュウ</t>
    </rPh>
    <rPh sb="31" eb="32">
      <t>リツ</t>
    </rPh>
    <rPh sb="33" eb="35">
      <t>テイカ</t>
    </rPh>
    <rPh sb="36" eb="38">
      <t>シセツ</t>
    </rPh>
    <rPh sb="38" eb="40">
      <t>コウシン</t>
    </rPh>
    <rPh sb="40" eb="42">
      <t>ヒヨウ</t>
    </rPh>
    <rPh sb="43" eb="45">
      <t>ゾウカ</t>
    </rPh>
    <rPh sb="45" eb="46">
      <t>トウ</t>
    </rPh>
    <rPh sb="47" eb="49">
      <t>ショウライ</t>
    </rPh>
    <rPh sb="50" eb="52">
      <t>ケイエイ</t>
    </rPh>
    <rPh sb="52" eb="54">
      <t>カンキョウ</t>
    </rPh>
    <rPh sb="55" eb="56">
      <t>キビ</t>
    </rPh>
    <rPh sb="66" eb="68">
      <t>ヨソウ</t>
    </rPh>
    <rPh sb="77" eb="79">
      <t>ヘイセイ</t>
    </rPh>
    <rPh sb="81" eb="83">
      <t>ネンド</t>
    </rPh>
    <rPh sb="86" eb="88">
      <t>ミエ</t>
    </rPh>
    <rPh sb="88" eb="89">
      <t>ケン</t>
    </rPh>
    <rPh sb="91" eb="93">
      <t>ジョウト</t>
    </rPh>
    <rPh sb="94" eb="95">
      <t>ウ</t>
    </rPh>
    <rPh sb="97" eb="100">
      <t>ジョウスイジョウ</t>
    </rPh>
    <rPh sb="100" eb="101">
      <t>トウ</t>
    </rPh>
    <rPh sb="102" eb="104">
      <t>シセツ</t>
    </rPh>
    <rPh sb="105" eb="106">
      <t>フク</t>
    </rPh>
    <rPh sb="108" eb="111">
      <t>チョウキテキ</t>
    </rPh>
    <rPh sb="112" eb="114">
      <t>シセツ</t>
    </rPh>
    <rPh sb="114" eb="116">
      <t>セイビ</t>
    </rPh>
    <rPh sb="116" eb="118">
      <t>ケイカク</t>
    </rPh>
    <rPh sb="121" eb="123">
      <t>スイドウ</t>
    </rPh>
    <rPh sb="123" eb="125">
      <t>ジギョウ</t>
    </rPh>
    <rPh sb="125" eb="127">
      <t>キホン</t>
    </rPh>
    <rPh sb="139" eb="141">
      <t>コンゴ</t>
    </rPh>
    <rPh sb="143" eb="145">
      <t>スイドウ</t>
    </rPh>
    <rPh sb="145" eb="147">
      <t>ジギョウ</t>
    </rPh>
    <rPh sb="147" eb="149">
      <t>キホン</t>
    </rPh>
    <rPh sb="149" eb="151">
      <t>ケイカク</t>
    </rPh>
    <rPh sb="152" eb="153">
      <t>モト</t>
    </rPh>
    <rPh sb="156" eb="158">
      <t>ショウライ</t>
    </rPh>
    <rPh sb="163" eb="166">
      <t>アンテイテキ</t>
    </rPh>
    <rPh sb="167" eb="169">
      <t>ジギョウ</t>
    </rPh>
    <rPh sb="170" eb="172">
      <t>ケイゾク</t>
    </rPh>
    <rPh sb="179" eb="180">
      <t>チュウ</t>
    </rPh>
    <rPh sb="180" eb="183">
      <t>チョウキテキ</t>
    </rPh>
    <rPh sb="184" eb="186">
      <t>ケイエイ</t>
    </rPh>
    <rPh sb="187" eb="189">
      <t>キホン</t>
    </rPh>
    <rPh sb="189" eb="191">
      <t>ケイカク</t>
    </rPh>
    <rPh sb="195" eb="197">
      <t>ケイエイ</t>
    </rPh>
    <rPh sb="197" eb="199">
      <t>センリャク</t>
    </rPh>
    <rPh sb="201" eb="203">
      <t>サクテイ</t>
    </rPh>
    <rPh sb="205" eb="207">
      <t>ケイエイ</t>
    </rPh>
    <rPh sb="208" eb="211">
      <t>コウリツカ</t>
    </rPh>
    <rPh sb="212" eb="215">
      <t>ケンゼンカ</t>
    </rPh>
    <rPh sb="216" eb="217">
      <t>ハカ</t>
    </rPh>
    <phoneticPr fontId="4"/>
  </si>
  <si>
    <t>　管路経年化率はほぼ一定であるが、有収率が上がったとはいえ依然として類似団体平均値より低いことから、改良が十分な状況ではありません。
　また、管路更新率が低いことから今後は管路経年化率が上昇することが予想され、管路更新投資を増やしていく必要があります。
　ただし、流動比率の急激な低下が示すように使用可能な資金が減少しており、経営状況を勘案したバランスの良い投資が必要になっています。高齢化や人口減少に伴う給水収益の見極めや、企業債残高対給水収益比率が類似団体平均値よりも低いので、企業債の借入れを検討するなど、財源を検討しながら老朽化施設の改良を実施していきます。
 　※②管路経年化率と③管路更新率に誤りがある
　　 　ため、下記のとおり修正する。
　   ②管路経年化率　H27 (誤)0.00 →7.81(正)
　   ③管路更新率　　H27 (誤)0.00 →0.08(正)</t>
    <rPh sb="1" eb="3">
      <t>カンロ</t>
    </rPh>
    <rPh sb="3" eb="5">
      <t>ケイネン</t>
    </rPh>
    <rPh sb="10" eb="12">
      <t>イッテイ</t>
    </rPh>
    <rPh sb="17" eb="18">
      <t>ユウ</t>
    </rPh>
    <rPh sb="18" eb="19">
      <t>シュウ</t>
    </rPh>
    <rPh sb="19" eb="20">
      <t>リツ</t>
    </rPh>
    <rPh sb="21" eb="22">
      <t>ア</t>
    </rPh>
    <rPh sb="29" eb="31">
      <t>イゼン</t>
    </rPh>
    <rPh sb="34" eb="36">
      <t>ルイジ</t>
    </rPh>
    <rPh sb="36" eb="38">
      <t>ダンタイ</t>
    </rPh>
    <rPh sb="38" eb="41">
      <t>ヘイキンチ</t>
    </rPh>
    <rPh sb="43" eb="44">
      <t>ヒク</t>
    </rPh>
    <rPh sb="50" eb="52">
      <t>カイリョウ</t>
    </rPh>
    <rPh sb="53" eb="55">
      <t>ジュウブン</t>
    </rPh>
    <rPh sb="56" eb="58">
      <t>ジョウキョウ</t>
    </rPh>
    <rPh sb="71" eb="73">
      <t>カンロ</t>
    </rPh>
    <rPh sb="73" eb="75">
      <t>コウシン</t>
    </rPh>
    <rPh sb="75" eb="76">
      <t>リツ</t>
    </rPh>
    <rPh sb="77" eb="78">
      <t>ヒク</t>
    </rPh>
    <rPh sb="83" eb="85">
      <t>コンゴ</t>
    </rPh>
    <rPh sb="86" eb="88">
      <t>カンロ</t>
    </rPh>
    <rPh sb="88" eb="90">
      <t>ケイネン</t>
    </rPh>
    <rPh sb="90" eb="91">
      <t>カ</t>
    </rPh>
    <rPh sb="91" eb="92">
      <t>リツ</t>
    </rPh>
    <rPh sb="93" eb="95">
      <t>ジョウショウ</t>
    </rPh>
    <rPh sb="100" eb="102">
      <t>ヨソウ</t>
    </rPh>
    <rPh sb="105" eb="107">
      <t>カンロ</t>
    </rPh>
    <rPh sb="107" eb="109">
      <t>コウシン</t>
    </rPh>
    <rPh sb="109" eb="111">
      <t>トウシ</t>
    </rPh>
    <rPh sb="112" eb="113">
      <t>フ</t>
    </rPh>
    <rPh sb="118" eb="120">
      <t>ヒツヨウ</t>
    </rPh>
    <rPh sb="132" eb="134">
      <t>リュウドウ</t>
    </rPh>
    <rPh sb="134" eb="136">
      <t>ヒリツ</t>
    </rPh>
    <rPh sb="137" eb="139">
      <t>キュウゲキ</t>
    </rPh>
    <rPh sb="140" eb="142">
      <t>テイカ</t>
    </rPh>
    <rPh sb="143" eb="144">
      <t>シメ</t>
    </rPh>
    <rPh sb="148" eb="150">
      <t>シヨウ</t>
    </rPh>
    <rPh sb="150" eb="152">
      <t>カノウ</t>
    </rPh>
    <rPh sb="153" eb="155">
      <t>シキン</t>
    </rPh>
    <rPh sb="156" eb="158">
      <t>ゲンショウ</t>
    </rPh>
    <rPh sb="163" eb="165">
      <t>ケイエイ</t>
    </rPh>
    <rPh sb="165" eb="167">
      <t>ジョウキョウ</t>
    </rPh>
    <rPh sb="168" eb="170">
      <t>カンアン</t>
    </rPh>
    <rPh sb="177" eb="178">
      <t>ヨ</t>
    </rPh>
    <rPh sb="179" eb="181">
      <t>トウシ</t>
    </rPh>
    <rPh sb="182" eb="184">
      <t>ヒツヨウ</t>
    </rPh>
    <rPh sb="192" eb="195">
      <t>コウレイカ</t>
    </rPh>
    <rPh sb="196" eb="198">
      <t>ジンコウ</t>
    </rPh>
    <rPh sb="198" eb="200">
      <t>ゲンショウ</t>
    </rPh>
    <rPh sb="201" eb="202">
      <t>トモナ</t>
    </rPh>
    <rPh sb="203" eb="205">
      <t>キュウスイ</t>
    </rPh>
    <rPh sb="205" eb="207">
      <t>シュウエキ</t>
    </rPh>
    <rPh sb="208" eb="210">
      <t>ミキワ</t>
    </rPh>
    <rPh sb="213" eb="215">
      <t>キギョウ</t>
    </rPh>
    <rPh sb="215" eb="216">
      <t>サイ</t>
    </rPh>
    <rPh sb="216" eb="218">
      <t>ザンダカ</t>
    </rPh>
    <rPh sb="218" eb="219">
      <t>タイ</t>
    </rPh>
    <rPh sb="219" eb="221">
      <t>キュウスイ</t>
    </rPh>
    <rPh sb="221" eb="223">
      <t>シュウエキ</t>
    </rPh>
    <rPh sb="223" eb="225">
      <t>ヒリツ</t>
    </rPh>
    <rPh sb="226" eb="228">
      <t>ルイジ</t>
    </rPh>
    <rPh sb="228" eb="230">
      <t>ダンタイ</t>
    </rPh>
    <rPh sb="230" eb="232">
      <t>ヘイキン</t>
    </rPh>
    <rPh sb="232" eb="233">
      <t>アタイ</t>
    </rPh>
    <rPh sb="236" eb="237">
      <t>ヒク</t>
    </rPh>
    <rPh sb="241" eb="243">
      <t>キギョウ</t>
    </rPh>
    <rPh sb="243" eb="244">
      <t>サイ</t>
    </rPh>
    <rPh sb="245" eb="247">
      <t>カリイ</t>
    </rPh>
    <rPh sb="249" eb="251">
      <t>ケントウ</t>
    </rPh>
    <rPh sb="256" eb="258">
      <t>ザイゲン</t>
    </rPh>
    <rPh sb="259" eb="261">
      <t>ケントウ</t>
    </rPh>
    <rPh sb="265" eb="268">
      <t>ロウキュウカ</t>
    </rPh>
    <rPh sb="268" eb="270">
      <t>シセツ</t>
    </rPh>
    <rPh sb="274" eb="276">
      <t>ジッシ</t>
    </rPh>
    <rPh sb="288" eb="290">
      <t>カンロ</t>
    </rPh>
    <rPh sb="290" eb="292">
      <t>ケイネン</t>
    </rPh>
    <rPh sb="292" eb="293">
      <t>カ</t>
    </rPh>
    <rPh sb="293" eb="294">
      <t>リツ</t>
    </rPh>
    <rPh sb="296" eb="298">
      <t>カンロ</t>
    </rPh>
    <rPh sb="298" eb="300">
      <t>コウシン</t>
    </rPh>
    <rPh sb="300" eb="301">
      <t>リツ</t>
    </rPh>
    <rPh sb="302" eb="303">
      <t>アヤマ</t>
    </rPh>
    <rPh sb="315" eb="317">
      <t>カキ</t>
    </rPh>
    <rPh sb="321" eb="323">
      <t>シュウセイ</t>
    </rPh>
    <rPh sb="332" eb="334">
      <t>カンロ</t>
    </rPh>
    <rPh sb="334" eb="337">
      <t>ケイネンカ</t>
    </rPh>
    <rPh sb="337" eb="338">
      <t>リツ</t>
    </rPh>
    <rPh sb="344" eb="345">
      <t>ゴ</t>
    </rPh>
    <rPh sb="357" eb="358">
      <t>セイ</t>
    </rPh>
    <rPh sb="365" eb="367">
      <t>カンロ</t>
    </rPh>
    <rPh sb="367" eb="369">
      <t>コウシン</t>
    </rPh>
    <rPh sb="369" eb="370">
      <t>リツ</t>
    </rPh>
    <rPh sb="377" eb="378">
      <t>ゴ</t>
    </rPh>
    <rPh sb="390" eb="391">
      <t>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</si>
</sst>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c:v>
                </c:pt>
                <c:pt idx="1">
                  <c:v>0.43</c:v>
                </c:pt>
                <c:pt idx="2">
                  <c:v>0.14000000000000001</c:v>
                </c:pt>
                <c:pt idx="3">
                  <c:v>0.18</c:v>
                </c:pt>
                <c:pt idx="4" formatCode="#,##0.00;&quot;△&quot;#,##0.00">
                  <c:v>0</c:v>
                </c:pt>
              </c:numCache>
            </c:numRef>
          </c:val>
        </c:ser>
        <c:dLbls>
          <c:showLegendKey val="0"/>
          <c:showVal val="0"/>
          <c:showCatName val="0"/>
          <c:showSerName val="0"/>
          <c:showPercent val="0"/>
          <c:showBubbleSize val="0"/>
        </c:dLbls>
        <c:gapWidth val="150"/>
        <c:axId val="76741248"/>
        <c:axId val="8612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76741248"/>
        <c:axId val="86127360"/>
      </c:lineChart>
      <c:dateAx>
        <c:axId val="76741248"/>
        <c:scaling>
          <c:orientation val="minMax"/>
        </c:scaling>
        <c:delete val="1"/>
        <c:axPos val="b"/>
        <c:numFmt formatCode="ge" sourceLinked="1"/>
        <c:majorTickMark val="none"/>
        <c:minorTickMark val="none"/>
        <c:tickLblPos val="none"/>
        <c:crossAx val="86127360"/>
        <c:crosses val="autoZero"/>
        <c:auto val="1"/>
        <c:lblOffset val="100"/>
        <c:baseTimeUnit val="years"/>
      </c:dateAx>
      <c:valAx>
        <c:axId val="8612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4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50.51</c:v>
                </c:pt>
                <c:pt idx="1">
                  <c:v>51.09</c:v>
                </c:pt>
                <c:pt idx="2">
                  <c:v>51.15</c:v>
                </c:pt>
                <c:pt idx="3">
                  <c:v>48.43</c:v>
                </c:pt>
                <c:pt idx="4">
                  <c:v>47.2</c:v>
                </c:pt>
              </c:numCache>
            </c:numRef>
          </c:val>
        </c:ser>
        <c:dLbls>
          <c:showLegendKey val="0"/>
          <c:showVal val="0"/>
          <c:showCatName val="0"/>
          <c:showSerName val="0"/>
          <c:showPercent val="0"/>
          <c:showBubbleSize val="0"/>
        </c:dLbls>
        <c:gapWidth val="150"/>
        <c:axId val="88707072"/>
        <c:axId val="887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88707072"/>
        <c:axId val="88708992"/>
      </c:lineChart>
      <c:dateAx>
        <c:axId val="88707072"/>
        <c:scaling>
          <c:orientation val="minMax"/>
        </c:scaling>
        <c:delete val="1"/>
        <c:axPos val="b"/>
        <c:numFmt formatCode="ge" sourceLinked="1"/>
        <c:majorTickMark val="none"/>
        <c:minorTickMark val="none"/>
        <c:tickLblPos val="none"/>
        <c:crossAx val="88708992"/>
        <c:crosses val="autoZero"/>
        <c:auto val="1"/>
        <c:lblOffset val="100"/>
        <c:baseTimeUnit val="years"/>
      </c:dateAx>
      <c:valAx>
        <c:axId val="887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0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85.45</c:v>
                </c:pt>
                <c:pt idx="1">
                  <c:v>84.61</c:v>
                </c:pt>
                <c:pt idx="2">
                  <c:v>84.99</c:v>
                </c:pt>
                <c:pt idx="3">
                  <c:v>85.13</c:v>
                </c:pt>
                <c:pt idx="4">
                  <c:v>86.87</c:v>
                </c:pt>
              </c:numCache>
            </c:numRef>
          </c:val>
        </c:ser>
        <c:dLbls>
          <c:showLegendKey val="0"/>
          <c:showVal val="0"/>
          <c:showCatName val="0"/>
          <c:showSerName val="0"/>
          <c:showPercent val="0"/>
          <c:showBubbleSize val="0"/>
        </c:dLbls>
        <c:gapWidth val="150"/>
        <c:axId val="88731008"/>
        <c:axId val="8874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88731008"/>
        <c:axId val="88749568"/>
      </c:lineChart>
      <c:dateAx>
        <c:axId val="88731008"/>
        <c:scaling>
          <c:orientation val="minMax"/>
        </c:scaling>
        <c:delete val="1"/>
        <c:axPos val="b"/>
        <c:numFmt formatCode="ge" sourceLinked="1"/>
        <c:majorTickMark val="none"/>
        <c:minorTickMark val="none"/>
        <c:tickLblPos val="none"/>
        <c:crossAx val="88749568"/>
        <c:crosses val="autoZero"/>
        <c:auto val="1"/>
        <c:lblOffset val="100"/>
        <c:baseTimeUnit val="years"/>
      </c:dateAx>
      <c:valAx>
        <c:axId val="8874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3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121.93</c:v>
                </c:pt>
                <c:pt idx="1">
                  <c:v>114.59</c:v>
                </c:pt>
                <c:pt idx="2">
                  <c:v>109.18</c:v>
                </c:pt>
                <c:pt idx="3">
                  <c:v>110.89</c:v>
                </c:pt>
                <c:pt idx="4">
                  <c:v>119.8</c:v>
                </c:pt>
              </c:numCache>
            </c:numRef>
          </c:val>
        </c:ser>
        <c:dLbls>
          <c:showLegendKey val="0"/>
          <c:showVal val="0"/>
          <c:showCatName val="0"/>
          <c:showSerName val="0"/>
          <c:showPercent val="0"/>
          <c:showBubbleSize val="0"/>
        </c:dLbls>
        <c:gapWidth val="150"/>
        <c:axId val="86161664"/>
        <c:axId val="8617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86161664"/>
        <c:axId val="86172032"/>
      </c:lineChart>
      <c:dateAx>
        <c:axId val="86161664"/>
        <c:scaling>
          <c:orientation val="minMax"/>
        </c:scaling>
        <c:delete val="1"/>
        <c:axPos val="b"/>
        <c:numFmt formatCode="ge" sourceLinked="1"/>
        <c:majorTickMark val="none"/>
        <c:minorTickMark val="none"/>
        <c:tickLblPos val="none"/>
        <c:crossAx val="86172032"/>
        <c:crosses val="autoZero"/>
        <c:auto val="1"/>
        <c:lblOffset val="100"/>
        <c:baseTimeUnit val="years"/>
      </c:dateAx>
      <c:valAx>
        <c:axId val="86172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1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34.19</c:v>
                </c:pt>
                <c:pt idx="1">
                  <c:v>36.119999999999997</c:v>
                </c:pt>
                <c:pt idx="2">
                  <c:v>37.6</c:v>
                </c:pt>
                <c:pt idx="3">
                  <c:v>43.26</c:v>
                </c:pt>
                <c:pt idx="4">
                  <c:v>45.18</c:v>
                </c:pt>
              </c:numCache>
            </c:numRef>
          </c:val>
        </c:ser>
        <c:dLbls>
          <c:showLegendKey val="0"/>
          <c:showVal val="0"/>
          <c:showCatName val="0"/>
          <c:showSerName val="0"/>
          <c:showPercent val="0"/>
          <c:showBubbleSize val="0"/>
        </c:dLbls>
        <c:gapWidth val="150"/>
        <c:axId val="87250816"/>
        <c:axId val="8725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87250816"/>
        <c:axId val="87252992"/>
      </c:lineChart>
      <c:dateAx>
        <c:axId val="87250816"/>
        <c:scaling>
          <c:orientation val="minMax"/>
        </c:scaling>
        <c:delete val="1"/>
        <c:axPos val="b"/>
        <c:numFmt formatCode="ge" sourceLinked="1"/>
        <c:majorTickMark val="none"/>
        <c:minorTickMark val="none"/>
        <c:tickLblPos val="none"/>
        <c:crossAx val="87252992"/>
        <c:crosses val="autoZero"/>
        <c:auto val="1"/>
        <c:lblOffset val="100"/>
        <c:baseTimeUnit val="years"/>
      </c:dateAx>
      <c:valAx>
        <c:axId val="8725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7.86</c:v>
                </c:pt>
                <c:pt idx="1">
                  <c:v>7.86</c:v>
                </c:pt>
                <c:pt idx="2">
                  <c:v>7.94</c:v>
                </c:pt>
                <c:pt idx="3">
                  <c:v>7.94</c:v>
                </c:pt>
                <c:pt idx="4" formatCode="#,##0.00;&quot;△&quot;#,##0.00">
                  <c:v>0</c:v>
                </c:pt>
              </c:numCache>
            </c:numRef>
          </c:val>
        </c:ser>
        <c:dLbls>
          <c:showLegendKey val="0"/>
          <c:showVal val="0"/>
          <c:showCatName val="0"/>
          <c:showSerName val="0"/>
          <c:showPercent val="0"/>
          <c:showBubbleSize val="0"/>
        </c:dLbls>
        <c:gapWidth val="150"/>
        <c:axId val="87299584"/>
        <c:axId val="8730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87299584"/>
        <c:axId val="87301504"/>
      </c:lineChart>
      <c:dateAx>
        <c:axId val="87299584"/>
        <c:scaling>
          <c:orientation val="minMax"/>
        </c:scaling>
        <c:delete val="1"/>
        <c:axPos val="b"/>
        <c:numFmt formatCode="ge" sourceLinked="1"/>
        <c:majorTickMark val="none"/>
        <c:minorTickMark val="none"/>
        <c:tickLblPos val="none"/>
        <c:crossAx val="87301504"/>
        <c:crosses val="autoZero"/>
        <c:auto val="1"/>
        <c:lblOffset val="100"/>
        <c:baseTimeUnit val="years"/>
      </c:dateAx>
      <c:valAx>
        <c:axId val="8730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9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formatCode="#,##0.00;&quot;△&quot;#,##0.00;&quot;-&quot;">
                  <c:v>0.64</c:v>
                </c:pt>
                <c:pt idx="1">
                  <c:v>0</c:v>
                </c:pt>
                <c:pt idx="2">
                  <c:v>0</c:v>
                </c:pt>
                <c:pt idx="3">
                  <c:v>0</c:v>
                </c:pt>
                <c:pt idx="4">
                  <c:v>0</c:v>
                </c:pt>
              </c:numCache>
            </c:numRef>
          </c:val>
        </c:ser>
        <c:dLbls>
          <c:showLegendKey val="0"/>
          <c:showVal val="0"/>
          <c:showCatName val="0"/>
          <c:showSerName val="0"/>
          <c:showPercent val="0"/>
          <c:showBubbleSize val="0"/>
        </c:dLbls>
        <c:gapWidth val="150"/>
        <c:axId val="87336832"/>
        <c:axId val="873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87336832"/>
        <c:axId val="87343104"/>
      </c:lineChart>
      <c:dateAx>
        <c:axId val="87336832"/>
        <c:scaling>
          <c:orientation val="minMax"/>
        </c:scaling>
        <c:delete val="1"/>
        <c:axPos val="b"/>
        <c:numFmt formatCode="ge" sourceLinked="1"/>
        <c:majorTickMark val="none"/>
        <c:minorTickMark val="none"/>
        <c:tickLblPos val="none"/>
        <c:crossAx val="87343104"/>
        <c:crosses val="autoZero"/>
        <c:auto val="1"/>
        <c:lblOffset val="100"/>
        <c:baseTimeUnit val="years"/>
      </c:dateAx>
      <c:valAx>
        <c:axId val="87343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33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2782.23</c:v>
                </c:pt>
                <c:pt idx="1">
                  <c:v>3200.82</c:v>
                </c:pt>
                <c:pt idx="2">
                  <c:v>1394.52</c:v>
                </c:pt>
                <c:pt idx="3">
                  <c:v>329.97</c:v>
                </c:pt>
                <c:pt idx="4">
                  <c:v>355.18</c:v>
                </c:pt>
              </c:numCache>
            </c:numRef>
          </c:val>
        </c:ser>
        <c:dLbls>
          <c:showLegendKey val="0"/>
          <c:showVal val="0"/>
          <c:showCatName val="0"/>
          <c:showSerName val="0"/>
          <c:showPercent val="0"/>
          <c:showBubbleSize val="0"/>
        </c:dLbls>
        <c:gapWidth val="150"/>
        <c:axId val="87377408"/>
        <c:axId val="8737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87377408"/>
        <c:axId val="87379328"/>
      </c:lineChart>
      <c:dateAx>
        <c:axId val="87377408"/>
        <c:scaling>
          <c:orientation val="minMax"/>
        </c:scaling>
        <c:delete val="1"/>
        <c:axPos val="b"/>
        <c:numFmt formatCode="ge" sourceLinked="1"/>
        <c:majorTickMark val="none"/>
        <c:minorTickMark val="none"/>
        <c:tickLblPos val="none"/>
        <c:crossAx val="87379328"/>
        <c:crosses val="autoZero"/>
        <c:auto val="1"/>
        <c:lblOffset val="100"/>
        <c:baseTimeUnit val="years"/>
      </c:dateAx>
      <c:valAx>
        <c:axId val="87379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3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269.83999999999997</c:v>
                </c:pt>
                <c:pt idx="1">
                  <c:v>243.57</c:v>
                </c:pt>
                <c:pt idx="2">
                  <c:v>220.72</c:v>
                </c:pt>
                <c:pt idx="3">
                  <c:v>209.88</c:v>
                </c:pt>
                <c:pt idx="4">
                  <c:v>189.47</c:v>
                </c:pt>
              </c:numCache>
            </c:numRef>
          </c:val>
        </c:ser>
        <c:dLbls>
          <c:showLegendKey val="0"/>
          <c:showVal val="0"/>
          <c:showCatName val="0"/>
          <c:showSerName val="0"/>
          <c:showPercent val="0"/>
          <c:showBubbleSize val="0"/>
        </c:dLbls>
        <c:gapWidth val="150"/>
        <c:axId val="87417984"/>
        <c:axId val="874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87417984"/>
        <c:axId val="87419904"/>
      </c:lineChart>
      <c:dateAx>
        <c:axId val="87417984"/>
        <c:scaling>
          <c:orientation val="minMax"/>
        </c:scaling>
        <c:delete val="1"/>
        <c:axPos val="b"/>
        <c:numFmt formatCode="ge" sourceLinked="1"/>
        <c:majorTickMark val="none"/>
        <c:minorTickMark val="none"/>
        <c:tickLblPos val="none"/>
        <c:crossAx val="87419904"/>
        <c:crosses val="autoZero"/>
        <c:auto val="1"/>
        <c:lblOffset val="100"/>
        <c:baseTimeUnit val="years"/>
      </c:dateAx>
      <c:valAx>
        <c:axId val="8741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41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118.98</c:v>
                </c:pt>
                <c:pt idx="1">
                  <c:v>112.64</c:v>
                </c:pt>
                <c:pt idx="2">
                  <c:v>106.6</c:v>
                </c:pt>
                <c:pt idx="3">
                  <c:v>110.3</c:v>
                </c:pt>
                <c:pt idx="4">
                  <c:v>120.76</c:v>
                </c:pt>
              </c:numCache>
            </c:numRef>
          </c:val>
        </c:ser>
        <c:dLbls>
          <c:showLegendKey val="0"/>
          <c:showVal val="0"/>
          <c:showCatName val="0"/>
          <c:showSerName val="0"/>
          <c:showPercent val="0"/>
          <c:showBubbleSize val="0"/>
        </c:dLbls>
        <c:gapWidth val="150"/>
        <c:axId val="87528192"/>
        <c:axId val="8753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87528192"/>
        <c:axId val="87530112"/>
      </c:lineChart>
      <c:dateAx>
        <c:axId val="87528192"/>
        <c:scaling>
          <c:orientation val="minMax"/>
        </c:scaling>
        <c:delete val="1"/>
        <c:axPos val="b"/>
        <c:numFmt formatCode="ge" sourceLinked="1"/>
        <c:majorTickMark val="none"/>
        <c:minorTickMark val="none"/>
        <c:tickLblPos val="none"/>
        <c:crossAx val="87530112"/>
        <c:crosses val="autoZero"/>
        <c:auto val="1"/>
        <c:lblOffset val="100"/>
        <c:baseTimeUnit val="years"/>
      </c:dateAx>
      <c:valAx>
        <c:axId val="875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2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212.85</c:v>
                </c:pt>
                <c:pt idx="1">
                  <c:v>225.72</c:v>
                </c:pt>
                <c:pt idx="2">
                  <c:v>238.89</c:v>
                </c:pt>
                <c:pt idx="3">
                  <c:v>231.18</c:v>
                </c:pt>
                <c:pt idx="4">
                  <c:v>208.73</c:v>
                </c:pt>
              </c:numCache>
            </c:numRef>
          </c:val>
        </c:ser>
        <c:dLbls>
          <c:showLegendKey val="0"/>
          <c:showVal val="0"/>
          <c:showCatName val="0"/>
          <c:showSerName val="0"/>
          <c:showPercent val="0"/>
          <c:showBubbleSize val="0"/>
        </c:dLbls>
        <c:gapWidth val="150"/>
        <c:axId val="87552384"/>
        <c:axId val="8755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87552384"/>
        <c:axId val="87554304"/>
      </c:lineChart>
      <c:dateAx>
        <c:axId val="87552384"/>
        <c:scaling>
          <c:orientation val="minMax"/>
        </c:scaling>
        <c:delete val="1"/>
        <c:axPos val="b"/>
        <c:numFmt formatCode="ge" sourceLinked="1"/>
        <c:majorTickMark val="none"/>
        <c:minorTickMark val="none"/>
        <c:tickLblPos val="none"/>
        <c:crossAx val="87554304"/>
        <c:crosses val="autoZero"/>
        <c:auto val="1"/>
        <c:lblOffset val="100"/>
        <c:baseTimeUnit val="years"/>
      </c:dateAx>
      <c:valAx>
        <c:axId val="8755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5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志摩市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52943</v>
      </c>
      <c r="AJ8" s="75"/>
      <c r="AK8" s="75"/>
      <c r="AL8" s="75"/>
      <c r="AM8" s="75"/>
      <c r="AN8" s="75"/>
      <c r="AO8" s="75"/>
      <c r="AP8" s="76"/>
      <c r="AQ8" s="57">
        <f>データ!R6</f>
        <v>178.94</v>
      </c>
      <c r="AR8" s="57"/>
      <c r="AS8" s="57"/>
      <c r="AT8" s="57"/>
      <c r="AU8" s="57"/>
      <c r="AV8" s="57"/>
      <c r="AW8" s="57"/>
      <c r="AX8" s="57"/>
      <c r="AY8" s="57">
        <f>データ!S6</f>
        <v>295.87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81.2</v>
      </c>
      <c r="K10" s="57"/>
      <c r="L10" s="57"/>
      <c r="M10" s="57"/>
      <c r="N10" s="57"/>
      <c r="O10" s="57"/>
      <c r="P10" s="57"/>
      <c r="Q10" s="57"/>
      <c r="R10" s="57">
        <f>データ!O6</f>
        <v>98.52</v>
      </c>
      <c r="S10" s="57"/>
      <c r="T10" s="57"/>
      <c r="U10" s="57"/>
      <c r="V10" s="57"/>
      <c r="W10" s="57"/>
      <c r="X10" s="57"/>
      <c r="Y10" s="57"/>
      <c r="Z10" s="65">
        <f>データ!P6</f>
        <v>4309</v>
      </c>
      <c r="AA10" s="65"/>
      <c r="AB10" s="65"/>
      <c r="AC10" s="65"/>
      <c r="AD10" s="65"/>
      <c r="AE10" s="65"/>
      <c r="AF10" s="65"/>
      <c r="AG10" s="65"/>
      <c r="AH10" s="2"/>
      <c r="AI10" s="65">
        <f>データ!T6</f>
        <v>51864</v>
      </c>
      <c r="AJ10" s="65"/>
      <c r="AK10" s="65"/>
      <c r="AL10" s="65"/>
      <c r="AM10" s="65"/>
      <c r="AN10" s="65"/>
      <c r="AO10" s="65"/>
      <c r="AP10" s="65"/>
      <c r="AQ10" s="57">
        <f>データ!U6</f>
        <v>110.76</v>
      </c>
      <c r="AR10" s="57"/>
      <c r="AS10" s="57"/>
      <c r="AT10" s="57"/>
      <c r="AU10" s="57"/>
      <c r="AV10" s="57"/>
      <c r="AW10" s="57"/>
      <c r="AX10" s="57"/>
      <c r="AY10" s="57">
        <f>データ!V6</f>
        <v>468.26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103</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242152</v>
      </c>
      <c r="D6" s="31">
        <f t="shared" si="3"/>
        <v>46</v>
      </c>
      <c r="E6" s="31">
        <f t="shared" si="3"/>
        <v>1</v>
      </c>
      <c r="F6" s="31">
        <f t="shared" si="3"/>
        <v>0</v>
      </c>
      <c r="G6" s="31">
        <f t="shared" si="3"/>
        <v>1</v>
      </c>
      <c r="H6" s="31" t="str">
        <f t="shared" si="3"/>
        <v>三重県　志摩市</v>
      </c>
      <c r="I6" s="31" t="str">
        <f t="shared" si="3"/>
        <v>法適用</v>
      </c>
      <c r="J6" s="31" t="str">
        <f t="shared" si="3"/>
        <v>水道事業</v>
      </c>
      <c r="K6" s="31" t="str">
        <f t="shared" si="3"/>
        <v>末端給水事業</v>
      </c>
      <c r="L6" s="31" t="str">
        <f t="shared" si="3"/>
        <v>A4</v>
      </c>
      <c r="M6" s="32" t="str">
        <f t="shared" si="3"/>
        <v>-</v>
      </c>
      <c r="N6" s="32">
        <f t="shared" si="3"/>
        <v>81.2</v>
      </c>
      <c r="O6" s="32">
        <f t="shared" si="3"/>
        <v>98.52</v>
      </c>
      <c r="P6" s="32">
        <f t="shared" si="3"/>
        <v>4309</v>
      </c>
      <c r="Q6" s="32">
        <f t="shared" si="3"/>
        <v>52943</v>
      </c>
      <c r="R6" s="32">
        <f t="shared" si="3"/>
        <v>178.94</v>
      </c>
      <c r="S6" s="32">
        <f t="shared" si="3"/>
        <v>295.87</v>
      </c>
      <c r="T6" s="32">
        <f t="shared" si="3"/>
        <v>51864</v>
      </c>
      <c r="U6" s="32">
        <f t="shared" si="3"/>
        <v>110.76</v>
      </c>
      <c r="V6" s="32">
        <f t="shared" si="3"/>
        <v>468.26</v>
      </c>
      <c r="W6" s="33">
        <f>IF(W7="",NA(),W7)</f>
        <v>121.93</v>
      </c>
      <c r="X6" s="33">
        <f t="shared" ref="X6:AF6" si="4">IF(X7="",NA(),X7)</f>
        <v>114.59</v>
      </c>
      <c r="Y6" s="33">
        <f t="shared" si="4"/>
        <v>109.18</v>
      </c>
      <c r="Z6" s="33">
        <f t="shared" si="4"/>
        <v>110.89</v>
      </c>
      <c r="AA6" s="33">
        <f t="shared" si="4"/>
        <v>119.8</v>
      </c>
      <c r="AB6" s="33">
        <f t="shared" si="4"/>
        <v>107.68</v>
      </c>
      <c r="AC6" s="33">
        <f t="shared" si="4"/>
        <v>108.24</v>
      </c>
      <c r="AD6" s="33">
        <f t="shared" si="4"/>
        <v>107.8</v>
      </c>
      <c r="AE6" s="33">
        <f t="shared" si="4"/>
        <v>111.96</v>
      </c>
      <c r="AF6" s="33">
        <f t="shared" si="4"/>
        <v>112.69</v>
      </c>
      <c r="AG6" s="32" t="str">
        <f>IF(AG7="","",IF(AG7="-","【-】","【"&amp;SUBSTITUTE(TEXT(AG7,"#,##0.00"),"-","△")&amp;"】"))</f>
        <v>【113.56】</v>
      </c>
      <c r="AH6" s="33">
        <f>IF(AH7="",NA(),AH7)</f>
        <v>0.64</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2782.23</v>
      </c>
      <c r="AT6" s="33">
        <f t="shared" ref="AT6:BB6" si="6">IF(AT7="",NA(),AT7)</f>
        <v>3200.82</v>
      </c>
      <c r="AU6" s="33">
        <f t="shared" si="6"/>
        <v>1394.52</v>
      </c>
      <c r="AV6" s="33">
        <f t="shared" si="6"/>
        <v>329.97</v>
      </c>
      <c r="AW6" s="33">
        <f t="shared" si="6"/>
        <v>355.18</v>
      </c>
      <c r="AX6" s="33">
        <f t="shared" si="6"/>
        <v>695.41</v>
      </c>
      <c r="AY6" s="33">
        <f t="shared" si="6"/>
        <v>701</v>
      </c>
      <c r="AZ6" s="33">
        <f t="shared" si="6"/>
        <v>739.59</v>
      </c>
      <c r="BA6" s="33">
        <f t="shared" si="6"/>
        <v>335.95</v>
      </c>
      <c r="BB6" s="33">
        <f t="shared" si="6"/>
        <v>346.59</v>
      </c>
      <c r="BC6" s="32" t="str">
        <f>IF(BC7="","",IF(BC7="-","【-】","【"&amp;SUBSTITUTE(TEXT(BC7,"#,##0.00"),"-","△")&amp;"】"))</f>
        <v>【262.74】</v>
      </c>
      <c r="BD6" s="33">
        <f>IF(BD7="",NA(),BD7)</f>
        <v>269.83999999999997</v>
      </c>
      <c r="BE6" s="33">
        <f t="shared" ref="BE6:BM6" si="7">IF(BE7="",NA(),BE7)</f>
        <v>243.57</v>
      </c>
      <c r="BF6" s="33">
        <f t="shared" si="7"/>
        <v>220.72</v>
      </c>
      <c r="BG6" s="33">
        <f t="shared" si="7"/>
        <v>209.88</v>
      </c>
      <c r="BH6" s="33">
        <f t="shared" si="7"/>
        <v>189.47</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118.98</v>
      </c>
      <c r="BP6" s="33">
        <f t="shared" ref="BP6:BX6" si="8">IF(BP7="",NA(),BP7)</f>
        <v>112.64</v>
      </c>
      <c r="BQ6" s="33">
        <f t="shared" si="8"/>
        <v>106.6</v>
      </c>
      <c r="BR6" s="33">
        <f t="shared" si="8"/>
        <v>110.3</v>
      </c>
      <c r="BS6" s="33">
        <f t="shared" si="8"/>
        <v>120.76</v>
      </c>
      <c r="BT6" s="33">
        <f t="shared" si="8"/>
        <v>99.61</v>
      </c>
      <c r="BU6" s="33">
        <f t="shared" si="8"/>
        <v>100.27</v>
      </c>
      <c r="BV6" s="33">
        <f t="shared" si="8"/>
        <v>99.46</v>
      </c>
      <c r="BW6" s="33">
        <f t="shared" si="8"/>
        <v>105.21</v>
      </c>
      <c r="BX6" s="33">
        <f t="shared" si="8"/>
        <v>105.71</v>
      </c>
      <c r="BY6" s="32" t="str">
        <f>IF(BY7="","",IF(BY7="-","【-】","【"&amp;SUBSTITUTE(TEXT(BY7,"#,##0.00"),"-","△")&amp;"】"))</f>
        <v>【104.99】</v>
      </c>
      <c r="BZ6" s="33">
        <f>IF(BZ7="",NA(),BZ7)</f>
        <v>212.85</v>
      </c>
      <c r="CA6" s="33">
        <f t="shared" ref="CA6:CI6" si="9">IF(CA7="",NA(),CA7)</f>
        <v>225.72</v>
      </c>
      <c r="CB6" s="33">
        <f t="shared" si="9"/>
        <v>238.89</v>
      </c>
      <c r="CC6" s="33">
        <f t="shared" si="9"/>
        <v>231.18</v>
      </c>
      <c r="CD6" s="33">
        <f t="shared" si="9"/>
        <v>208.73</v>
      </c>
      <c r="CE6" s="33">
        <f t="shared" si="9"/>
        <v>169.59</v>
      </c>
      <c r="CF6" s="33">
        <f t="shared" si="9"/>
        <v>169.62</v>
      </c>
      <c r="CG6" s="33">
        <f t="shared" si="9"/>
        <v>171.78</v>
      </c>
      <c r="CH6" s="33">
        <f t="shared" si="9"/>
        <v>162.59</v>
      </c>
      <c r="CI6" s="33">
        <f t="shared" si="9"/>
        <v>162.15</v>
      </c>
      <c r="CJ6" s="32" t="str">
        <f>IF(CJ7="","",IF(CJ7="-","【-】","【"&amp;SUBSTITUTE(TEXT(CJ7,"#,##0.00"),"-","△")&amp;"】"))</f>
        <v>【163.72】</v>
      </c>
      <c r="CK6" s="33">
        <f>IF(CK7="",NA(),CK7)</f>
        <v>50.51</v>
      </c>
      <c r="CL6" s="33">
        <f t="shared" ref="CL6:CT6" si="10">IF(CL7="",NA(),CL7)</f>
        <v>51.09</v>
      </c>
      <c r="CM6" s="33">
        <f t="shared" si="10"/>
        <v>51.15</v>
      </c>
      <c r="CN6" s="33">
        <f t="shared" si="10"/>
        <v>48.43</v>
      </c>
      <c r="CO6" s="33">
        <f t="shared" si="10"/>
        <v>47.2</v>
      </c>
      <c r="CP6" s="33">
        <f t="shared" si="10"/>
        <v>60.04</v>
      </c>
      <c r="CQ6" s="33">
        <f t="shared" si="10"/>
        <v>59.88</v>
      </c>
      <c r="CR6" s="33">
        <f t="shared" si="10"/>
        <v>59.68</v>
      </c>
      <c r="CS6" s="33">
        <f t="shared" si="10"/>
        <v>59.17</v>
      </c>
      <c r="CT6" s="33">
        <f t="shared" si="10"/>
        <v>59.34</v>
      </c>
      <c r="CU6" s="32" t="str">
        <f>IF(CU7="","",IF(CU7="-","【-】","【"&amp;SUBSTITUTE(TEXT(CU7,"#,##0.00"),"-","△")&amp;"】"))</f>
        <v>【59.76】</v>
      </c>
      <c r="CV6" s="33">
        <f>IF(CV7="",NA(),CV7)</f>
        <v>85.45</v>
      </c>
      <c r="CW6" s="33">
        <f t="shared" ref="CW6:DE6" si="11">IF(CW7="",NA(),CW7)</f>
        <v>84.61</v>
      </c>
      <c r="CX6" s="33">
        <f t="shared" si="11"/>
        <v>84.99</v>
      </c>
      <c r="CY6" s="33">
        <f t="shared" si="11"/>
        <v>85.13</v>
      </c>
      <c r="CZ6" s="33">
        <f t="shared" si="11"/>
        <v>86.87</v>
      </c>
      <c r="DA6" s="33">
        <f t="shared" si="11"/>
        <v>87.33</v>
      </c>
      <c r="DB6" s="33">
        <f t="shared" si="11"/>
        <v>87.65</v>
      </c>
      <c r="DC6" s="33">
        <f t="shared" si="11"/>
        <v>87.63</v>
      </c>
      <c r="DD6" s="33">
        <f t="shared" si="11"/>
        <v>87.6</v>
      </c>
      <c r="DE6" s="33">
        <f t="shared" si="11"/>
        <v>87.74</v>
      </c>
      <c r="DF6" s="32" t="str">
        <f>IF(DF7="","",IF(DF7="-","【-】","【"&amp;SUBSTITUTE(TEXT(DF7,"#,##0.00"),"-","△")&amp;"】"))</f>
        <v>【89.95】</v>
      </c>
      <c r="DG6" s="33">
        <f>IF(DG7="",NA(),DG7)</f>
        <v>34.19</v>
      </c>
      <c r="DH6" s="33">
        <f t="shared" ref="DH6:DP6" si="12">IF(DH7="",NA(),DH7)</f>
        <v>36.119999999999997</v>
      </c>
      <c r="DI6" s="33">
        <f t="shared" si="12"/>
        <v>37.6</v>
      </c>
      <c r="DJ6" s="33">
        <f t="shared" si="12"/>
        <v>43.26</v>
      </c>
      <c r="DK6" s="33">
        <f t="shared" si="12"/>
        <v>45.18</v>
      </c>
      <c r="DL6" s="33">
        <f t="shared" si="12"/>
        <v>37.71</v>
      </c>
      <c r="DM6" s="33">
        <f t="shared" si="12"/>
        <v>38.69</v>
      </c>
      <c r="DN6" s="33">
        <f t="shared" si="12"/>
        <v>39.65</v>
      </c>
      <c r="DO6" s="33">
        <f t="shared" si="12"/>
        <v>45.25</v>
      </c>
      <c r="DP6" s="33">
        <f t="shared" si="12"/>
        <v>46.27</v>
      </c>
      <c r="DQ6" s="32" t="str">
        <f>IF(DQ7="","",IF(DQ7="-","【-】","【"&amp;SUBSTITUTE(TEXT(DQ7,"#,##0.00"),"-","△")&amp;"】"))</f>
        <v>【47.18】</v>
      </c>
      <c r="DR6" s="33">
        <f>IF(DR7="",NA(),DR7)</f>
        <v>7.86</v>
      </c>
      <c r="DS6" s="33">
        <f t="shared" ref="DS6:EA6" si="13">IF(DS7="",NA(),DS7)</f>
        <v>7.86</v>
      </c>
      <c r="DT6" s="33">
        <f t="shared" si="13"/>
        <v>7.94</v>
      </c>
      <c r="DU6" s="33">
        <f t="shared" si="13"/>
        <v>7.94</v>
      </c>
      <c r="DV6" s="32">
        <f t="shared" si="13"/>
        <v>0</v>
      </c>
      <c r="DW6" s="33">
        <f t="shared" si="13"/>
        <v>7.67</v>
      </c>
      <c r="DX6" s="33">
        <f t="shared" si="13"/>
        <v>8.4</v>
      </c>
      <c r="DY6" s="33">
        <f t="shared" si="13"/>
        <v>9.7100000000000009</v>
      </c>
      <c r="DZ6" s="33">
        <f t="shared" si="13"/>
        <v>10.71</v>
      </c>
      <c r="EA6" s="33">
        <f t="shared" si="13"/>
        <v>10.93</v>
      </c>
      <c r="EB6" s="32" t="str">
        <f>IF(EB7="","",IF(EB7="-","【-】","【"&amp;SUBSTITUTE(TEXT(EB7,"#,##0.00"),"-","△")&amp;"】"))</f>
        <v>【13.18】</v>
      </c>
      <c r="EC6" s="33">
        <f>IF(EC7="",NA(),EC7)</f>
        <v>0.6</v>
      </c>
      <c r="ED6" s="33">
        <f t="shared" ref="ED6:EL6" si="14">IF(ED7="",NA(),ED7)</f>
        <v>0.43</v>
      </c>
      <c r="EE6" s="33">
        <f t="shared" si="14"/>
        <v>0.14000000000000001</v>
      </c>
      <c r="EF6" s="33">
        <f t="shared" si="14"/>
        <v>0.18</v>
      </c>
      <c r="EG6" s="32">
        <f t="shared" si="14"/>
        <v>0</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242152</v>
      </c>
      <c r="D7" s="35">
        <v>46</v>
      </c>
      <c r="E7" s="35">
        <v>1</v>
      </c>
      <c r="F7" s="35">
        <v>0</v>
      </c>
      <c r="G7" s="35">
        <v>1</v>
      </c>
      <c r="H7" s="35" t="s">
        <v>92</v>
      </c>
      <c r="I7" s="35" t="s">
        <v>93</v>
      </c>
      <c r="J7" s="35" t="s">
        <v>94</v>
      </c>
      <c r="K7" s="35" t="s">
        <v>95</v>
      </c>
      <c r="L7" s="35" t="s">
        <v>96</v>
      </c>
      <c r="M7" s="36" t="s">
        <v>97</v>
      </c>
      <c r="N7" s="36">
        <v>81.2</v>
      </c>
      <c r="O7" s="36">
        <v>98.52</v>
      </c>
      <c r="P7" s="36">
        <v>4309</v>
      </c>
      <c r="Q7" s="36">
        <v>52943</v>
      </c>
      <c r="R7" s="36">
        <v>178.94</v>
      </c>
      <c r="S7" s="36">
        <v>295.87</v>
      </c>
      <c r="T7" s="36">
        <v>51864</v>
      </c>
      <c r="U7" s="36">
        <v>110.76</v>
      </c>
      <c r="V7" s="36">
        <v>468.26</v>
      </c>
      <c r="W7" s="36">
        <v>121.93</v>
      </c>
      <c r="X7" s="36">
        <v>114.59</v>
      </c>
      <c r="Y7" s="36">
        <v>109.18</v>
      </c>
      <c r="Z7" s="36">
        <v>110.89</v>
      </c>
      <c r="AA7" s="36">
        <v>119.8</v>
      </c>
      <c r="AB7" s="36">
        <v>107.68</v>
      </c>
      <c r="AC7" s="36">
        <v>108.24</v>
      </c>
      <c r="AD7" s="36">
        <v>107.8</v>
      </c>
      <c r="AE7" s="36">
        <v>111.96</v>
      </c>
      <c r="AF7" s="36">
        <v>112.69</v>
      </c>
      <c r="AG7" s="36">
        <v>113.56</v>
      </c>
      <c r="AH7" s="36">
        <v>0.64</v>
      </c>
      <c r="AI7" s="36">
        <v>0</v>
      </c>
      <c r="AJ7" s="36">
        <v>0</v>
      </c>
      <c r="AK7" s="36">
        <v>0</v>
      </c>
      <c r="AL7" s="36">
        <v>0</v>
      </c>
      <c r="AM7" s="36">
        <v>4.67</v>
      </c>
      <c r="AN7" s="36">
        <v>4.46</v>
      </c>
      <c r="AO7" s="36">
        <v>4.3899999999999997</v>
      </c>
      <c r="AP7" s="36">
        <v>0.41</v>
      </c>
      <c r="AQ7" s="36">
        <v>0.54</v>
      </c>
      <c r="AR7" s="36">
        <v>0.87</v>
      </c>
      <c r="AS7" s="36">
        <v>2782.23</v>
      </c>
      <c r="AT7" s="36">
        <v>3200.82</v>
      </c>
      <c r="AU7" s="36">
        <v>1394.52</v>
      </c>
      <c r="AV7" s="36">
        <v>329.97</v>
      </c>
      <c r="AW7" s="36">
        <v>355.18</v>
      </c>
      <c r="AX7" s="36">
        <v>695.41</v>
      </c>
      <c r="AY7" s="36">
        <v>701</v>
      </c>
      <c r="AZ7" s="36">
        <v>739.59</v>
      </c>
      <c r="BA7" s="36">
        <v>335.95</v>
      </c>
      <c r="BB7" s="36">
        <v>346.59</v>
      </c>
      <c r="BC7" s="36">
        <v>262.74</v>
      </c>
      <c r="BD7" s="36">
        <v>269.83999999999997</v>
      </c>
      <c r="BE7" s="36">
        <v>243.57</v>
      </c>
      <c r="BF7" s="36">
        <v>220.72</v>
      </c>
      <c r="BG7" s="36">
        <v>209.88</v>
      </c>
      <c r="BH7" s="36">
        <v>189.47</v>
      </c>
      <c r="BI7" s="36">
        <v>343.45</v>
      </c>
      <c r="BJ7" s="36">
        <v>330.99</v>
      </c>
      <c r="BK7" s="36">
        <v>324.08999999999997</v>
      </c>
      <c r="BL7" s="36">
        <v>319.82</v>
      </c>
      <c r="BM7" s="36">
        <v>312.02999999999997</v>
      </c>
      <c r="BN7" s="36">
        <v>276.38</v>
      </c>
      <c r="BO7" s="36">
        <v>118.98</v>
      </c>
      <c r="BP7" s="36">
        <v>112.64</v>
      </c>
      <c r="BQ7" s="36">
        <v>106.6</v>
      </c>
      <c r="BR7" s="36">
        <v>110.3</v>
      </c>
      <c r="BS7" s="36">
        <v>120.76</v>
      </c>
      <c r="BT7" s="36">
        <v>99.61</v>
      </c>
      <c r="BU7" s="36">
        <v>100.27</v>
      </c>
      <c r="BV7" s="36">
        <v>99.46</v>
      </c>
      <c r="BW7" s="36">
        <v>105.21</v>
      </c>
      <c r="BX7" s="36">
        <v>105.71</v>
      </c>
      <c r="BY7" s="36">
        <v>104.99</v>
      </c>
      <c r="BZ7" s="36">
        <v>212.85</v>
      </c>
      <c r="CA7" s="36">
        <v>225.72</v>
      </c>
      <c r="CB7" s="36">
        <v>238.89</v>
      </c>
      <c r="CC7" s="36">
        <v>231.18</v>
      </c>
      <c r="CD7" s="36">
        <v>208.73</v>
      </c>
      <c r="CE7" s="36">
        <v>169.59</v>
      </c>
      <c r="CF7" s="36">
        <v>169.62</v>
      </c>
      <c r="CG7" s="36">
        <v>171.78</v>
      </c>
      <c r="CH7" s="36">
        <v>162.59</v>
      </c>
      <c r="CI7" s="36">
        <v>162.15</v>
      </c>
      <c r="CJ7" s="36">
        <v>163.72</v>
      </c>
      <c r="CK7" s="36">
        <v>50.51</v>
      </c>
      <c r="CL7" s="36">
        <v>51.09</v>
      </c>
      <c r="CM7" s="36">
        <v>51.15</v>
      </c>
      <c r="CN7" s="36">
        <v>48.43</v>
      </c>
      <c r="CO7" s="36">
        <v>47.2</v>
      </c>
      <c r="CP7" s="36">
        <v>60.04</v>
      </c>
      <c r="CQ7" s="36">
        <v>59.88</v>
      </c>
      <c r="CR7" s="36">
        <v>59.68</v>
      </c>
      <c r="CS7" s="36">
        <v>59.17</v>
      </c>
      <c r="CT7" s="36">
        <v>59.34</v>
      </c>
      <c r="CU7" s="36">
        <v>59.76</v>
      </c>
      <c r="CV7" s="36">
        <v>85.45</v>
      </c>
      <c r="CW7" s="36">
        <v>84.61</v>
      </c>
      <c r="CX7" s="36">
        <v>84.99</v>
      </c>
      <c r="CY7" s="36">
        <v>85.13</v>
      </c>
      <c r="CZ7" s="36">
        <v>86.87</v>
      </c>
      <c r="DA7" s="36">
        <v>87.33</v>
      </c>
      <c r="DB7" s="36">
        <v>87.65</v>
      </c>
      <c r="DC7" s="36">
        <v>87.63</v>
      </c>
      <c r="DD7" s="36">
        <v>87.6</v>
      </c>
      <c r="DE7" s="36">
        <v>87.74</v>
      </c>
      <c r="DF7" s="36">
        <v>89.95</v>
      </c>
      <c r="DG7" s="36">
        <v>34.19</v>
      </c>
      <c r="DH7" s="36">
        <v>36.119999999999997</v>
      </c>
      <c r="DI7" s="36">
        <v>37.6</v>
      </c>
      <c r="DJ7" s="36">
        <v>43.26</v>
      </c>
      <c r="DK7" s="36">
        <v>45.18</v>
      </c>
      <c r="DL7" s="36">
        <v>37.71</v>
      </c>
      <c r="DM7" s="36">
        <v>38.69</v>
      </c>
      <c r="DN7" s="36">
        <v>39.65</v>
      </c>
      <c r="DO7" s="36">
        <v>45.25</v>
      </c>
      <c r="DP7" s="36">
        <v>46.27</v>
      </c>
      <c r="DQ7" s="36">
        <v>47.18</v>
      </c>
      <c r="DR7" s="36">
        <v>7.86</v>
      </c>
      <c r="DS7" s="36">
        <v>7.86</v>
      </c>
      <c r="DT7" s="36">
        <v>7.94</v>
      </c>
      <c r="DU7" s="36">
        <v>7.94</v>
      </c>
      <c r="DV7" s="36">
        <v>0</v>
      </c>
      <c r="DW7" s="36">
        <v>7.67</v>
      </c>
      <c r="DX7" s="36">
        <v>8.4</v>
      </c>
      <c r="DY7" s="36">
        <v>9.7100000000000009</v>
      </c>
      <c r="DZ7" s="36">
        <v>10.71</v>
      </c>
      <c r="EA7" s="36">
        <v>10.93</v>
      </c>
      <c r="EB7" s="36">
        <v>13.18</v>
      </c>
      <c r="EC7" s="36">
        <v>0.6</v>
      </c>
      <c r="ED7" s="36">
        <v>0.43</v>
      </c>
      <c r="EE7" s="36">
        <v>0.14000000000000001</v>
      </c>
      <c r="EF7" s="36">
        <v>0.18</v>
      </c>
      <c r="EG7" s="36">
        <v>0</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2017-02-10T01:01:56Z</cp:lastPrinted>
  <dcterms:created xsi:type="dcterms:W3CDTF">2017-02-01T08:43:37Z</dcterms:created>
  <dcterms:modified xsi:type="dcterms:W3CDTF">2017-02-22T02:04:59Z</dcterms:modified>
  <cp:category/>
</cp:coreProperties>
</file>