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Q6" i="5"/>
  <c r="AI8" i="4" s="1"/>
  <c r="P6" i="5"/>
  <c r="Z10" i="4" s="1"/>
  <c r="O6" i="5"/>
  <c r="N6" i="5"/>
  <c r="J10" i="4" s="1"/>
  <c r="M6" i="5"/>
  <c r="L6" i="5"/>
  <c r="Z8" i="4" s="1"/>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R10" i="4"/>
  <c r="B10" i="4"/>
  <c r="AY8" i="4"/>
  <c r="AQ8" i="4"/>
  <c r="R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<sst xmlns="http://schemas.openxmlformats.org/spreadsheetml/2006/main" count="217" uniqueCount="107">
  <si>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</si>
  <si>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</si>
  <si>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</si>
  <si>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</si>
  <si>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</si>
  <si>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</si>
  <si>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</si>
  <si>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</si>
  <si>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</si>
  <si>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</si>
  <si>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</si>
  <si>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</si>
  <si>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</si>
  <si>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</si>
  <si>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</si>
  <si>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</si>
  <si>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</si>
  <si>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</si>
  <si>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</si>
  <si>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</si>
  <si>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</si>
  <si>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</si>
  <si>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</si>
  <si>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</si>
  <si>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</si>
  <si>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</si>
  <si>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</si>
  <si>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</si>
  <si>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</si>
  <si>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</si>
  <si>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</si>
  <si>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</si>
  <si>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</si>
  <si>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</si>
  <si>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</si>
  <si>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</si>
  <si>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</si>
  <si>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</si>
  <si>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</si>
  <si>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</si>
  <si>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</si>
  <si>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</si>
  <si>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</si>
  <si>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</si>
  <si>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</si>
  <si>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</si>
  <si>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</si>
  <si>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</si>
  <si>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</si>
  <si>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</si>
  <si>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</si>
  <si>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</si>
  <si>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</si>
  <si>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</si>
  <si>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</si>
  <si>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</si>
  <si>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</si>
  <si>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</si>
  <si>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</si>
  <si>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</si>
  <si>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</si>
  <si>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</si>
  <si>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</si>
  <si>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</si>
  <si>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</si>
  <si>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</si>
  <si>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</si>
  <si>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</si>
  <si>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</si>
  <si>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</si>
  <si>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</si>
  <si>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</si>
  <si>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</si>
  <si>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</si>
  <si>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</si>
  <si>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</si>
  <si>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</si>
  <si>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</si>
  <si>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</si>
  <si>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</si>
  <si>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</si>
  <si>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</si>
  <si>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</si>
  <si>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</si>
  <si>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</si>
  <si>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</si>
  <si>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</si>
  <si>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</si>
  <si>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</si>
  <si>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</si>
  <si>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</si>
  <si>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</si>
  <si>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</si>
  <si>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熊野市</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</si>
  <si>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</si>
  <si>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</si>
  <si>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</si>
  <si>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</si>
  <si>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</si>
  <si>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</si>
  <si>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</si>
  <si>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</si>
  <si>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</si>
  <si>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</si>
  <si>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①27年度は経常収支比率が100%を下回っており、経営改善に向けた取り組みが必要である。
③流動比率は100%を上回っているが、類似団体と比べて低く、資金に余裕がない状態となっている。安定した経営を続けていくため改善が必要である。
⑤⑥給水原価は類似団体と比べて低い数値になっているが、料金回収率は100%を下回っており、必要な経費を水道料金で賄うことができていない。料金体系の見直しと料金収入の確保を進めていく必要がある。
⑧有収率は低くなっている。主に漏水に起因していると考えられるため、老朽管の更新や適正な維持管理により漏水防止対策を進めていくなど改善の必要がある。</t>
    <phoneticPr fontId="4"/>
  </si>
  <si>
    <t>管路経年化率は類似団体と比べて低い状態にあるが、管路更新率も低いことから、今後計画的に管路の更新を行っていく必要がある。</t>
    <phoneticPr fontId="4"/>
  </si>
  <si>
    <t>人口減少が続く中、収益を確保するため料金の適正化を検討する必要がある。また、今後増えていくと考えられる施設の更新需要に対応するため、中長期的な計画を作成し、経営基盤の強化に取り組む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</si>
</sst>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0.56999999999999995</c:v>
                </c:pt>
                <c:pt idx="1">
                  <c:v>0.43</c:v>
                </c:pt>
                <c:pt idx="2">
                  <c:v>0.44</c:v>
                </c:pt>
                <c:pt idx="3">
                  <c:v>0.21</c:v>
                </c:pt>
                <c:pt idx="4">
                  <c:v>0.32</c:v>
                </c:pt>
              </c:numCache>
            </c:numRef>
          </c:val>
        </c:ser>
        <c:dLbls>
          <c:showLegendKey val="0"/>
          <c:showVal val="0"/>
          <c:showCatName val="0"/>
          <c:showSerName val="0"/>
          <c:showPercent val="0"/>
          <c:showBubbleSize val="0"/>
        </c:dLbls>
        <c:gapWidth val="150"/>
        <c:axId val="89712512"/>
        <c:axId val="9018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ser>
        <c:dLbls>
          <c:showLegendKey val="0"/>
          <c:showVal val="0"/>
          <c:showCatName val="0"/>
          <c:showSerName val="0"/>
          <c:showPercent val="0"/>
          <c:showBubbleSize val="0"/>
        </c:dLbls>
        <c:marker val="1"/>
        <c:smooth val="0"/>
        <c:axId val="89712512"/>
        <c:axId val="90189824"/>
      </c:lineChart>
      <c:dateAx>
        <c:axId val="89712512"/>
        <c:scaling>
          <c:orientation val="minMax"/>
        </c:scaling>
        <c:delete val="1"/>
        <c:axPos val="b"/>
        <c:numFmt formatCode="ge" sourceLinked="1"/>
        <c:majorTickMark val="none"/>
        <c:minorTickMark val="none"/>
        <c:tickLblPos val="none"/>
        <c:crossAx val="90189824"/>
        <c:crosses val="autoZero"/>
        <c:auto val="1"/>
        <c:lblOffset val="100"/>
        <c:baseTimeUnit val="years"/>
      </c:dateAx>
      <c:valAx>
        <c:axId val="9018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1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72.77</c:v>
                </c:pt>
                <c:pt idx="1">
                  <c:v>70.87</c:v>
                </c:pt>
                <c:pt idx="2">
                  <c:v>71.209999999999994</c:v>
                </c:pt>
                <c:pt idx="3">
                  <c:v>68.010000000000005</c:v>
                </c:pt>
                <c:pt idx="4">
                  <c:v>71.19</c:v>
                </c:pt>
              </c:numCache>
            </c:numRef>
          </c:val>
        </c:ser>
        <c:dLbls>
          <c:showLegendKey val="0"/>
          <c:showVal val="0"/>
          <c:showCatName val="0"/>
          <c:showSerName val="0"/>
          <c:showPercent val="0"/>
          <c:showBubbleSize val="0"/>
        </c:dLbls>
        <c:gapWidth val="150"/>
        <c:axId val="95104000"/>
        <c:axId val="9512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ser>
        <c:dLbls>
          <c:showLegendKey val="0"/>
          <c:showVal val="0"/>
          <c:showCatName val="0"/>
          <c:showSerName val="0"/>
          <c:showPercent val="0"/>
          <c:showBubbleSize val="0"/>
        </c:dLbls>
        <c:marker val="1"/>
        <c:smooth val="0"/>
        <c:axId val="95104000"/>
        <c:axId val="95122560"/>
      </c:lineChart>
      <c:dateAx>
        <c:axId val="95104000"/>
        <c:scaling>
          <c:orientation val="minMax"/>
        </c:scaling>
        <c:delete val="1"/>
        <c:axPos val="b"/>
        <c:numFmt formatCode="ge" sourceLinked="1"/>
        <c:majorTickMark val="none"/>
        <c:minorTickMark val="none"/>
        <c:tickLblPos val="none"/>
        <c:crossAx val="95122560"/>
        <c:crosses val="autoZero"/>
        <c:auto val="1"/>
        <c:lblOffset val="100"/>
        <c:baseTimeUnit val="years"/>
      </c:dateAx>
      <c:valAx>
        <c:axId val="9512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10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77.3</c:v>
                </c:pt>
                <c:pt idx="1">
                  <c:v>77.3</c:v>
                </c:pt>
                <c:pt idx="2">
                  <c:v>77.3</c:v>
                </c:pt>
                <c:pt idx="3">
                  <c:v>77.3</c:v>
                </c:pt>
                <c:pt idx="4">
                  <c:v>73.8</c:v>
                </c:pt>
              </c:numCache>
            </c:numRef>
          </c:val>
        </c:ser>
        <c:dLbls>
          <c:showLegendKey val="0"/>
          <c:showVal val="0"/>
          <c:showCatName val="0"/>
          <c:showSerName val="0"/>
          <c:showPercent val="0"/>
          <c:showBubbleSize val="0"/>
        </c:dLbls>
        <c:gapWidth val="150"/>
        <c:axId val="95177344"/>
        <c:axId val="9517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ser>
        <c:dLbls>
          <c:showLegendKey val="0"/>
          <c:showVal val="0"/>
          <c:showCatName val="0"/>
          <c:showSerName val="0"/>
          <c:showPercent val="0"/>
          <c:showBubbleSize val="0"/>
        </c:dLbls>
        <c:marker val="1"/>
        <c:smooth val="0"/>
        <c:axId val="95177344"/>
        <c:axId val="95179520"/>
      </c:lineChart>
      <c:dateAx>
        <c:axId val="95177344"/>
        <c:scaling>
          <c:orientation val="minMax"/>
        </c:scaling>
        <c:delete val="1"/>
        <c:axPos val="b"/>
        <c:numFmt formatCode="ge" sourceLinked="1"/>
        <c:majorTickMark val="none"/>
        <c:minorTickMark val="none"/>
        <c:tickLblPos val="none"/>
        <c:crossAx val="95179520"/>
        <c:crosses val="autoZero"/>
        <c:auto val="1"/>
        <c:lblOffset val="100"/>
        <c:baseTimeUnit val="years"/>
      </c:dateAx>
      <c:valAx>
        <c:axId val="9517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17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100.05</c:v>
                </c:pt>
                <c:pt idx="1">
                  <c:v>102.7</c:v>
                </c:pt>
                <c:pt idx="2">
                  <c:v>109.39</c:v>
                </c:pt>
                <c:pt idx="3">
                  <c:v>100.23</c:v>
                </c:pt>
                <c:pt idx="4">
                  <c:v>98.31</c:v>
                </c:pt>
              </c:numCache>
            </c:numRef>
          </c:val>
        </c:ser>
        <c:dLbls>
          <c:showLegendKey val="0"/>
          <c:showVal val="0"/>
          <c:showCatName val="0"/>
          <c:showSerName val="0"/>
          <c:showPercent val="0"/>
          <c:showBubbleSize val="0"/>
        </c:dLbls>
        <c:gapWidth val="150"/>
        <c:axId val="90220032"/>
        <c:axId val="9022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ser>
        <c:dLbls>
          <c:showLegendKey val="0"/>
          <c:showVal val="0"/>
          <c:showCatName val="0"/>
          <c:showSerName val="0"/>
          <c:showPercent val="0"/>
          <c:showBubbleSize val="0"/>
        </c:dLbls>
        <c:marker val="1"/>
        <c:smooth val="0"/>
        <c:axId val="90220032"/>
        <c:axId val="90221952"/>
      </c:lineChart>
      <c:dateAx>
        <c:axId val="90220032"/>
        <c:scaling>
          <c:orientation val="minMax"/>
        </c:scaling>
        <c:delete val="1"/>
        <c:axPos val="b"/>
        <c:numFmt formatCode="ge" sourceLinked="1"/>
        <c:majorTickMark val="none"/>
        <c:minorTickMark val="none"/>
        <c:tickLblPos val="none"/>
        <c:crossAx val="90221952"/>
        <c:crosses val="autoZero"/>
        <c:auto val="1"/>
        <c:lblOffset val="100"/>
        <c:baseTimeUnit val="years"/>
      </c:dateAx>
      <c:valAx>
        <c:axId val="902219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22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35.1</c:v>
                </c:pt>
                <c:pt idx="1">
                  <c:v>36.03</c:v>
                </c:pt>
                <c:pt idx="2">
                  <c:v>33.299999999999997</c:v>
                </c:pt>
                <c:pt idx="3">
                  <c:v>38.020000000000003</c:v>
                </c:pt>
                <c:pt idx="4">
                  <c:v>39.479999999999997</c:v>
                </c:pt>
              </c:numCache>
            </c:numRef>
          </c:val>
        </c:ser>
        <c:dLbls>
          <c:showLegendKey val="0"/>
          <c:showVal val="0"/>
          <c:showCatName val="0"/>
          <c:showSerName val="0"/>
          <c:showPercent val="0"/>
          <c:showBubbleSize val="0"/>
        </c:dLbls>
        <c:gapWidth val="150"/>
        <c:axId val="91571328"/>
        <c:axId val="9157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ser>
        <c:dLbls>
          <c:showLegendKey val="0"/>
          <c:showVal val="0"/>
          <c:showCatName val="0"/>
          <c:showSerName val="0"/>
          <c:showPercent val="0"/>
          <c:showBubbleSize val="0"/>
        </c:dLbls>
        <c:marker val="1"/>
        <c:smooth val="0"/>
        <c:axId val="91571328"/>
        <c:axId val="91573248"/>
      </c:lineChart>
      <c:dateAx>
        <c:axId val="91571328"/>
        <c:scaling>
          <c:orientation val="minMax"/>
        </c:scaling>
        <c:delete val="1"/>
        <c:axPos val="b"/>
        <c:numFmt formatCode="ge" sourceLinked="1"/>
        <c:majorTickMark val="none"/>
        <c:minorTickMark val="none"/>
        <c:tickLblPos val="none"/>
        <c:crossAx val="91573248"/>
        <c:crosses val="autoZero"/>
        <c:auto val="1"/>
        <c:lblOffset val="100"/>
        <c:baseTimeUnit val="years"/>
      </c:dateAx>
      <c:valAx>
        <c:axId val="9157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7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3.17</c:v>
                </c:pt>
                <c:pt idx="1">
                  <c:v>3.12</c:v>
                </c:pt>
                <c:pt idx="2">
                  <c:v>2.87</c:v>
                </c:pt>
                <c:pt idx="3">
                  <c:v>2.87</c:v>
                </c:pt>
                <c:pt idx="4">
                  <c:v>2.88</c:v>
                </c:pt>
              </c:numCache>
            </c:numRef>
          </c:val>
        </c:ser>
        <c:dLbls>
          <c:showLegendKey val="0"/>
          <c:showVal val="0"/>
          <c:showCatName val="0"/>
          <c:showSerName val="0"/>
          <c:showPercent val="0"/>
          <c:showBubbleSize val="0"/>
        </c:dLbls>
        <c:gapWidth val="150"/>
        <c:axId val="91685632"/>
        <c:axId val="9168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91685632"/>
        <c:axId val="91687552"/>
      </c:lineChart>
      <c:dateAx>
        <c:axId val="91685632"/>
        <c:scaling>
          <c:orientation val="minMax"/>
        </c:scaling>
        <c:delete val="1"/>
        <c:axPos val="b"/>
        <c:numFmt formatCode="ge" sourceLinked="1"/>
        <c:majorTickMark val="none"/>
        <c:minorTickMark val="none"/>
        <c:tickLblPos val="none"/>
        <c:crossAx val="91687552"/>
        <c:crosses val="autoZero"/>
        <c:auto val="1"/>
        <c:lblOffset val="100"/>
        <c:baseTimeUnit val="years"/>
      </c:dateAx>
      <c:valAx>
        <c:axId val="9168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8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10.07</c:v>
                </c:pt>
                <c:pt idx="1">
                  <c:v>7.47</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91724032"/>
        <c:axId val="9173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ser>
        <c:dLbls>
          <c:showLegendKey val="0"/>
          <c:showVal val="0"/>
          <c:showCatName val="0"/>
          <c:showSerName val="0"/>
          <c:showPercent val="0"/>
          <c:showBubbleSize val="0"/>
        </c:dLbls>
        <c:marker val="1"/>
        <c:smooth val="0"/>
        <c:axId val="91724032"/>
        <c:axId val="91734400"/>
      </c:lineChart>
      <c:dateAx>
        <c:axId val="91724032"/>
        <c:scaling>
          <c:orientation val="minMax"/>
        </c:scaling>
        <c:delete val="1"/>
        <c:axPos val="b"/>
        <c:numFmt formatCode="ge" sourceLinked="1"/>
        <c:majorTickMark val="none"/>
        <c:minorTickMark val="none"/>
        <c:tickLblPos val="none"/>
        <c:crossAx val="91734400"/>
        <c:crosses val="autoZero"/>
        <c:auto val="1"/>
        <c:lblOffset val="100"/>
        <c:baseTimeUnit val="years"/>
      </c:dateAx>
      <c:valAx>
        <c:axId val="91734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72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2878.05</c:v>
                </c:pt>
                <c:pt idx="1">
                  <c:v>3170.19</c:v>
                </c:pt>
                <c:pt idx="2">
                  <c:v>3755.21</c:v>
                </c:pt>
                <c:pt idx="3">
                  <c:v>148.69999999999999</c:v>
                </c:pt>
                <c:pt idx="4">
                  <c:v>131.63999999999999</c:v>
                </c:pt>
              </c:numCache>
            </c:numRef>
          </c:val>
        </c:ser>
        <c:dLbls>
          <c:showLegendKey val="0"/>
          <c:showVal val="0"/>
          <c:showCatName val="0"/>
          <c:showSerName val="0"/>
          <c:showPercent val="0"/>
          <c:showBubbleSize val="0"/>
        </c:dLbls>
        <c:gapWidth val="150"/>
        <c:axId val="91769088"/>
        <c:axId val="9177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ser>
        <c:dLbls>
          <c:showLegendKey val="0"/>
          <c:showVal val="0"/>
          <c:showCatName val="0"/>
          <c:showSerName val="0"/>
          <c:showPercent val="0"/>
          <c:showBubbleSize val="0"/>
        </c:dLbls>
        <c:marker val="1"/>
        <c:smooth val="0"/>
        <c:axId val="91769088"/>
        <c:axId val="91775360"/>
      </c:lineChart>
      <c:dateAx>
        <c:axId val="91769088"/>
        <c:scaling>
          <c:orientation val="minMax"/>
        </c:scaling>
        <c:delete val="1"/>
        <c:axPos val="b"/>
        <c:numFmt formatCode="ge" sourceLinked="1"/>
        <c:majorTickMark val="none"/>
        <c:minorTickMark val="none"/>
        <c:tickLblPos val="none"/>
        <c:crossAx val="91775360"/>
        <c:crosses val="autoZero"/>
        <c:auto val="1"/>
        <c:lblOffset val="100"/>
        <c:baseTimeUnit val="years"/>
      </c:dateAx>
      <c:valAx>
        <c:axId val="917753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76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623.30999999999995</c:v>
                </c:pt>
                <c:pt idx="1">
                  <c:v>618.12</c:v>
                </c:pt>
                <c:pt idx="2">
                  <c:v>679.05</c:v>
                </c:pt>
                <c:pt idx="3">
                  <c:v>673.93</c:v>
                </c:pt>
                <c:pt idx="4">
                  <c:v>639.88</c:v>
                </c:pt>
              </c:numCache>
            </c:numRef>
          </c:val>
        </c:ser>
        <c:dLbls>
          <c:showLegendKey val="0"/>
          <c:showVal val="0"/>
          <c:showCatName val="0"/>
          <c:showSerName val="0"/>
          <c:showPercent val="0"/>
          <c:showBubbleSize val="0"/>
        </c:dLbls>
        <c:gapWidth val="150"/>
        <c:axId val="91801472"/>
        <c:axId val="9181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ser>
        <c:dLbls>
          <c:showLegendKey val="0"/>
          <c:showVal val="0"/>
          <c:showCatName val="0"/>
          <c:showSerName val="0"/>
          <c:showPercent val="0"/>
          <c:showBubbleSize val="0"/>
        </c:dLbls>
        <c:marker val="1"/>
        <c:smooth val="0"/>
        <c:axId val="91801472"/>
        <c:axId val="91811840"/>
      </c:lineChart>
      <c:dateAx>
        <c:axId val="91801472"/>
        <c:scaling>
          <c:orientation val="minMax"/>
        </c:scaling>
        <c:delete val="1"/>
        <c:axPos val="b"/>
        <c:numFmt formatCode="ge" sourceLinked="1"/>
        <c:majorTickMark val="none"/>
        <c:minorTickMark val="none"/>
        <c:tickLblPos val="none"/>
        <c:crossAx val="91811840"/>
        <c:crosses val="autoZero"/>
        <c:auto val="1"/>
        <c:lblOffset val="100"/>
        <c:baseTimeUnit val="years"/>
      </c:dateAx>
      <c:valAx>
        <c:axId val="91811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80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93.96</c:v>
                </c:pt>
                <c:pt idx="1">
                  <c:v>96.97</c:v>
                </c:pt>
                <c:pt idx="2">
                  <c:v>104.42</c:v>
                </c:pt>
                <c:pt idx="3">
                  <c:v>95.63</c:v>
                </c:pt>
                <c:pt idx="4">
                  <c:v>93.85</c:v>
                </c:pt>
              </c:numCache>
            </c:numRef>
          </c:val>
        </c:ser>
        <c:dLbls>
          <c:showLegendKey val="0"/>
          <c:showVal val="0"/>
          <c:showCatName val="0"/>
          <c:showSerName val="0"/>
          <c:showPercent val="0"/>
          <c:showBubbleSize val="0"/>
        </c:dLbls>
        <c:gapWidth val="150"/>
        <c:axId val="92894720"/>
        <c:axId val="9289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ser>
        <c:dLbls>
          <c:showLegendKey val="0"/>
          <c:showVal val="0"/>
          <c:showCatName val="0"/>
          <c:showSerName val="0"/>
          <c:showPercent val="0"/>
          <c:showBubbleSize val="0"/>
        </c:dLbls>
        <c:marker val="1"/>
        <c:smooth val="0"/>
        <c:axId val="92894720"/>
        <c:axId val="92896640"/>
      </c:lineChart>
      <c:dateAx>
        <c:axId val="92894720"/>
        <c:scaling>
          <c:orientation val="minMax"/>
        </c:scaling>
        <c:delete val="1"/>
        <c:axPos val="b"/>
        <c:numFmt formatCode="ge" sourceLinked="1"/>
        <c:majorTickMark val="none"/>
        <c:minorTickMark val="none"/>
        <c:tickLblPos val="none"/>
        <c:crossAx val="92896640"/>
        <c:crosses val="autoZero"/>
        <c:auto val="1"/>
        <c:lblOffset val="100"/>
        <c:baseTimeUnit val="years"/>
      </c:dateAx>
      <c:valAx>
        <c:axId val="9289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9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134.72</c:v>
                </c:pt>
                <c:pt idx="1">
                  <c:v>131.74</c:v>
                </c:pt>
                <c:pt idx="2">
                  <c:v>122.34</c:v>
                </c:pt>
                <c:pt idx="3">
                  <c:v>134.71</c:v>
                </c:pt>
                <c:pt idx="4">
                  <c:v>137.66</c:v>
                </c:pt>
              </c:numCache>
            </c:numRef>
          </c:val>
        </c:ser>
        <c:dLbls>
          <c:showLegendKey val="0"/>
          <c:showVal val="0"/>
          <c:showCatName val="0"/>
          <c:showSerName val="0"/>
          <c:showPercent val="0"/>
          <c:showBubbleSize val="0"/>
        </c:dLbls>
        <c:gapWidth val="150"/>
        <c:axId val="92916736"/>
        <c:axId val="9292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ser>
        <c:dLbls>
          <c:showLegendKey val="0"/>
          <c:showVal val="0"/>
          <c:showCatName val="0"/>
          <c:showSerName val="0"/>
          <c:showPercent val="0"/>
          <c:showBubbleSize val="0"/>
        </c:dLbls>
        <c:marker val="1"/>
        <c:smooth val="0"/>
        <c:axId val="92916736"/>
        <c:axId val="92923008"/>
      </c:lineChart>
      <c:dateAx>
        <c:axId val="92916736"/>
        <c:scaling>
          <c:orientation val="minMax"/>
        </c:scaling>
        <c:delete val="1"/>
        <c:axPos val="b"/>
        <c:numFmt formatCode="ge" sourceLinked="1"/>
        <c:majorTickMark val="none"/>
        <c:minorTickMark val="none"/>
        <c:tickLblPos val="none"/>
        <c:crossAx val="92923008"/>
        <c:crosses val="autoZero"/>
        <c:auto val="1"/>
        <c:lblOffset val="100"/>
        <c:baseTimeUnit val="years"/>
      </c:dateAx>
      <c:valAx>
        <c:axId val="9292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91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三重県　熊野市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A6</v>
      </c>
      <c r="AA8" s="53"/>
      <c r="AB8" s="53"/>
      <c r="AC8" s="53"/>
      <c r="AD8" s="53"/>
      <c r="AE8" s="53"/>
      <c r="AF8" s="53"/>
      <c r="AG8" s="54"/>
      <c r="AH8" s="3"/>
      <c r="AI8" s="55">
        <f>データ!Q6</f>
        <v>17974</v>
      </c>
      <c r="AJ8" s="56"/>
      <c r="AK8" s="56"/>
      <c r="AL8" s="56"/>
      <c r="AM8" s="56"/>
      <c r="AN8" s="56"/>
      <c r="AO8" s="56"/>
      <c r="AP8" s="57"/>
      <c r="AQ8" s="47">
        <f>データ!R6</f>
        <v>373.35</v>
      </c>
      <c r="AR8" s="47"/>
      <c r="AS8" s="47"/>
      <c r="AT8" s="47"/>
      <c r="AU8" s="47"/>
      <c r="AV8" s="47"/>
      <c r="AW8" s="47"/>
      <c r="AX8" s="47"/>
      <c r="AY8" s="47">
        <f>データ!S6</f>
        <v>48.14</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55.15</v>
      </c>
      <c r="K10" s="47"/>
      <c r="L10" s="47"/>
      <c r="M10" s="47"/>
      <c r="N10" s="47"/>
      <c r="O10" s="47"/>
      <c r="P10" s="47"/>
      <c r="Q10" s="47"/>
      <c r="R10" s="47">
        <f>データ!O6</f>
        <v>91.8</v>
      </c>
      <c r="S10" s="47"/>
      <c r="T10" s="47"/>
      <c r="U10" s="47"/>
      <c r="V10" s="47"/>
      <c r="W10" s="47"/>
      <c r="X10" s="47"/>
      <c r="Y10" s="47"/>
      <c r="Z10" s="78">
        <f>データ!P6</f>
        <v>2260</v>
      </c>
      <c r="AA10" s="78"/>
      <c r="AB10" s="78"/>
      <c r="AC10" s="78"/>
      <c r="AD10" s="78"/>
      <c r="AE10" s="78"/>
      <c r="AF10" s="78"/>
      <c r="AG10" s="78"/>
      <c r="AH10" s="2"/>
      <c r="AI10" s="78">
        <f>データ!T6</f>
        <v>16318</v>
      </c>
      <c r="AJ10" s="78"/>
      <c r="AK10" s="78"/>
      <c r="AL10" s="78"/>
      <c r="AM10" s="78"/>
      <c r="AN10" s="78"/>
      <c r="AO10" s="78"/>
      <c r="AP10" s="78"/>
      <c r="AQ10" s="47">
        <f>データ!U6</f>
        <v>19.100000000000001</v>
      </c>
      <c r="AR10" s="47"/>
      <c r="AS10" s="47"/>
      <c r="AT10" s="47"/>
      <c r="AU10" s="47"/>
      <c r="AV10" s="47"/>
      <c r="AW10" s="47"/>
      <c r="AX10" s="47"/>
      <c r="AY10" s="47">
        <f>データ!V6</f>
        <v>854.35</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242128</v>
      </c>
      <c r="D6" s="31">
        <f t="shared" si="3"/>
        <v>46</v>
      </c>
      <c r="E6" s="31">
        <f t="shared" si="3"/>
        <v>1</v>
      </c>
      <c r="F6" s="31">
        <f t="shared" si="3"/>
        <v>0</v>
      </c>
      <c r="G6" s="31">
        <f t="shared" si="3"/>
        <v>1</v>
      </c>
      <c r="H6" s="31" t="str">
        <f t="shared" si="3"/>
        <v>三重県　熊野市</v>
      </c>
      <c r="I6" s="31" t="str">
        <f t="shared" si="3"/>
        <v>法適用</v>
      </c>
      <c r="J6" s="31" t="str">
        <f t="shared" si="3"/>
        <v>水道事業</v>
      </c>
      <c r="K6" s="31" t="str">
        <f t="shared" si="3"/>
        <v>末端給水事業</v>
      </c>
      <c r="L6" s="31" t="str">
        <f t="shared" si="3"/>
        <v>A6</v>
      </c>
      <c r="M6" s="32" t="str">
        <f t="shared" si="3"/>
        <v>-</v>
      </c>
      <c r="N6" s="32">
        <f t="shared" si="3"/>
        <v>55.15</v>
      </c>
      <c r="O6" s="32">
        <f t="shared" si="3"/>
        <v>91.8</v>
      </c>
      <c r="P6" s="32">
        <f t="shared" si="3"/>
        <v>2260</v>
      </c>
      <c r="Q6" s="32">
        <f t="shared" si="3"/>
        <v>17974</v>
      </c>
      <c r="R6" s="32">
        <f t="shared" si="3"/>
        <v>373.35</v>
      </c>
      <c r="S6" s="32">
        <f t="shared" si="3"/>
        <v>48.14</v>
      </c>
      <c r="T6" s="32">
        <f t="shared" si="3"/>
        <v>16318</v>
      </c>
      <c r="U6" s="32">
        <f t="shared" si="3"/>
        <v>19.100000000000001</v>
      </c>
      <c r="V6" s="32">
        <f t="shared" si="3"/>
        <v>854.35</v>
      </c>
      <c r="W6" s="33">
        <f>IF(W7="",NA(),W7)</f>
        <v>100.05</v>
      </c>
      <c r="X6" s="33">
        <f t="shared" ref="X6:AF6" si="4">IF(X7="",NA(),X7)</f>
        <v>102.7</v>
      </c>
      <c r="Y6" s="33">
        <f t="shared" si="4"/>
        <v>109.39</v>
      </c>
      <c r="Z6" s="33">
        <f t="shared" si="4"/>
        <v>100.23</v>
      </c>
      <c r="AA6" s="33">
        <f t="shared" si="4"/>
        <v>98.31</v>
      </c>
      <c r="AB6" s="33">
        <f t="shared" si="4"/>
        <v>107.37</v>
      </c>
      <c r="AC6" s="33">
        <f t="shared" si="4"/>
        <v>107.57</v>
      </c>
      <c r="AD6" s="33">
        <f t="shared" si="4"/>
        <v>106.55</v>
      </c>
      <c r="AE6" s="33">
        <f t="shared" si="4"/>
        <v>110.01</v>
      </c>
      <c r="AF6" s="33">
        <f t="shared" si="4"/>
        <v>111.21</v>
      </c>
      <c r="AG6" s="32" t="str">
        <f>IF(AG7="","",IF(AG7="-","【-】","【"&amp;SUBSTITUTE(TEXT(AG7,"#,##0.00"),"-","△")&amp;"】"))</f>
        <v>【113.56】</v>
      </c>
      <c r="AH6" s="33">
        <f>IF(AH7="",NA(),AH7)</f>
        <v>10.07</v>
      </c>
      <c r="AI6" s="33">
        <f t="shared" ref="AI6:AQ6" si="5">IF(AI7="",NA(),AI7)</f>
        <v>7.47</v>
      </c>
      <c r="AJ6" s="32">
        <f t="shared" si="5"/>
        <v>0</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2878.05</v>
      </c>
      <c r="AT6" s="33">
        <f t="shared" ref="AT6:BB6" si="6">IF(AT7="",NA(),AT7)</f>
        <v>3170.19</v>
      </c>
      <c r="AU6" s="33">
        <f t="shared" si="6"/>
        <v>3755.21</v>
      </c>
      <c r="AV6" s="33">
        <f t="shared" si="6"/>
        <v>148.69999999999999</v>
      </c>
      <c r="AW6" s="33">
        <f t="shared" si="6"/>
        <v>131.63999999999999</v>
      </c>
      <c r="AX6" s="33">
        <f t="shared" si="6"/>
        <v>995.5</v>
      </c>
      <c r="AY6" s="33">
        <f t="shared" si="6"/>
        <v>915.5</v>
      </c>
      <c r="AZ6" s="33">
        <f t="shared" si="6"/>
        <v>963.24</v>
      </c>
      <c r="BA6" s="33">
        <f t="shared" si="6"/>
        <v>381.53</v>
      </c>
      <c r="BB6" s="33">
        <f t="shared" si="6"/>
        <v>391.54</v>
      </c>
      <c r="BC6" s="32" t="str">
        <f>IF(BC7="","",IF(BC7="-","【-】","【"&amp;SUBSTITUTE(TEXT(BC7,"#,##0.00"),"-","△")&amp;"】"))</f>
        <v>【262.74】</v>
      </c>
      <c r="BD6" s="33">
        <f>IF(BD7="",NA(),BD7)</f>
        <v>623.30999999999995</v>
      </c>
      <c r="BE6" s="33">
        <f t="shared" ref="BE6:BM6" si="7">IF(BE7="",NA(),BE7)</f>
        <v>618.12</v>
      </c>
      <c r="BF6" s="33">
        <f t="shared" si="7"/>
        <v>679.05</v>
      </c>
      <c r="BG6" s="33">
        <f t="shared" si="7"/>
        <v>673.93</v>
      </c>
      <c r="BH6" s="33">
        <f t="shared" si="7"/>
        <v>639.88</v>
      </c>
      <c r="BI6" s="33">
        <f t="shared" si="7"/>
        <v>414.59</v>
      </c>
      <c r="BJ6" s="33">
        <f t="shared" si="7"/>
        <v>404.78</v>
      </c>
      <c r="BK6" s="33">
        <f t="shared" si="7"/>
        <v>400.38</v>
      </c>
      <c r="BL6" s="33">
        <f t="shared" si="7"/>
        <v>393.27</v>
      </c>
      <c r="BM6" s="33">
        <f t="shared" si="7"/>
        <v>386.97</v>
      </c>
      <c r="BN6" s="32" t="str">
        <f>IF(BN7="","",IF(BN7="-","【-】","【"&amp;SUBSTITUTE(TEXT(BN7,"#,##0.00"),"-","△")&amp;"】"))</f>
        <v>【276.38】</v>
      </c>
      <c r="BO6" s="33">
        <f>IF(BO7="",NA(),BO7)</f>
        <v>93.96</v>
      </c>
      <c r="BP6" s="33">
        <f t="shared" ref="BP6:BX6" si="8">IF(BP7="",NA(),BP7)</f>
        <v>96.97</v>
      </c>
      <c r="BQ6" s="33">
        <f t="shared" si="8"/>
        <v>104.42</v>
      </c>
      <c r="BR6" s="33">
        <f t="shared" si="8"/>
        <v>95.63</v>
      </c>
      <c r="BS6" s="33">
        <f t="shared" si="8"/>
        <v>93.85</v>
      </c>
      <c r="BT6" s="33">
        <f t="shared" si="8"/>
        <v>97.71</v>
      </c>
      <c r="BU6" s="33">
        <f t="shared" si="8"/>
        <v>98.07</v>
      </c>
      <c r="BV6" s="33">
        <f t="shared" si="8"/>
        <v>96.56</v>
      </c>
      <c r="BW6" s="33">
        <f t="shared" si="8"/>
        <v>100.47</v>
      </c>
      <c r="BX6" s="33">
        <f t="shared" si="8"/>
        <v>101.72</v>
      </c>
      <c r="BY6" s="32" t="str">
        <f>IF(BY7="","",IF(BY7="-","【-】","【"&amp;SUBSTITUTE(TEXT(BY7,"#,##0.00"),"-","△")&amp;"】"))</f>
        <v>【104.99】</v>
      </c>
      <c r="BZ6" s="33">
        <f>IF(BZ7="",NA(),BZ7)</f>
        <v>134.72</v>
      </c>
      <c r="CA6" s="33">
        <f t="shared" ref="CA6:CI6" si="9">IF(CA7="",NA(),CA7)</f>
        <v>131.74</v>
      </c>
      <c r="CB6" s="33">
        <f t="shared" si="9"/>
        <v>122.34</v>
      </c>
      <c r="CC6" s="33">
        <f t="shared" si="9"/>
        <v>134.71</v>
      </c>
      <c r="CD6" s="33">
        <f t="shared" si="9"/>
        <v>137.66</v>
      </c>
      <c r="CE6" s="33">
        <f t="shared" si="9"/>
        <v>173.56</v>
      </c>
      <c r="CF6" s="33">
        <f t="shared" si="9"/>
        <v>172.26</v>
      </c>
      <c r="CG6" s="33">
        <f t="shared" si="9"/>
        <v>177.14</v>
      </c>
      <c r="CH6" s="33">
        <f t="shared" si="9"/>
        <v>169.82</v>
      </c>
      <c r="CI6" s="33">
        <f t="shared" si="9"/>
        <v>168.2</v>
      </c>
      <c r="CJ6" s="32" t="str">
        <f>IF(CJ7="","",IF(CJ7="-","【-】","【"&amp;SUBSTITUTE(TEXT(CJ7,"#,##0.00"),"-","△")&amp;"】"))</f>
        <v>【163.72】</v>
      </c>
      <c r="CK6" s="33">
        <f>IF(CK7="",NA(),CK7)</f>
        <v>72.77</v>
      </c>
      <c r="CL6" s="33">
        <f t="shared" ref="CL6:CT6" si="10">IF(CL7="",NA(),CL7)</f>
        <v>70.87</v>
      </c>
      <c r="CM6" s="33">
        <f t="shared" si="10"/>
        <v>71.209999999999994</v>
      </c>
      <c r="CN6" s="33">
        <f t="shared" si="10"/>
        <v>68.010000000000005</v>
      </c>
      <c r="CO6" s="33">
        <f t="shared" si="10"/>
        <v>71.19</v>
      </c>
      <c r="CP6" s="33">
        <f t="shared" si="10"/>
        <v>55.84</v>
      </c>
      <c r="CQ6" s="33">
        <f t="shared" si="10"/>
        <v>55.68</v>
      </c>
      <c r="CR6" s="33">
        <f t="shared" si="10"/>
        <v>55.64</v>
      </c>
      <c r="CS6" s="33">
        <f t="shared" si="10"/>
        <v>55.13</v>
      </c>
      <c r="CT6" s="33">
        <f t="shared" si="10"/>
        <v>54.77</v>
      </c>
      <c r="CU6" s="32" t="str">
        <f>IF(CU7="","",IF(CU7="-","【-】","【"&amp;SUBSTITUTE(TEXT(CU7,"#,##0.00"),"-","△")&amp;"】"))</f>
        <v>【59.76】</v>
      </c>
      <c r="CV6" s="33">
        <f>IF(CV7="",NA(),CV7)</f>
        <v>77.3</v>
      </c>
      <c r="CW6" s="33">
        <f t="shared" ref="CW6:DE6" si="11">IF(CW7="",NA(),CW7)</f>
        <v>77.3</v>
      </c>
      <c r="CX6" s="33">
        <f t="shared" si="11"/>
        <v>77.3</v>
      </c>
      <c r="CY6" s="33">
        <f t="shared" si="11"/>
        <v>77.3</v>
      </c>
      <c r="CZ6" s="33">
        <f t="shared" si="11"/>
        <v>73.8</v>
      </c>
      <c r="DA6" s="33">
        <f t="shared" si="11"/>
        <v>83.11</v>
      </c>
      <c r="DB6" s="33">
        <f t="shared" si="11"/>
        <v>83.18</v>
      </c>
      <c r="DC6" s="33">
        <f t="shared" si="11"/>
        <v>83.09</v>
      </c>
      <c r="DD6" s="33">
        <f t="shared" si="11"/>
        <v>83</v>
      </c>
      <c r="DE6" s="33">
        <f t="shared" si="11"/>
        <v>82.89</v>
      </c>
      <c r="DF6" s="32" t="str">
        <f>IF(DF7="","",IF(DF7="-","【-】","【"&amp;SUBSTITUTE(TEXT(DF7,"#,##0.00"),"-","△")&amp;"】"))</f>
        <v>【89.95】</v>
      </c>
      <c r="DG6" s="33">
        <f>IF(DG7="",NA(),DG7)</f>
        <v>35.1</v>
      </c>
      <c r="DH6" s="33">
        <f t="shared" ref="DH6:DP6" si="12">IF(DH7="",NA(),DH7)</f>
        <v>36.03</v>
      </c>
      <c r="DI6" s="33">
        <f t="shared" si="12"/>
        <v>33.299999999999997</v>
      </c>
      <c r="DJ6" s="33">
        <f t="shared" si="12"/>
        <v>38.020000000000003</v>
      </c>
      <c r="DK6" s="33">
        <f t="shared" si="12"/>
        <v>39.479999999999997</v>
      </c>
      <c r="DL6" s="33">
        <f t="shared" si="12"/>
        <v>37.090000000000003</v>
      </c>
      <c r="DM6" s="33">
        <f t="shared" si="12"/>
        <v>38.07</v>
      </c>
      <c r="DN6" s="33">
        <f t="shared" si="12"/>
        <v>39.06</v>
      </c>
      <c r="DO6" s="33">
        <f t="shared" si="12"/>
        <v>46.66</v>
      </c>
      <c r="DP6" s="33">
        <f t="shared" si="12"/>
        <v>47.46</v>
      </c>
      <c r="DQ6" s="32" t="str">
        <f>IF(DQ7="","",IF(DQ7="-","【-】","【"&amp;SUBSTITUTE(TEXT(DQ7,"#,##0.00"),"-","△")&amp;"】"))</f>
        <v>【47.18】</v>
      </c>
      <c r="DR6" s="33">
        <f>IF(DR7="",NA(),DR7)</f>
        <v>3.17</v>
      </c>
      <c r="DS6" s="33">
        <f t="shared" ref="DS6:EA6" si="13">IF(DS7="",NA(),DS7)</f>
        <v>3.12</v>
      </c>
      <c r="DT6" s="33">
        <f t="shared" si="13"/>
        <v>2.87</v>
      </c>
      <c r="DU6" s="33">
        <f t="shared" si="13"/>
        <v>2.87</v>
      </c>
      <c r="DV6" s="33">
        <f t="shared" si="13"/>
        <v>2.88</v>
      </c>
      <c r="DW6" s="33">
        <f t="shared" si="13"/>
        <v>6.63</v>
      </c>
      <c r="DX6" s="33">
        <f t="shared" si="13"/>
        <v>7.73</v>
      </c>
      <c r="DY6" s="33">
        <f t="shared" si="13"/>
        <v>8.8699999999999992</v>
      </c>
      <c r="DZ6" s="33">
        <f t="shared" si="13"/>
        <v>9.85</v>
      </c>
      <c r="EA6" s="33">
        <f t="shared" si="13"/>
        <v>9.7100000000000009</v>
      </c>
      <c r="EB6" s="32" t="str">
        <f>IF(EB7="","",IF(EB7="-","【-】","【"&amp;SUBSTITUTE(TEXT(EB7,"#,##0.00"),"-","△")&amp;"】"))</f>
        <v>【13.18】</v>
      </c>
      <c r="EC6" s="33">
        <f>IF(EC7="",NA(),EC7)</f>
        <v>0.56999999999999995</v>
      </c>
      <c r="ED6" s="33">
        <f t="shared" ref="ED6:EL6" si="14">IF(ED7="",NA(),ED7)</f>
        <v>0.43</v>
      </c>
      <c r="EE6" s="33">
        <f t="shared" si="14"/>
        <v>0.44</v>
      </c>
      <c r="EF6" s="33">
        <f t="shared" si="14"/>
        <v>0.21</v>
      </c>
      <c r="EG6" s="33">
        <f t="shared" si="14"/>
        <v>0.32</v>
      </c>
      <c r="EH6" s="33">
        <f t="shared" si="14"/>
        <v>0.78</v>
      </c>
      <c r="EI6" s="33">
        <f t="shared" si="14"/>
        <v>0.67</v>
      </c>
      <c r="EJ6" s="33">
        <f t="shared" si="14"/>
        <v>0.67</v>
      </c>
      <c r="EK6" s="33">
        <f t="shared" si="14"/>
        <v>0.66</v>
      </c>
      <c r="EL6" s="33">
        <f t="shared" si="14"/>
        <v>0.99</v>
      </c>
      <c r="EM6" s="32" t="str">
        <f>IF(EM7="","",IF(EM7="-","【-】","【"&amp;SUBSTITUTE(TEXT(EM7,"#,##0.00"),"-","△")&amp;"】"))</f>
        <v>【0.85】</v>
      </c>
    </row>
    <row r="7" spans="1:143" s="34" customFormat="1">
      <c r="A7" s="26"/>
      <c r="B7" s="35">
        <v>2015</v>
      </c>
      <c r="C7" s="35">
        <v>242128</v>
      </c>
      <c r="D7" s="35">
        <v>46</v>
      </c>
      <c r="E7" s="35">
        <v>1</v>
      </c>
      <c r="F7" s="35">
        <v>0</v>
      </c>
      <c r="G7" s="35">
        <v>1</v>
      </c>
      <c r="H7" s="35" t="s">
        <v>93</v>
      </c>
      <c r="I7" s="35" t="s">
        <v>94</v>
      </c>
      <c r="J7" s="35" t="s">
        <v>95</v>
      </c>
      <c r="K7" s="35" t="s">
        <v>96</v>
      </c>
      <c r="L7" s="35" t="s">
        <v>97</v>
      </c>
      <c r="M7" s="36" t="s">
        <v>98</v>
      </c>
      <c r="N7" s="36">
        <v>55.15</v>
      </c>
      <c r="O7" s="36">
        <v>91.8</v>
      </c>
      <c r="P7" s="36">
        <v>2260</v>
      </c>
      <c r="Q7" s="36">
        <v>17974</v>
      </c>
      <c r="R7" s="36">
        <v>373.35</v>
      </c>
      <c r="S7" s="36">
        <v>48.14</v>
      </c>
      <c r="T7" s="36">
        <v>16318</v>
      </c>
      <c r="U7" s="36">
        <v>19.100000000000001</v>
      </c>
      <c r="V7" s="36">
        <v>854.35</v>
      </c>
      <c r="W7" s="36">
        <v>100.05</v>
      </c>
      <c r="X7" s="36">
        <v>102.7</v>
      </c>
      <c r="Y7" s="36">
        <v>109.39</v>
      </c>
      <c r="Z7" s="36">
        <v>100.23</v>
      </c>
      <c r="AA7" s="36">
        <v>98.31</v>
      </c>
      <c r="AB7" s="36">
        <v>107.37</v>
      </c>
      <c r="AC7" s="36">
        <v>107.57</v>
      </c>
      <c r="AD7" s="36">
        <v>106.55</v>
      </c>
      <c r="AE7" s="36">
        <v>110.01</v>
      </c>
      <c r="AF7" s="36">
        <v>111.21</v>
      </c>
      <c r="AG7" s="36">
        <v>113.56</v>
      </c>
      <c r="AH7" s="36">
        <v>10.07</v>
      </c>
      <c r="AI7" s="36">
        <v>7.47</v>
      </c>
      <c r="AJ7" s="36">
        <v>0</v>
      </c>
      <c r="AK7" s="36">
        <v>0</v>
      </c>
      <c r="AL7" s="36">
        <v>0</v>
      </c>
      <c r="AM7" s="36">
        <v>8.5</v>
      </c>
      <c r="AN7" s="36">
        <v>9.34</v>
      </c>
      <c r="AO7" s="36">
        <v>9.56</v>
      </c>
      <c r="AP7" s="36">
        <v>2.8</v>
      </c>
      <c r="AQ7" s="36">
        <v>1.93</v>
      </c>
      <c r="AR7" s="36">
        <v>0.87</v>
      </c>
      <c r="AS7" s="36">
        <v>2878.05</v>
      </c>
      <c r="AT7" s="36">
        <v>3170.19</v>
      </c>
      <c r="AU7" s="36">
        <v>3755.21</v>
      </c>
      <c r="AV7" s="36">
        <v>148.69999999999999</v>
      </c>
      <c r="AW7" s="36">
        <v>131.63999999999999</v>
      </c>
      <c r="AX7" s="36">
        <v>995.5</v>
      </c>
      <c r="AY7" s="36">
        <v>915.5</v>
      </c>
      <c r="AZ7" s="36">
        <v>963.24</v>
      </c>
      <c r="BA7" s="36">
        <v>381.53</v>
      </c>
      <c r="BB7" s="36">
        <v>391.54</v>
      </c>
      <c r="BC7" s="36">
        <v>262.74</v>
      </c>
      <c r="BD7" s="36">
        <v>623.30999999999995</v>
      </c>
      <c r="BE7" s="36">
        <v>618.12</v>
      </c>
      <c r="BF7" s="36">
        <v>679.05</v>
      </c>
      <c r="BG7" s="36">
        <v>673.93</v>
      </c>
      <c r="BH7" s="36">
        <v>639.88</v>
      </c>
      <c r="BI7" s="36">
        <v>414.59</v>
      </c>
      <c r="BJ7" s="36">
        <v>404.78</v>
      </c>
      <c r="BK7" s="36">
        <v>400.38</v>
      </c>
      <c r="BL7" s="36">
        <v>393.27</v>
      </c>
      <c r="BM7" s="36">
        <v>386.97</v>
      </c>
      <c r="BN7" s="36">
        <v>276.38</v>
      </c>
      <c r="BO7" s="36">
        <v>93.96</v>
      </c>
      <c r="BP7" s="36">
        <v>96.97</v>
      </c>
      <c r="BQ7" s="36">
        <v>104.42</v>
      </c>
      <c r="BR7" s="36">
        <v>95.63</v>
      </c>
      <c r="BS7" s="36">
        <v>93.85</v>
      </c>
      <c r="BT7" s="36">
        <v>97.71</v>
      </c>
      <c r="BU7" s="36">
        <v>98.07</v>
      </c>
      <c r="BV7" s="36">
        <v>96.56</v>
      </c>
      <c r="BW7" s="36">
        <v>100.47</v>
      </c>
      <c r="BX7" s="36">
        <v>101.72</v>
      </c>
      <c r="BY7" s="36">
        <v>104.99</v>
      </c>
      <c r="BZ7" s="36">
        <v>134.72</v>
      </c>
      <c r="CA7" s="36">
        <v>131.74</v>
      </c>
      <c r="CB7" s="36">
        <v>122.34</v>
      </c>
      <c r="CC7" s="36">
        <v>134.71</v>
      </c>
      <c r="CD7" s="36">
        <v>137.66</v>
      </c>
      <c r="CE7" s="36">
        <v>173.56</v>
      </c>
      <c r="CF7" s="36">
        <v>172.26</v>
      </c>
      <c r="CG7" s="36">
        <v>177.14</v>
      </c>
      <c r="CH7" s="36">
        <v>169.82</v>
      </c>
      <c r="CI7" s="36">
        <v>168.2</v>
      </c>
      <c r="CJ7" s="36">
        <v>163.72</v>
      </c>
      <c r="CK7" s="36">
        <v>72.77</v>
      </c>
      <c r="CL7" s="36">
        <v>70.87</v>
      </c>
      <c r="CM7" s="36">
        <v>71.209999999999994</v>
      </c>
      <c r="CN7" s="36">
        <v>68.010000000000005</v>
      </c>
      <c r="CO7" s="36">
        <v>71.19</v>
      </c>
      <c r="CP7" s="36">
        <v>55.84</v>
      </c>
      <c r="CQ7" s="36">
        <v>55.68</v>
      </c>
      <c r="CR7" s="36">
        <v>55.64</v>
      </c>
      <c r="CS7" s="36">
        <v>55.13</v>
      </c>
      <c r="CT7" s="36">
        <v>54.77</v>
      </c>
      <c r="CU7" s="36">
        <v>59.76</v>
      </c>
      <c r="CV7" s="36">
        <v>77.3</v>
      </c>
      <c r="CW7" s="36">
        <v>77.3</v>
      </c>
      <c r="CX7" s="36">
        <v>77.3</v>
      </c>
      <c r="CY7" s="36">
        <v>77.3</v>
      </c>
      <c r="CZ7" s="36">
        <v>73.8</v>
      </c>
      <c r="DA7" s="36">
        <v>83.11</v>
      </c>
      <c r="DB7" s="36">
        <v>83.18</v>
      </c>
      <c r="DC7" s="36">
        <v>83.09</v>
      </c>
      <c r="DD7" s="36">
        <v>83</v>
      </c>
      <c r="DE7" s="36">
        <v>82.89</v>
      </c>
      <c r="DF7" s="36">
        <v>89.95</v>
      </c>
      <c r="DG7" s="36">
        <v>35.1</v>
      </c>
      <c r="DH7" s="36">
        <v>36.03</v>
      </c>
      <c r="DI7" s="36">
        <v>33.299999999999997</v>
      </c>
      <c r="DJ7" s="36">
        <v>38.020000000000003</v>
      </c>
      <c r="DK7" s="36">
        <v>39.479999999999997</v>
      </c>
      <c r="DL7" s="36">
        <v>37.090000000000003</v>
      </c>
      <c r="DM7" s="36">
        <v>38.07</v>
      </c>
      <c r="DN7" s="36">
        <v>39.06</v>
      </c>
      <c r="DO7" s="36">
        <v>46.66</v>
      </c>
      <c r="DP7" s="36">
        <v>47.46</v>
      </c>
      <c r="DQ7" s="36">
        <v>47.18</v>
      </c>
      <c r="DR7" s="36">
        <v>3.17</v>
      </c>
      <c r="DS7" s="36">
        <v>3.12</v>
      </c>
      <c r="DT7" s="36">
        <v>2.87</v>
      </c>
      <c r="DU7" s="36">
        <v>2.87</v>
      </c>
      <c r="DV7" s="36">
        <v>2.88</v>
      </c>
      <c r="DW7" s="36">
        <v>6.63</v>
      </c>
      <c r="DX7" s="36">
        <v>7.73</v>
      </c>
      <c r="DY7" s="36">
        <v>8.8699999999999992</v>
      </c>
      <c r="DZ7" s="36">
        <v>9.85</v>
      </c>
      <c r="EA7" s="36">
        <v>9.7100000000000009</v>
      </c>
      <c r="EB7" s="36">
        <v>13.18</v>
      </c>
      <c r="EC7" s="36">
        <v>0.56999999999999995</v>
      </c>
      <c r="ED7" s="36">
        <v>0.43</v>
      </c>
      <c r="EE7" s="36">
        <v>0.44</v>
      </c>
      <c r="EF7" s="36">
        <v>0.21</v>
      </c>
      <c r="EG7" s="36">
        <v>0.32</v>
      </c>
      <c r="EH7" s="36">
        <v>0.78</v>
      </c>
      <c r="EI7" s="36">
        <v>0.67</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2017-02-01T08:43:35Z</dcterms:created>
  <dcterms:modified xsi:type="dcterms:W3CDTF">2017-02-22T02:04:29Z</dcterms:modified>
</cp:coreProperties>
</file>