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J10" i="4" s="1"/>
  <c r="M6" i="5"/>
  <c r="B10" i="4" s="1"/>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AY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<sst xmlns="http://schemas.openxmlformats.org/spreadsheetml/2006/main" count="217" uniqueCount="107">
  <si>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</si>
  <si>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</si>
  <si>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</si>
  <si>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</si>
  <si>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</si>
  <si>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</si>
  <si>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</si>
  <si>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</si>
  <si>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</si>
  <si>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</si>
  <si>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</si>
  <si>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</si>
  <si>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</si>
  <si>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</si>
  <si>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</si>
  <si>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</si>
  <si>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</si>
  <si>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</si>
  <si>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</si>
  <si>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</si>
  <si>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</si>
  <si>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</si>
  <si>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</si>
  <si>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</si>
  <si>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</si>
  <si>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</si>
  <si>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</si>
  <si>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</si>
  <si>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</si>
  <si>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</si>
  <si>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</si>
  <si>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</si>
  <si>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</si>
  <si>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</si>
  <si>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</si>
  <si>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</si>
  <si>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</si>
  <si>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</si>
  <si>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</si>
  <si>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</si>
  <si>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</si>
  <si>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</si>
  <si>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</si>
  <si>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</si>
  <si>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</si>
  <si>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</si>
  <si>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</si>
  <si>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</si>
  <si>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</si>
  <si>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</si>
  <si>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</si>
  <si>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</si>
  <si>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</si>
  <si>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</si>
  <si>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</si>
  <si>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</si>
  <si>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</si>
  <si>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</si>
  <si>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</si>
  <si>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</si>
  <si>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</si>
  <si>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</si>
  <si>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</si>
  <si>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</si>
  <si>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</si>
  <si>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</si>
  <si>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</si>
  <si>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</si>
  <si>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</si>
  <si>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</si>
  <si>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</si>
  <si>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</si>
  <si>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</si>
  <si>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</si>
  <si>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</si>
  <si>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</si>
  <si>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</si>
  <si>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</si>
  <si>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</si>
  <si>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</si>
  <si>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</si>
  <si>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</si>
  <si>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</si>
  <si>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</si>
  <si>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</si>
  <si>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</si>
  <si>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</si>
  <si>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</si>
  <si>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</si>
  <si>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</si>
  <si>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</si>
  <si>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</si>
  <si>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</si>
  <si>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亀山市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</si>
  <si>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</si>
  <si>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</si>
  <si>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</si>
  <si>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</si>
  <si>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</si>
  <si>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</si>
  <si>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</si>
  <si>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</si>
  <si>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</si>
  <si>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</si>
  <si>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①平成26年度の会計基準変更により経常収支比率は100を上回り、平成27年度も少し上昇したが、資産減耗費の減少によるものであり、必ずしも収益性が改善しているとは言えない。
②累積欠損金比率は０であり、健全である。
③流動比率は年度によって上下しているが、長期的には低下している。平成27年度も流動資産が減少しているため、資金計画の見直しが必要である。
④企業債残高は平均値を下回り、減少しているが、給水収益も徐々に減少している。
⑤料金回収率は平成２７年度もわずかに上昇しているが、経常収支比率と同様、必ずしも収益性が改善しているとは言えない。資金計画と料金体系の見直しが必要である。
⑥給水原価は平成２７年度もわずかに低下しているが、資産減耗費の減少によるものであり、現金支出が減少したわけではない。さらに費用削減の努力が必要。
⑦平成27年度の施設利用率は平成26年度に比べわずかに低下している。工場用の平均配水量が減少したためであり、ほぼ横ばいである。今後は効率的な設備更新が必要である。
⑧平成27年度の有収率は平成26年度に比べ上昇しているが、工場用の責任水量によるものであり、実配水量においては90%程度で、前年並みである。</t>
    <rPh sb="1" eb="3">
      <t>ヘイセイ</t>
    </rPh>
    <rPh sb="5" eb="7">
      <t>ネンド</t>
    </rPh>
    <rPh sb="8" eb="10">
      <t>カイケイ</t>
    </rPh>
    <rPh sb="10" eb="12">
      <t>キジュン</t>
    </rPh>
    <rPh sb="12" eb="14">
      <t>ヘンコウ</t>
    </rPh>
    <rPh sb="17" eb="19">
      <t>ケイジョウ</t>
    </rPh>
    <rPh sb="19" eb="21">
      <t>シュウシ</t>
    </rPh>
    <rPh sb="21" eb="23">
      <t>ヒリツ</t>
    </rPh>
    <rPh sb="28" eb="30">
      <t>ウワマワ</t>
    </rPh>
    <rPh sb="32" eb="34">
      <t>ヘイセイ</t>
    </rPh>
    <rPh sb="36" eb="38">
      <t>ネンド</t>
    </rPh>
    <rPh sb="39" eb="40">
      <t>スコ</t>
    </rPh>
    <rPh sb="41" eb="43">
      <t>ジョウショウ</t>
    </rPh>
    <rPh sb="64" eb="65">
      <t>カナラ</t>
    </rPh>
    <rPh sb="68" eb="71">
      <t>シュウエキセイ</t>
    </rPh>
    <rPh sb="72" eb="74">
      <t>カイゼン</t>
    </rPh>
    <rPh sb="80" eb="81">
      <t>イ</t>
    </rPh>
    <rPh sb="87" eb="89">
      <t>ルイセキ</t>
    </rPh>
    <rPh sb="89" eb="92">
      <t>ケッソンキン</t>
    </rPh>
    <rPh sb="92" eb="94">
      <t>ヒリツ</t>
    </rPh>
    <rPh sb="100" eb="102">
      <t>ケンゼン</t>
    </rPh>
    <rPh sb="108" eb="110">
      <t>リュウドウ</t>
    </rPh>
    <rPh sb="110" eb="112">
      <t>ヒリツ</t>
    </rPh>
    <rPh sb="113" eb="115">
      <t>ネンド</t>
    </rPh>
    <rPh sb="119" eb="121">
      <t>ジョウゲ</t>
    </rPh>
    <rPh sb="127" eb="130">
      <t>チョウキテキ</t>
    </rPh>
    <rPh sb="132" eb="134">
      <t>テイカ</t>
    </rPh>
    <rPh sb="139" eb="141">
      <t>ヘイセイ</t>
    </rPh>
    <rPh sb="143" eb="145">
      <t>ネンド</t>
    </rPh>
    <rPh sb="146" eb="148">
      <t>リュウドウ</t>
    </rPh>
    <rPh sb="148" eb="150">
      <t>シサン</t>
    </rPh>
    <rPh sb="151" eb="153">
      <t>ゲンショウ</t>
    </rPh>
    <rPh sb="160" eb="162">
      <t>シキン</t>
    </rPh>
    <rPh sb="162" eb="164">
      <t>ケイカク</t>
    </rPh>
    <rPh sb="165" eb="167">
      <t>ミナオ</t>
    </rPh>
    <rPh sb="169" eb="171">
      <t>ヒツヨウ</t>
    </rPh>
    <rPh sb="178" eb="180">
      <t>キギョウ</t>
    </rPh>
    <rPh sb="180" eb="181">
      <t>サイ</t>
    </rPh>
    <rPh sb="181" eb="183">
      <t>ザンダカ</t>
    </rPh>
    <rPh sb="184" eb="187">
      <t>ヘイキンチ</t>
    </rPh>
    <rPh sb="188" eb="190">
      <t>シタマワ</t>
    </rPh>
    <rPh sb="192" eb="194">
      <t>ゲンショウ</t>
    </rPh>
    <rPh sb="200" eb="202">
      <t>キュウスイ</t>
    </rPh>
    <rPh sb="202" eb="204">
      <t>シュウエキ</t>
    </rPh>
    <rPh sb="205" eb="207">
      <t>ジョジョ</t>
    </rPh>
    <rPh sb="208" eb="210">
      <t>ゲンショウ</t>
    </rPh>
    <rPh sb="217" eb="219">
      <t>リョウキン</t>
    </rPh>
    <rPh sb="219" eb="221">
      <t>カイシュウ</t>
    </rPh>
    <rPh sb="221" eb="222">
      <t>リツ</t>
    </rPh>
    <rPh sb="223" eb="225">
      <t>ヘイセイ</t>
    </rPh>
    <rPh sb="227" eb="229">
      <t>ネンド</t>
    </rPh>
    <rPh sb="234" eb="236">
      <t>ジョウショウ</t>
    </rPh>
    <rPh sb="273" eb="275">
      <t>シキン</t>
    </rPh>
    <rPh sb="275" eb="277">
      <t>ケイカク</t>
    </rPh>
    <rPh sb="278" eb="280">
      <t>リョウキン</t>
    </rPh>
    <rPh sb="280" eb="282">
      <t>タイケイ</t>
    </rPh>
    <rPh sb="283" eb="285">
      <t>ミナオ</t>
    </rPh>
    <rPh sb="287" eb="289">
      <t>ヒツヨウ</t>
    </rPh>
    <rPh sb="295" eb="297">
      <t>キュウスイ</t>
    </rPh>
    <rPh sb="297" eb="299">
      <t>ゲンカ</t>
    </rPh>
    <rPh sb="300" eb="302">
      <t>ヘイセイ</t>
    </rPh>
    <rPh sb="304" eb="306">
      <t>ネンド</t>
    </rPh>
    <rPh sb="311" eb="313">
      <t>テイカ</t>
    </rPh>
    <rPh sb="319" eb="321">
      <t>シサン</t>
    </rPh>
    <rPh sb="321" eb="323">
      <t>ゲンモウ</t>
    </rPh>
    <rPh sb="323" eb="324">
      <t>ヒ</t>
    </rPh>
    <rPh sb="325" eb="327">
      <t>ゲンショウ</t>
    </rPh>
    <rPh sb="336" eb="338">
      <t>ゲンキン</t>
    </rPh>
    <rPh sb="338" eb="340">
      <t>シシュツ</t>
    </rPh>
    <rPh sb="341" eb="343">
      <t>ゲンショウ</t>
    </rPh>
    <rPh sb="355" eb="357">
      <t>ヒヨウ</t>
    </rPh>
    <rPh sb="357" eb="359">
      <t>サクゲン</t>
    </rPh>
    <rPh sb="360" eb="362">
      <t>ドリョク</t>
    </rPh>
    <rPh sb="363" eb="365">
      <t>ヒツヨウ</t>
    </rPh>
    <rPh sb="369" eb="371">
      <t>ヘイセイ</t>
    </rPh>
    <rPh sb="373" eb="375">
      <t>ネンド</t>
    </rPh>
    <rPh sb="376" eb="378">
      <t>シセツ</t>
    </rPh>
    <rPh sb="378" eb="381">
      <t>リヨウリツ</t>
    </rPh>
    <rPh sb="382" eb="384">
      <t>ヘイセイ</t>
    </rPh>
    <rPh sb="386" eb="388">
      <t>ネンド</t>
    </rPh>
    <rPh sb="389" eb="390">
      <t>クラ</t>
    </rPh>
    <rPh sb="395" eb="397">
      <t>テイカ</t>
    </rPh>
    <rPh sb="402" eb="405">
      <t>コウジョウヨウ</t>
    </rPh>
    <rPh sb="406" eb="408">
      <t>ヘイキン</t>
    </rPh>
    <rPh sb="408" eb="410">
      <t>ハイスイ</t>
    </rPh>
    <rPh sb="410" eb="411">
      <t>リョウ</t>
    </rPh>
    <rPh sb="412" eb="414">
      <t>ゲンショウ</t>
    </rPh>
    <rPh sb="431" eb="433">
      <t>コンゴ</t>
    </rPh>
    <rPh sb="434" eb="437">
      <t>コウリツテキ</t>
    </rPh>
    <rPh sb="438" eb="440">
      <t>セツビ</t>
    </rPh>
    <rPh sb="440" eb="442">
      <t>コウシン</t>
    </rPh>
    <rPh sb="443" eb="445">
      <t>ヒツヨウ</t>
    </rPh>
    <rPh sb="451" eb="453">
      <t>ヘイセイ</t>
    </rPh>
    <rPh sb="455" eb="457">
      <t>ネンド</t>
    </rPh>
    <rPh sb="458" eb="459">
      <t>ユウ</t>
    </rPh>
    <rPh sb="459" eb="461">
      <t>シュウリツ</t>
    </rPh>
    <rPh sb="479" eb="482">
      <t>コウジョウヨウ</t>
    </rPh>
    <rPh sb="483" eb="485">
      <t>セキニン</t>
    </rPh>
    <rPh sb="485" eb="487">
      <t>スイリョウ</t>
    </rPh>
    <rPh sb="496" eb="497">
      <t>ジツ</t>
    </rPh>
    <rPh sb="497" eb="499">
      <t>ハイスイ</t>
    </rPh>
    <rPh sb="499" eb="500">
      <t>リョウ</t>
    </rPh>
    <rPh sb="508" eb="510">
      <t>テイド</t>
    </rPh>
    <rPh sb="512" eb="514">
      <t>ゼンネン</t>
    </rPh>
    <rPh sb="514" eb="515">
      <t>ナ</t>
    </rPh>
    <phoneticPr fontId="4"/>
  </si>
  <si>
    <t>①減価償却率は平均的な水準であるが、上昇し続けており、およそ１／２程度まで償却が進んでいる。計画的に施設を更新していく必要がある。
②平成27年度の経年化率が上昇しているが、昭和50年代の拡張事業による管路が経年管となったためである。早急な更新が必要である。
③更新率は平均より高いが、法定耐用年数４０年で更新するための２．５％には満たない。</t>
    <rPh sb="1" eb="3">
      <t>ゲンカ</t>
    </rPh>
    <rPh sb="3" eb="5">
      <t>ショウキャク</t>
    </rPh>
    <rPh sb="5" eb="6">
      <t>リツ</t>
    </rPh>
    <rPh sb="7" eb="10">
      <t>ヘイキンテキ</t>
    </rPh>
    <rPh sb="11" eb="13">
      <t>スイジュン</t>
    </rPh>
    <rPh sb="18" eb="20">
      <t>ジョウショウシ</t>
    </rPh>
    <rPh sb="20" eb="22">
      <t>ツヅ</t>
    </rPh>
    <rPh sb="33" eb="35">
      <t>テイド</t>
    </rPh>
    <rPh sb="37" eb="39">
      <t>ショウキャク</t>
    </rPh>
    <rPh sb="40" eb="41">
      <t>スス</t>
    </rPh>
    <rPh sb="46" eb="49">
      <t>ケイカクテキ</t>
    </rPh>
    <rPh sb="50" eb="52">
      <t>シセツ</t>
    </rPh>
    <rPh sb="53" eb="55">
      <t>コウシン</t>
    </rPh>
    <rPh sb="59" eb="61">
      <t>ヒツヨウ</t>
    </rPh>
    <rPh sb="68" eb="70">
      <t>ヘイセイ</t>
    </rPh>
    <rPh sb="72" eb="74">
      <t>ネンド</t>
    </rPh>
    <rPh sb="75" eb="78">
      <t>ケイネンカ</t>
    </rPh>
    <rPh sb="78" eb="79">
      <t>リツ</t>
    </rPh>
    <rPh sb="80" eb="82">
      <t>ジョウショウ</t>
    </rPh>
    <rPh sb="88" eb="90">
      <t>ショウワ</t>
    </rPh>
    <rPh sb="92" eb="94">
      <t>ネンダイ</t>
    </rPh>
    <rPh sb="95" eb="97">
      <t>カクチョウ</t>
    </rPh>
    <rPh sb="97" eb="99">
      <t>ジギョウ</t>
    </rPh>
    <rPh sb="102" eb="104">
      <t>カンロ</t>
    </rPh>
    <rPh sb="105" eb="107">
      <t>ケイネン</t>
    </rPh>
    <rPh sb="107" eb="108">
      <t>カン</t>
    </rPh>
    <rPh sb="118" eb="120">
      <t>サッキュウ</t>
    </rPh>
    <rPh sb="121" eb="123">
      <t>コウシン</t>
    </rPh>
    <rPh sb="124" eb="126">
      <t>ヒツヨウ</t>
    </rPh>
    <rPh sb="133" eb="135">
      <t>コウシン</t>
    </rPh>
    <rPh sb="135" eb="136">
      <t>リツ</t>
    </rPh>
    <rPh sb="137" eb="139">
      <t>ヘイキン</t>
    </rPh>
    <rPh sb="141" eb="142">
      <t>タカ</t>
    </rPh>
    <rPh sb="145" eb="147">
      <t>ホウテイ</t>
    </rPh>
    <rPh sb="147" eb="149">
      <t>タイヨウ</t>
    </rPh>
    <rPh sb="149" eb="151">
      <t>ネンスウ</t>
    </rPh>
    <rPh sb="153" eb="154">
      <t>ネン</t>
    </rPh>
    <rPh sb="155" eb="157">
      <t>コウシン</t>
    </rPh>
    <rPh sb="168" eb="169">
      <t>ミ</t>
    </rPh>
    <phoneticPr fontId="4"/>
  </si>
  <si>
    <t>　経営は概ね健全であるが、流動資産が減少していることと、管路更新が遅れていることが、懸念材料である。
　近い将来に大量の施設更新が必要となることに備えて、資金計画を見直し、さらなるコスト削減とともに料金引上や企業債などにより財源を確保していく必要がある。</t>
    <rPh sb="1" eb="3">
      <t>ケイエイ</t>
    </rPh>
    <rPh sb="4" eb="5">
      <t>オオム</t>
    </rPh>
    <rPh sb="6" eb="8">
      <t>ケンゼン</t>
    </rPh>
    <rPh sb="13" eb="15">
      <t>リュウドウ</t>
    </rPh>
    <rPh sb="15" eb="17">
      <t>シサン</t>
    </rPh>
    <rPh sb="18" eb="20">
      <t>ゲンショウ</t>
    </rPh>
    <rPh sb="28" eb="30">
      <t>カンロ</t>
    </rPh>
    <rPh sb="30" eb="32">
      <t>コウシン</t>
    </rPh>
    <rPh sb="33" eb="34">
      <t>オク</t>
    </rPh>
    <rPh sb="42" eb="44">
      <t>ケネン</t>
    </rPh>
    <rPh sb="44" eb="46">
      <t>ザイリョウ</t>
    </rPh>
    <rPh sb="52" eb="53">
      <t>チカ</t>
    </rPh>
    <rPh sb="57" eb="59">
      <t>タイリョウ</t>
    </rPh>
    <rPh sb="60" eb="62">
      <t>シセツ</t>
    </rPh>
    <rPh sb="62" eb="64">
      <t>コウシン</t>
    </rPh>
    <rPh sb="65" eb="67">
      <t>ヒツヨウ</t>
    </rPh>
    <rPh sb="73" eb="74">
      <t>ソナ</t>
    </rPh>
    <rPh sb="77" eb="79">
      <t>シキン</t>
    </rPh>
    <rPh sb="79" eb="81">
      <t>ケイカク</t>
    </rPh>
    <rPh sb="82" eb="84">
      <t>ミナオ</t>
    </rPh>
    <rPh sb="93" eb="95">
      <t>サクゲン</t>
    </rPh>
    <rPh sb="99" eb="101">
      <t>リョウキン</t>
    </rPh>
    <rPh sb="101" eb="102">
      <t>ヒ</t>
    </rPh>
    <rPh sb="102" eb="103">
      <t>ア</t>
    </rPh>
    <rPh sb="104" eb="106">
      <t>キギョウ</t>
    </rPh>
    <rPh sb="106" eb="107">
      <t>サイ</t>
    </rPh>
    <rPh sb="112" eb="114">
      <t>ザイゲン</t>
    </rPh>
    <rPh sb="115" eb="117">
      <t>カクホ</t>
    </rPh>
    <rPh sb="121" eb="12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</si>
</sst>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0.79</c:v>
                </c:pt>
                <c:pt idx="1">
                  <c:v>1.1399999999999999</c:v>
                </c:pt>
                <c:pt idx="2">
                  <c:v>1.03</c:v>
                </c:pt>
                <c:pt idx="3">
                  <c:v>1.08</c:v>
                </c:pt>
                <c:pt idx="4">
                  <c:v>1.04</c:v>
                </c:pt>
              </c:numCache>
            </c:numRef>
          </c:val>
        </c:ser>
        <c:dLbls>
          <c:showLegendKey val="0"/>
          <c:showVal val="0"/>
          <c:showCatName val="0"/>
          <c:showSerName val="0"/>
          <c:showPercent val="0"/>
          <c:showBubbleSize val="0"/>
        </c:dLbls>
        <c:gapWidth val="150"/>
        <c:axId val="92724224"/>
        <c:axId val="9392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92724224"/>
        <c:axId val="93926144"/>
      </c:lineChart>
      <c:dateAx>
        <c:axId val="92724224"/>
        <c:scaling>
          <c:orientation val="minMax"/>
        </c:scaling>
        <c:delete val="1"/>
        <c:axPos val="b"/>
        <c:numFmt formatCode="ge" sourceLinked="1"/>
        <c:majorTickMark val="none"/>
        <c:minorTickMark val="none"/>
        <c:tickLblPos val="none"/>
        <c:crossAx val="93926144"/>
        <c:crosses val="autoZero"/>
        <c:auto val="1"/>
        <c:lblOffset val="100"/>
        <c:baseTimeUnit val="years"/>
      </c:dateAx>
      <c:valAx>
        <c:axId val="9392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72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54.23</c:v>
                </c:pt>
                <c:pt idx="1">
                  <c:v>53.95</c:v>
                </c:pt>
                <c:pt idx="2">
                  <c:v>53.82</c:v>
                </c:pt>
                <c:pt idx="3">
                  <c:v>63.05</c:v>
                </c:pt>
                <c:pt idx="4">
                  <c:v>62.99</c:v>
                </c:pt>
              </c:numCache>
            </c:numRef>
          </c:val>
        </c:ser>
        <c:dLbls>
          <c:showLegendKey val="0"/>
          <c:showVal val="0"/>
          <c:showCatName val="0"/>
          <c:showSerName val="0"/>
          <c:showPercent val="0"/>
          <c:showBubbleSize val="0"/>
        </c:dLbls>
        <c:gapWidth val="150"/>
        <c:axId val="102652544"/>
        <c:axId val="10266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102652544"/>
        <c:axId val="102662528"/>
      </c:lineChart>
      <c:dateAx>
        <c:axId val="102652544"/>
        <c:scaling>
          <c:orientation val="minMax"/>
        </c:scaling>
        <c:delete val="1"/>
        <c:axPos val="b"/>
        <c:numFmt formatCode="ge" sourceLinked="1"/>
        <c:majorTickMark val="none"/>
        <c:minorTickMark val="none"/>
        <c:tickLblPos val="none"/>
        <c:crossAx val="102662528"/>
        <c:crosses val="autoZero"/>
        <c:auto val="1"/>
        <c:lblOffset val="100"/>
        <c:baseTimeUnit val="years"/>
      </c:dateAx>
      <c:valAx>
        <c:axId val="10266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5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91.05</c:v>
                </c:pt>
                <c:pt idx="1">
                  <c:v>90.41</c:v>
                </c:pt>
                <c:pt idx="2">
                  <c:v>92.03</c:v>
                </c:pt>
                <c:pt idx="3">
                  <c:v>90.99</c:v>
                </c:pt>
                <c:pt idx="4">
                  <c:v>93.79</c:v>
                </c:pt>
              </c:numCache>
            </c:numRef>
          </c:val>
        </c:ser>
        <c:dLbls>
          <c:showLegendKey val="0"/>
          <c:showVal val="0"/>
          <c:showCatName val="0"/>
          <c:showSerName val="0"/>
          <c:showPercent val="0"/>
          <c:showBubbleSize val="0"/>
        </c:dLbls>
        <c:gapWidth val="150"/>
        <c:axId val="109124608"/>
        <c:axId val="10913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109124608"/>
        <c:axId val="109138688"/>
      </c:lineChart>
      <c:dateAx>
        <c:axId val="109124608"/>
        <c:scaling>
          <c:orientation val="minMax"/>
        </c:scaling>
        <c:delete val="1"/>
        <c:axPos val="b"/>
        <c:numFmt formatCode="ge" sourceLinked="1"/>
        <c:majorTickMark val="none"/>
        <c:minorTickMark val="none"/>
        <c:tickLblPos val="none"/>
        <c:crossAx val="109138688"/>
        <c:crosses val="autoZero"/>
        <c:auto val="1"/>
        <c:lblOffset val="100"/>
        <c:baseTimeUnit val="years"/>
      </c:dateAx>
      <c:valAx>
        <c:axId val="10913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2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8"/>
          <c:y val="0.15806945669028502"/>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104.84</c:v>
                </c:pt>
                <c:pt idx="1">
                  <c:v>100.67</c:v>
                </c:pt>
                <c:pt idx="2">
                  <c:v>99.92</c:v>
                </c:pt>
                <c:pt idx="3">
                  <c:v>108.25</c:v>
                </c:pt>
                <c:pt idx="4">
                  <c:v>109.07</c:v>
                </c:pt>
              </c:numCache>
            </c:numRef>
          </c:val>
        </c:ser>
        <c:dLbls>
          <c:showLegendKey val="0"/>
          <c:showVal val="0"/>
          <c:showCatName val="0"/>
          <c:showSerName val="0"/>
          <c:showPercent val="0"/>
          <c:showBubbleSize val="0"/>
        </c:dLbls>
        <c:gapWidth val="150"/>
        <c:axId val="93953408"/>
        <c:axId val="9396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93953408"/>
        <c:axId val="93963392"/>
      </c:lineChart>
      <c:dateAx>
        <c:axId val="93953408"/>
        <c:scaling>
          <c:orientation val="minMax"/>
        </c:scaling>
        <c:delete val="1"/>
        <c:axPos val="b"/>
        <c:numFmt formatCode="ge" sourceLinked="1"/>
        <c:majorTickMark val="none"/>
        <c:minorTickMark val="none"/>
        <c:tickLblPos val="none"/>
        <c:crossAx val="93963392"/>
        <c:crosses val="autoZero"/>
        <c:auto val="1"/>
        <c:lblOffset val="100"/>
        <c:baseTimeUnit val="years"/>
      </c:dateAx>
      <c:valAx>
        <c:axId val="93963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95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32" l="0.70000000000000062" r="0.70000000000000062" t="0.750000000000012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38.619999999999997</c:v>
                </c:pt>
                <c:pt idx="1">
                  <c:v>39.409999999999997</c:v>
                </c:pt>
                <c:pt idx="2">
                  <c:v>40.99</c:v>
                </c:pt>
                <c:pt idx="3">
                  <c:v>44.08</c:v>
                </c:pt>
                <c:pt idx="4">
                  <c:v>45.82</c:v>
                </c:pt>
              </c:numCache>
            </c:numRef>
          </c:val>
        </c:ser>
        <c:dLbls>
          <c:showLegendKey val="0"/>
          <c:showVal val="0"/>
          <c:showCatName val="0"/>
          <c:showSerName val="0"/>
          <c:showPercent val="0"/>
          <c:showBubbleSize val="0"/>
        </c:dLbls>
        <c:gapWidth val="150"/>
        <c:axId val="94203904"/>
        <c:axId val="9420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94203904"/>
        <c:axId val="94205440"/>
      </c:lineChart>
      <c:dateAx>
        <c:axId val="94203904"/>
        <c:scaling>
          <c:orientation val="minMax"/>
        </c:scaling>
        <c:delete val="1"/>
        <c:axPos val="b"/>
        <c:numFmt formatCode="ge" sourceLinked="1"/>
        <c:majorTickMark val="none"/>
        <c:minorTickMark val="none"/>
        <c:tickLblPos val="none"/>
        <c:crossAx val="94205440"/>
        <c:crosses val="autoZero"/>
        <c:auto val="1"/>
        <c:lblOffset val="100"/>
        <c:baseTimeUnit val="years"/>
      </c:dateAx>
      <c:valAx>
        <c:axId val="9420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0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12.13</c:v>
                </c:pt>
                <c:pt idx="1">
                  <c:v>10.93</c:v>
                </c:pt>
                <c:pt idx="2">
                  <c:v>9.9</c:v>
                </c:pt>
                <c:pt idx="3">
                  <c:v>8.9700000000000006</c:v>
                </c:pt>
                <c:pt idx="4">
                  <c:v>12.03</c:v>
                </c:pt>
              </c:numCache>
            </c:numRef>
          </c:val>
        </c:ser>
        <c:dLbls>
          <c:showLegendKey val="0"/>
          <c:showVal val="0"/>
          <c:showCatName val="0"/>
          <c:showSerName val="0"/>
          <c:showPercent val="0"/>
          <c:showBubbleSize val="0"/>
        </c:dLbls>
        <c:gapWidth val="150"/>
        <c:axId val="96940416"/>
        <c:axId val="9694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96940416"/>
        <c:axId val="96941952"/>
      </c:lineChart>
      <c:dateAx>
        <c:axId val="96940416"/>
        <c:scaling>
          <c:orientation val="minMax"/>
        </c:scaling>
        <c:delete val="1"/>
        <c:axPos val="b"/>
        <c:numFmt formatCode="ge" sourceLinked="1"/>
        <c:majorTickMark val="none"/>
        <c:minorTickMark val="none"/>
        <c:tickLblPos val="none"/>
        <c:crossAx val="96941952"/>
        <c:crosses val="autoZero"/>
        <c:auto val="1"/>
        <c:lblOffset val="100"/>
        <c:baseTimeUnit val="years"/>
      </c:dateAx>
      <c:valAx>
        <c:axId val="9694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4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987776"/>
        <c:axId val="10237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96987776"/>
        <c:axId val="102375808"/>
      </c:lineChart>
      <c:dateAx>
        <c:axId val="96987776"/>
        <c:scaling>
          <c:orientation val="minMax"/>
        </c:scaling>
        <c:delete val="1"/>
        <c:axPos val="b"/>
        <c:numFmt formatCode="ge" sourceLinked="1"/>
        <c:majorTickMark val="none"/>
        <c:minorTickMark val="none"/>
        <c:tickLblPos val="none"/>
        <c:crossAx val="102375808"/>
        <c:crosses val="autoZero"/>
        <c:auto val="1"/>
        <c:lblOffset val="100"/>
        <c:baseTimeUnit val="years"/>
      </c:dateAx>
      <c:valAx>
        <c:axId val="102375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698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705.94</c:v>
                </c:pt>
                <c:pt idx="1">
                  <c:v>351.83</c:v>
                </c:pt>
                <c:pt idx="2">
                  <c:v>464.98</c:v>
                </c:pt>
                <c:pt idx="3">
                  <c:v>299.08999999999997</c:v>
                </c:pt>
                <c:pt idx="4">
                  <c:v>254.99</c:v>
                </c:pt>
              </c:numCache>
            </c:numRef>
          </c:val>
        </c:ser>
        <c:dLbls>
          <c:showLegendKey val="0"/>
          <c:showVal val="0"/>
          <c:showCatName val="0"/>
          <c:showSerName val="0"/>
          <c:showPercent val="0"/>
          <c:showBubbleSize val="0"/>
        </c:dLbls>
        <c:gapWidth val="150"/>
        <c:axId val="102415744"/>
        <c:axId val="10242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102415744"/>
        <c:axId val="102421632"/>
      </c:lineChart>
      <c:dateAx>
        <c:axId val="102415744"/>
        <c:scaling>
          <c:orientation val="minMax"/>
        </c:scaling>
        <c:delete val="1"/>
        <c:axPos val="b"/>
        <c:numFmt formatCode="ge" sourceLinked="1"/>
        <c:majorTickMark val="none"/>
        <c:minorTickMark val="none"/>
        <c:tickLblPos val="none"/>
        <c:crossAx val="102421632"/>
        <c:crosses val="autoZero"/>
        <c:auto val="1"/>
        <c:lblOffset val="100"/>
        <c:baseTimeUnit val="years"/>
      </c:dateAx>
      <c:valAx>
        <c:axId val="102421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41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249.99</c:v>
                </c:pt>
                <c:pt idx="1">
                  <c:v>236.05</c:v>
                </c:pt>
                <c:pt idx="2">
                  <c:v>216.41</c:v>
                </c:pt>
                <c:pt idx="3">
                  <c:v>200.54</c:v>
                </c:pt>
                <c:pt idx="4">
                  <c:v>187.55</c:v>
                </c:pt>
              </c:numCache>
            </c:numRef>
          </c:val>
        </c:ser>
        <c:dLbls>
          <c:showLegendKey val="0"/>
          <c:showVal val="0"/>
          <c:showCatName val="0"/>
          <c:showSerName val="0"/>
          <c:showPercent val="0"/>
          <c:showBubbleSize val="0"/>
        </c:dLbls>
        <c:gapWidth val="150"/>
        <c:axId val="102512512"/>
        <c:axId val="10251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102512512"/>
        <c:axId val="102514048"/>
      </c:lineChart>
      <c:dateAx>
        <c:axId val="102512512"/>
        <c:scaling>
          <c:orientation val="minMax"/>
        </c:scaling>
        <c:delete val="1"/>
        <c:axPos val="b"/>
        <c:numFmt formatCode="ge" sourceLinked="1"/>
        <c:majorTickMark val="none"/>
        <c:minorTickMark val="none"/>
        <c:tickLblPos val="none"/>
        <c:crossAx val="102514048"/>
        <c:crosses val="autoZero"/>
        <c:auto val="1"/>
        <c:lblOffset val="100"/>
        <c:baseTimeUnit val="years"/>
      </c:dateAx>
      <c:valAx>
        <c:axId val="102514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251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100.36</c:v>
                </c:pt>
                <c:pt idx="1">
                  <c:v>96.7</c:v>
                </c:pt>
                <c:pt idx="2">
                  <c:v>92.28</c:v>
                </c:pt>
                <c:pt idx="3">
                  <c:v>104.81</c:v>
                </c:pt>
                <c:pt idx="4">
                  <c:v>104.9</c:v>
                </c:pt>
              </c:numCache>
            </c:numRef>
          </c:val>
        </c:ser>
        <c:dLbls>
          <c:showLegendKey val="0"/>
          <c:showVal val="0"/>
          <c:showCatName val="0"/>
          <c:showSerName val="0"/>
          <c:showPercent val="0"/>
          <c:showBubbleSize val="0"/>
        </c:dLbls>
        <c:gapWidth val="150"/>
        <c:axId val="102701312"/>
        <c:axId val="10271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102701312"/>
        <c:axId val="102711296"/>
      </c:lineChart>
      <c:dateAx>
        <c:axId val="102701312"/>
        <c:scaling>
          <c:orientation val="minMax"/>
        </c:scaling>
        <c:delete val="1"/>
        <c:axPos val="b"/>
        <c:numFmt formatCode="ge" sourceLinked="1"/>
        <c:majorTickMark val="none"/>
        <c:minorTickMark val="none"/>
        <c:tickLblPos val="none"/>
        <c:crossAx val="102711296"/>
        <c:crosses val="autoZero"/>
        <c:auto val="1"/>
        <c:lblOffset val="100"/>
        <c:baseTimeUnit val="years"/>
      </c:dateAx>
      <c:valAx>
        <c:axId val="10271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0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160.25</c:v>
                </c:pt>
                <c:pt idx="1">
                  <c:v>167.3</c:v>
                </c:pt>
                <c:pt idx="2">
                  <c:v>175.05</c:v>
                </c:pt>
                <c:pt idx="3">
                  <c:v>132.51</c:v>
                </c:pt>
                <c:pt idx="4">
                  <c:v>125.56</c:v>
                </c:pt>
              </c:numCache>
            </c:numRef>
          </c:val>
        </c:ser>
        <c:dLbls>
          <c:showLegendKey val="0"/>
          <c:showVal val="0"/>
          <c:showCatName val="0"/>
          <c:showSerName val="0"/>
          <c:showPercent val="0"/>
          <c:showBubbleSize val="0"/>
        </c:dLbls>
        <c:gapWidth val="150"/>
        <c:axId val="102734080"/>
        <c:axId val="10275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102734080"/>
        <c:axId val="102752256"/>
      </c:lineChart>
      <c:dateAx>
        <c:axId val="102734080"/>
        <c:scaling>
          <c:orientation val="minMax"/>
        </c:scaling>
        <c:delete val="1"/>
        <c:axPos val="b"/>
        <c:numFmt formatCode="ge" sourceLinked="1"/>
        <c:majorTickMark val="none"/>
        <c:minorTickMark val="none"/>
        <c:tickLblPos val="none"/>
        <c:crossAx val="102752256"/>
        <c:crosses val="autoZero"/>
        <c:auto val="1"/>
        <c:lblOffset val="100"/>
        <c:baseTimeUnit val="years"/>
      </c:dateAx>
      <c:valAx>
        <c:axId val="10275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73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55" l="0.70000000000000062" r="0.70000000000000062" t="0.7500000000000125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三重県　亀山市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49804</v>
      </c>
      <c r="AJ8" s="56"/>
      <c r="AK8" s="56"/>
      <c r="AL8" s="56"/>
      <c r="AM8" s="56"/>
      <c r="AN8" s="56"/>
      <c r="AO8" s="56"/>
      <c r="AP8" s="57"/>
      <c r="AQ8" s="47">
        <f>データ!R6</f>
        <v>191.04</v>
      </c>
      <c r="AR8" s="47"/>
      <c r="AS8" s="47"/>
      <c r="AT8" s="47"/>
      <c r="AU8" s="47"/>
      <c r="AV8" s="47"/>
      <c r="AW8" s="47"/>
      <c r="AX8" s="47"/>
      <c r="AY8" s="47">
        <f>データ!S6</f>
        <v>260.7</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79.69</v>
      </c>
      <c r="K10" s="47"/>
      <c r="L10" s="47"/>
      <c r="M10" s="47"/>
      <c r="N10" s="47"/>
      <c r="O10" s="47"/>
      <c r="P10" s="47"/>
      <c r="Q10" s="47"/>
      <c r="R10" s="47">
        <f>データ!O6</f>
        <v>99.88</v>
      </c>
      <c r="S10" s="47"/>
      <c r="T10" s="47"/>
      <c r="U10" s="47"/>
      <c r="V10" s="47"/>
      <c r="W10" s="47"/>
      <c r="X10" s="47"/>
      <c r="Y10" s="47"/>
      <c r="Z10" s="78">
        <f>データ!P6</f>
        <v>2030</v>
      </c>
      <c r="AA10" s="78"/>
      <c r="AB10" s="78"/>
      <c r="AC10" s="78"/>
      <c r="AD10" s="78"/>
      <c r="AE10" s="78"/>
      <c r="AF10" s="78"/>
      <c r="AG10" s="78"/>
      <c r="AH10" s="2"/>
      <c r="AI10" s="78">
        <f>データ!T6</f>
        <v>49524</v>
      </c>
      <c r="AJ10" s="78"/>
      <c r="AK10" s="78"/>
      <c r="AL10" s="78"/>
      <c r="AM10" s="78"/>
      <c r="AN10" s="78"/>
      <c r="AO10" s="78"/>
      <c r="AP10" s="78"/>
      <c r="AQ10" s="47">
        <f>データ!U6</f>
        <v>60.4</v>
      </c>
      <c r="AR10" s="47"/>
      <c r="AS10" s="47"/>
      <c r="AT10" s="47"/>
      <c r="AU10" s="47"/>
      <c r="AV10" s="47"/>
      <c r="AW10" s="47"/>
      <c r="AX10" s="47"/>
      <c r="AY10" s="47">
        <f>データ!V6</f>
        <v>819.93</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242101</v>
      </c>
      <c r="D6" s="31">
        <f t="shared" si="3"/>
        <v>46</v>
      </c>
      <c r="E6" s="31">
        <f t="shared" si="3"/>
        <v>1</v>
      </c>
      <c r="F6" s="31">
        <f t="shared" si="3"/>
        <v>0</v>
      </c>
      <c r="G6" s="31">
        <f t="shared" si="3"/>
        <v>1</v>
      </c>
      <c r="H6" s="31" t="str">
        <f t="shared" si="3"/>
        <v>三重県　亀山市</v>
      </c>
      <c r="I6" s="31" t="str">
        <f t="shared" si="3"/>
        <v>法適用</v>
      </c>
      <c r="J6" s="31" t="str">
        <f t="shared" si="3"/>
        <v>水道事業</v>
      </c>
      <c r="K6" s="31" t="str">
        <f t="shared" si="3"/>
        <v>末端給水事業</v>
      </c>
      <c r="L6" s="31" t="str">
        <f t="shared" si="3"/>
        <v>A5</v>
      </c>
      <c r="M6" s="32" t="str">
        <f t="shared" si="3"/>
        <v>-</v>
      </c>
      <c r="N6" s="32">
        <f t="shared" si="3"/>
        <v>79.69</v>
      </c>
      <c r="O6" s="32">
        <f t="shared" si="3"/>
        <v>99.88</v>
      </c>
      <c r="P6" s="32">
        <f t="shared" si="3"/>
        <v>2030</v>
      </c>
      <c r="Q6" s="32">
        <f t="shared" si="3"/>
        <v>49804</v>
      </c>
      <c r="R6" s="32">
        <f t="shared" si="3"/>
        <v>191.04</v>
      </c>
      <c r="S6" s="32">
        <f t="shared" si="3"/>
        <v>260.7</v>
      </c>
      <c r="T6" s="32">
        <f t="shared" si="3"/>
        <v>49524</v>
      </c>
      <c r="U6" s="32">
        <f t="shared" si="3"/>
        <v>60.4</v>
      </c>
      <c r="V6" s="32">
        <f t="shared" si="3"/>
        <v>819.93</v>
      </c>
      <c r="W6" s="33">
        <f>IF(W7="",NA(),W7)</f>
        <v>104.84</v>
      </c>
      <c r="X6" s="33">
        <f t="shared" ref="X6:AF6" si="4">IF(X7="",NA(),X7)</f>
        <v>100.67</v>
      </c>
      <c r="Y6" s="33">
        <f t="shared" si="4"/>
        <v>99.92</v>
      </c>
      <c r="Z6" s="33">
        <f t="shared" si="4"/>
        <v>108.25</v>
      </c>
      <c r="AA6" s="33">
        <f t="shared" si="4"/>
        <v>109.07</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705.94</v>
      </c>
      <c r="AT6" s="33">
        <f t="shared" ref="AT6:BB6" si="6">IF(AT7="",NA(),AT7)</f>
        <v>351.83</v>
      </c>
      <c r="AU6" s="33">
        <f t="shared" si="6"/>
        <v>464.98</v>
      </c>
      <c r="AV6" s="33">
        <f t="shared" si="6"/>
        <v>299.08999999999997</v>
      </c>
      <c r="AW6" s="33">
        <f t="shared" si="6"/>
        <v>254.99</v>
      </c>
      <c r="AX6" s="33">
        <f t="shared" si="6"/>
        <v>832.37</v>
      </c>
      <c r="AY6" s="33">
        <f t="shared" si="6"/>
        <v>852.01</v>
      </c>
      <c r="AZ6" s="33">
        <f t="shared" si="6"/>
        <v>909.68</v>
      </c>
      <c r="BA6" s="33">
        <f t="shared" si="6"/>
        <v>382.09</v>
      </c>
      <c r="BB6" s="33">
        <f t="shared" si="6"/>
        <v>371.31</v>
      </c>
      <c r="BC6" s="32" t="str">
        <f>IF(BC7="","",IF(BC7="-","【-】","【"&amp;SUBSTITUTE(TEXT(BC7,"#,##0.00"),"-","△")&amp;"】"))</f>
        <v>【262.74】</v>
      </c>
      <c r="BD6" s="33">
        <f>IF(BD7="",NA(),BD7)</f>
        <v>249.99</v>
      </c>
      <c r="BE6" s="33">
        <f t="shared" ref="BE6:BM6" si="7">IF(BE7="",NA(),BE7)</f>
        <v>236.05</v>
      </c>
      <c r="BF6" s="33">
        <f t="shared" si="7"/>
        <v>216.41</v>
      </c>
      <c r="BG6" s="33">
        <f t="shared" si="7"/>
        <v>200.54</v>
      </c>
      <c r="BH6" s="33">
        <f t="shared" si="7"/>
        <v>187.55</v>
      </c>
      <c r="BI6" s="33">
        <f t="shared" si="7"/>
        <v>403.15</v>
      </c>
      <c r="BJ6" s="33">
        <f t="shared" si="7"/>
        <v>391.4</v>
      </c>
      <c r="BK6" s="33">
        <f t="shared" si="7"/>
        <v>382.65</v>
      </c>
      <c r="BL6" s="33">
        <f t="shared" si="7"/>
        <v>385.06</v>
      </c>
      <c r="BM6" s="33">
        <f t="shared" si="7"/>
        <v>373.09</v>
      </c>
      <c r="BN6" s="32" t="str">
        <f>IF(BN7="","",IF(BN7="-","【-】","【"&amp;SUBSTITUTE(TEXT(BN7,"#,##0.00"),"-","△")&amp;"】"))</f>
        <v>【276.38】</v>
      </c>
      <c r="BO6" s="33">
        <f>IF(BO7="",NA(),BO7)</f>
        <v>100.36</v>
      </c>
      <c r="BP6" s="33">
        <f t="shared" ref="BP6:BX6" si="8">IF(BP7="",NA(),BP7)</f>
        <v>96.7</v>
      </c>
      <c r="BQ6" s="33">
        <f t="shared" si="8"/>
        <v>92.28</v>
      </c>
      <c r="BR6" s="33">
        <f t="shared" si="8"/>
        <v>104.81</v>
      </c>
      <c r="BS6" s="33">
        <f t="shared" si="8"/>
        <v>104.9</v>
      </c>
      <c r="BT6" s="33">
        <f t="shared" si="8"/>
        <v>94.86</v>
      </c>
      <c r="BU6" s="33">
        <f t="shared" si="8"/>
        <v>95.91</v>
      </c>
      <c r="BV6" s="33">
        <f t="shared" si="8"/>
        <v>96.1</v>
      </c>
      <c r="BW6" s="33">
        <f t="shared" si="8"/>
        <v>99.07</v>
      </c>
      <c r="BX6" s="33">
        <f t="shared" si="8"/>
        <v>99.99</v>
      </c>
      <c r="BY6" s="32" t="str">
        <f>IF(BY7="","",IF(BY7="-","【-】","【"&amp;SUBSTITUTE(TEXT(BY7,"#,##0.00"),"-","△")&amp;"】"))</f>
        <v>【104.99】</v>
      </c>
      <c r="BZ6" s="33">
        <f>IF(BZ7="",NA(),BZ7)</f>
        <v>160.25</v>
      </c>
      <c r="CA6" s="33">
        <f t="shared" ref="CA6:CI6" si="9">IF(CA7="",NA(),CA7)</f>
        <v>167.3</v>
      </c>
      <c r="CB6" s="33">
        <f t="shared" si="9"/>
        <v>175.05</v>
      </c>
      <c r="CC6" s="33">
        <f t="shared" si="9"/>
        <v>132.51</v>
      </c>
      <c r="CD6" s="33">
        <f t="shared" si="9"/>
        <v>125.56</v>
      </c>
      <c r="CE6" s="33">
        <f t="shared" si="9"/>
        <v>179.14</v>
      </c>
      <c r="CF6" s="33">
        <f t="shared" si="9"/>
        <v>179.29</v>
      </c>
      <c r="CG6" s="33">
        <f t="shared" si="9"/>
        <v>178.39</v>
      </c>
      <c r="CH6" s="33">
        <f t="shared" si="9"/>
        <v>173.03</v>
      </c>
      <c r="CI6" s="33">
        <f t="shared" si="9"/>
        <v>171.15</v>
      </c>
      <c r="CJ6" s="32" t="str">
        <f>IF(CJ7="","",IF(CJ7="-","【-】","【"&amp;SUBSTITUTE(TEXT(CJ7,"#,##0.00"),"-","△")&amp;"】"))</f>
        <v>【163.72】</v>
      </c>
      <c r="CK6" s="33">
        <f>IF(CK7="",NA(),CK7)</f>
        <v>54.23</v>
      </c>
      <c r="CL6" s="33">
        <f t="shared" ref="CL6:CT6" si="10">IF(CL7="",NA(),CL7)</f>
        <v>53.95</v>
      </c>
      <c r="CM6" s="33">
        <f t="shared" si="10"/>
        <v>53.82</v>
      </c>
      <c r="CN6" s="33">
        <f t="shared" si="10"/>
        <v>63.05</v>
      </c>
      <c r="CO6" s="33">
        <f t="shared" si="10"/>
        <v>62.99</v>
      </c>
      <c r="CP6" s="33">
        <f t="shared" si="10"/>
        <v>58.76</v>
      </c>
      <c r="CQ6" s="33">
        <f t="shared" si="10"/>
        <v>59.09</v>
      </c>
      <c r="CR6" s="33">
        <f t="shared" si="10"/>
        <v>59.23</v>
      </c>
      <c r="CS6" s="33">
        <f t="shared" si="10"/>
        <v>58.58</v>
      </c>
      <c r="CT6" s="33">
        <f t="shared" si="10"/>
        <v>58.53</v>
      </c>
      <c r="CU6" s="32" t="str">
        <f>IF(CU7="","",IF(CU7="-","【-】","【"&amp;SUBSTITUTE(TEXT(CU7,"#,##0.00"),"-","△")&amp;"】"))</f>
        <v>【59.76】</v>
      </c>
      <c r="CV6" s="33">
        <f>IF(CV7="",NA(),CV7)</f>
        <v>91.05</v>
      </c>
      <c r="CW6" s="33">
        <f t="shared" ref="CW6:DE6" si="11">IF(CW7="",NA(),CW7)</f>
        <v>90.41</v>
      </c>
      <c r="CX6" s="33">
        <f t="shared" si="11"/>
        <v>92.03</v>
      </c>
      <c r="CY6" s="33">
        <f t="shared" si="11"/>
        <v>90.99</v>
      </c>
      <c r="CZ6" s="33">
        <f t="shared" si="11"/>
        <v>93.79</v>
      </c>
      <c r="DA6" s="33">
        <f t="shared" si="11"/>
        <v>84.87</v>
      </c>
      <c r="DB6" s="33">
        <f t="shared" si="11"/>
        <v>85.4</v>
      </c>
      <c r="DC6" s="33">
        <f t="shared" si="11"/>
        <v>85.53</v>
      </c>
      <c r="DD6" s="33">
        <f t="shared" si="11"/>
        <v>85.23</v>
      </c>
      <c r="DE6" s="33">
        <f t="shared" si="11"/>
        <v>85.26</v>
      </c>
      <c r="DF6" s="32" t="str">
        <f>IF(DF7="","",IF(DF7="-","【-】","【"&amp;SUBSTITUTE(TEXT(DF7,"#,##0.00"),"-","△")&amp;"】"))</f>
        <v>【89.95】</v>
      </c>
      <c r="DG6" s="33">
        <f>IF(DG7="",NA(),DG7)</f>
        <v>38.619999999999997</v>
      </c>
      <c r="DH6" s="33">
        <f t="shared" ref="DH6:DP6" si="12">IF(DH7="",NA(),DH7)</f>
        <v>39.409999999999997</v>
      </c>
      <c r="DI6" s="33">
        <f t="shared" si="12"/>
        <v>40.99</v>
      </c>
      <c r="DJ6" s="33">
        <f t="shared" si="12"/>
        <v>44.08</v>
      </c>
      <c r="DK6" s="33">
        <f t="shared" si="12"/>
        <v>45.82</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12.13</v>
      </c>
      <c r="DS6" s="33">
        <f t="shared" ref="DS6:EA6" si="13">IF(DS7="",NA(),DS7)</f>
        <v>10.93</v>
      </c>
      <c r="DT6" s="33">
        <f t="shared" si="13"/>
        <v>9.9</v>
      </c>
      <c r="DU6" s="33">
        <f t="shared" si="13"/>
        <v>8.9700000000000006</v>
      </c>
      <c r="DV6" s="33">
        <f t="shared" si="13"/>
        <v>12.03</v>
      </c>
      <c r="DW6" s="33">
        <f t="shared" si="13"/>
        <v>6.47</v>
      </c>
      <c r="DX6" s="33">
        <f t="shared" si="13"/>
        <v>7.8</v>
      </c>
      <c r="DY6" s="33">
        <f t="shared" si="13"/>
        <v>8.39</v>
      </c>
      <c r="DZ6" s="33">
        <f t="shared" si="13"/>
        <v>10.09</v>
      </c>
      <c r="EA6" s="33">
        <f t="shared" si="13"/>
        <v>10.54</v>
      </c>
      <c r="EB6" s="32" t="str">
        <f>IF(EB7="","",IF(EB7="-","【-】","【"&amp;SUBSTITUTE(TEXT(EB7,"#,##0.00"),"-","△")&amp;"】"))</f>
        <v>【13.18】</v>
      </c>
      <c r="EC6" s="33">
        <f>IF(EC7="",NA(),EC7)</f>
        <v>0.79</v>
      </c>
      <c r="ED6" s="33">
        <f t="shared" ref="ED6:EL6" si="14">IF(ED7="",NA(),ED7)</f>
        <v>1.1399999999999999</v>
      </c>
      <c r="EE6" s="33">
        <f t="shared" si="14"/>
        <v>1.03</v>
      </c>
      <c r="EF6" s="33">
        <f t="shared" si="14"/>
        <v>1.08</v>
      </c>
      <c r="EG6" s="33">
        <f t="shared" si="14"/>
        <v>1.04</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242101</v>
      </c>
      <c r="D7" s="35">
        <v>46</v>
      </c>
      <c r="E7" s="35">
        <v>1</v>
      </c>
      <c r="F7" s="35">
        <v>0</v>
      </c>
      <c r="G7" s="35">
        <v>1</v>
      </c>
      <c r="H7" s="35" t="s">
        <v>93</v>
      </c>
      <c r="I7" s="35" t="s">
        <v>94</v>
      </c>
      <c r="J7" s="35" t="s">
        <v>95</v>
      </c>
      <c r="K7" s="35" t="s">
        <v>96</v>
      </c>
      <c r="L7" s="35" t="s">
        <v>97</v>
      </c>
      <c r="M7" s="36" t="s">
        <v>98</v>
      </c>
      <c r="N7" s="36">
        <v>79.69</v>
      </c>
      <c r="O7" s="36">
        <v>99.88</v>
      </c>
      <c r="P7" s="36">
        <v>2030</v>
      </c>
      <c r="Q7" s="36">
        <v>49804</v>
      </c>
      <c r="R7" s="36">
        <v>191.04</v>
      </c>
      <c r="S7" s="36">
        <v>260.7</v>
      </c>
      <c r="T7" s="36">
        <v>49524</v>
      </c>
      <c r="U7" s="36">
        <v>60.4</v>
      </c>
      <c r="V7" s="36">
        <v>819.93</v>
      </c>
      <c r="W7" s="36">
        <v>104.84</v>
      </c>
      <c r="X7" s="36">
        <v>100.67</v>
      </c>
      <c r="Y7" s="36">
        <v>99.92</v>
      </c>
      <c r="Z7" s="36">
        <v>108.25</v>
      </c>
      <c r="AA7" s="36">
        <v>109.07</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705.94</v>
      </c>
      <c r="AT7" s="36">
        <v>351.83</v>
      </c>
      <c r="AU7" s="36">
        <v>464.98</v>
      </c>
      <c r="AV7" s="36">
        <v>299.08999999999997</v>
      </c>
      <c r="AW7" s="36">
        <v>254.99</v>
      </c>
      <c r="AX7" s="36">
        <v>832.37</v>
      </c>
      <c r="AY7" s="36">
        <v>852.01</v>
      </c>
      <c r="AZ7" s="36">
        <v>909.68</v>
      </c>
      <c r="BA7" s="36">
        <v>382.09</v>
      </c>
      <c r="BB7" s="36">
        <v>371.31</v>
      </c>
      <c r="BC7" s="36">
        <v>262.74</v>
      </c>
      <c r="BD7" s="36">
        <v>249.99</v>
      </c>
      <c r="BE7" s="36">
        <v>236.05</v>
      </c>
      <c r="BF7" s="36">
        <v>216.41</v>
      </c>
      <c r="BG7" s="36">
        <v>200.54</v>
      </c>
      <c r="BH7" s="36">
        <v>187.55</v>
      </c>
      <c r="BI7" s="36">
        <v>403.15</v>
      </c>
      <c r="BJ7" s="36">
        <v>391.4</v>
      </c>
      <c r="BK7" s="36">
        <v>382.65</v>
      </c>
      <c r="BL7" s="36">
        <v>385.06</v>
      </c>
      <c r="BM7" s="36">
        <v>373.09</v>
      </c>
      <c r="BN7" s="36">
        <v>276.38</v>
      </c>
      <c r="BO7" s="36">
        <v>100.36</v>
      </c>
      <c r="BP7" s="36">
        <v>96.7</v>
      </c>
      <c r="BQ7" s="36">
        <v>92.28</v>
      </c>
      <c r="BR7" s="36">
        <v>104.81</v>
      </c>
      <c r="BS7" s="36">
        <v>104.9</v>
      </c>
      <c r="BT7" s="36">
        <v>94.86</v>
      </c>
      <c r="BU7" s="36">
        <v>95.91</v>
      </c>
      <c r="BV7" s="36">
        <v>96.1</v>
      </c>
      <c r="BW7" s="36">
        <v>99.07</v>
      </c>
      <c r="BX7" s="36">
        <v>99.99</v>
      </c>
      <c r="BY7" s="36">
        <v>104.99</v>
      </c>
      <c r="BZ7" s="36">
        <v>160.25</v>
      </c>
      <c r="CA7" s="36">
        <v>167.3</v>
      </c>
      <c r="CB7" s="36">
        <v>175.05</v>
      </c>
      <c r="CC7" s="36">
        <v>132.51</v>
      </c>
      <c r="CD7" s="36">
        <v>125.56</v>
      </c>
      <c r="CE7" s="36">
        <v>179.14</v>
      </c>
      <c r="CF7" s="36">
        <v>179.29</v>
      </c>
      <c r="CG7" s="36">
        <v>178.39</v>
      </c>
      <c r="CH7" s="36">
        <v>173.03</v>
      </c>
      <c r="CI7" s="36">
        <v>171.15</v>
      </c>
      <c r="CJ7" s="36">
        <v>163.72</v>
      </c>
      <c r="CK7" s="36">
        <v>54.23</v>
      </c>
      <c r="CL7" s="36">
        <v>53.95</v>
      </c>
      <c r="CM7" s="36">
        <v>53.82</v>
      </c>
      <c r="CN7" s="36">
        <v>63.05</v>
      </c>
      <c r="CO7" s="36">
        <v>62.99</v>
      </c>
      <c r="CP7" s="36">
        <v>58.76</v>
      </c>
      <c r="CQ7" s="36">
        <v>59.09</v>
      </c>
      <c r="CR7" s="36">
        <v>59.23</v>
      </c>
      <c r="CS7" s="36">
        <v>58.58</v>
      </c>
      <c r="CT7" s="36">
        <v>58.53</v>
      </c>
      <c r="CU7" s="36">
        <v>59.76</v>
      </c>
      <c r="CV7" s="36">
        <v>91.05</v>
      </c>
      <c r="CW7" s="36">
        <v>90.41</v>
      </c>
      <c r="CX7" s="36">
        <v>92.03</v>
      </c>
      <c r="CY7" s="36">
        <v>90.99</v>
      </c>
      <c r="CZ7" s="36">
        <v>93.79</v>
      </c>
      <c r="DA7" s="36">
        <v>84.87</v>
      </c>
      <c r="DB7" s="36">
        <v>85.4</v>
      </c>
      <c r="DC7" s="36">
        <v>85.53</v>
      </c>
      <c r="DD7" s="36">
        <v>85.23</v>
      </c>
      <c r="DE7" s="36">
        <v>85.26</v>
      </c>
      <c r="DF7" s="36">
        <v>89.95</v>
      </c>
      <c r="DG7" s="36">
        <v>38.619999999999997</v>
      </c>
      <c r="DH7" s="36">
        <v>39.409999999999997</v>
      </c>
      <c r="DI7" s="36">
        <v>40.99</v>
      </c>
      <c r="DJ7" s="36">
        <v>44.08</v>
      </c>
      <c r="DK7" s="36">
        <v>45.82</v>
      </c>
      <c r="DL7" s="36">
        <v>35.53</v>
      </c>
      <c r="DM7" s="36">
        <v>36.36</v>
      </c>
      <c r="DN7" s="36">
        <v>37.340000000000003</v>
      </c>
      <c r="DO7" s="36">
        <v>44.31</v>
      </c>
      <c r="DP7" s="36">
        <v>45.75</v>
      </c>
      <c r="DQ7" s="36">
        <v>47.18</v>
      </c>
      <c r="DR7" s="36">
        <v>12.13</v>
      </c>
      <c r="DS7" s="36">
        <v>10.93</v>
      </c>
      <c r="DT7" s="36">
        <v>9.9</v>
      </c>
      <c r="DU7" s="36">
        <v>8.9700000000000006</v>
      </c>
      <c r="DV7" s="36">
        <v>12.03</v>
      </c>
      <c r="DW7" s="36">
        <v>6.47</v>
      </c>
      <c r="DX7" s="36">
        <v>7.8</v>
      </c>
      <c r="DY7" s="36">
        <v>8.39</v>
      </c>
      <c r="DZ7" s="36">
        <v>10.09</v>
      </c>
      <c r="EA7" s="36">
        <v>10.54</v>
      </c>
      <c r="EB7" s="36">
        <v>13.18</v>
      </c>
      <c r="EC7" s="36">
        <v>0.79</v>
      </c>
      <c r="ED7" s="36">
        <v>1.1399999999999999</v>
      </c>
      <c r="EE7" s="36">
        <v>1.03</v>
      </c>
      <c r="EF7" s="36">
        <v>1.08</v>
      </c>
      <c r="EG7" s="36">
        <v>1.04</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2017-02-01T08:43:34Z</dcterms:created>
  <dcterms:modified xsi:type="dcterms:W3CDTF">2017-02-22T06:08:08Z</dcterms:modified>
</cp:coreProperties>
</file>