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991009\Desktop\"/>
    </mc:Choice>
  </mc:AlternateContent>
  <bookViews>
    <workbookView xWindow="0" yWindow="0" windowWidth="20490" windowHeight="7440" tabRatio="932" activeTab="1"/>
  </bookViews>
  <sheets>
    <sheet name="使い方" sheetId="4" r:id="rId1"/>
    <sheet name="入力" sheetId="17" r:id="rId2"/>
    <sheet name="結果" sheetId="5" r:id="rId3"/>
    <sheet name="雇用" sheetId="6" r:id="rId4"/>
    <sheet name="税" sheetId="7" r:id="rId5"/>
    <sheet name="G1" sheetId="8" r:id="rId6"/>
    <sheet name="G2" sheetId="9" r:id="rId7"/>
    <sheet name="G3" sheetId="10" r:id="rId8"/>
    <sheet name="G4" sheetId="11" r:id="rId9"/>
    <sheet name="G5" sheetId="12" r:id="rId10"/>
    <sheet name="体系図" sheetId="13" r:id="rId11"/>
    <sheet name="効果内訳" sheetId="19" r:id="rId12"/>
    <sheet name="１次効果" sheetId="14" r:id="rId13"/>
    <sheet name="２次効果" sheetId="15" r:id="rId14"/>
    <sheet name="係数" sheetId="16" r:id="rId15"/>
    <sheet name="マージン率" sheetId="18" r:id="rId16"/>
    <sheet name="参考●消費転換係数の履歴" sheetId="20" r:id="rId17"/>
  </sheets>
  <externalReferences>
    <externalReference r:id="rId18"/>
    <externalReference r:id="rId19"/>
  </externalReferences>
  <definedNames>
    <definedName name="_1.テンプレート作成機能" localSheetId="15">#REF!</definedName>
    <definedName name="_1.テンプレート作成機能" localSheetId="16">#REF!</definedName>
    <definedName name="_1.テンプレート作成機能" localSheetId="1">#REF!</definedName>
    <definedName name="_1.テンプレート作成機能">#REF!</definedName>
    <definedName name="_1H17取引基本表_011101_909900_自家輸送なし" localSheetId="15">#REF!</definedName>
    <definedName name="_1H17取引基本表_011101_909900_自家輸送なし" localSheetId="16">#REF!</definedName>
    <definedName name="_1H17取引基本表_011101_909900_自家輸送なし" localSheetId="1">#REF!</definedName>
    <definedName name="_1H17取引基本表_011101_909900_自家輸送なし">#REF!</definedName>
    <definedName name="_2.チェック機能" localSheetId="15">#REF!</definedName>
    <definedName name="_2.チェック機能" localSheetId="16">#REF!</definedName>
    <definedName name="_2.チェック機能" localSheetId="1">#REF!</definedName>
    <definedName name="_2.チェック機能">#REF!</definedName>
    <definedName name="_2H17取引基本表_910000_970000_自家輸送なし" localSheetId="16">#REF!</definedName>
    <definedName name="_2H17取引基本表_910000_970000_自家輸送なし">#REF!</definedName>
    <definedName name="_3.その他ユーザー補助機能" localSheetId="16">#REF!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15">#REF!</definedName>
    <definedName name="Data2" localSheetId="16">#REF!</definedName>
    <definedName name="Data2" localSheetId="1">#REF!</definedName>
    <definedName name="Data2">#REF!</definedName>
    <definedName name="Data3" localSheetId="15">#REF!</definedName>
    <definedName name="Data3" localSheetId="16">#REF!</definedName>
    <definedName name="Data3" localSheetId="1">#REF!</definedName>
    <definedName name="Data3">#REF!</definedName>
    <definedName name="Data4" localSheetId="15">#REF!</definedName>
    <definedName name="Data4" localSheetId="16">#REF!</definedName>
    <definedName name="Data4" localSheetId="1">#REF!</definedName>
    <definedName name="Data4">#REF!</definedName>
    <definedName name="Data5" localSheetId="16">#REF!</definedName>
    <definedName name="Data5">#REF!</definedName>
    <definedName name="Data6">[1]累計表後半!$A$1:$AA$3771</definedName>
    <definedName name="N">#N/A</definedName>
    <definedName name="_xlnm.Print_Area" localSheetId="12">'１次効果'!$A$1:$AQ$265</definedName>
    <definedName name="_xlnm.Print_Area" localSheetId="14">係数!$B$1:$P$35</definedName>
    <definedName name="_xlnm.Print_Area" localSheetId="2">結果!$B$1:$AQ$39</definedName>
    <definedName name="_xlnm.Print_Area" localSheetId="3">雇用!$B$1:$AP$26</definedName>
    <definedName name="_xlnm.Print_Area" localSheetId="10">体系図!$B$1:$Y$192</definedName>
    <definedName name="_xlnm.Print_Titles" localSheetId="12">'１次効果'!$B:$C</definedName>
    <definedName name="_xlnm.Print_Titles" localSheetId="13">'２次効果'!$B:$C</definedName>
    <definedName name="_xlnm.Print_Titles" localSheetId="14">係数!$B:$C</definedName>
    <definedName name="_xlnm.Print_Titles" localSheetId="2">結果!$C:$C</definedName>
    <definedName name="_xlnm.Print_Titles" localSheetId="3">雇用!$B:$B</definedName>
    <definedName name="w" localSheetId="16">#REF!</definedName>
    <definedName name="w">#REF!</definedName>
    <definedName name="バージョンアップ" localSheetId="15">#REF!</definedName>
    <definedName name="バージョンアップ" localSheetId="16">#REF!</definedName>
    <definedName name="バージョンアップ" localSheetId="1">#REF!</definedName>
    <definedName name="バージョンアップ">#REF!</definedName>
    <definedName name="はじめに" localSheetId="15">#REF!</definedName>
    <definedName name="はじめに" localSheetId="16">#REF!</definedName>
    <definedName name="はじめに" localSheetId="1">#REF!</definedName>
    <definedName name="はじめに">#REF!</definedName>
    <definedName name="レベル" localSheetId="16">#REF!</definedName>
    <definedName name="レベル">#REF!</definedName>
    <definedName name="移行手順" localSheetId="16">#REF!</definedName>
    <definedName name="移行手順">#REF!</definedName>
    <definedName name="印刷" localSheetId="16">#REF!</definedName>
    <definedName name="印刷">#REF!</definedName>
    <definedName name="機能" localSheetId="16">#REF!</definedName>
    <definedName name="機能">#REF!</definedName>
    <definedName name="繰返" localSheetId="16">#REF!</definedName>
    <definedName name="繰返">#REF!</definedName>
    <definedName name="桁数" localSheetId="16">#REF!</definedName>
    <definedName name="桁数">#REF!</definedName>
    <definedName name="構成" localSheetId="16">#REF!</definedName>
    <definedName name="構成">#REF!</definedName>
    <definedName name="項目" localSheetId="16">#REF!</definedName>
    <definedName name="項目">#REF!</definedName>
    <definedName name="使い方" localSheetId="16">#REF!</definedName>
    <definedName name="使い方">#REF!</definedName>
    <definedName name="修正" localSheetId="16">#REF!</definedName>
    <definedName name="修正">#REF!</definedName>
    <definedName name="注意事項" localSheetId="16">#REF!</definedName>
    <definedName name="注意事項">#REF!</definedName>
    <definedName name="定義例" localSheetId="16">#REF!</definedName>
    <definedName name="定義例">#REF!</definedName>
    <definedName name="定義例２" localSheetId="16">#REF!</definedName>
    <definedName name="定義例２">#REF!</definedName>
    <definedName name="保存" localSheetId="16">#REF!</definedName>
    <definedName name="保存">#REF!</definedName>
    <definedName name="要望" localSheetId="16">#REF!</definedName>
    <definedName name="要望">#REF!</definedName>
  </definedNames>
  <calcPr calcId="162913"/>
</workbook>
</file>

<file path=xl/calcChain.xml><?xml version="1.0" encoding="utf-8"?>
<calcChain xmlns="http://schemas.openxmlformats.org/spreadsheetml/2006/main">
  <c r="J44" i="17" l="1"/>
  <c r="I44" i="17"/>
  <c r="J43" i="17"/>
  <c r="I43" i="17"/>
  <c r="J42" i="17"/>
  <c r="I42" i="17"/>
  <c r="J41" i="17"/>
  <c r="I41" i="17"/>
  <c r="O41" i="17" s="1"/>
  <c r="J40" i="17"/>
  <c r="I40" i="17"/>
  <c r="J39" i="17"/>
  <c r="I39" i="17"/>
  <c r="O39" i="17" s="1"/>
  <c r="J38" i="17"/>
  <c r="I38" i="17"/>
  <c r="J37" i="17"/>
  <c r="I37" i="17"/>
  <c r="O37" i="17" s="1"/>
  <c r="J36" i="17"/>
  <c r="I36" i="17"/>
  <c r="J34" i="17"/>
  <c r="I34" i="17"/>
  <c r="O34" i="17" s="1"/>
  <c r="J33" i="17"/>
  <c r="I33" i="17"/>
  <c r="J31" i="17"/>
  <c r="I31" i="17"/>
  <c r="O31" i="17" s="1"/>
  <c r="J30" i="17"/>
  <c r="I30" i="17"/>
  <c r="J29" i="17"/>
  <c r="I29" i="17"/>
  <c r="O29" i="17" s="1"/>
  <c r="J28" i="17"/>
  <c r="I28" i="17"/>
  <c r="J27" i="17"/>
  <c r="I27" i="17"/>
  <c r="O27" i="17" s="1"/>
  <c r="J26" i="17"/>
  <c r="I26" i="17"/>
  <c r="J25" i="17"/>
  <c r="I25" i="17"/>
  <c r="O25" i="17" s="1"/>
  <c r="J24" i="17"/>
  <c r="I24" i="17"/>
  <c r="J23" i="17"/>
  <c r="I23" i="17"/>
  <c r="O23" i="17" s="1"/>
  <c r="J22" i="17"/>
  <c r="I22" i="17"/>
  <c r="J21" i="17"/>
  <c r="I21" i="17"/>
  <c r="O21" i="17" s="1"/>
  <c r="J20" i="17"/>
  <c r="I20" i="17"/>
  <c r="J19" i="17"/>
  <c r="I19" i="17"/>
  <c r="O19" i="17" s="1"/>
  <c r="J18" i="17"/>
  <c r="I18" i="17"/>
  <c r="J17" i="17"/>
  <c r="I17" i="17"/>
  <c r="O17" i="17" s="1"/>
  <c r="J16" i="17"/>
  <c r="I16" i="17"/>
  <c r="J15" i="17"/>
  <c r="I15" i="17"/>
  <c r="O15" i="17" s="1"/>
  <c r="J14" i="17"/>
  <c r="I14" i="17"/>
  <c r="J13" i="17"/>
  <c r="I13" i="17"/>
  <c r="O13" i="17" s="1"/>
  <c r="J12" i="17"/>
  <c r="I12" i="17"/>
  <c r="J11" i="17"/>
  <c r="I11" i="17"/>
  <c r="O11" i="17" s="1"/>
  <c r="J10" i="17"/>
  <c r="I10" i="17"/>
  <c r="J9" i="17"/>
  <c r="I9" i="17"/>
  <c r="O9" i="17" s="1"/>
  <c r="J8" i="17"/>
  <c r="I8" i="17"/>
  <c r="J7" i="17"/>
  <c r="I7" i="17"/>
  <c r="O7" i="17" s="1"/>
  <c r="J6" i="17"/>
  <c r="J45" i="17" s="1"/>
  <c r="O35" i="17" s="1"/>
  <c r="I6" i="17"/>
  <c r="D45" i="17"/>
  <c r="O8" i="17" l="1"/>
  <c r="O12" i="17"/>
  <c r="O16" i="17"/>
  <c r="T16" i="17" s="1"/>
  <c r="O20" i="17"/>
  <c r="T20" i="17" s="1"/>
  <c r="O24" i="17"/>
  <c r="O28" i="17"/>
  <c r="O33" i="17"/>
  <c r="T33" i="17" s="1"/>
  <c r="O38" i="17"/>
  <c r="T38" i="17" s="1"/>
  <c r="O42" i="17"/>
  <c r="O10" i="17"/>
  <c r="O14" i="17"/>
  <c r="O18" i="17"/>
  <c r="T18" i="17" s="1"/>
  <c r="O22" i="17"/>
  <c r="T22" i="17" s="1"/>
  <c r="O26" i="17"/>
  <c r="T26" i="17" s="1"/>
  <c r="O30" i="17"/>
  <c r="O36" i="17"/>
  <c r="O40" i="17"/>
  <c r="T40" i="17" s="1"/>
  <c r="O44" i="17"/>
  <c r="T44" i="17" s="1"/>
  <c r="O43" i="17"/>
  <c r="T43" i="17" s="1"/>
  <c r="O6" i="17"/>
  <c r="T37" i="17"/>
  <c r="T41" i="17"/>
  <c r="I45" i="17"/>
  <c r="O32" i="17" s="1"/>
  <c r="T32" i="17" s="1"/>
  <c r="T39" i="17"/>
  <c r="T8" i="17"/>
  <c r="T10" i="17"/>
  <c r="T12" i="17"/>
  <c r="T14" i="17"/>
  <c r="T24" i="17"/>
  <c r="T28" i="17"/>
  <c r="T30" i="17"/>
  <c r="T36" i="17"/>
  <c r="T42" i="17"/>
  <c r="T7" i="17"/>
  <c r="T9" i="17"/>
  <c r="T11" i="17"/>
  <c r="T13" i="17"/>
  <c r="T15" i="17"/>
  <c r="T17" i="17"/>
  <c r="T19" i="17"/>
  <c r="T21" i="17"/>
  <c r="T23" i="17"/>
  <c r="T25" i="17"/>
  <c r="T27" i="17"/>
  <c r="T29" i="17"/>
  <c r="T31" i="17"/>
  <c r="T34" i="17"/>
  <c r="T35" i="17"/>
  <c r="O45" i="17" l="1"/>
  <c r="T6" i="17"/>
  <c r="T45" i="17" l="1"/>
  <c r="D7" i="5" a="1"/>
  <c r="G169" i="13"/>
  <c r="G168" i="13"/>
  <c r="G167" i="13"/>
  <c r="G166" i="13"/>
  <c r="G165" i="13"/>
  <c r="G164" i="13"/>
  <c r="G163" i="13"/>
  <c r="G162" i="13"/>
  <c r="G161" i="13"/>
  <c r="G160" i="13"/>
  <c r="G159" i="13"/>
  <c r="G158" i="13"/>
  <c r="G157" i="13"/>
  <c r="G156" i="13"/>
  <c r="G155"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D7" i="5" l="1"/>
  <c r="S7" i="5"/>
  <c r="AI7" i="5"/>
  <c r="K7" i="5"/>
  <c r="O7" i="5"/>
  <c r="G7" i="5"/>
  <c r="W7" i="5"/>
  <c r="AM7" i="5"/>
  <c r="AA7" i="5"/>
  <c r="AE7" i="5"/>
  <c r="AP7" i="5"/>
  <c r="Z7" i="5"/>
  <c r="J7" i="5"/>
  <c r="AG7" i="5"/>
  <c r="Q7" i="5"/>
  <c r="AN7" i="5"/>
  <c r="X7" i="5"/>
  <c r="H7" i="5"/>
  <c r="AL7" i="5"/>
  <c r="V7" i="5"/>
  <c r="F7" i="5"/>
  <c r="AC7" i="5"/>
  <c r="M7" i="5"/>
  <c r="AJ7" i="5"/>
  <c r="T7" i="5"/>
  <c r="AH7" i="5"/>
  <c r="R7" i="5"/>
  <c r="AO7" i="5"/>
  <c r="Y7" i="5"/>
  <c r="I7" i="5"/>
  <c r="AF7" i="5"/>
  <c r="P7" i="5"/>
  <c r="AD7" i="5"/>
  <c r="N7" i="5"/>
  <c r="AK7" i="5"/>
  <c r="U7" i="5"/>
  <c r="E7" i="5"/>
  <c r="AB7" i="5"/>
  <c r="L7" i="5"/>
  <c r="D8" i="7"/>
  <c r="AP134" i="15" l="1"/>
  <c r="AO134" i="15"/>
  <c r="AN134" i="15"/>
  <c r="AM134" i="15"/>
  <c r="AL134" i="15"/>
  <c r="AK134" i="15"/>
  <c r="AJ134" i="15"/>
  <c r="AI134" i="15"/>
  <c r="AH134" i="15"/>
  <c r="AG134" i="15"/>
  <c r="AF134" i="15"/>
  <c r="AE134" i="15"/>
  <c r="AD134" i="15"/>
  <c r="AC134" i="15"/>
  <c r="AB134" i="15"/>
  <c r="AA134" i="15"/>
  <c r="Z134" i="15"/>
  <c r="Y134" i="15"/>
  <c r="X134" i="15"/>
  <c r="W134" i="15"/>
  <c r="V134" i="15"/>
  <c r="U134" i="15"/>
  <c r="T134" i="15"/>
  <c r="S134" i="15"/>
  <c r="R134" i="15"/>
  <c r="Q134" i="15"/>
  <c r="P134" i="15"/>
  <c r="O134" i="15"/>
  <c r="N134" i="15"/>
  <c r="M134" i="15"/>
  <c r="L134" i="15"/>
  <c r="K134" i="15"/>
  <c r="J134" i="15"/>
  <c r="I134" i="15"/>
  <c r="H134" i="15"/>
  <c r="G134" i="15"/>
  <c r="F134" i="15"/>
  <c r="E134" i="15"/>
  <c r="D134" i="15"/>
  <c r="AP133" i="15"/>
  <c r="AO133" i="15"/>
  <c r="AN133" i="15"/>
  <c r="AM133" i="15"/>
  <c r="AL133" i="15"/>
  <c r="AK133" i="15"/>
  <c r="AJ133" i="15"/>
  <c r="AI133" i="15"/>
  <c r="AH133" i="15"/>
  <c r="AG133" i="15"/>
  <c r="AF133" i="15"/>
  <c r="AE133" i="15"/>
  <c r="AD133" i="15"/>
  <c r="AC133" i="15"/>
  <c r="AB133" i="15"/>
  <c r="AA133" i="15"/>
  <c r="Z133" i="15"/>
  <c r="Y133" i="15"/>
  <c r="X133" i="15"/>
  <c r="W133" i="15"/>
  <c r="V133" i="15"/>
  <c r="U133" i="15"/>
  <c r="T133" i="15"/>
  <c r="S133" i="15"/>
  <c r="R133" i="15"/>
  <c r="Q133" i="15"/>
  <c r="P133" i="15"/>
  <c r="O133" i="15"/>
  <c r="N133" i="15"/>
  <c r="M133" i="15"/>
  <c r="L133" i="15"/>
  <c r="K133" i="15"/>
  <c r="J133" i="15"/>
  <c r="I133" i="15"/>
  <c r="H133" i="15"/>
  <c r="G133" i="15"/>
  <c r="F133" i="15"/>
  <c r="E133" i="15"/>
  <c r="D133" i="15"/>
  <c r="AP132" i="15"/>
  <c r="AO132" i="15"/>
  <c r="AN132" i="15"/>
  <c r="AM132" i="15"/>
  <c r="AL132" i="15"/>
  <c r="AK132" i="15"/>
  <c r="AJ132" i="15"/>
  <c r="AI132" i="15"/>
  <c r="AH132" i="15"/>
  <c r="AG132" i="15"/>
  <c r="AF132" i="15"/>
  <c r="AE132" i="15"/>
  <c r="AD132" i="15"/>
  <c r="AC132" i="15"/>
  <c r="AB132" i="15"/>
  <c r="AA132" i="15"/>
  <c r="Z132" i="15"/>
  <c r="Y132" i="15"/>
  <c r="X132" i="15"/>
  <c r="W132" i="15"/>
  <c r="V132" i="15"/>
  <c r="U132" i="15"/>
  <c r="T132" i="15"/>
  <c r="S132" i="15"/>
  <c r="R132" i="15"/>
  <c r="Q132" i="15"/>
  <c r="P132" i="15"/>
  <c r="O132" i="15"/>
  <c r="N132" i="15"/>
  <c r="M132" i="15"/>
  <c r="L132" i="15"/>
  <c r="K132" i="15"/>
  <c r="J132" i="15"/>
  <c r="I132" i="15"/>
  <c r="H132" i="15"/>
  <c r="G132" i="15"/>
  <c r="F132" i="15"/>
  <c r="E132" i="15"/>
  <c r="D132" i="15"/>
  <c r="AP131"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P130"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P128"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P127"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U152" i="13" l="1"/>
  <c r="U148" i="13"/>
  <c r="U144" i="13"/>
  <c r="U140" i="13"/>
  <c r="U136" i="13"/>
  <c r="U132" i="13"/>
  <c r="U128" i="13"/>
  <c r="U124" i="13"/>
  <c r="U120" i="13"/>
  <c r="U116" i="13"/>
  <c r="J145" i="13"/>
  <c r="J141" i="13"/>
  <c r="J137" i="13"/>
  <c r="J133" i="13"/>
  <c r="J129" i="13"/>
  <c r="J125" i="13"/>
  <c r="J121" i="13"/>
  <c r="J117" i="13"/>
  <c r="J113" i="13"/>
  <c r="J109" i="13"/>
  <c r="J45" i="13"/>
  <c r="J41" i="13"/>
  <c r="J37" i="13"/>
  <c r="J33" i="13"/>
  <c r="J29" i="13"/>
  <c r="J25" i="13"/>
  <c r="J21" i="13"/>
  <c r="J17" i="13"/>
  <c r="J13" i="13"/>
  <c r="J9" i="13"/>
  <c r="J188" i="13"/>
  <c r="J187" i="13"/>
  <c r="U151" i="13"/>
  <c r="J43" i="13"/>
  <c r="J184" i="13"/>
  <c r="J84" i="13"/>
  <c r="U147" i="13"/>
  <c r="J82" i="13"/>
  <c r="J180" i="13"/>
  <c r="J179" i="13"/>
  <c r="U143" i="13"/>
  <c r="J135" i="13"/>
  <c r="J176" i="13"/>
  <c r="J175" i="13"/>
  <c r="U139" i="13"/>
  <c r="J74" i="13"/>
  <c r="J172" i="13"/>
  <c r="J171" i="13"/>
  <c r="U135" i="13"/>
  <c r="J127" i="13"/>
  <c r="J168" i="13"/>
  <c r="J167" i="13"/>
  <c r="U131" i="13"/>
  <c r="U130" i="13"/>
  <c r="J164" i="13"/>
  <c r="J163" i="13"/>
  <c r="U127" i="13"/>
  <c r="J119" i="13"/>
  <c r="J160" i="13"/>
  <c r="J159" i="13"/>
  <c r="U123" i="13"/>
  <c r="J157" i="13"/>
  <c r="J156" i="13"/>
  <c r="J56" i="13"/>
  <c r="U119" i="13"/>
  <c r="J111" i="13"/>
  <c r="J152" i="13"/>
  <c r="J151" i="13"/>
  <c r="J10" i="13" l="1"/>
  <c r="J14" i="13"/>
  <c r="J18" i="13"/>
  <c r="J22" i="13"/>
  <c r="J26" i="13"/>
  <c r="J30" i="13"/>
  <c r="J34" i="13"/>
  <c r="J38" i="13"/>
  <c r="J42" i="13"/>
  <c r="J46" i="13"/>
  <c r="J55" i="13"/>
  <c r="J59" i="13"/>
  <c r="J63" i="13"/>
  <c r="J67" i="13"/>
  <c r="J71" i="13"/>
  <c r="J75" i="13"/>
  <c r="J79" i="13"/>
  <c r="J83" i="13"/>
  <c r="J87" i="13"/>
  <c r="J110" i="13"/>
  <c r="J114" i="13"/>
  <c r="J118" i="13"/>
  <c r="J122" i="13"/>
  <c r="J126" i="13"/>
  <c r="J130" i="13"/>
  <c r="J134" i="13"/>
  <c r="J138" i="13"/>
  <c r="J142" i="13"/>
  <c r="J146" i="13"/>
  <c r="J154" i="13"/>
  <c r="J158" i="13"/>
  <c r="J162" i="13"/>
  <c r="J166" i="13"/>
  <c r="J170" i="13"/>
  <c r="J174" i="13"/>
  <c r="J178" i="13"/>
  <c r="J182" i="13"/>
  <c r="J186" i="13"/>
  <c r="U117" i="13"/>
  <c r="U121" i="13"/>
  <c r="U125" i="13"/>
  <c r="U129" i="13"/>
  <c r="U133" i="13"/>
  <c r="U137" i="13"/>
  <c r="U141" i="13"/>
  <c r="U145" i="13"/>
  <c r="U149" i="13"/>
  <c r="U153" i="13"/>
  <c r="J58" i="13"/>
  <c r="J66" i="13"/>
  <c r="J70" i="13"/>
  <c r="J78" i="13"/>
  <c r="J86" i="13"/>
  <c r="J153" i="13"/>
  <c r="J161" i="13"/>
  <c r="J173" i="13"/>
  <c r="J181" i="13"/>
  <c r="J15" i="13"/>
  <c r="J23" i="13"/>
  <c r="J31" i="13"/>
  <c r="J39" i="13"/>
  <c r="J52" i="13"/>
  <c r="J64" i="13"/>
  <c r="J72" i="13"/>
  <c r="J80" i="13"/>
  <c r="J88" i="13"/>
  <c r="J115" i="13"/>
  <c r="J123" i="13"/>
  <c r="J131" i="13"/>
  <c r="J139" i="13"/>
  <c r="J143" i="13"/>
  <c r="J155" i="13"/>
  <c r="J183" i="13"/>
  <c r="U118" i="13"/>
  <c r="U122" i="13"/>
  <c r="U126" i="13"/>
  <c r="U134" i="13"/>
  <c r="U138" i="13"/>
  <c r="U142" i="13"/>
  <c r="U146" i="13"/>
  <c r="U150" i="13"/>
  <c r="J54" i="13"/>
  <c r="J62" i="13"/>
  <c r="J165" i="13"/>
  <c r="J169" i="13"/>
  <c r="J177" i="13"/>
  <c r="J185" i="13"/>
  <c r="J11" i="13"/>
  <c r="J19" i="13"/>
  <c r="J27" i="13"/>
  <c r="J35" i="13"/>
  <c r="J60" i="13"/>
  <c r="J68" i="13"/>
  <c r="J76" i="13"/>
  <c r="J12" i="13"/>
  <c r="J16" i="13"/>
  <c r="J20" i="13"/>
  <c r="J24" i="13"/>
  <c r="J28" i="13"/>
  <c r="J32" i="13"/>
  <c r="J36" i="13"/>
  <c r="J40" i="13"/>
  <c r="J44" i="13"/>
  <c r="J53" i="13"/>
  <c r="J57" i="13"/>
  <c r="J61" i="13"/>
  <c r="J65" i="13"/>
  <c r="J69" i="13"/>
  <c r="J73" i="13"/>
  <c r="J77" i="13"/>
  <c r="J81" i="13"/>
  <c r="J85" i="13"/>
  <c r="J89" i="13"/>
  <c r="J112" i="13"/>
  <c r="J116" i="13"/>
  <c r="J120" i="13"/>
  <c r="J124" i="13"/>
  <c r="J128" i="13"/>
  <c r="J132" i="13"/>
  <c r="J136" i="13"/>
  <c r="J140" i="13"/>
  <c r="J144" i="13"/>
  <c r="D7" i="7"/>
  <c r="D4" i="7"/>
  <c r="B138" i="15" a="1"/>
  <c r="C176" i="15" s="1"/>
  <c r="B96" i="15" a="1"/>
  <c r="C134" i="15" s="1"/>
  <c r="B49" i="15" a="1"/>
  <c r="C87" i="15" s="1"/>
  <c r="B6" i="15" a="1"/>
  <c r="B6" i="15" s="1"/>
  <c r="B226" i="14" a="1"/>
  <c r="C264" i="14" s="1"/>
  <c r="B184" i="14" a="1"/>
  <c r="C222" i="14" s="1"/>
  <c r="B138" i="14" a="1"/>
  <c r="B94" i="14" a="1"/>
  <c r="B129" i="14" s="1"/>
  <c r="B51" i="14" a="1"/>
  <c r="B62" i="14" s="1"/>
  <c r="B7" i="14" a="1"/>
  <c r="B7" i="14" s="1"/>
  <c r="B185" i="14" l="1"/>
  <c r="B195" i="14"/>
  <c r="B187" i="14"/>
  <c r="B211" i="14"/>
  <c r="B139" i="15"/>
  <c r="B58" i="14"/>
  <c r="B147" i="15"/>
  <c r="B117" i="14"/>
  <c r="B101" i="14"/>
  <c r="B109" i="14"/>
  <c r="B203" i="14"/>
  <c r="B141" i="15"/>
  <c r="C94" i="14"/>
  <c r="B125" i="14"/>
  <c r="B155" i="15"/>
  <c r="C176" i="14"/>
  <c r="B174" i="14"/>
  <c r="B170" i="14"/>
  <c r="B166" i="14"/>
  <c r="B162" i="14"/>
  <c r="B158" i="14"/>
  <c r="B154" i="14"/>
  <c r="B150" i="14"/>
  <c r="B146" i="14"/>
  <c r="B142" i="14"/>
  <c r="B138" i="14"/>
  <c r="B176" i="14"/>
  <c r="B172" i="14"/>
  <c r="B168" i="14"/>
  <c r="B164" i="14"/>
  <c r="B160" i="14"/>
  <c r="B156" i="14"/>
  <c r="B152" i="14"/>
  <c r="B148" i="14"/>
  <c r="B144" i="14"/>
  <c r="B140" i="14"/>
  <c r="B145" i="14"/>
  <c r="B153" i="14"/>
  <c r="B161" i="14"/>
  <c r="B169" i="14"/>
  <c r="C89" i="14"/>
  <c r="B72" i="14"/>
  <c r="B64" i="14"/>
  <c r="B56" i="14"/>
  <c r="B68" i="14"/>
  <c r="B60" i="14"/>
  <c r="B52" i="14"/>
  <c r="B66" i="14"/>
  <c r="B96" i="14"/>
  <c r="B103" i="14"/>
  <c r="B111" i="14"/>
  <c r="B119" i="14"/>
  <c r="B127" i="14"/>
  <c r="B139" i="14"/>
  <c r="B147" i="14"/>
  <c r="B155" i="14"/>
  <c r="B163" i="14"/>
  <c r="B171" i="14"/>
  <c r="B54" i="14"/>
  <c r="B70" i="14"/>
  <c r="B97" i="14"/>
  <c r="B105" i="14"/>
  <c r="B113" i="14"/>
  <c r="B121" i="14"/>
  <c r="B141" i="14"/>
  <c r="B149" i="14"/>
  <c r="B157" i="14"/>
  <c r="B165" i="14"/>
  <c r="B173" i="14"/>
  <c r="C132" i="14"/>
  <c r="B130" i="14"/>
  <c r="B126" i="14"/>
  <c r="B122" i="14"/>
  <c r="B118" i="14"/>
  <c r="B114" i="14"/>
  <c r="B110" i="14"/>
  <c r="B106" i="14"/>
  <c r="B102" i="14"/>
  <c r="B98" i="14"/>
  <c r="B95" i="14"/>
  <c r="B132" i="14"/>
  <c r="B128" i="14"/>
  <c r="B124" i="14"/>
  <c r="B120" i="14"/>
  <c r="B116" i="14"/>
  <c r="B112" i="14"/>
  <c r="B108" i="14"/>
  <c r="B104" i="14"/>
  <c r="B100" i="14"/>
  <c r="C96" i="14"/>
  <c r="B94" i="14"/>
  <c r="B99" i="14"/>
  <c r="B107" i="14"/>
  <c r="B115" i="14"/>
  <c r="B123" i="14"/>
  <c r="B131" i="14"/>
  <c r="B143" i="14"/>
  <c r="B151" i="14"/>
  <c r="B159" i="14"/>
  <c r="B167" i="14"/>
  <c r="B175" i="14"/>
  <c r="B103" i="15"/>
  <c r="B111" i="15"/>
  <c r="B119" i="15"/>
  <c r="B189" i="14"/>
  <c r="B197" i="14"/>
  <c r="B205" i="14"/>
  <c r="B213" i="14"/>
  <c r="B50" i="15"/>
  <c r="B97" i="15"/>
  <c r="B105" i="15"/>
  <c r="B113" i="15"/>
  <c r="B121" i="15"/>
  <c r="B149" i="15"/>
  <c r="B157" i="15"/>
  <c r="B191" i="14"/>
  <c r="B199" i="14"/>
  <c r="B207" i="14"/>
  <c r="B215" i="14"/>
  <c r="B52" i="15"/>
  <c r="B99" i="15"/>
  <c r="B107" i="15"/>
  <c r="B115" i="15"/>
  <c r="B123" i="15"/>
  <c r="B143" i="15"/>
  <c r="B151" i="15"/>
  <c r="B193" i="14"/>
  <c r="B201" i="14"/>
  <c r="B209" i="14"/>
  <c r="B54" i="15"/>
  <c r="B101" i="15"/>
  <c r="B109" i="15"/>
  <c r="B117" i="15"/>
  <c r="B145" i="15"/>
  <c r="B153" i="15"/>
  <c r="C139" i="15"/>
  <c r="C141" i="15"/>
  <c r="C143" i="15"/>
  <c r="C145" i="15"/>
  <c r="C147" i="15"/>
  <c r="C149" i="15"/>
  <c r="C151" i="15"/>
  <c r="C153" i="15"/>
  <c r="C155" i="15"/>
  <c r="C157" i="15"/>
  <c r="C159" i="15"/>
  <c r="C161" i="15"/>
  <c r="C163" i="15"/>
  <c r="C165" i="15"/>
  <c r="C167" i="15"/>
  <c r="C169" i="15"/>
  <c r="C171" i="15"/>
  <c r="C173" i="15"/>
  <c r="C175" i="15"/>
  <c r="B138" i="15"/>
  <c r="B140" i="15"/>
  <c r="B142" i="15"/>
  <c r="B144" i="15"/>
  <c r="B146" i="15"/>
  <c r="B148" i="15"/>
  <c r="B150" i="15"/>
  <c r="B152" i="15"/>
  <c r="B154" i="15"/>
  <c r="B156" i="15"/>
  <c r="B158" i="15"/>
  <c r="B160" i="15"/>
  <c r="B162" i="15"/>
  <c r="B164" i="15"/>
  <c r="B166" i="15"/>
  <c r="B168" i="15"/>
  <c r="B170" i="15"/>
  <c r="B172" i="15"/>
  <c r="B174" i="15"/>
  <c r="B176" i="15"/>
  <c r="B159" i="15"/>
  <c r="B161" i="15"/>
  <c r="B163" i="15"/>
  <c r="B165" i="15"/>
  <c r="B167" i="15"/>
  <c r="B169" i="15"/>
  <c r="B171" i="15"/>
  <c r="B173" i="15"/>
  <c r="B175" i="15"/>
  <c r="C138" i="15"/>
  <c r="C140" i="15"/>
  <c r="C142" i="15"/>
  <c r="C144" i="15"/>
  <c r="C146" i="15"/>
  <c r="C148" i="15"/>
  <c r="C150" i="15"/>
  <c r="C152" i="15"/>
  <c r="C154" i="15"/>
  <c r="C156" i="15"/>
  <c r="C158" i="15"/>
  <c r="C160" i="15"/>
  <c r="C162" i="15"/>
  <c r="C164" i="15"/>
  <c r="C166" i="15"/>
  <c r="C168" i="15"/>
  <c r="C170" i="15"/>
  <c r="C172" i="15"/>
  <c r="C174" i="15"/>
  <c r="C97" i="15"/>
  <c r="C99" i="15"/>
  <c r="C101" i="15"/>
  <c r="C103" i="15"/>
  <c r="C105" i="15"/>
  <c r="C107" i="15"/>
  <c r="C109" i="15"/>
  <c r="C111" i="15"/>
  <c r="C113" i="15"/>
  <c r="C115" i="15"/>
  <c r="C117" i="15"/>
  <c r="C119" i="15"/>
  <c r="C121" i="15"/>
  <c r="C123" i="15"/>
  <c r="C125" i="15"/>
  <c r="C127" i="15"/>
  <c r="C129" i="15"/>
  <c r="C131" i="15"/>
  <c r="C133" i="15"/>
  <c r="B96" i="15"/>
  <c r="B98" i="15"/>
  <c r="B100" i="15"/>
  <c r="B102" i="15"/>
  <c r="B104" i="15"/>
  <c r="B106" i="15"/>
  <c r="B108" i="15"/>
  <c r="B110" i="15"/>
  <c r="B112" i="15"/>
  <c r="B114" i="15"/>
  <c r="B116" i="15"/>
  <c r="B118" i="15"/>
  <c r="B120" i="15"/>
  <c r="B122" i="15"/>
  <c r="B124" i="15"/>
  <c r="B126" i="15"/>
  <c r="B128" i="15"/>
  <c r="B130" i="15"/>
  <c r="B132" i="15"/>
  <c r="B134" i="15"/>
  <c r="B125" i="15"/>
  <c r="B127" i="15"/>
  <c r="B129" i="15"/>
  <c r="B131" i="15"/>
  <c r="B133" i="15"/>
  <c r="C96" i="15"/>
  <c r="C98" i="15"/>
  <c r="C100" i="15"/>
  <c r="C102" i="15"/>
  <c r="C104" i="15"/>
  <c r="C106" i="15"/>
  <c r="C108" i="15"/>
  <c r="C110" i="15"/>
  <c r="C112" i="15"/>
  <c r="C114" i="15"/>
  <c r="C116" i="15"/>
  <c r="C118" i="15"/>
  <c r="C120" i="15"/>
  <c r="C122" i="15"/>
  <c r="C124" i="15"/>
  <c r="C126" i="15"/>
  <c r="C128" i="15"/>
  <c r="C130" i="15"/>
  <c r="C132" i="15"/>
  <c r="C52" i="15"/>
  <c r="C56" i="15"/>
  <c r="C60" i="15"/>
  <c r="C64" i="15"/>
  <c r="C68" i="15"/>
  <c r="C70" i="15"/>
  <c r="C74" i="15"/>
  <c r="C78" i="15"/>
  <c r="C82" i="15"/>
  <c r="C84" i="15"/>
  <c r="B49" i="15"/>
  <c r="B51" i="15"/>
  <c r="B53" i="15"/>
  <c r="B55" i="15"/>
  <c r="B57" i="15"/>
  <c r="B59" i="15"/>
  <c r="B61" i="15"/>
  <c r="B63" i="15"/>
  <c r="B65" i="15"/>
  <c r="B67" i="15"/>
  <c r="B69" i="15"/>
  <c r="B71" i="15"/>
  <c r="B73" i="15"/>
  <c r="B75" i="15"/>
  <c r="B77" i="15"/>
  <c r="B79" i="15"/>
  <c r="B81" i="15"/>
  <c r="B83" i="15"/>
  <c r="B85" i="15"/>
  <c r="B87" i="15"/>
  <c r="B56" i="15"/>
  <c r="B58" i="15"/>
  <c r="B60" i="15"/>
  <c r="B62" i="15"/>
  <c r="B64" i="15"/>
  <c r="B66" i="15"/>
  <c r="B68" i="15"/>
  <c r="B70" i="15"/>
  <c r="B72" i="15"/>
  <c r="B74" i="15"/>
  <c r="B76" i="15"/>
  <c r="B78" i="15"/>
  <c r="B80" i="15"/>
  <c r="B82" i="15"/>
  <c r="B84" i="15"/>
  <c r="B86" i="15"/>
  <c r="C50" i="15"/>
  <c r="C54" i="15"/>
  <c r="C58" i="15"/>
  <c r="C62" i="15"/>
  <c r="C66" i="15"/>
  <c r="C72" i="15"/>
  <c r="C76" i="15"/>
  <c r="C80" i="15"/>
  <c r="C86" i="15"/>
  <c r="C49" i="15"/>
  <c r="C51" i="15"/>
  <c r="C53" i="15"/>
  <c r="C55" i="15"/>
  <c r="C57" i="15"/>
  <c r="C59" i="15"/>
  <c r="C61" i="15"/>
  <c r="C63" i="15"/>
  <c r="C65" i="15"/>
  <c r="C67" i="15"/>
  <c r="C69" i="15"/>
  <c r="C71" i="15"/>
  <c r="C73" i="15"/>
  <c r="C75" i="15"/>
  <c r="C77" i="15"/>
  <c r="C79" i="15"/>
  <c r="C81" i="15"/>
  <c r="C83" i="15"/>
  <c r="C85" i="15"/>
  <c r="C43" i="15"/>
  <c r="C41" i="15"/>
  <c r="C39" i="15"/>
  <c r="C37" i="15"/>
  <c r="C35" i="15"/>
  <c r="C33" i="15"/>
  <c r="C31" i="15"/>
  <c r="C29" i="15"/>
  <c r="C27" i="15"/>
  <c r="C25" i="15"/>
  <c r="C23" i="15"/>
  <c r="C21" i="15"/>
  <c r="C19" i="15"/>
  <c r="C17" i="15"/>
  <c r="C15" i="15"/>
  <c r="C13" i="15"/>
  <c r="C11" i="15"/>
  <c r="C9" i="15"/>
  <c r="C7" i="15"/>
  <c r="B43" i="15"/>
  <c r="B41" i="15"/>
  <c r="B39" i="15"/>
  <c r="B37" i="15"/>
  <c r="B35" i="15"/>
  <c r="B33" i="15"/>
  <c r="B31" i="15"/>
  <c r="B29" i="15"/>
  <c r="B27" i="15"/>
  <c r="B25" i="15"/>
  <c r="B23" i="15"/>
  <c r="B21" i="15"/>
  <c r="B19" i="15"/>
  <c r="B17" i="15"/>
  <c r="B15" i="15"/>
  <c r="B13" i="15"/>
  <c r="B11" i="15"/>
  <c r="B9" i="15"/>
  <c r="B7" i="15"/>
  <c r="C44" i="15"/>
  <c r="C42" i="15"/>
  <c r="C40" i="15"/>
  <c r="C38" i="15"/>
  <c r="C36" i="15"/>
  <c r="C34" i="15"/>
  <c r="C32" i="15"/>
  <c r="C30" i="15"/>
  <c r="C28" i="15"/>
  <c r="C26" i="15"/>
  <c r="C24" i="15"/>
  <c r="C22" i="15"/>
  <c r="C20" i="15"/>
  <c r="C18" i="15"/>
  <c r="C16" i="15"/>
  <c r="C14" i="15"/>
  <c r="C12" i="15"/>
  <c r="C10" i="15"/>
  <c r="C8" i="15"/>
  <c r="C6" i="15"/>
  <c r="B44" i="15"/>
  <c r="B42" i="15"/>
  <c r="B40" i="15"/>
  <c r="B38" i="15"/>
  <c r="B36" i="15"/>
  <c r="B34" i="15"/>
  <c r="B32" i="15"/>
  <c r="B30" i="15"/>
  <c r="B28" i="15"/>
  <c r="B26" i="15"/>
  <c r="B24" i="15"/>
  <c r="B22" i="15"/>
  <c r="B20" i="15"/>
  <c r="B18" i="15"/>
  <c r="B16" i="15"/>
  <c r="B14" i="15"/>
  <c r="B12" i="15"/>
  <c r="B10" i="15"/>
  <c r="B8" i="15"/>
  <c r="C231" i="14"/>
  <c r="C237" i="14"/>
  <c r="C241" i="14"/>
  <c r="C247" i="14"/>
  <c r="C251" i="14"/>
  <c r="C255" i="14"/>
  <c r="C257" i="14"/>
  <c r="C263" i="14"/>
  <c r="B227" i="14"/>
  <c r="B229" i="14"/>
  <c r="B231" i="14"/>
  <c r="B233" i="14"/>
  <c r="B235" i="14"/>
  <c r="B237" i="14"/>
  <c r="B239" i="14"/>
  <c r="B241" i="14"/>
  <c r="B243" i="14"/>
  <c r="B245" i="14"/>
  <c r="B247" i="14"/>
  <c r="B249" i="14"/>
  <c r="B251" i="14"/>
  <c r="B253" i="14"/>
  <c r="B255" i="14"/>
  <c r="B257" i="14"/>
  <c r="B259" i="14"/>
  <c r="B261" i="14"/>
  <c r="B263" i="14"/>
  <c r="C227" i="14"/>
  <c r="C233" i="14"/>
  <c r="C239" i="14"/>
  <c r="C243" i="14"/>
  <c r="C249" i="14"/>
  <c r="C259" i="14"/>
  <c r="B226" i="14"/>
  <c r="B228" i="14"/>
  <c r="B230" i="14"/>
  <c r="B232" i="14"/>
  <c r="B234" i="14"/>
  <c r="B236" i="14"/>
  <c r="B238" i="14"/>
  <c r="B240" i="14"/>
  <c r="B242" i="14"/>
  <c r="B244" i="14"/>
  <c r="B246" i="14"/>
  <c r="B248" i="14"/>
  <c r="B250" i="14"/>
  <c r="B252" i="14"/>
  <c r="B254" i="14"/>
  <c r="B256" i="14"/>
  <c r="B258" i="14"/>
  <c r="B260" i="14"/>
  <c r="B262" i="14"/>
  <c r="B264" i="14"/>
  <c r="C229" i="14"/>
  <c r="C235" i="14"/>
  <c r="C245" i="14"/>
  <c r="C253" i="14"/>
  <c r="C261" i="14"/>
  <c r="C226" i="14"/>
  <c r="C228" i="14"/>
  <c r="C230" i="14"/>
  <c r="C232" i="14"/>
  <c r="C234" i="14"/>
  <c r="C236" i="14"/>
  <c r="C238" i="14"/>
  <c r="C240" i="14"/>
  <c r="C242" i="14"/>
  <c r="C244" i="14"/>
  <c r="C246" i="14"/>
  <c r="C248" i="14"/>
  <c r="C250" i="14"/>
  <c r="C252" i="14"/>
  <c r="C254" i="14"/>
  <c r="C256" i="14"/>
  <c r="C258" i="14"/>
  <c r="C260" i="14"/>
  <c r="C262" i="14"/>
  <c r="C185" i="14"/>
  <c r="C187" i="14"/>
  <c r="C189" i="14"/>
  <c r="C191" i="14"/>
  <c r="C193" i="14"/>
  <c r="C195" i="14"/>
  <c r="C197" i="14"/>
  <c r="C199" i="14"/>
  <c r="C201" i="14"/>
  <c r="C203" i="14"/>
  <c r="C205" i="14"/>
  <c r="C207" i="14"/>
  <c r="C209" i="14"/>
  <c r="C211" i="14"/>
  <c r="C213" i="14"/>
  <c r="C215" i="14"/>
  <c r="C217" i="14"/>
  <c r="C219" i="14"/>
  <c r="C221" i="14"/>
  <c r="B184" i="14"/>
  <c r="B186" i="14"/>
  <c r="B188" i="14"/>
  <c r="B190" i="14"/>
  <c r="B192" i="14"/>
  <c r="B194" i="14"/>
  <c r="B196" i="14"/>
  <c r="B198" i="14"/>
  <c r="B200" i="14"/>
  <c r="B202" i="14"/>
  <c r="B204" i="14"/>
  <c r="B206" i="14"/>
  <c r="B208" i="14"/>
  <c r="B210" i="14"/>
  <c r="B212" i="14"/>
  <c r="B214" i="14"/>
  <c r="B216" i="14"/>
  <c r="B218" i="14"/>
  <c r="B220" i="14"/>
  <c r="B222" i="14"/>
  <c r="B217" i="14"/>
  <c r="B219" i="14"/>
  <c r="B221" i="14"/>
  <c r="C184" i="14"/>
  <c r="C186" i="14"/>
  <c r="C188" i="14"/>
  <c r="C190" i="14"/>
  <c r="C192" i="14"/>
  <c r="C194" i="14"/>
  <c r="C196" i="14"/>
  <c r="C198" i="14"/>
  <c r="C200" i="14"/>
  <c r="C202" i="14"/>
  <c r="C204" i="14"/>
  <c r="C206" i="14"/>
  <c r="C208" i="14"/>
  <c r="C210" i="14"/>
  <c r="C212" i="14"/>
  <c r="C214" i="14"/>
  <c r="C216" i="14"/>
  <c r="C218" i="14"/>
  <c r="C220" i="14"/>
  <c r="C139" i="14"/>
  <c r="C141" i="14"/>
  <c r="C143" i="14"/>
  <c r="C145" i="14"/>
  <c r="C147" i="14"/>
  <c r="C149" i="14"/>
  <c r="C151" i="14"/>
  <c r="C153" i="14"/>
  <c r="C155" i="14"/>
  <c r="C157" i="14"/>
  <c r="C159" i="14"/>
  <c r="C161" i="14"/>
  <c r="C163" i="14"/>
  <c r="C165" i="14"/>
  <c r="C167" i="14"/>
  <c r="C169" i="14"/>
  <c r="C171" i="14"/>
  <c r="C173" i="14"/>
  <c r="C175" i="14"/>
  <c r="C138" i="14"/>
  <c r="C140" i="14"/>
  <c r="C142" i="14"/>
  <c r="C144" i="14"/>
  <c r="C146" i="14"/>
  <c r="C148" i="14"/>
  <c r="C150" i="14"/>
  <c r="C152" i="14"/>
  <c r="C154" i="14"/>
  <c r="C156" i="14"/>
  <c r="C158" i="14"/>
  <c r="C160" i="14"/>
  <c r="C162" i="14"/>
  <c r="C164" i="14"/>
  <c r="C166" i="14"/>
  <c r="C168" i="14"/>
  <c r="C170" i="14"/>
  <c r="C172" i="14"/>
  <c r="C174" i="14"/>
  <c r="C95" i="14"/>
  <c r="C97" i="14"/>
  <c r="C99" i="14"/>
  <c r="C101" i="14"/>
  <c r="C103" i="14"/>
  <c r="C105" i="14"/>
  <c r="C107" i="14"/>
  <c r="C109" i="14"/>
  <c r="C111" i="14"/>
  <c r="C113" i="14"/>
  <c r="C115" i="14"/>
  <c r="C117" i="14"/>
  <c r="C119" i="14"/>
  <c r="C121" i="14"/>
  <c r="C123" i="14"/>
  <c r="C125" i="14"/>
  <c r="C127" i="14"/>
  <c r="C129" i="14"/>
  <c r="C131" i="14"/>
  <c r="C98" i="14"/>
  <c r="C100" i="14"/>
  <c r="C102" i="14"/>
  <c r="C104" i="14"/>
  <c r="C106" i="14"/>
  <c r="C108" i="14"/>
  <c r="C110" i="14"/>
  <c r="C112" i="14"/>
  <c r="C114" i="14"/>
  <c r="C116" i="14"/>
  <c r="C118" i="14"/>
  <c r="C120" i="14"/>
  <c r="C122" i="14"/>
  <c r="C124" i="14"/>
  <c r="C126" i="14"/>
  <c r="C128" i="14"/>
  <c r="C130" i="14"/>
  <c r="C52" i="14"/>
  <c r="C54" i="14"/>
  <c r="C56" i="14"/>
  <c r="C58" i="14"/>
  <c r="C60" i="14"/>
  <c r="C62" i="14"/>
  <c r="C64" i="14"/>
  <c r="C66" i="14"/>
  <c r="C68" i="14"/>
  <c r="C70" i="14"/>
  <c r="C72" i="14"/>
  <c r="C74" i="14"/>
  <c r="C76" i="14"/>
  <c r="C78" i="14"/>
  <c r="C80" i="14"/>
  <c r="C82" i="14"/>
  <c r="C84" i="14"/>
  <c r="C86" i="14"/>
  <c r="C88" i="14"/>
  <c r="B51" i="14"/>
  <c r="B53" i="14"/>
  <c r="B55" i="14"/>
  <c r="B57" i="14"/>
  <c r="B59" i="14"/>
  <c r="B61" i="14"/>
  <c r="B63" i="14"/>
  <c r="B65" i="14"/>
  <c r="B67" i="14"/>
  <c r="B69" i="14"/>
  <c r="B71" i="14"/>
  <c r="B73" i="14"/>
  <c r="B75" i="14"/>
  <c r="B77" i="14"/>
  <c r="B79" i="14"/>
  <c r="B81" i="14"/>
  <c r="B83" i="14"/>
  <c r="B85" i="14"/>
  <c r="B87" i="14"/>
  <c r="B89" i="14"/>
  <c r="B74" i="14"/>
  <c r="B76" i="14"/>
  <c r="B78" i="14"/>
  <c r="B80" i="14"/>
  <c r="B82" i="14"/>
  <c r="B84" i="14"/>
  <c r="B86" i="14"/>
  <c r="B88" i="14"/>
  <c r="C51" i="14"/>
  <c r="C53" i="14"/>
  <c r="C55" i="14"/>
  <c r="C57" i="14"/>
  <c r="C59" i="14"/>
  <c r="C61" i="14"/>
  <c r="C63" i="14"/>
  <c r="C65" i="14"/>
  <c r="C67" i="14"/>
  <c r="C69" i="14"/>
  <c r="C71" i="14"/>
  <c r="C73" i="14"/>
  <c r="C75" i="14"/>
  <c r="C77" i="14"/>
  <c r="C79" i="14"/>
  <c r="C81" i="14"/>
  <c r="C83" i="14"/>
  <c r="C85" i="14"/>
  <c r="C87" i="14"/>
  <c r="B44" i="14"/>
  <c r="B42" i="14"/>
  <c r="B40" i="14"/>
  <c r="B38" i="14"/>
  <c r="B36" i="14"/>
  <c r="B34" i="14"/>
  <c r="B32" i="14"/>
  <c r="B30" i="14"/>
  <c r="B28" i="14"/>
  <c r="B26" i="14"/>
  <c r="B24" i="14"/>
  <c r="B22" i="14"/>
  <c r="B20" i="14"/>
  <c r="B18" i="14"/>
  <c r="B16" i="14"/>
  <c r="B14" i="14"/>
  <c r="B12" i="14"/>
  <c r="B8" i="14"/>
  <c r="C45" i="14"/>
  <c r="C43" i="14"/>
  <c r="C41" i="14"/>
  <c r="C39" i="14"/>
  <c r="C37" i="14"/>
  <c r="C35" i="14"/>
  <c r="C33" i="14"/>
  <c r="C31" i="14"/>
  <c r="C29" i="14"/>
  <c r="C27" i="14"/>
  <c r="C25" i="14"/>
  <c r="C23" i="14"/>
  <c r="C21" i="14"/>
  <c r="C19" i="14"/>
  <c r="C17" i="14"/>
  <c r="C15" i="14"/>
  <c r="C13" i="14"/>
  <c r="C11" i="14"/>
  <c r="C9" i="14"/>
  <c r="C7" i="14"/>
  <c r="C44" i="14"/>
  <c r="C42" i="14"/>
  <c r="C40" i="14"/>
  <c r="C38" i="14"/>
  <c r="C36" i="14"/>
  <c r="C34" i="14"/>
  <c r="C32" i="14"/>
  <c r="C30" i="14"/>
  <c r="C28" i="14"/>
  <c r="C26" i="14"/>
  <c r="C24" i="14"/>
  <c r="C22" i="14"/>
  <c r="C20" i="14"/>
  <c r="C18" i="14"/>
  <c r="C16" i="14"/>
  <c r="C14" i="14"/>
  <c r="C12" i="14"/>
  <c r="C10" i="14"/>
  <c r="C8" i="14"/>
  <c r="B10" i="14"/>
  <c r="B45" i="14"/>
  <c r="B43" i="14"/>
  <c r="B41" i="14"/>
  <c r="B39" i="14"/>
  <c r="B37" i="14"/>
  <c r="B35" i="14"/>
  <c r="B33" i="14"/>
  <c r="B31" i="14"/>
  <c r="B29" i="14"/>
  <c r="B27" i="14"/>
  <c r="B25" i="14"/>
  <c r="B23" i="14"/>
  <c r="B21" i="14"/>
  <c r="B19" i="14"/>
  <c r="B17" i="14"/>
  <c r="B15" i="14"/>
  <c r="B13" i="14"/>
  <c r="B11" i="14"/>
  <c r="B9" i="14"/>
  <c r="D92" i="14" l="1" a="1"/>
  <c r="D49" i="14" a="1"/>
  <c r="D182" i="14" a="1"/>
  <c r="D94" i="15" a="1"/>
  <c r="AP183" i="14" l="1"/>
  <c r="AM183" i="14"/>
  <c r="W183" i="14"/>
  <c r="G183" i="14"/>
  <c r="AD182" i="14"/>
  <c r="N182" i="14"/>
  <c r="AI183" i="14"/>
  <c r="S183" i="14"/>
  <c r="AP182" i="14"/>
  <c r="Z182" i="14"/>
  <c r="J182" i="14"/>
  <c r="AE183" i="14"/>
  <c r="O183" i="14"/>
  <c r="AL182" i="14"/>
  <c r="V182" i="14"/>
  <c r="F182" i="14"/>
  <c r="AA183" i="14"/>
  <c r="K183" i="14"/>
  <c r="AH182" i="14"/>
  <c r="R182" i="14"/>
  <c r="G182" i="14"/>
  <c r="W182" i="14"/>
  <c r="AM182" i="14"/>
  <c r="P183" i="14"/>
  <c r="AF183" i="14"/>
  <c r="H182" i="14"/>
  <c r="X182" i="14"/>
  <c r="AN182" i="14"/>
  <c r="Q183" i="14"/>
  <c r="AG183" i="14"/>
  <c r="I182" i="14"/>
  <c r="Y182" i="14"/>
  <c r="AO182" i="14"/>
  <c r="R183" i="14"/>
  <c r="AH183" i="14"/>
  <c r="O182" i="14"/>
  <c r="AI182" i="14"/>
  <c r="T183" i="14"/>
  <c r="AN183" i="14"/>
  <c r="T182" i="14"/>
  <c r="E183" i="14"/>
  <c r="Y183" i="14"/>
  <c r="E182" i="14"/>
  <c r="AC182" i="14"/>
  <c r="J183" i="14"/>
  <c r="AD183" i="14"/>
  <c r="P182" i="14"/>
  <c r="U182" i="14"/>
  <c r="Z183" i="14"/>
  <c r="S182" i="14"/>
  <c r="D183" i="14"/>
  <c r="X183" i="14"/>
  <c r="D182" i="14"/>
  <c r="AB182" i="14"/>
  <c r="I183" i="14"/>
  <c r="AC183" i="14"/>
  <c r="M182" i="14"/>
  <c r="AG182" i="14"/>
  <c r="N183" i="14"/>
  <c r="AL183" i="14"/>
  <c r="AA182" i="14"/>
  <c r="H183" i="14"/>
  <c r="AB183" i="14"/>
  <c r="L182" i="14"/>
  <c r="AF182" i="14"/>
  <c r="M183" i="14"/>
  <c r="AK183" i="14"/>
  <c r="Q182" i="14"/>
  <c r="AK182" i="14"/>
  <c r="V183" i="14"/>
  <c r="K182" i="14"/>
  <c r="AE182" i="14"/>
  <c r="L183" i="14"/>
  <c r="AJ183" i="14"/>
  <c r="AJ182" i="14"/>
  <c r="U183" i="14"/>
  <c r="AO183" i="14"/>
  <c r="F183" i="14"/>
  <c r="AP50" i="14"/>
  <c r="G50" i="14"/>
  <c r="AD49" i="14"/>
  <c r="N49" i="14"/>
  <c r="S50" i="14"/>
  <c r="AP49" i="14"/>
  <c r="Z49" i="14"/>
  <c r="J49" i="14"/>
  <c r="O50" i="14"/>
  <c r="AL49" i="14"/>
  <c r="V49" i="14"/>
  <c r="F49" i="14"/>
  <c r="K50" i="14"/>
  <c r="AH49" i="14"/>
  <c r="R49" i="14"/>
  <c r="K49" i="14"/>
  <c r="AA49" i="14"/>
  <c r="D50" i="14"/>
  <c r="T50" i="14"/>
  <c r="AJ50" i="14"/>
  <c r="L49" i="14"/>
  <c r="AB49" i="14"/>
  <c r="E50" i="14"/>
  <c r="U50" i="14"/>
  <c r="AK50" i="14"/>
  <c r="AE50" i="14"/>
  <c r="I49" i="14"/>
  <c r="Y49" i="14"/>
  <c r="AO49" i="14"/>
  <c r="R50" i="14"/>
  <c r="AH50" i="14"/>
  <c r="O49" i="14"/>
  <c r="AE49" i="14"/>
  <c r="H50" i="14"/>
  <c r="X50" i="14"/>
  <c r="AN50" i="14"/>
  <c r="P49" i="14"/>
  <c r="AF49" i="14"/>
  <c r="I50" i="14"/>
  <c r="Y50" i="14"/>
  <c r="AO50" i="14"/>
  <c r="AI50" i="14"/>
  <c r="M49" i="14"/>
  <c r="AC49" i="14"/>
  <c r="F50" i="14"/>
  <c r="V50" i="14"/>
  <c r="AL50" i="14"/>
  <c r="AI49" i="14"/>
  <c r="AB50" i="14"/>
  <c r="T49" i="14"/>
  <c r="M50" i="14"/>
  <c r="W50" i="14"/>
  <c r="Q49" i="14"/>
  <c r="J50" i="14"/>
  <c r="G49" i="14"/>
  <c r="AM49" i="14"/>
  <c r="AF50" i="14"/>
  <c r="X49" i="14"/>
  <c r="Q50" i="14"/>
  <c r="AA50" i="14"/>
  <c r="U49" i="14"/>
  <c r="N50" i="14"/>
  <c r="S49" i="14"/>
  <c r="L50" i="14"/>
  <c r="D49" i="14"/>
  <c r="AJ49" i="14"/>
  <c r="AC50" i="14"/>
  <c r="AM50" i="14"/>
  <c r="AG49" i="14"/>
  <c r="Z50" i="14"/>
  <c r="W49" i="14"/>
  <c r="P50" i="14"/>
  <c r="H49" i="14"/>
  <c r="AN49" i="14"/>
  <c r="AG50" i="14"/>
  <c r="E49" i="14"/>
  <c r="AK49" i="14"/>
  <c r="AD50" i="14"/>
  <c r="D94" i="15"/>
  <c r="E94" i="15"/>
  <c r="J94" i="15"/>
  <c r="O94" i="15"/>
  <c r="U94" i="15"/>
  <c r="Z94" i="15"/>
  <c r="AE94" i="15"/>
  <c r="AK94" i="15"/>
  <c r="AP94" i="15"/>
  <c r="H95" i="15"/>
  <c r="N95" i="15"/>
  <c r="S95" i="15"/>
  <c r="X95" i="15"/>
  <c r="AD95" i="15"/>
  <c r="AI95" i="15"/>
  <c r="AN95" i="15"/>
  <c r="F94" i="15"/>
  <c r="K94" i="15"/>
  <c r="Q94" i="15"/>
  <c r="V94" i="15"/>
  <c r="AA94" i="15"/>
  <c r="AG94" i="15"/>
  <c r="AL94" i="15"/>
  <c r="D95" i="15"/>
  <c r="J95" i="15"/>
  <c r="O95" i="15"/>
  <c r="T95" i="15"/>
  <c r="Z95" i="15"/>
  <c r="AE95" i="15"/>
  <c r="AJ95" i="15"/>
  <c r="AP95" i="15"/>
  <c r="G94" i="15"/>
  <c r="M94" i="15"/>
  <c r="R94" i="15"/>
  <c r="W94" i="15"/>
  <c r="AC94" i="15"/>
  <c r="AH94" i="15"/>
  <c r="AM94" i="15"/>
  <c r="F95" i="15"/>
  <c r="K95" i="15"/>
  <c r="P95" i="15"/>
  <c r="V95" i="15"/>
  <c r="AA95" i="15"/>
  <c r="AF95" i="15"/>
  <c r="AL95" i="15"/>
  <c r="I94" i="15"/>
  <c r="N94" i="15"/>
  <c r="S94" i="15"/>
  <c r="Y94" i="15"/>
  <c r="AD94" i="15"/>
  <c r="AI94" i="15"/>
  <c r="AO94" i="15"/>
  <c r="G95" i="15"/>
  <c r="L95" i="15"/>
  <c r="R95" i="15"/>
  <c r="W95" i="15"/>
  <c r="AB95" i="15"/>
  <c r="AH95" i="15"/>
  <c r="AM95" i="15"/>
  <c r="AO95" i="15"/>
  <c r="Y95" i="15"/>
  <c r="I95" i="15"/>
  <c r="AF94" i="15"/>
  <c r="P94" i="15"/>
  <c r="AK95" i="15"/>
  <c r="U95" i="15"/>
  <c r="E95" i="15"/>
  <c r="AB94" i="15"/>
  <c r="L94" i="15"/>
  <c r="AG95" i="15"/>
  <c r="Q95" i="15"/>
  <c r="AN94" i="15"/>
  <c r="X94" i="15"/>
  <c r="H94" i="15"/>
  <c r="AC95" i="15"/>
  <c r="M95" i="15"/>
  <c r="AJ94" i="15"/>
  <c r="T94" i="15"/>
  <c r="AP93" i="14"/>
  <c r="AM93" i="14"/>
  <c r="W93" i="14"/>
  <c r="G93" i="14"/>
  <c r="AD92" i="14"/>
  <c r="N92" i="14"/>
  <c r="AI93" i="14"/>
  <c r="S93" i="14"/>
  <c r="AP92" i="14"/>
  <c r="Z92" i="14"/>
  <c r="J92" i="14"/>
  <c r="AE93" i="14"/>
  <c r="O93" i="14"/>
  <c r="AL92" i="14"/>
  <c r="V92" i="14"/>
  <c r="F92" i="14"/>
  <c r="K93" i="14"/>
  <c r="AH92" i="14"/>
  <c r="R92" i="14"/>
  <c r="AA93" i="14"/>
  <c r="O92" i="14"/>
  <c r="AE92" i="14"/>
  <c r="H93" i="14"/>
  <c r="X93" i="14"/>
  <c r="AN93" i="14"/>
  <c r="P92" i="14"/>
  <c r="AF92" i="14"/>
  <c r="I93" i="14"/>
  <c r="Y93" i="14"/>
  <c r="AO93" i="14"/>
  <c r="Q92" i="14"/>
  <c r="AG92" i="14"/>
  <c r="J93" i="14"/>
  <c r="Z93" i="14"/>
  <c r="S92" i="14"/>
  <c r="AI92" i="14"/>
  <c r="L93" i="14"/>
  <c r="AB93" i="14"/>
  <c r="D92" i="14"/>
  <c r="T92" i="14"/>
  <c r="AJ92" i="14"/>
  <c r="M93" i="14"/>
  <c r="AC93" i="14"/>
  <c r="E92" i="14"/>
  <c r="U92" i="14"/>
  <c r="AK92" i="14"/>
  <c r="N93" i="14"/>
  <c r="G92" i="14"/>
  <c r="AM92" i="14"/>
  <c r="AF93" i="14"/>
  <c r="X92" i="14"/>
  <c r="Q93" i="14"/>
  <c r="I92" i="14"/>
  <c r="AO92" i="14"/>
  <c r="AD93" i="14"/>
  <c r="V93" i="14"/>
  <c r="K92" i="14"/>
  <c r="D93" i="14"/>
  <c r="AJ93" i="14"/>
  <c r="AB92" i="14"/>
  <c r="U93" i="14"/>
  <c r="M92" i="14"/>
  <c r="F93" i="14"/>
  <c r="AH93" i="14"/>
  <c r="W92" i="14"/>
  <c r="P93" i="14"/>
  <c r="H92" i="14"/>
  <c r="AN92" i="14"/>
  <c r="AG93" i="14"/>
  <c r="Y92" i="14"/>
  <c r="R93" i="14"/>
  <c r="AL93" i="14"/>
  <c r="AA92" i="14"/>
  <c r="T93" i="14"/>
  <c r="L92" i="14"/>
  <c r="E93" i="14"/>
  <c r="AK93" i="14"/>
  <c r="AC92" i="14"/>
  <c r="Q159" i="13" l="1"/>
  <c r="Q168" i="13"/>
  <c r="Q179" i="13"/>
  <c r="Q187" i="13"/>
  <c r="Q55" i="13"/>
  <c r="Q185" i="13" l="1"/>
  <c r="Q175" i="13"/>
  <c r="Q165" i="13"/>
  <c r="Q157" i="13"/>
  <c r="Q181" i="13"/>
  <c r="Q173" i="13"/>
  <c r="Q164" i="13"/>
  <c r="Q153" i="13"/>
  <c r="Q180" i="13"/>
  <c r="Q171" i="13"/>
  <c r="Q160" i="13"/>
  <c r="Q152" i="13"/>
  <c r="Q184" i="13"/>
  <c r="Q176" i="13"/>
  <c r="Q169" i="13"/>
  <c r="Q163" i="13"/>
  <c r="Q155" i="13"/>
  <c r="Q82" i="13"/>
  <c r="Q71" i="13"/>
  <c r="Q61" i="13"/>
  <c r="Q81" i="13"/>
  <c r="Q70" i="13"/>
  <c r="Q59" i="13"/>
  <c r="Q87" i="13"/>
  <c r="Q77" i="13"/>
  <c r="Q66" i="13"/>
  <c r="Q52" i="13"/>
  <c r="Q57" i="13"/>
  <c r="Q62" i="13"/>
  <c r="Q67" i="13"/>
  <c r="Q73" i="13"/>
  <c r="Q78" i="13"/>
  <c r="Q83" i="13"/>
  <c r="Q89" i="13"/>
  <c r="Q53" i="13"/>
  <c r="Q58" i="13"/>
  <c r="Q63" i="13"/>
  <c r="Q69" i="13"/>
  <c r="Q74" i="13"/>
  <c r="Q79" i="13"/>
  <c r="Q85" i="13"/>
  <c r="Q86" i="13"/>
  <c r="Q75" i="13"/>
  <c r="Q65" i="13"/>
  <c r="Q54" i="13"/>
  <c r="Q188" i="13"/>
  <c r="Q183" i="13"/>
  <c r="Q177" i="13"/>
  <c r="Q172" i="13"/>
  <c r="Q167" i="13"/>
  <c r="Q161" i="13"/>
  <c r="Q156" i="13"/>
  <c r="Q151" i="13"/>
  <c r="Q186" i="13"/>
  <c r="Q182" i="13"/>
  <c r="Q178" i="13"/>
  <c r="Q174" i="13"/>
  <c r="Q170" i="13"/>
  <c r="Q166" i="13"/>
  <c r="Q162" i="13"/>
  <c r="Q158" i="13"/>
  <c r="Q154" i="13"/>
  <c r="Q88" i="13"/>
  <c r="Q84" i="13"/>
  <c r="Q80" i="13"/>
  <c r="Q76" i="13"/>
  <c r="Q72" i="13"/>
  <c r="Q68" i="13"/>
  <c r="Q64" i="13"/>
  <c r="Q60" i="13"/>
  <c r="Q56" i="13"/>
  <c r="D7" i="14" l="1" a="1"/>
  <c r="D7" i="14" s="1"/>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J45" i="15"/>
  <c r="J189" i="13"/>
  <c r="U154" i="13"/>
  <c r="Q150" i="13"/>
  <c r="J150" i="13"/>
  <c r="J147" i="13"/>
  <c r="G130" i="13"/>
  <c r="G129" i="13"/>
  <c r="U115" i="13"/>
  <c r="V112" i="13"/>
  <c r="J108" i="13"/>
  <c r="F105" i="13"/>
  <c r="J90" i="13"/>
  <c r="Q51" i="13"/>
  <c r="J51" i="13"/>
  <c r="J47" i="13"/>
  <c r="D47" i="13"/>
  <c r="G30" i="13"/>
  <c r="J8" i="13"/>
  <c r="W6" i="13"/>
  <c r="X19" i="13" s="1"/>
  <c r="D18" i="5"/>
  <c r="AQ7" i="5"/>
  <c r="D11" i="5" s="1"/>
  <c r="D12" i="5" s="1"/>
  <c r="E8" i="6" l="1"/>
  <c r="E21" i="6" s="1"/>
  <c r="F26" i="5"/>
  <c r="F34" i="5"/>
  <c r="I8" i="6"/>
  <c r="I21" i="6" s="1"/>
  <c r="J26" i="5"/>
  <c r="J34" i="5"/>
  <c r="M8" i="6"/>
  <c r="M21" i="6" s="1"/>
  <c r="N26" i="5"/>
  <c r="N34" i="5"/>
  <c r="Q8" i="6"/>
  <c r="Q21" i="6" s="1"/>
  <c r="R26" i="5"/>
  <c r="R34" i="5"/>
  <c r="U8" i="6"/>
  <c r="U21" i="6" s="1"/>
  <c r="V26" i="5"/>
  <c r="V34" i="5"/>
  <c r="Y8" i="6"/>
  <c r="Y21" i="6" s="1"/>
  <c r="Z26" i="5"/>
  <c r="Z34" i="5"/>
  <c r="AC8" i="6"/>
  <c r="AC21" i="6" s="1"/>
  <c r="AD26" i="5"/>
  <c r="AD34" i="5"/>
  <c r="AG8" i="6"/>
  <c r="AG21" i="6" s="1"/>
  <c r="AH26" i="5"/>
  <c r="AH34" i="5"/>
  <c r="AK8" i="6"/>
  <c r="AK21" i="6" s="1"/>
  <c r="AL26" i="5"/>
  <c r="AL34" i="5"/>
  <c r="AO8" i="6"/>
  <c r="AO21" i="6" s="1"/>
  <c r="AP26" i="5"/>
  <c r="AP34" i="5"/>
  <c r="H34" i="5"/>
  <c r="G8" i="6"/>
  <c r="G21" i="6" s="1"/>
  <c r="H26" i="5"/>
  <c r="L34" i="5"/>
  <c r="K8" i="6"/>
  <c r="K21" i="6" s="1"/>
  <c r="L26" i="5"/>
  <c r="P34" i="5"/>
  <c r="O8" i="6"/>
  <c r="O21" i="6" s="1"/>
  <c r="P26" i="5"/>
  <c r="T34" i="5"/>
  <c r="S8" i="6"/>
  <c r="S21" i="6" s="1"/>
  <c r="T26" i="5"/>
  <c r="X34" i="5"/>
  <c r="W8" i="6"/>
  <c r="W21" i="6" s="1"/>
  <c r="X26" i="5"/>
  <c r="AB34" i="5"/>
  <c r="AA8" i="6"/>
  <c r="AA21" i="6" s="1"/>
  <c r="AB26" i="5"/>
  <c r="AF34" i="5"/>
  <c r="AE8" i="6"/>
  <c r="AE21" i="6" s="1"/>
  <c r="AF26" i="5"/>
  <c r="AJ34" i="5"/>
  <c r="AI8" i="6"/>
  <c r="AI21" i="6" s="1"/>
  <c r="AJ26" i="5"/>
  <c r="AN34" i="5"/>
  <c r="AM8" i="6"/>
  <c r="AM21" i="6" s="1"/>
  <c r="AN26" i="5"/>
  <c r="F8" i="6"/>
  <c r="F21" i="6" s="1"/>
  <c r="G26" i="5"/>
  <c r="G34" i="5"/>
  <c r="J8" i="6"/>
  <c r="J21" i="6" s="1"/>
  <c r="K26" i="5"/>
  <c r="K34" i="5"/>
  <c r="N8" i="6"/>
  <c r="N21" i="6" s="1"/>
  <c r="O26" i="5"/>
  <c r="O34" i="5"/>
  <c r="R8" i="6"/>
  <c r="R21" i="6" s="1"/>
  <c r="S26" i="5"/>
  <c r="S34" i="5"/>
  <c r="V8" i="6"/>
  <c r="V21" i="6" s="1"/>
  <c r="W26" i="5"/>
  <c r="W34" i="5"/>
  <c r="Z8" i="6"/>
  <c r="Z21" i="6" s="1"/>
  <c r="AA26" i="5"/>
  <c r="AA34" i="5"/>
  <c r="AD8" i="6"/>
  <c r="AD21" i="6" s="1"/>
  <c r="AE26" i="5"/>
  <c r="AE34" i="5"/>
  <c r="AH8" i="6"/>
  <c r="AH21" i="6" s="1"/>
  <c r="AI26" i="5"/>
  <c r="AI34" i="5"/>
  <c r="AL8" i="6"/>
  <c r="AL21" i="6" s="1"/>
  <c r="AM26" i="5"/>
  <c r="AM34" i="5"/>
  <c r="E34" i="5"/>
  <c r="D8" i="6"/>
  <c r="D21" i="6" s="1"/>
  <c r="E26" i="5"/>
  <c r="I34" i="5"/>
  <c r="I26" i="5"/>
  <c r="H8" i="6"/>
  <c r="H21" i="6" s="1"/>
  <c r="M34" i="5"/>
  <c r="L8" i="6"/>
  <c r="L21" i="6" s="1"/>
  <c r="M26" i="5"/>
  <c r="Q34" i="5"/>
  <c r="P8" i="6"/>
  <c r="P21" i="6" s="1"/>
  <c r="Q26" i="5"/>
  <c r="U34" i="5"/>
  <c r="T8" i="6"/>
  <c r="T21" i="6" s="1"/>
  <c r="U26" i="5"/>
  <c r="Y34" i="5"/>
  <c r="Y26" i="5"/>
  <c r="X8" i="6"/>
  <c r="X21" i="6" s="1"/>
  <c r="AC34" i="5"/>
  <c r="AB8" i="6"/>
  <c r="AB21" i="6" s="1"/>
  <c r="AC26" i="5"/>
  <c r="AG34" i="5"/>
  <c r="AG26" i="5"/>
  <c r="AF8" i="6"/>
  <c r="AF21" i="6" s="1"/>
  <c r="AK34" i="5"/>
  <c r="AJ8" i="6"/>
  <c r="AJ21" i="6" s="1"/>
  <c r="AK26" i="5"/>
  <c r="AO34" i="5"/>
  <c r="AO26" i="5"/>
  <c r="AN8" i="6"/>
  <c r="AN21" i="6" s="1"/>
  <c r="D26" i="5"/>
  <c r="D34" i="5"/>
  <c r="C8" i="6"/>
  <c r="C21" i="6" s="1"/>
  <c r="D14" i="14"/>
  <c r="D13" i="14"/>
  <c r="D44" i="14"/>
  <c r="D40" i="14"/>
  <c r="D36" i="14"/>
  <c r="D32" i="14"/>
  <c r="D28" i="14"/>
  <c r="D24" i="14"/>
  <c r="D20" i="14"/>
  <c r="D16" i="14"/>
  <c r="D12" i="14"/>
  <c r="D8" i="14"/>
  <c r="D42" i="14"/>
  <c r="D38" i="14"/>
  <c r="D34" i="14"/>
  <c r="D30" i="14"/>
  <c r="D26" i="14"/>
  <c r="D22" i="14"/>
  <c r="D18" i="14"/>
  <c r="D10" i="14"/>
  <c r="D45" i="14"/>
  <c r="D41" i="14"/>
  <c r="D37" i="14"/>
  <c r="D33" i="14"/>
  <c r="D29" i="14"/>
  <c r="D25" i="14"/>
  <c r="D21" i="14"/>
  <c r="D17" i="14"/>
  <c r="D9" i="14"/>
  <c r="D43" i="14"/>
  <c r="D39" i="14"/>
  <c r="D35" i="14"/>
  <c r="D31" i="14"/>
  <c r="D27" i="14"/>
  <c r="D23" i="14"/>
  <c r="D19" i="14"/>
  <c r="D15" i="14"/>
  <c r="D11" i="14"/>
  <c r="D46" i="14"/>
  <c r="C40" i="13" s="1"/>
  <c r="D48" i="13" s="1"/>
  <c r="D6" i="15"/>
  <c r="AQ18" i="5"/>
  <c r="G5" i="14" l="1" a="1"/>
  <c r="AO7" i="14" s="1"/>
  <c r="D10" i="15"/>
  <c r="D18" i="15"/>
  <c r="D26" i="15"/>
  <c r="D34" i="15"/>
  <c r="D16" i="15"/>
  <c r="D24" i="15"/>
  <c r="D32" i="15"/>
  <c r="D40" i="15"/>
  <c r="D9" i="15"/>
  <c r="D21" i="15"/>
  <c r="D29" i="15"/>
  <c r="D37" i="15"/>
  <c r="D7" i="15"/>
  <c r="D15" i="15"/>
  <c r="D23" i="15"/>
  <c r="D31" i="15"/>
  <c r="D39" i="15"/>
  <c r="D12" i="15"/>
  <c r="D14" i="15"/>
  <c r="D22" i="15"/>
  <c r="D30" i="15"/>
  <c r="D38" i="15"/>
  <c r="D8" i="15"/>
  <c r="D20" i="15"/>
  <c r="D28" i="15"/>
  <c r="D36" i="15"/>
  <c r="D17" i="15"/>
  <c r="D25" i="15"/>
  <c r="D33" i="15"/>
  <c r="D41" i="15"/>
  <c r="D11" i="15"/>
  <c r="D19" i="15"/>
  <c r="D27" i="15"/>
  <c r="D35" i="15"/>
  <c r="D43" i="15"/>
  <c r="D13" i="15"/>
  <c r="D42" i="15"/>
  <c r="D44" i="15"/>
  <c r="V12" i="13"/>
  <c r="C11" i="19" s="1"/>
  <c r="AQ34" i="5"/>
  <c r="AP8" i="6"/>
  <c r="AQ26" i="5"/>
  <c r="AA6" i="14" l="1"/>
  <c r="T5" i="14"/>
  <c r="P6" i="14"/>
  <c r="AS6" i="14"/>
  <c r="AF6" i="14"/>
  <c r="W7" i="14"/>
  <c r="Q7" i="14"/>
  <c r="M120" i="14" s="1"/>
  <c r="J5" i="14"/>
  <c r="AK6" i="14"/>
  <c r="M5" i="14"/>
  <c r="AB6" i="14"/>
  <c r="AQ7" i="14"/>
  <c r="AM115" i="14" s="1"/>
  <c r="S6" i="14"/>
  <c r="AL7" i="14"/>
  <c r="N6" i="14"/>
  <c r="Y7" i="14"/>
  <c r="U132" i="14" s="1"/>
  <c r="AO5" i="14"/>
  <c r="P7" i="14"/>
  <c r="AF5" i="14"/>
  <c r="G7" i="14"/>
  <c r="W5" i="14"/>
  <c r="AP6" i="14"/>
  <c r="R5" i="14"/>
  <c r="AC6" i="14"/>
  <c r="AR7" i="14"/>
  <c r="AN128" i="14" s="1"/>
  <c r="T6" i="14"/>
  <c r="AI7" i="14"/>
  <c r="K6" i="14"/>
  <c r="AD7" i="14"/>
  <c r="X7" i="14"/>
  <c r="J7" i="14"/>
  <c r="F129" i="14" s="1"/>
  <c r="AG5" i="14"/>
  <c r="O5" i="14"/>
  <c r="AO6" i="14"/>
  <c r="W6" i="14"/>
  <c r="Y6" i="14"/>
  <c r="G6" i="14"/>
  <c r="AS7" i="14"/>
  <c r="U6" i="14"/>
  <c r="AJ7" i="14"/>
  <c r="AF109" i="14" s="1"/>
  <c r="L6" i="14"/>
  <c r="AA7" i="14"/>
  <c r="AQ5" i="14"/>
  <c r="V7" i="14"/>
  <c r="AL5" i="14"/>
  <c r="I7" i="14"/>
  <c r="Y5" i="14"/>
  <c r="AN6" i="14"/>
  <c r="P5" i="14"/>
  <c r="AE6" i="14"/>
  <c r="G5" i="14"/>
  <c r="Z6" i="14"/>
  <c r="AK7" i="14"/>
  <c r="M6" i="14"/>
  <c r="AB7" i="14"/>
  <c r="AR5" i="14"/>
  <c r="S7" i="14"/>
  <c r="AI5" i="14"/>
  <c r="N7" i="14"/>
  <c r="AN5" i="14"/>
  <c r="R6" i="14"/>
  <c r="H7" i="14"/>
  <c r="AL6" i="14"/>
  <c r="Q5" i="14"/>
  <c r="AP7" i="14"/>
  <c r="AN7" i="14"/>
  <c r="Z7" i="14"/>
  <c r="V104" i="14" s="1"/>
  <c r="AC7" i="14"/>
  <c r="Y123" i="14" s="1"/>
  <c r="AS5" i="14"/>
  <c r="T7" i="14"/>
  <c r="AJ5" i="14"/>
  <c r="K7" i="14"/>
  <c r="G119" i="14" s="1"/>
  <c r="AA5" i="14"/>
  <c r="AT6" i="14"/>
  <c r="V5" i="14"/>
  <c r="AG6" i="14"/>
  <c r="I5" i="14"/>
  <c r="X6" i="14"/>
  <c r="AM7" i="14"/>
  <c r="AI104" i="14" s="1"/>
  <c r="O6" i="14"/>
  <c r="AH7" i="14"/>
  <c r="J6" i="14"/>
  <c r="U7" i="14"/>
  <c r="Q119" i="14" s="1"/>
  <c r="AK5" i="14"/>
  <c r="L7" i="14"/>
  <c r="AB5" i="14"/>
  <c r="AQ6" i="14"/>
  <c r="S5" i="14"/>
  <c r="AG7" i="14"/>
  <c r="O7" i="14"/>
  <c r="Z5" i="14"/>
  <c r="X5" i="14"/>
  <c r="AD5" i="14"/>
  <c r="AP5" i="14"/>
  <c r="N5" i="14"/>
  <c r="AE5" i="14"/>
  <c r="L5" i="14"/>
  <c r="AH5" i="14"/>
  <c r="H6" i="14"/>
  <c r="AD6" i="14"/>
  <c r="AR6" i="14"/>
  <c r="V6" i="14"/>
  <c r="AH6" i="14"/>
  <c r="AT5" i="14"/>
  <c r="I6" i="14"/>
  <c r="AJ6" i="14"/>
  <c r="R7" i="14"/>
  <c r="N107" i="14" s="1"/>
  <c r="AF7" i="14"/>
  <c r="AB104" i="14" s="1"/>
  <c r="K5" i="14"/>
  <c r="AC5" i="14"/>
  <c r="AE7" i="14"/>
  <c r="AA100" i="14" s="1"/>
  <c r="H5" i="14"/>
  <c r="AM6" i="14"/>
  <c r="AT7" i="14"/>
  <c r="U5" i="14"/>
  <c r="AM5" i="14"/>
  <c r="Q6" i="14"/>
  <c r="AI6" i="14"/>
  <c r="M7" i="14"/>
  <c r="AP132" i="14"/>
  <c r="AP103" i="14"/>
  <c r="AP95" i="14"/>
  <c r="AP117" i="14"/>
  <c r="AP109" i="14"/>
  <c r="AP96" i="14"/>
  <c r="AP104" i="14"/>
  <c r="AP124" i="14"/>
  <c r="AP98" i="14"/>
  <c r="AP102" i="14"/>
  <c r="AP122" i="14"/>
  <c r="AP130" i="14"/>
  <c r="AN132" i="14"/>
  <c r="AN130" i="14"/>
  <c r="AN131" i="14"/>
  <c r="AN129" i="14"/>
  <c r="AN127" i="14"/>
  <c r="AN126" i="14"/>
  <c r="AN124" i="14"/>
  <c r="AN123" i="14"/>
  <c r="AN119" i="14"/>
  <c r="AN117" i="14"/>
  <c r="AN115" i="14"/>
  <c r="AN120" i="14"/>
  <c r="AN118" i="14"/>
  <c r="AN116" i="14"/>
  <c r="AN112" i="14"/>
  <c r="AN110" i="14"/>
  <c r="AN108" i="14"/>
  <c r="AN113" i="14"/>
  <c r="AN111" i="14"/>
  <c r="AN109" i="14"/>
  <c r="AN105" i="14"/>
  <c r="AN103" i="14"/>
  <c r="AN104" i="14"/>
  <c r="AN99" i="14"/>
  <c r="AN97" i="14"/>
  <c r="AN95" i="14"/>
  <c r="AN100" i="14"/>
  <c r="AN98" i="14"/>
  <c r="AN96" i="14"/>
  <c r="AJ132" i="14"/>
  <c r="AJ127" i="14"/>
  <c r="AJ124" i="14"/>
  <c r="AJ121" i="14"/>
  <c r="AJ115" i="14"/>
  <c r="AJ114" i="14"/>
  <c r="AJ110" i="14"/>
  <c r="AJ108" i="14"/>
  <c r="AJ107" i="14"/>
  <c r="AJ103" i="14"/>
  <c r="AJ97" i="14"/>
  <c r="AJ98" i="14"/>
  <c r="X97" i="14"/>
  <c r="T130" i="14"/>
  <c r="T128" i="14"/>
  <c r="T124" i="14"/>
  <c r="T117" i="14"/>
  <c r="T122" i="14"/>
  <c r="T114" i="14"/>
  <c r="T110" i="14"/>
  <c r="T109" i="14"/>
  <c r="T104" i="14"/>
  <c r="T103" i="14"/>
  <c r="T102" i="14"/>
  <c r="T98" i="14"/>
  <c r="P130" i="14"/>
  <c r="P125" i="14"/>
  <c r="P126" i="14"/>
  <c r="P121" i="14"/>
  <c r="P120" i="14"/>
  <c r="P116" i="14"/>
  <c r="P114" i="14"/>
  <c r="P113" i="14"/>
  <c r="P107" i="14"/>
  <c r="P103" i="14"/>
  <c r="P95" i="14"/>
  <c r="P96" i="14"/>
  <c r="P94" i="14"/>
  <c r="L127" i="14"/>
  <c r="L128" i="14"/>
  <c r="L124" i="14"/>
  <c r="L122" i="14"/>
  <c r="L120" i="14"/>
  <c r="L112" i="14"/>
  <c r="L106" i="14"/>
  <c r="L107" i="14"/>
  <c r="L105" i="14"/>
  <c r="L97" i="14"/>
  <c r="L100" i="14"/>
  <c r="L98" i="14"/>
  <c r="H132" i="14"/>
  <c r="H130" i="14"/>
  <c r="H131" i="14"/>
  <c r="H129" i="14"/>
  <c r="H127" i="14"/>
  <c r="H125" i="14"/>
  <c r="H128" i="14"/>
  <c r="H126" i="14"/>
  <c r="H124" i="14"/>
  <c r="H123" i="14"/>
  <c r="H121" i="14"/>
  <c r="H119" i="14"/>
  <c r="H117" i="14"/>
  <c r="H115" i="14"/>
  <c r="H122" i="14"/>
  <c r="H120" i="14"/>
  <c r="H118" i="14"/>
  <c r="H116" i="14"/>
  <c r="H114" i="14"/>
  <c r="H112" i="14"/>
  <c r="H110" i="14"/>
  <c r="H108" i="14"/>
  <c r="H106" i="14"/>
  <c r="H113" i="14"/>
  <c r="H111" i="14"/>
  <c r="H109" i="14"/>
  <c r="H107" i="14"/>
  <c r="H105" i="14"/>
  <c r="H104" i="14"/>
  <c r="H103" i="14"/>
  <c r="H101" i="14"/>
  <c r="H99" i="14"/>
  <c r="H97" i="14"/>
  <c r="H95" i="14"/>
  <c r="H102" i="14"/>
  <c r="H100" i="14"/>
  <c r="H98" i="14"/>
  <c r="H96" i="14"/>
  <c r="H94" i="14"/>
  <c r="D131" i="14"/>
  <c r="D125" i="14"/>
  <c r="D123" i="14"/>
  <c r="D121" i="14"/>
  <c r="D118" i="14"/>
  <c r="D114" i="14"/>
  <c r="D110" i="14"/>
  <c r="D109" i="14"/>
  <c r="D107" i="14"/>
  <c r="D101" i="14"/>
  <c r="D102" i="14"/>
  <c r="D96" i="14"/>
  <c r="AE128" i="14"/>
  <c r="AA125" i="14"/>
  <c r="W129" i="14"/>
  <c r="W126" i="14"/>
  <c r="W124" i="14"/>
  <c r="W120" i="14"/>
  <c r="W116" i="14"/>
  <c r="W119" i="14"/>
  <c r="W107" i="14"/>
  <c r="W114" i="14"/>
  <c r="W106" i="14"/>
  <c r="W100" i="14"/>
  <c r="W103" i="14"/>
  <c r="W101" i="14"/>
  <c r="S131" i="14"/>
  <c r="S129" i="14"/>
  <c r="S132" i="14"/>
  <c r="S126" i="14"/>
  <c r="S124" i="14"/>
  <c r="S125" i="14"/>
  <c r="S122" i="14"/>
  <c r="S118" i="14"/>
  <c r="S116" i="14"/>
  <c r="S117" i="14"/>
  <c r="S115" i="14"/>
  <c r="S113" i="14"/>
  <c r="S107" i="14"/>
  <c r="S114" i="14"/>
  <c r="S110" i="14"/>
  <c r="S106" i="14"/>
  <c r="S102" i="14"/>
  <c r="S100" i="14"/>
  <c r="S94" i="14"/>
  <c r="S105" i="14"/>
  <c r="S103" i="14"/>
  <c r="S97" i="14"/>
  <c r="S95" i="14"/>
  <c r="O131" i="14"/>
  <c r="O129" i="14"/>
  <c r="O132" i="14"/>
  <c r="O130" i="14"/>
  <c r="O128" i="14"/>
  <c r="O126" i="14"/>
  <c r="O124" i="14"/>
  <c r="O127" i="14"/>
  <c r="O125" i="14"/>
  <c r="O123" i="14"/>
  <c r="O122" i="14"/>
  <c r="O120" i="14"/>
  <c r="O118" i="14"/>
  <c r="O116" i="14"/>
  <c r="O121" i="14"/>
  <c r="O119" i="14"/>
  <c r="O117" i="14"/>
  <c r="O115" i="14"/>
  <c r="O113" i="14"/>
  <c r="O111" i="14"/>
  <c r="O109" i="14"/>
  <c r="O107" i="14"/>
  <c r="O114" i="14"/>
  <c r="O112" i="14"/>
  <c r="O110" i="14"/>
  <c r="O108" i="14"/>
  <c r="O106" i="14"/>
  <c r="O104" i="14"/>
  <c r="O102" i="14"/>
  <c r="O100" i="14"/>
  <c r="O98" i="14"/>
  <c r="O96" i="14"/>
  <c r="O105" i="14"/>
  <c r="O103" i="14"/>
  <c r="O101" i="14"/>
  <c r="O99" i="14"/>
  <c r="O97" i="14"/>
  <c r="O95" i="14"/>
  <c r="O94" i="14"/>
  <c r="K131" i="14"/>
  <c r="K132" i="14"/>
  <c r="K127" i="14"/>
  <c r="K120" i="14"/>
  <c r="K116" i="14"/>
  <c r="K115" i="14"/>
  <c r="K113" i="14"/>
  <c r="K107" i="14"/>
  <c r="K106" i="14"/>
  <c r="K102" i="14"/>
  <c r="K105" i="14"/>
  <c r="K101" i="14"/>
  <c r="K94" i="14"/>
  <c r="AL130" i="14"/>
  <c r="AL131" i="14"/>
  <c r="AL127" i="14"/>
  <c r="AL126" i="14"/>
  <c r="AL121" i="14"/>
  <c r="AL117" i="14"/>
  <c r="AL123" i="14"/>
  <c r="AL120" i="14"/>
  <c r="AL116" i="14"/>
  <c r="AL112" i="14"/>
  <c r="AL108" i="14"/>
  <c r="AL113" i="14"/>
  <c r="AL109" i="14"/>
  <c r="AL105" i="14"/>
  <c r="AL101" i="14"/>
  <c r="AL97" i="14"/>
  <c r="AL104" i="14"/>
  <c r="AL100" i="14"/>
  <c r="AL96" i="14"/>
  <c r="AH132" i="14"/>
  <c r="AH127" i="14"/>
  <c r="AH124" i="14"/>
  <c r="AH121" i="14"/>
  <c r="AH120" i="14"/>
  <c r="AH118" i="14"/>
  <c r="AH110" i="14"/>
  <c r="AH111" i="14"/>
  <c r="AH105" i="14"/>
  <c r="AH101" i="14"/>
  <c r="AH100" i="14"/>
  <c r="AH98" i="14"/>
  <c r="AH96" i="14"/>
  <c r="AD130" i="14"/>
  <c r="AD129" i="14"/>
  <c r="AD127" i="14"/>
  <c r="AD126" i="14"/>
  <c r="AD121" i="14"/>
  <c r="AD117" i="14"/>
  <c r="AD123" i="14"/>
  <c r="AD120" i="14"/>
  <c r="AD116" i="14"/>
  <c r="AD112" i="14"/>
  <c r="AD108" i="14"/>
  <c r="AD113" i="14"/>
  <c r="AD109" i="14"/>
  <c r="AD105" i="14"/>
  <c r="AD101" i="14"/>
  <c r="AD97" i="14"/>
  <c r="AD104" i="14"/>
  <c r="AD100" i="14"/>
  <c r="AD96" i="14"/>
  <c r="Z132" i="14"/>
  <c r="Z130" i="14"/>
  <c r="Z131" i="14"/>
  <c r="Z129" i="14"/>
  <c r="Z128" i="14"/>
  <c r="Z127" i="14"/>
  <c r="Z125" i="14"/>
  <c r="Z126" i="14"/>
  <c r="Z124" i="14"/>
  <c r="Z121" i="14"/>
  <c r="Z119" i="14"/>
  <c r="Z117" i="14"/>
  <c r="Z115" i="14"/>
  <c r="Z123" i="14"/>
  <c r="Z122" i="14"/>
  <c r="Z120" i="14"/>
  <c r="Z118" i="14"/>
  <c r="Z116" i="14"/>
  <c r="Z114" i="14"/>
  <c r="Z112" i="14"/>
  <c r="Z110" i="14"/>
  <c r="Z108" i="14"/>
  <c r="Z106" i="14"/>
  <c r="Z113" i="14"/>
  <c r="Z111" i="14"/>
  <c r="Z109" i="14"/>
  <c r="Z107" i="14"/>
  <c r="Z105" i="14"/>
  <c r="Z103" i="14"/>
  <c r="Z101" i="14"/>
  <c r="Z99" i="14"/>
  <c r="Z97" i="14"/>
  <c r="Z95" i="14"/>
  <c r="Z104" i="14"/>
  <c r="Z102" i="14"/>
  <c r="Z100" i="14"/>
  <c r="Z98" i="14"/>
  <c r="Z96" i="14"/>
  <c r="Z94" i="14"/>
  <c r="V123" i="14"/>
  <c r="J129" i="14"/>
  <c r="J100" i="14"/>
  <c r="AO131" i="14"/>
  <c r="AO128" i="14"/>
  <c r="AO126" i="14"/>
  <c r="AO125" i="14"/>
  <c r="AO120" i="14"/>
  <c r="AO116" i="14"/>
  <c r="AO121" i="14"/>
  <c r="AO113" i="14"/>
  <c r="AO111" i="14"/>
  <c r="AO109" i="14"/>
  <c r="AO110" i="14"/>
  <c r="AO106" i="14"/>
  <c r="AO103" i="14"/>
  <c r="AO98" i="14"/>
  <c r="AO101" i="14"/>
  <c r="AO99" i="14"/>
  <c r="AK131" i="14"/>
  <c r="AK129" i="14"/>
  <c r="AK132" i="14"/>
  <c r="AK130" i="14"/>
  <c r="AK128" i="14"/>
  <c r="AK126" i="14"/>
  <c r="AK124" i="14"/>
  <c r="AK127" i="14"/>
  <c r="AK125" i="14"/>
  <c r="AK123" i="14"/>
  <c r="AK122" i="14"/>
  <c r="AK120" i="14"/>
  <c r="AK118" i="14"/>
  <c r="AK116" i="14"/>
  <c r="AK114" i="14"/>
  <c r="AK121" i="14"/>
  <c r="AK119" i="14"/>
  <c r="AK117" i="14"/>
  <c r="AK115" i="14"/>
  <c r="AK113" i="14"/>
  <c r="AK111" i="14"/>
  <c r="AK109" i="14"/>
  <c r="AK107" i="14"/>
  <c r="AK105" i="14"/>
  <c r="AK112" i="14"/>
  <c r="AK110" i="14"/>
  <c r="AK108" i="14"/>
  <c r="AK106" i="14"/>
  <c r="AK104" i="14"/>
  <c r="AK102" i="14"/>
  <c r="AK100" i="14"/>
  <c r="AK98" i="14"/>
  <c r="AK96" i="14"/>
  <c r="AK94" i="14"/>
  <c r="AK103" i="14"/>
  <c r="AK101" i="14"/>
  <c r="AK99" i="14"/>
  <c r="AK97" i="14"/>
  <c r="AK95" i="14"/>
  <c r="AG131" i="14"/>
  <c r="AG129" i="14"/>
  <c r="AG132" i="14"/>
  <c r="AG130" i="14"/>
  <c r="AG128" i="14"/>
  <c r="AG126" i="14"/>
  <c r="AG124" i="14"/>
  <c r="AG127" i="14"/>
  <c r="AG125" i="14"/>
  <c r="AG123" i="14"/>
  <c r="AG122" i="14"/>
  <c r="AG120" i="14"/>
  <c r="AG118" i="14"/>
  <c r="AG116" i="14"/>
  <c r="AG121" i="14"/>
  <c r="AG119" i="14"/>
  <c r="AG117" i="14"/>
  <c r="AG115" i="14"/>
  <c r="AG114" i="14"/>
  <c r="AG113" i="14"/>
  <c r="AG111" i="14"/>
  <c r="AG109" i="14"/>
  <c r="AG107" i="14"/>
  <c r="AG112" i="14"/>
  <c r="AG110" i="14"/>
  <c r="AG108" i="14"/>
  <c r="AG106" i="14"/>
  <c r="AG104" i="14"/>
  <c r="AG105" i="14"/>
  <c r="AG102" i="14"/>
  <c r="AG100" i="14"/>
  <c r="AG98" i="14"/>
  <c r="AG96" i="14"/>
  <c r="AG94" i="14"/>
  <c r="AG103" i="14"/>
  <c r="AG101" i="14"/>
  <c r="AG99" i="14"/>
  <c r="AG97" i="14"/>
  <c r="AG95" i="14"/>
  <c r="AC131" i="14"/>
  <c r="AC129" i="14"/>
  <c r="AC132" i="14"/>
  <c r="AC130" i="14"/>
  <c r="AC128" i="14"/>
  <c r="AC126" i="14"/>
  <c r="AC124" i="14"/>
  <c r="AC127" i="14"/>
  <c r="AC125" i="14"/>
  <c r="AC123" i="14"/>
  <c r="AC122" i="14"/>
  <c r="AC120" i="14"/>
  <c r="AC118" i="14"/>
  <c r="AC116" i="14"/>
  <c r="AC121" i="14"/>
  <c r="AC119" i="14"/>
  <c r="AC117" i="14"/>
  <c r="AC115" i="14"/>
  <c r="AC114" i="14"/>
  <c r="AC113" i="14"/>
  <c r="AC111" i="14"/>
  <c r="AC109" i="14"/>
  <c r="AC107" i="14"/>
  <c r="AC112" i="14"/>
  <c r="AC110" i="14"/>
  <c r="AC108" i="14"/>
  <c r="AC106" i="14"/>
  <c r="AC104" i="14"/>
  <c r="AC105" i="14"/>
  <c r="AC102" i="14"/>
  <c r="AC100" i="14"/>
  <c r="AC98" i="14"/>
  <c r="AC96" i="14"/>
  <c r="AC103" i="14"/>
  <c r="AC101" i="14"/>
  <c r="AC99" i="14"/>
  <c r="AC97" i="14"/>
  <c r="AC95" i="14"/>
  <c r="AC94" i="14"/>
  <c r="Q94" i="14"/>
  <c r="M130" i="14"/>
  <c r="M114" i="14"/>
  <c r="M112" i="14"/>
  <c r="I120" i="14"/>
  <c r="I109" i="14"/>
  <c r="E131" i="14"/>
  <c r="E129" i="14"/>
  <c r="E126" i="14"/>
  <c r="E127" i="14"/>
  <c r="E123" i="14"/>
  <c r="E122" i="14"/>
  <c r="E118" i="14"/>
  <c r="E116" i="14"/>
  <c r="E117" i="14"/>
  <c r="E115" i="14"/>
  <c r="E113" i="14"/>
  <c r="E107" i="14"/>
  <c r="E114" i="14"/>
  <c r="E110" i="14"/>
  <c r="E106" i="14"/>
  <c r="E105" i="14"/>
  <c r="E102" i="14"/>
  <c r="E96" i="14"/>
  <c r="E94" i="14"/>
  <c r="E103" i="14"/>
  <c r="E97" i="14"/>
  <c r="E95" i="14"/>
  <c r="D45" i="15"/>
  <c r="X12" i="13"/>
  <c r="E11" i="19" s="1"/>
  <c r="D59" i="13"/>
  <c r="AP21" i="6"/>
  <c r="V105" i="13" s="1"/>
  <c r="I11" i="19" s="1"/>
  <c r="W12" i="13"/>
  <c r="D11" i="19" s="1"/>
  <c r="Y94" i="14" l="1"/>
  <c r="AB114" i="14"/>
  <c r="M101" i="14"/>
  <c r="M121" i="14"/>
  <c r="Q115" i="14"/>
  <c r="F100" i="14"/>
  <c r="AN94" i="14"/>
  <c r="AN102" i="14"/>
  <c r="AN101" i="14"/>
  <c r="AN107" i="14"/>
  <c r="AN106" i="14"/>
  <c r="AN114" i="14"/>
  <c r="AN122" i="14"/>
  <c r="AN121" i="14"/>
  <c r="AN125" i="14"/>
  <c r="M98" i="14"/>
  <c r="V120" i="14"/>
  <c r="G126" i="14"/>
  <c r="AM127" i="14"/>
  <c r="R113" i="14"/>
  <c r="R120" i="14"/>
  <c r="Y129" i="14"/>
  <c r="AF122" i="14"/>
  <c r="I128" i="14"/>
  <c r="I124" i="14"/>
  <c r="I98" i="14"/>
  <c r="AA113" i="14"/>
  <c r="AA121" i="14"/>
  <c r="N116" i="14"/>
  <c r="N104" i="14"/>
  <c r="Q122" i="14"/>
  <c r="Q126" i="14"/>
  <c r="Q106" i="14"/>
  <c r="AI120" i="14"/>
  <c r="AI127" i="14"/>
  <c r="J117" i="14"/>
  <c r="J107" i="14"/>
  <c r="X110" i="14"/>
  <c r="X119" i="14"/>
  <c r="F127" i="14"/>
  <c r="F112" i="14"/>
  <c r="AE119" i="14"/>
  <c r="AE120" i="14"/>
  <c r="M131" i="14"/>
  <c r="M132" i="14"/>
  <c r="M122" i="14"/>
  <c r="M113" i="14"/>
  <c r="M106" i="14"/>
  <c r="M103" i="14"/>
  <c r="I96" i="14"/>
  <c r="I131" i="14"/>
  <c r="M100" i="14"/>
  <c r="M111" i="14"/>
  <c r="M127" i="14"/>
  <c r="Q95" i="14"/>
  <c r="Q124" i="14"/>
  <c r="F103" i="14"/>
  <c r="J112" i="14"/>
  <c r="N120" i="14"/>
  <c r="AE94" i="14"/>
  <c r="AI105" i="14"/>
  <c r="X99" i="14"/>
  <c r="AP123" i="14"/>
  <c r="AP119" i="14"/>
  <c r="AP129" i="14"/>
  <c r="AP97" i="14"/>
  <c r="AP120" i="14"/>
  <c r="AP106" i="14"/>
  <c r="K129" i="14"/>
  <c r="K123" i="14"/>
  <c r="K117" i="14"/>
  <c r="K114" i="14"/>
  <c r="K100" i="14"/>
  <c r="K95" i="14"/>
  <c r="P128" i="14"/>
  <c r="P115" i="14"/>
  <c r="P108" i="14"/>
  <c r="P105" i="14"/>
  <c r="P102" i="14"/>
  <c r="AJ131" i="14"/>
  <c r="AJ123" i="14"/>
  <c r="AJ118" i="14"/>
  <c r="AJ111" i="14"/>
  <c r="AJ101" i="14"/>
  <c r="AJ96" i="14"/>
  <c r="D132" i="14"/>
  <c r="D124" i="14"/>
  <c r="D122" i="14"/>
  <c r="D108" i="14"/>
  <c r="D103" i="14"/>
  <c r="D98" i="14"/>
  <c r="E130" i="14"/>
  <c r="E132" i="14"/>
  <c r="W132" i="14"/>
  <c r="W122" i="14"/>
  <c r="W115" i="14"/>
  <c r="W112" i="14"/>
  <c r="W96" i="14"/>
  <c r="W94" i="14"/>
  <c r="AO132" i="14"/>
  <c r="AO129" i="14"/>
  <c r="AO127" i="14"/>
  <c r="AO118" i="14"/>
  <c r="AO117" i="14"/>
  <c r="AO105" i="14"/>
  <c r="AO104" i="14"/>
  <c r="AO96" i="14"/>
  <c r="T131" i="14"/>
  <c r="T123" i="14"/>
  <c r="T116" i="14"/>
  <c r="T111" i="14"/>
  <c r="T101" i="14"/>
  <c r="T94" i="14"/>
  <c r="L129" i="14"/>
  <c r="L121" i="14"/>
  <c r="L118" i="14"/>
  <c r="L111" i="14"/>
  <c r="L99" i="14"/>
  <c r="L94" i="14"/>
  <c r="AH128" i="14"/>
  <c r="AH117" i="14"/>
  <c r="AH112" i="14"/>
  <c r="AH109" i="14"/>
  <c r="AH95" i="14"/>
  <c r="S130" i="14"/>
  <c r="S127" i="14"/>
  <c r="S120" i="14"/>
  <c r="S119" i="14"/>
  <c r="S111" i="14"/>
  <c r="S112" i="14"/>
  <c r="S104" i="14"/>
  <c r="S96" i="14"/>
  <c r="S101" i="14"/>
  <c r="E99" i="14"/>
  <c r="E100" i="14"/>
  <c r="E108" i="14"/>
  <c r="E109" i="14"/>
  <c r="E121" i="14"/>
  <c r="E124" i="14"/>
  <c r="E128" i="14"/>
  <c r="I107" i="14"/>
  <c r="M95" i="14"/>
  <c r="M104" i="14"/>
  <c r="M119" i="14"/>
  <c r="M124" i="14"/>
  <c r="Q104" i="14"/>
  <c r="U106" i="14"/>
  <c r="AO97" i="14"/>
  <c r="AO100" i="14"/>
  <c r="AO112" i="14"/>
  <c r="AO119" i="14"/>
  <c r="AO123" i="14"/>
  <c r="AO130" i="14"/>
  <c r="F115" i="14"/>
  <c r="J119" i="14"/>
  <c r="N130" i="14"/>
  <c r="AH97" i="14"/>
  <c r="AH108" i="14"/>
  <c r="AH123" i="14"/>
  <c r="AH129" i="14"/>
  <c r="K103" i="14"/>
  <c r="K110" i="14"/>
  <c r="K124" i="14"/>
  <c r="K126" i="14"/>
  <c r="S99" i="14"/>
  <c r="S98" i="14"/>
  <c r="S108" i="14"/>
  <c r="S109" i="14"/>
  <c r="S121" i="14"/>
  <c r="S123" i="14"/>
  <c r="S128" i="14"/>
  <c r="W95" i="14"/>
  <c r="W104" i="14"/>
  <c r="W113" i="14"/>
  <c r="W127" i="14"/>
  <c r="AA99" i="14"/>
  <c r="AE108" i="14"/>
  <c r="AI131" i="14"/>
  <c r="D97" i="14"/>
  <c r="D111" i="14"/>
  <c r="D115" i="14"/>
  <c r="D127" i="14"/>
  <c r="L101" i="14"/>
  <c r="L110" i="14"/>
  <c r="L119" i="14"/>
  <c r="L132" i="14"/>
  <c r="P99" i="14"/>
  <c r="P106" i="14"/>
  <c r="P119" i="14"/>
  <c r="P131" i="14"/>
  <c r="T95" i="14"/>
  <c r="T106" i="14"/>
  <c r="T115" i="14"/>
  <c r="T127" i="14"/>
  <c r="X123" i="14"/>
  <c r="AJ102" i="14"/>
  <c r="AJ109" i="14"/>
  <c r="AJ122" i="14"/>
  <c r="AJ125" i="14"/>
  <c r="AP118" i="14"/>
  <c r="AP112" i="14"/>
  <c r="AP113" i="14"/>
  <c r="AP111" i="14"/>
  <c r="U113" i="14"/>
  <c r="G95" i="14"/>
  <c r="AB126" i="14"/>
  <c r="AF129" i="14"/>
  <c r="I97" i="14"/>
  <c r="I104" i="14"/>
  <c r="I117" i="14"/>
  <c r="I126" i="14"/>
  <c r="M97" i="14"/>
  <c r="M94" i="14"/>
  <c r="M102" i="14"/>
  <c r="M108" i="14"/>
  <c r="M107" i="14"/>
  <c r="M115" i="14"/>
  <c r="M116" i="14"/>
  <c r="M123" i="14"/>
  <c r="M126" i="14"/>
  <c r="M129" i="14"/>
  <c r="Q103" i="14"/>
  <c r="Q114" i="14"/>
  <c r="Q120" i="14"/>
  <c r="Q129" i="14"/>
  <c r="U122" i="14"/>
  <c r="Y115" i="14"/>
  <c r="F105" i="14"/>
  <c r="F117" i="14"/>
  <c r="J102" i="14"/>
  <c r="J114" i="14"/>
  <c r="J131" i="14"/>
  <c r="N109" i="14"/>
  <c r="R97" i="14"/>
  <c r="V96" i="14"/>
  <c r="G106" i="14"/>
  <c r="AA108" i="14"/>
  <c r="AA128" i="14"/>
  <c r="AE107" i="14"/>
  <c r="AE131" i="14"/>
  <c r="AI113" i="14"/>
  <c r="AM102" i="14"/>
  <c r="X108" i="14"/>
  <c r="X132" i="14"/>
  <c r="AF100" i="14"/>
  <c r="Y108" i="14"/>
  <c r="R126" i="14"/>
  <c r="I99" i="14"/>
  <c r="I108" i="14"/>
  <c r="I119" i="14"/>
  <c r="M99" i="14"/>
  <c r="M96" i="14"/>
  <c r="M105" i="14"/>
  <c r="M110" i="14"/>
  <c r="M109" i="14"/>
  <c r="M117" i="14"/>
  <c r="M118" i="14"/>
  <c r="M125" i="14"/>
  <c r="M128" i="14"/>
  <c r="Q98" i="14"/>
  <c r="Q107" i="14"/>
  <c r="U101" i="14"/>
  <c r="F98" i="14"/>
  <c r="F110" i="14"/>
  <c r="J105" i="14"/>
  <c r="N102" i="14"/>
  <c r="AE99" i="14"/>
  <c r="AI96" i="14"/>
  <c r="AB130" i="14"/>
  <c r="AB125" i="14"/>
  <c r="AB123" i="14"/>
  <c r="AB115" i="14"/>
  <c r="AB116" i="14"/>
  <c r="AB108" i="14"/>
  <c r="AB109" i="14"/>
  <c r="AB103" i="14"/>
  <c r="AB95" i="14"/>
  <c r="AB96" i="14"/>
  <c r="AB129" i="14"/>
  <c r="AB124" i="14"/>
  <c r="AB122" i="14"/>
  <c r="AB112" i="14"/>
  <c r="AB111" i="14"/>
  <c r="AB101" i="14"/>
  <c r="AB100" i="14"/>
  <c r="AB127" i="14"/>
  <c r="AB121" i="14"/>
  <c r="AB120" i="14"/>
  <c r="AB110" i="14"/>
  <c r="AB107" i="14"/>
  <c r="AB99" i="14"/>
  <c r="AB98" i="14"/>
  <c r="G131" i="14"/>
  <c r="G128" i="14"/>
  <c r="G123" i="14"/>
  <c r="G116" i="14"/>
  <c r="G117" i="14"/>
  <c r="G109" i="14"/>
  <c r="G110" i="14"/>
  <c r="G102" i="14"/>
  <c r="G105" i="14"/>
  <c r="G97" i="14"/>
  <c r="G132" i="14"/>
  <c r="G125" i="14"/>
  <c r="G124" i="14"/>
  <c r="G113" i="14"/>
  <c r="G112" i="14"/>
  <c r="G100" i="14"/>
  <c r="G101" i="14"/>
  <c r="G130" i="14"/>
  <c r="G122" i="14"/>
  <c r="G121" i="14"/>
  <c r="G111" i="14"/>
  <c r="G108" i="14"/>
  <c r="G98" i="14"/>
  <c r="G99" i="14"/>
  <c r="Y132" i="14"/>
  <c r="Y124" i="14"/>
  <c r="Y122" i="14"/>
  <c r="Y121" i="14"/>
  <c r="Y113" i="14"/>
  <c r="Y114" i="14"/>
  <c r="Y106" i="14"/>
  <c r="Y100" i="14"/>
  <c r="Y103" i="14"/>
  <c r="Y95" i="14"/>
  <c r="Y130" i="14"/>
  <c r="Y127" i="14"/>
  <c r="Y120" i="14"/>
  <c r="Y119" i="14"/>
  <c r="Y111" i="14"/>
  <c r="Y112" i="14"/>
  <c r="Y104" i="14"/>
  <c r="Y98" i="14"/>
  <c r="Y101" i="14"/>
  <c r="R132" i="14"/>
  <c r="R127" i="14"/>
  <c r="R124" i="14"/>
  <c r="R115" i="14"/>
  <c r="R118" i="14"/>
  <c r="R110" i="14"/>
  <c r="R111" i="14"/>
  <c r="R103" i="14"/>
  <c r="R95" i="14"/>
  <c r="R98" i="14"/>
  <c r="R130" i="14"/>
  <c r="R125" i="14"/>
  <c r="R121" i="14"/>
  <c r="R123" i="14"/>
  <c r="R116" i="14"/>
  <c r="R108" i="14"/>
  <c r="R109" i="14"/>
  <c r="R101" i="14"/>
  <c r="R104" i="14"/>
  <c r="R96" i="14"/>
  <c r="AF132" i="14"/>
  <c r="AF127" i="14"/>
  <c r="AF124" i="14"/>
  <c r="AF117" i="14"/>
  <c r="AF118" i="14"/>
  <c r="AF110" i="14"/>
  <c r="AF111" i="14"/>
  <c r="AF104" i="14"/>
  <c r="AF97" i="14"/>
  <c r="AF98" i="14"/>
  <c r="AF125" i="14"/>
  <c r="AF121" i="14"/>
  <c r="AF120" i="14"/>
  <c r="AF108" i="14"/>
  <c r="AF107" i="14"/>
  <c r="AF99" i="14"/>
  <c r="AF96" i="14"/>
  <c r="AF130" i="14"/>
  <c r="AF128" i="14"/>
  <c r="AF119" i="14"/>
  <c r="AF116" i="14"/>
  <c r="AF106" i="14"/>
  <c r="AF105" i="14"/>
  <c r="AF95" i="14"/>
  <c r="AF94" i="14"/>
  <c r="U130" i="14"/>
  <c r="U127" i="14"/>
  <c r="U120" i="14"/>
  <c r="U119" i="14"/>
  <c r="U111" i="14"/>
  <c r="U112" i="14"/>
  <c r="U104" i="14"/>
  <c r="U98" i="14"/>
  <c r="U99" i="14"/>
  <c r="U131" i="14"/>
  <c r="U128" i="14"/>
  <c r="U125" i="14"/>
  <c r="U118" i="14"/>
  <c r="U117" i="14"/>
  <c r="U109" i="14"/>
  <c r="U110" i="14"/>
  <c r="U105" i="14"/>
  <c r="U96" i="14"/>
  <c r="AM131" i="14"/>
  <c r="AM128" i="14"/>
  <c r="AM125" i="14"/>
  <c r="AM118" i="14"/>
  <c r="AM119" i="14"/>
  <c r="AM111" i="14"/>
  <c r="AM112" i="14"/>
  <c r="AM104" i="14"/>
  <c r="AM96" i="14"/>
  <c r="AM99" i="14"/>
  <c r="AM126" i="14"/>
  <c r="AM122" i="14"/>
  <c r="AM121" i="14"/>
  <c r="AM109" i="14"/>
  <c r="AM108" i="14"/>
  <c r="AM98" i="14"/>
  <c r="AM97" i="14"/>
  <c r="AM129" i="14"/>
  <c r="AM124" i="14"/>
  <c r="AM120" i="14"/>
  <c r="AM117" i="14"/>
  <c r="AM107" i="14"/>
  <c r="AM106" i="14"/>
  <c r="AM94" i="14"/>
  <c r="AM95" i="14"/>
  <c r="U94" i="14"/>
  <c r="U103" i="14"/>
  <c r="U108" i="14"/>
  <c r="U115" i="14"/>
  <c r="U123" i="14"/>
  <c r="U129" i="14"/>
  <c r="Y96" i="14"/>
  <c r="Y110" i="14"/>
  <c r="Y117" i="14"/>
  <c r="Y125" i="14"/>
  <c r="Y131" i="14"/>
  <c r="R94" i="14"/>
  <c r="R99" i="14"/>
  <c r="R106" i="14"/>
  <c r="R122" i="14"/>
  <c r="R128" i="14"/>
  <c r="G103" i="14"/>
  <c r="G114" i="14"/>
  <c r="G118" i="14"/>
  <c r="G129" i="14"/>
  <c r="AM101" i="14"/>
  <c r="AM110" i="14"/>
  <c r="AM114" i="14"/>
  <c r="AM130" i="14"/>
  <c r="AB94" i="14"/>
  <c r="AB105" i="14"/>
  <c r="AB118" i="14"/>
  <c r="AB128" i="14"/>
  <c r="AF102" i="14"/>
  <c r="AF113" i="14"/>
  <c r="AF115" i="14"/>
  <c r="AF131" i="14"/>
  <c r="I132" i="14"/>
  <c r="I127" i="14"/>
  <c r="I122" i="14"/>
  <c r="I121" i="14"/>
  <c r="I113" i="14"/>
  <c r="I114" i="14"/>
  <c r="I106" i="14"/>
  <c r="I100" i="14"/>
  <c r="I103" i="14"/>
  <c r="I95" i="14"/>
  <c r="AA130" i="14"/>
  <c r="AA127" i="14"/>
  <c r="AA120" i="14"/>
  <c r="AA119" i="14"/>
  <c r="AA111" i="14"/>
  <c r="AA112" i="14"/>
  <c r="AA104" i="14"/>
  <c r="AA96" i="14"/>
  <c r="AA101" i="14"/>
  <c r="AA131" i="14"/>
  <c r="AA126" i="14"/>
  <c r="AA122" i="14"/>
  <c r="AA117" i="14"/>
  <c r="AA107" i="14"/>
  <c r="AA106" i="14"/>
  <c r="AA94" i="14"/>
  <c r="AA97" i="14"/>
  <c r="AA129" i="14"/>
  <c r="AA124" i="14"/>
  <c r="AA118" i="14"/>
  <c r="AA115" i="14"/>
  <c r="AA114" i="14"/>
  <c r="AA102" i="14"/>
  <c r="AA105" i="14"/>
  <c r="AA95" i="14"/>
  <c r="N129" i="14"/>
  <c r="N117" i="14"/>
  <c r="N112" i="14"/>
  <c r="N113" i="14"/>
  <c r="N105" i="14"/>
  <c r="N97" i="14"/>
  <c r="N100" i="14"/>
  <c r="N125" i="14"/>
  <c r="N123" i="14"/>
  <c r="N110" i="14"/>
  <c r="N111" i="14"/>
  <c r="N103" i="14"/>
  <c r="N95" i="14"/>
  <c r="N98" i="14"/>
  <c r="Q131" i="14"/>
  <c r="Q128" i="14"/>
  <c r="Q125" i="14"/>
  <c r="Q118" i="14"/>
  <c r="Q117" i="14"/>
  <c r="Q109" i="14"/>
  <c r="Q110" i="14"/>
  <c r="Q105" i="14"/>
  <c r="Q96" i="14"/>
  <c r="Q97" i="14"/>
  <c r="AI129" i="14"/>
  <c r="AI126" i="14"/>
  <c r="AI123" i="14"/>
  <c r="AI116" i="14"/>
  <c r="AI115" i="14"/>
  <c r="AI107" i="14"/>
  <c r="AI110" i="14"/>
  <c r="AI102" i="14"/>
  <c r="AI94" i="14"/>
  <c r="AI97" i="14"/>
  <c r="AI130" i="14"/>
  <c r="AI125" i="14"/>
  <c r="AI121" i="14"/>
  <c r="AI111" i="14"/>
  <c r="AI112" i="14"/>
  <c r="AI100" i="14"/>
  <c r="AI101" i="14"/>
  <c r="AI128" i="14"/>
  <c r="AI122" i="14"/>
  <c r="AI119" i="14"/>
  <c r="AI109" i="14"/>
  <c r="AI108" i="14"/>
  <c r="AI98" i="14"/>
  <c r="AI99" i="14"/>
  <c r="V129" i="14"/>
  <c r="V117" i="14"/>
  <c r="V112" i="14"/>
  <c r="V105" i="14"/>
  <c r="V100" i="14"/>
  <c r="V126" i="14"/>
  <c r="V116" i="14"/>
  <c r="V101" i="14"/>
  <c r="V121" i="14"/>
  <c r="V108" i="14"/>
  <c r="V97" i="14"/>
  <c r="J132" i="14"/>
  <c r="J127" i="14"/>
  <c r="J124" i="14"/>
  <c r="J115" i="14"/>
  <c r="J118" i="14"/>
  <c r="J110" i="14"/>
  <c r="J111" i="14"/>
  <c r="J103" i="14"/>
  <c r="J95" i="14"/>
  <c r="J98" i="14"/>
  <c r="J130" i="14"/>
  <c r="J125" i="14"/>
  <c r="J121" i="14"/>
  <c r="J123" i="14"/>
  <c r="J116" i="14"/>
  <c r="J108" i="14"/>
  <c r="J109" i="14"/>
  <c r="J101" i="14"/>
  <c r="J104" i="14"/>
  <c r="J96" i="14"/>
  <c r="X131" i="14"/>
  <c r="X128" i="14"/>
  <c r="X121" i="14"/>
  <c r="X122" i="14"/>
  <c r="X114" i="14"/>
  <c r="X106" i="14"/>
  <c r="X107" i="14"/>
  <c r="X101" i="14"/>
  <c r="X102" i="14"/>
  <c r="X94" i="14"/>
  <c r="X130" i="14"/>
  <c r="X126" i="14"/>
  <c r="X117" i="14"/>
  <c r="X116" i="14"/>
  <c r="X113" i="14"/>
  <c r="X104" i="14"/>
  <c r="X95" i="14"/>
  <c r="X129" i="14"/>
  <c r="X124" i="14"/>
  <c r="X115" i="14"/>
  <c r="X112" i="14"/>
  <c r="X111" i="14"/>
  <c r="X103" i="14"/>
  <c r="X100" i="14"/>
  <c r="F130" i="14"/>
  <c r="F125" i="14"/>
  <c r="F121" i="14"/>
  <c r="F123" i="14"/>
  <c r="F116" i="14"/>
  <c r="F108" i="14"/>
  <c r="F109" i="14"/>
  <c r="F101" i="14"/>
  <c r="F104" i="14"/>
  <c r="F96" i="14"/>
  <c r="F131" i="14"/>
  <c r="F128" i="14"/>
  <c r="F119" i="14"/>
  <c r="F122" i="14"/>
  <c r="F114" i="14"/>
  <c r="F106" i="14"/>
  <c r="F107" i="14"/>
  <c r="F99" i="14"/>
  <c r="F102" i="14"/>
  <c r="F94" i="14"/>
  <c r="AE132" i="14"/>
  <c r="AE124" i="14"/>
  <c r="AE122" i="14"/>
  <c r="AE121" i="14"/>
  <c r="AE113" i="14"/>
  <c r="AE114" i="14"/>
  <c r="AE106" i="14"/>
  <c r="AE98" i="14"/>
  <c r="AE103" i="14"/>
  <c r="AE95" i="14"/>
  <c r="AE129" i="14"/>
  <c r="AE127" i="14"/>
  <c r="AE118" i="14"/>
  <c r="AE115" i="14"/>
  <c r="AE112" i="14"/>
  <c r="AE102" i="14"/>
  <c r="AE105" i="14"/>
  <c r="AE130" i="14"/>
  <c r="AE125" i="14"/>
  <c r="AE116" i="14"/>
  <c r="AE111" i="14"/>
  <c r="AE110" i="14"/>
  <c r="AE100" i="14"/>
  <c r="AE101" i="14"/>
  <c r="I101" i="14"/>
  <c r="I102" i="14"/>
  <c r="I110" i="14"/>
  <c r="I111" i="14"/>
  <c r="I116" i="14"/>
  <c r="I123" i="14"/>
  <c r="I130" i="14"/>
  <c r="Q99" i="14"/>
  <c r="Q100" i="14"/>
  <c r="Q108" i="14"/>
  <c r="Q111" i="14"/>
  <c r="Q121" i="14"/>
  <c r="Q123" i="14"/>
  <c r="Q130" i="14"/>
  <c r="U95" i="14"/>
  <c r="U100" i="14"/>
  <c r="U114" i="14"/>
  <c r="U121" i="14"/>
  <c r="U124" i="14"/>
  <c r="Y97" i="14"/>
  <c r="Y102" i="14"/>
  <c r="Y107" i="14"/>
  <c r="Y116" i="14"/>
  <c r="Y126" i="14"/>
  <c r="F95" i="14"/>
  <c r="F111" i="14"/>
  <c r="F118" i="14"/>
  <c r="F124" i="14"/>
  <c r="F132" i="14"/>
  <c r="J97" i="14"/>
  <c r="J113" i="14"/>
  <c r="J120" i="14"/>
  <c r="J126" i="14"/>
  <c r="N94" i="14"/>
  <c r="N99" i="14"/>
  <c r="N106" i="14"/>
  <c r="N121" i="14"/>
  <c r="R100" i="14"/>
  <c r="R105" i="14"/>
  <c r="R112" i="14"/>
  <c r="R117" i="14"/>
  <c r="R129" i="14"/>
  <c r="V109" i="14"/>
  <c r="V125" i="14"/>
  <c r="G96" i="14"/>
  <c r="G107" i="14"/>
  <c r="G120" i="14"/>
  <c r="AA103" i="14"/>
  <c r="AA110" i="14"/>
  <c r="AA116" i="14"/>
  <c r="AA132" i="14"/>
  <c r="AE96" i="14"/>
  <c r="AE109" i="14"/>
  <c r="AE123" i="14"/>
  <c r="AI95" i="14"/>
  <c r="AI106" i="14"/>
  <c r="AI117" i="14"/>
  <c r="AI124" i="14"/>
  <c r="AM103" i="14"/>
  <c r="AM105" i="14"/>
  <c r="AM116" i="14"/>
  <c r="AM132" i="14"/>
  <c r="X96" i="14"/>
  <c r="X105" i="14"/>
  <c r="X118" i="14"/>
  <c r="X125" i="14"/>
  <c r="AB102" i="14"/>
  <c r="AB113" i="14"/>
  <c r="AB117" i="14"/>
  <c r="AB131" i="14"/>
  <c r="AF101" i="14"/>
  <c r="AF112" i="14"/>
  <c r="AF123" i="14"/>
  <c r="I94" i="14"/>
  <c r="I105" i="14"/>
  <c r="I112" i="14"/>
  <c r="I115" i="14"/>
  <c r="I118" i="14"/>
  <c r="I125" i="14"/>
  <c r="I129" i="14"/>
  <c r="Q101" i="14"/>
  <c r="Q102" i="14"/>
  <c r="Q112" i="14"/>
  <c r="Q113" i="14"/>
  <c r="Q116" i="14"/>
  <c r="Q127" i="14"/>
  <c r="Q132" i="14"/>
  <c r="U97" i="14"/>
  <c r="U102" i="14"/>
  <c r="U107" i="14"/>
  <c r="U116" i="14"/>
  <c r="U126" i="14"/>
  <c r="Y99" i="14"/>
  <c r="Y105" i="14"/>
  <c r="Y109" i="14"/>
  <c r="Y118" i="14"/>
  <c r="Y128" i="14"/>
  <c r="F97" i="14"/>
  <c r="F113" i="14"/>
  <c r="F120" i="14"/>
  <c r="F126" i="14"/>
  <c r="J94" i="14"/>
  <c r="J99" i="14"/>
  <c r="J106" i="14"/>
  <c r="J122" i="14"/>
  <c r="J128" i="14"/>
  <c r="N96" i="14"/>
  <c r="N101" i="14"/>
  <c r="N108" i="14"/>
  <c r="N126" i="14"/>
  <c r="R102" i="14"/>
  <c r="R107" i="14"/>
  <c r="R114" i="14"/>
  <c r="R119" i="14"/>
  <c r="R131" i="14"/>
  <c r="V113" i="14"/>
  <c r="V130" i="14"/>
  <c r="G94" i="14"/>
  <c r="G104" i="14"/>
  <c r="G115" i="14"/>
  <c r="G127" i="14"/>
  <c r="AA98" i="14"/>
  <c r="AA109" i="14"/>
  <c r="AA123" i="14"/>
  <c r="AE97" i="14"/>
  <c r="AE104" i="14"/>
  <c r="AE117" i="14"/>
  <c r="AE126" i="14"/>
  <c r="AI103" i="14"/>
  <c r="AI114" i="14"/>
  <c r="AI118" i="14"/>
  <c r="AI132" i="14"/>
  <c r="AM100" i="14"/>
  <c r="AM113" i="14"/>
  <c r="AM123" i="14"/>
  <c r="X98" i="14"/>
  <c r="X109" i="14"/>
  <c r="X120" i="14"/>
  <c r="X127" i="14"/>
  <c r="AB97" i="14"/>
  <c r="AB106" i="14"/>
  <c r="AB119" i="14"/>
  <c r="AB132" i="14"/>
  <c r="AF103" i="14"/>
  <c r="AF114" i="14"/>
  <c r="AF126" i="14"/>
  <c r="AP131" i="14"/>
  <c r="AP115" i="14"/>
  <c r="AP99" i="14"/>
  <c r="AP121" i="14"/>
  <c r="AP105" i="14"/>
  <c r="AP100" i="14"/>
  <c r="AP116" i="14"/>
  <c r="AP94" i="14"/>
  <c r="AP110" i="14"/>
  <c r="AP126" i="14"/>
  <c r="K130" i="14"/>
  <c r="K125" i="14"/>
  <c r="K118" i="14"/>
  <c r="K119" i="14"/>
  <c r="K111" i="14"/>
  <c r="K112" i="14"/>
  <c r="K104" i="14"/>
  <c r="K96" i="14"/>
  <c r="K99" i="14"/>
  <c r="P132" i="14"/>
  <c r="P127" i="14"/>
  <c r="P124" i="14"/>
  <c r="P117" i="14"/>
  <c r="P118" i="14"/>
  <c r="P110" i="14"/>
  <c r="P111" i="14"/>
  <c r="P104" i="14"/>
  <c r="P97" i="14"/>
  <c r="P98" i="14"/>
  <c r="AJ129" i="14"/>
  <c r="AJ126" i="14"/>
  <c r="AJ119" i="14"/>
  <c r="AJ120" i="14"/>
  <c r="AJ112" i="14"/>
  <c r="AJ113" i="14"/>
  <c r="AJ105" i="14"/>
  <c r="AJ99" i="14"/>
  <c r="AJ100" i="14"/>
  <c r="D129" i="14"/>
  <c r="D126" i="14"/>
  <c r="D119" i="14"/>
  <c r="D120" i="14"/>
  <c r="D112" i="14"/>
  <c r="D113" i="14"/>
  <c r="D105" i="14"/>
  <c r="D99" i="14"/>
  <c r="D100" i="14"/>
  <c r="W131" i="14"/>
  <c r="W128" i="14"/>
  <c r="W125" i="14"/>
  <c r="W118" i="14"/>
  <c r="W117" i="14"/>
  <c r="W109" i="14"/>
  <c r="W110" i="14"/>
  <c r="W102" i="14"/>
  <c r="W105" i="14"/>
  <c r="W97" i="14"/>
  <c r="T129" i="14"/>
  <c r="T126" i="14"/>
  <c r="T119" i="14"/>
  <c r="T120" i="14"/>
  <c r="T112" i="14"/>
  <c r="T113" i="14"/>
  <c r="T105" i="14"/>
  <c r="T99" i="14"/>
  <c r="T100" i="14"/>
  <c r="L130" i="14"/>
  <c r="L125" i="14"/>
  <c r="L123" i="14"/>
  <c r="L115" i="14"/>
  <c r="L116" i="14"/>
  <c r="L108" i="14"/>
  <c r="L109" i="14"/>
  <c r="L103" i="14"/>
  <c r="L95" i="14"/>
  <c r="L96" i="14"/>
  <c r="AH131" i="14"/>
  <c r="AH125" i="14"/>
  <c r="AH119" i="14"/>
  <c r="AH122" i="14"/>
  <c r="AH114" i="14"/>
  <c r="AH106" i="14"/>
  <c r="AH107" i="14"/>
  <c r="AH99" i="14"/>
  <c r="AH102" i="14"/>
  <c r="AH94" i="14"/>
  <c r="E101" i="14"/>
  <c r="E98" i="14"/>
  <c r="E104" i="14"/>
  <c r="E112" i="14"/>
  <c r="E111" i="14"/>
  <c r="E119" i="14"/>
  <c r="E120" i="14"/>
  <c r="E125" i="14"/>
  <c r="AO95" i="14"/>
  <c r="AO94" i="14"/>
  <c r="AO102" i="14"/>
  <c r="AO108" i="14"/>
  <c r="AO107" i="14"/>
  <c r="AO115" i="14"/>
  <c r="AO114" i="14"/>
  <c r="AO122" i="14"/>
  <c r="AO124" i="14"/>
  <c r="AH104" i="14"/>
  <c r="AH103" i="14"/>
  <c r="AH113" i="14"/>
  <c r="AH116" i="14"/>
  <c r="AH115" i="14"/>
  <c r="AH126" i="14"/>
  <c r="AH130" i="14"/>
  <c r="K97" i="14"/>
  <c r="K98" i="14"/>
  <c r="K108" i="14"/>
  <c r="K109" i="14"/>
  <c r="K121" i="14"/>
  <c r="K122" i="14"/>
  <c r="K128" i="14"/>
  <c r="W99" i="14"/>
  <c r="W98" i="14"/>
  <c r="W108" i="14"/>
  <c r="W111" i="14"/>
  <c r="W121" i="14"/>
  <c r="W123" i="14"/>
  <c r="W130" i="14"/>
  <c r="D94" i="14"/>
  <c r="D95" i="14"/>
  <c r="D104" i="14"/>
  <c r="D106" i="14"/>
  <c r="D116" i="14"/>
  <c r="D117" i="14"/>
  <c r="D128" i="14"/>
  <c r="D130" i="14"/>
  <c r="L102" i="14"/>
  <c r="L104" i="14"/>
  <c r="L113" i="14"/>
  <c r="L114" i="14"/>
  <c r="L117" i="14"/>
  <c r="L126" i="14"/>
  <c r="L131" i="14"/>
  <c r="P100" i="14"/>
  <c r="P101" i="14"/>
  <c r="P109" i="14"/>
  <c r="P112" i="14"/>
  <c r="P122" i="14"/>
  <c r="P123" i="14"/>
  <c r="P129" i="14"/>
  <c r="T96" i="14"/>
  <c r="T97" i="14"/>
  <c r="T107" i="14"/>
  <c r="T108" i="14"/>
  <c r="T118" i="14"/>
  <c r="T121" i="14"/>
  <c r="T125" i="14"/>
  <c r="T132" i="14"/>
  <c r="AJ94" i="14"/>
  <c r="AJ95" i="14"/>
  <c r="AJ104" i="14"/>
  <c r="AJ106" i="14"/>
  <c r="AJ116" i="14"/>
  <c r="AJ117" i="14"/>
  <c r="AJ128" i="14"/>
  <c r="AJ130" i="14"/>
  <c r="AP114" i="14"/>
  <c r="AP128" i="14"/>
  <c r="AP108" i="14"/>
  <c r="AP101" i="14"/>
  <c r="AP125" i="14"/>
  <c r="AP107" i="14"/>
  <c r="AP127" i="14"/>
  <c r="AC133" i="14"/>
  <c r="AK133" i="14"/>
  <c r="N132" i="14"/>
  <c r="N131" i="14"/>
  <c r="N127" i="14"/>
  <c r="N128" i="14"/>
  <c r="N124" i="14"/>
  <c r="N119" i="14"/>
  <c r="N115" i="14"/>
  <c r="N122" i="14"/>
  <c r="N118" i="14"/>
  <c r="N114" i="14"/>
  <c r="V132" i="14"/>
  <c r="V131" i="14"/>
  <c r="V127" i="14"/>
  <c r="V128" i="14"/>
  <c r="V124" i="14"/>
  <c r="V119" i="14"/>
  <c r="V115" i="14"/>
  <c r="V122" i="14"/>
  <c r="V118" i="14"/>
  <c r="V114" i="14"/>
  <c r="V110" i="14"/>
  <c r="V106" i="14"/>
  <c r="V111" i="14"/>
  <c r="V107" i="14"/>
  <c r="V103" i="14"/>
  <c r="V99" i="14"/>
  <c r="V95" i="14"/>
  <c r="V102" i="14"/>
  <c r="V98" i="14"/>
  <c r="V94" i="14"/>
  <c r="AD132" i="14"/>
  <c r="AD131" i="14"/>
  <c r="AD128" i="14"/>
  <c r="AD125" i="14"/>
  <c r="AD124" i="14"/>
  <c r="AD119" i="14"/>
  <c r="AD115" i="14"/>
  <c r="AD122" i="14"/>
  <c r="AD118" i="14"/>
  <c r="AD114" i="14"/>
  <c r="AD110" i="14"/>
  <c r="AD106" i="14"/>
  <c r="AD111" i="14"/>
  <c r="AD107" i="14"/>
  <c r="AD103" i="14"/>
  <c r="AD99" i="14"/>
  <c r="AD95" i="14"/>
  <c r="AD102" i="14"/>
  <c r="AD98" i="14"/>
  <c r="AD94" i="14"/>
  <c r="AL132" i="14"/>
  <c r="AL128" i="14"/>
  <c r="AL129" i="14"/>
  <c r="AL125" i="14"/>
  <c r="AL124" i="14"/>
  <c r="AL119" i="14"/>
  <c r="AL115" i="14"/>
  <c r="AL122" i="14"/>
  <c r="AL118" i="14"/>
  <c r="AL114" i="14"/>
  <c r="AL110" i="14"/>
  <c r="AL106" i="14"/>
  <c r="AL111" i="14"/>
  <c r="AL107" i="14"/>
  <c r="AL103" i="14"/>
  <c r="AL99" i="14"/>
  <c r="AL95" i="14"/>
  <c r="AL102" i="14"/>
  <c r="AL98" i="14"/>
  <c r="AL94" i="14"/>
  <c r="AN133" i="14"/>
  <c r="AG133" i="14"/>
  <c r="Z133" i="14"/>
  <c r="O133" i="14"/>
  <c r="H133" i="14"/>
  <c r="AQ130" i="14" l="1"/>
  <c r="E174" i="14" s="1"/>
  <c r="I174" i="14" s="1"/>
  <c r="AQ113" i="14"/>
  <c r="E157" i="14" s="1"/>
  <c r="H49" i="13" s="1"/>
  <c r="AQ126" i="14"/>
  <c r="E170" i="14" s="1"/>
  <c r="H62" i="13" s="1"/>
  <c r="G133" i="14"/>
  <c r="D133" i="14"/>
  <c r="AQ120" i="14"/>
  <c r="E164" i="14" s="1"/>
  <c r="H56" i="13" s="1"/>
  <c r="S133" i="14"/>
  <c r="AQ121" i="14"/>
  <c r="E165" i="14" s="1"/>
  <c r="H57" i="13" s="1"/>
  <c r="P133" i="14"/>
  <c r="J133" i="14"/>
  <c r="AE133" i="14"/>
  <c r="AQ123" i="14"/>
  <c r="E167" i="14" s="1"/>
  <c r="I167" i="14" s="1"/>
  <c r="AJ133" i="14"/>
  <c r="AA133" i="14"/>
  <c r="U133" i="14"/>
  <c r="M133" i="14"/>
  <c r="K133" i="14"/>
  <c r="AO133" i="14"/>
  <c r="E133" i="14"/>
  <c r="AH133" i="14"/>
  <c r="L133" i="14"/>
  <c r="AQ108" i="14"/>
  <c r="E152" i="14" s="1"/>
  <c r="H44" i="13" s="1"/>
  <c r="W133" i="14"/>
  <c r="AP133" i="14"/>
  <c r="AQ97" i="14"/>
  <c r="E141" i="14" s="1"/>
  <c r="H33" i="13" s="1"/>
  <c r="I133" i="14"/>
  <c r="AQ96" i="14"/>
  <c r="E140" i="14" s="1"/>
  <c r="H32" i="13" s="1"/>
  <c r="AQ114" i="14"/>
  <c r="E158" i="14" s="1"/>
  <c r="I158" i="14" s="1"/>
  <c r="AQ119" i="14"/>
  <c r="E163" i="14" s="1"/>
  <c r="AQ131" i="14"/>
  <c r="E175" i="14" s="1"/>
  <c r="H67" i="13" s="1"/>
  <c r="T133" i="14"/>
  <c r="AQ104" i="14"/>
  <c r="E148" i="14" s="1"/>
  <c r="H40" i="13" s="1"/>
  <c r="AQ101" i="14"/>
  <c r="E145" i="14" s="1"/>
  <c r="H37" i="13" s="1"/>
  <c r="AQ100" i="14"/>
  <c r="E144" i="14" s="1"/>
  <c r="H36" i="13" s="1"/>
  <c r="AQ112" i="14"/>
  <c r="E156" i="14" s="1"/>
  <c r="H48" i="13" s="1"/>
  <c r="AQ117" i="14"/>
  <c r="E161" i="14" s="1"/>
  <c r="H53" i="13" s="1"/>
  <c r="AQ105" i="14"/>
  <c r="E149" i="14" s="1"/>
  <c r="H41" i="13" s="1"/>
  <c r="X133" i="14"/>
  <c r="AI133" i="14"/>
  <c r="AQ102" i="14"/>
  <c r="E146" i="14" s="1"/>
  <c r="H38" i="13" s="1"/>
  <c r="AQ109" i="14"/>
  <c r="E153" i="14" s="1"/>
  <c r="Q133" i="14"/>
  <c r="AB133" i="14"/>
  <c r="AM133" i="14"/>
  <c r="AF133" i="14"/>
  <c r="R133" i="14"/>
  <c r="Y133" i="14"/>
  <c r="AQ116" i="14"/>
  <c r="E160" i="14" s="1"/>
  <c r="H52" i="13" s="1"/>
  <c r="I144" i="14"/>
  <c r="K57" i="13" s="1"/>
  <c r="AQ98" i="14"/>
  <c r="E142" i="14" s="1"/>
  <c r="H34" i="13" s="1"/>
  <c r="F133" i="14"/>
  <c r="AQ129" i="14"/>
  <c r="E173" i="14" s="1"/>
  <c r="H65" i="13" s="1"/>
  <c r="AQ127" i="14"/>
  <c r="E171" i="14" s="1"/>
  <c r="I171" i="14" s="1"/>
  <c r="AQ111" i="14"/>
  <c r="E155" i="14" s="1"/>
  <c r="H47" i="13" s="1"/>
  <c r="I145" i="14"/>
  <c r="K58" i="13" s="1"/>
  <c r="K15" i="13" s="1"/>
  <c r="I141" i="14"/>
  <c r="K54" i="13" s="1"/>
  <c r="K11" i="13" s="1"/>
  <c r="H66" i="13"/>
  <c r="AQ107" i="14"/>
  <c r="E151" i="14" s="1"/>
  <c r="I151" i="14" s="1"/>
  <c r="AQ125" i="14"/>
  <c r="E169" i="14" s="1"/>
  <c r="H61" i="13" s="1"/>
  <c r="AQ122" i="14"/>
  <c r="E166" i="14" s="1"/>
  <c r="H58" i="13" s="1"/>
  <c r="I157" i="14"/>
  <c r="E245" i="14" s="1"/>
  <c r="I149" i="14"/>
  <c r="K62" i="13" s="1"/>
  <c r="K19" i="13" s="1"/>
  <c r="AQ115" i="14"/>
  <c r="E159" i="14" s="1"/>
  <c r="H51" i="13" s="1"/>
  <c r="AQ124" i="14"/>
  <c r="E168" i="14" s="1"/>
  <c r="H60" i="13" s="1"/>
  <c r="AQ132" i="14"/>
  <c r="E176" i="14" s="1"/>
  <c r="H68" i="13" s="1"/>
  <c r="AQ95" i="14"/>
  <c r="E139" i="14" s="1"/>
  <c r="I139" i="14" s="1"/>
  <c r="AQ110" i="14"/>
  <c r="E154" i="14" s="1"/>
  <c r="H46" i="13" s="1"/>
  <c r="AQ118" i="14"/>
  <c r="E162" i="14" s="1"/>
  <c r="H54" i="13" s="1"/>
  <c r="AQ106" i="14"/>
  <c r="E150" i="14" s="1"/>
  <c r="H42" i="13" s="1"/>
  <c r="N133" i="14"/>
  <c r="AQ128" i="14"/>
  <c r="E172" i="14" s="1"/>
  <c r="H64" i="13" s="1"/>
  <c r="AL133" i="14"/>
  <c r="AD133" i="14"/>
  <c r="V133" i="14"/>
  <c r="AQ94" i="14"/>
  <c r="AQ99" i="14"/>
  <c r="E143" i="14" s="1"/>
  <c r="AQ103" i="14"/>
  <c r="E147" i="14" s="1"/>
  <c r="I170" i="14"/>
  <c r="H45" i="13"/>
  <c r="I153" i="14"/>
  <c r="H55" i="13"/>
  <c r="I163" i="14"/>
  <c r="I175" i="14"/>
  <c r="E262" i="14"/>
  <c r="K87" i="13"/>
  <c r="I164" i="14"/>
  <c r="E252" i="14" s="1"/>
  <c r="I165" i="14" l="1"/>
  <c r="K78" i="13" s="1"/>
  <c r="K35" i="13" s="1"/>
  <c r="H59" i="13"/>
  <c r="I173" i="14"/>
  <c r="E261" i="14" s="1"/>
  <c r="I152" i="14"/>
  <c r="K65" i="13" s="1"/>
  <c r="K22" i="13" s="1"/>
  <c r="H50" i="13"/>
  <c r="H63" i="13"/>
  <c r="I155" i="14"/>
  <c r="K14" i="13"/>
  <c r="H43" i="13"/>
  <c r="I161" i="14"/>
  <c r="E249" i="14" s="1"/>
  <c r="I148" i="14"/>
  <c r="E232" i="14"/>
  <c r="I160" i="14"/>
  <c r="K73" i="13" s="1"/>
  <c r="K30" i="13" s="1"/>
  <c r="E229" i="14"/>
  <c r="I146" i="14"/>
  <c r="K59" i="13" s="1"/>
  <c r="K16" i="13" s="1"/>
  <c r="I156" i="14"/>
  <c r="E244" i="14" s="1"/>
  <c r="I140" i="14"/>
  <c r="E228" i="14" s="1"/>
  <c r="I142" i="14"/>
  <c r="K55" i="13" s="1"/>
  <c r="K12" i="13" s="1"/>
  <c r="E259" i="14"/>
  <c r="K84" i="13"/>
  <c r="K41" i="13" s="1"/>
  <c r="E233" i="14"/>
  <c r="K74" i="13"/>
  <c r="K31" i="13" s="1"/>
  <c r="E237" i="14"/>
  <c r="H31" i="13"/>
  <c r="E253" i="14"/>
  <c r="I169" i="14"/>
  <c r="E257" i="14" s="1"/>
  <c r="K77" i="13"/>
  <c r="K34" i="13" s="1"/>
  <c r="E240" i="14"/>
  <c r="I162" i="14"/>
  <c r="E250" i="14" s="1"/>
  <c r="I176" i="14"/>
  <c r="E264" i="14" s="1"/>
  <c r="E234" i="14"/>
  <c r="I154" i="14"/>
  <c r="K67" i="13" s="1"/>
  <c r="K24" i="13" s="1"/>
  <c r="K44" i="13"/>
  <c r="K70" i="13"/>
  <c r="K27" i="13" s="1"/>
  <c r="I168" i="14"/>
  <c r="K81" i="13" s="1"/>
  <c r="K38" i="13" s="1"/>
  <c r="I166" i="14"/>
  <c r="K79" i="13" s="1"/>
  <c r="K36" i="13" s="1"/>
  <c r="K86" i="13"/>
  <c r="K43" i="13" s="1"/>
  <c r="I159" i="14"/>
  <c r="K72" i="13" s="1"/>
  <c r="K29" i="13" s="1"/>
  <c r="I172" i="14"/>
  <c r="I150" i="14"/>
  <c r="K63" i="13" s="1"/>
  <c r="K20" i="13" s="1"/>
  <c r="H39" i="13"/>
  <c r="I147" i="14"/>
  <c r="E138" i="14"/>
  <c r="AQ133" i="14"/>
  <c r="K52" i="13"/>
  <c r="E227" i="14"/>
  <c r="H35" i="13"/>
  <c r="I143" i="14"/>
  <c r="E258" i="14"/>
  <c r="K83" i="13"/>
  <c r="K40" i="13" s="1"/>
  <c r="K68" i="13"/>
  <c r="K25" i="13" s="1"/>
  <c r="E243" i="14"/>
  <c r="E251" i="14"/>
  <c r="K76" i="13"/>
  <c r="K33" i="13" s="1"/>
  <c r="E239" i="14"/>
  <c r="K64" i="13"/>
  <c r="E246" i="14"/>
  <c r="K71" i="13"/>
  <c r="K66" i="13"/>
  <c r="K23" i="13" s="1"/>
  <c r="E241" i="14"/>
  <c r="E255" i="14"/>
  <c r="K80" i="13"/>
  <c r="K37" i="13" s="1"/>
  <c r="K88" i="13"/>
  <c r="K45" i="13" s="1"/>
  <c r="E263" i="14"/>
  <c r="K28" i="13" l="1"/>
  <c r="K53" i="13"/>
  <c r="K10" i="13" s="1"/>
  <c r="K21" i="13"/>
  <c r="E248" i="14"/>
  <c r="E230" i="14"/>
  <c r="K69" i="13"/>
  <c r="K26" i="13" s="1"/>
  <c r="K61" i="13"/>
  <c r="K18" i="13" s="1"/>
  <c r="E236" i="14"/>
  <c r="K82" i="13"/>
  <c r="K39" i="13" s="1"/>
  <c r="E254" i="14"/>
  <c r="K89" i="13"/>
  <c r="K46" i="13" s="1"/>
  <c r="K75" i="13"/>
  <c r="K32" i="13" s="1"/>
  <c r="E238" i="14"/>
  <c r="K9" i="13"/>
  <c r="E247" i="14"/>
  <c r="E242" i="14"/>
  <c r="E256" i="14"/>
  <c r="E260" i="14"/>
  <c r="K85" i="13"/>
  <c r="K42" i="13" s="1"/>
  <c r="K60" i="13"/>
  <c r="K17" i="13" s="1"/>
  <c r="E235" i="14"/>
  <c r="K56" i="13"/>
  <c r="K13" i="13" s="1"/>
  <c r="E231" i="14"/>
  <c r="H30" i="13"/>
  <c r="I138" i="14"/>
  <c r="E177" i="14"/>
  <c r="H69" i="13" l="1"/>
  <c r="E226" i="14"/>
  <c r="K51" i="13"/>
  <c r="K90" i="13" s="1"/>
  <c r="I177" i="14"/>
  <c r="K8" i="13" l="1"/>
  <c r="K47" i="13" s="1"/>
  <c r="G226" i="14" a="1"/>
  <c r="E265" i="14"/>
  <c r="G230" i="14" l="1"/>
  <c r="G257" i="14"/>
  <c r="G253" i="14"/>
  <c r="G228" i="14"/>
  <c r="G235" i="14"/>
  <c r="G242" i="14"/>
  <c r="G232" i="14"/>
  <c r="G245" i="14"/>
  <c r="G263" i="14"/>
  <c r="G231" i="14"/>
  <c r="G238" i="14"/>
  <c r="G249" i="14"/>
  <c r="G237" i="14"/>
  <c r="G259" i="14"/>
  <c r="G227" i="14"/>
  <c r="G234" i="14"/>
  <c r="G264" i="14"/>
  <c r="G229" i="14"/>
  <c r="G255" i="14"/>
  <c r="G262" i="14"/>
  <c r="G241" i="14"/>
  <c r="G260" i="14"/>
  <c r="G251" i="14"/>
  <c r="G258" i="14"/>
  <c r="G226" i="14"/>
  <c r="G256" i="14"/>
  <c r="G252" i="14"/>
  <c r="G247" i="14"/>
  <c r="G254" i="14"/>
  <c r="G248" i="14"/>
  <c r="G240" i="14"/>
  <c r="G244" i="14"/>
  <c r="G243" i="14"/>
  <c r="G250" i="14"/>
  <c r="G233" i="14"/>
  <c r="G261" i="14"/>
  <c r="G236" i="14"/>
  <c r="G239" i="14"/>
  <c r="G246" i="14"/>
  <c r="O239" i="14" l="1"/>
  <c r="M64" i="13"/>
  <c r="K239" i="14"/>
  <c r="S64" i="13" s="1"/>
  <c r="E19" i="15"/>
  <c r="F19" i="15" s="1"/>
  <c r="K261" i="14"/>
  <c r="S86" i="13" s="1"/>
  <c r="M86" i="13"/>
  <c r="E41" i="15"/>
  <c r="F41" i="15" s="1"/>
  <c r="O261" i="14"/>
  <c r="K250" i="14"/>
  <c r="S75" i="13" s="1"/>
  <c r="O250" i="14"/>
  <c r="M75" i="13"/>
  <c r="E30" i="15"/>
  <c r="F30" i="15" s="1"/>
  <c r="O244" i="14"/>
  <c r="M69" i="13"/>
  <c r="K244" i="14"/>
  <c r="S69" i="13" s="1"/>
  <c r="E24" i="15"/>
  <c r="F24" i="15" s="1"/>
  <c r="K248" i="14"/>
  <c r="S73" i="13" s="1"/>
  <c r="O248" i="14"/>
  <c r="M73" i="13"/>
  <c r="E28" i="15"/>
  <c r="F28" i="15" s="1"/>
  <c r="O247" i="14"/>
  <c r="K247" i="14"/>
  <c r="S72" i="13" s="1"/>
  <c r="M72" i="13"/>
  <c r="E27" i="15"/>
  <c r="F27" i="15" s="1"/>
  <c r="O256" i="14"/>
  <c r="M81" i="13"/>
  <c r="K256" i="14"/>
  <c r="S81" i="13" s="1"/>
  <c r="E36" i="15"/>
  <c r="F36" i="15" s="1"/>
  <c r="K258" i="14"/>
  <c r="S83" i="13" s="1"/>
  <c r="O258" i="14"/>
  <c r="M83" i="13"/>
  <c r="E38" i="15"/>
  <c r="F38" i="15" s="1"/>
  <c r="K260" i="14"/>
  <c r="S85" i="13" s="1"/>
  <c r="O260" i="14"/>
  <c r="M85" i="13"/>
  <c r="E40" i="15"/>
  <c r="F40" i="15" s="1"/>
  <c r="K262" i="14"/>
  <c r="S87" i="13" s="1"/>
  <c r="O262" i="14"/>
  <c r="E42" i="15"/>
  <c r="F42" i="15" s="1"/>
  <c r="M87" i="13"/>
  <c r="K229" i="14"/>
  <c r="S54" i="13" s="1"/>
  <c r="O229" i="14"/>
  <c r="E9" i="15"/>
  <c r="F9" i="15" s="1"/>
  <c r="M54" i="13"/>
  <c r="K234" i="14"/>
  <c r="S59" i="13" s="1"/>
  <c r="E14" i="15"/>
  <c r="F14" i="15" s="1"/>
  <c r="O234" i="14"/>
  <c r="M59" i="13"/>
  <c r="K259" i="14"/>
  <c r="S84" i="13" s="1"/>
  <c r="E39" i="15"/>
  <c r="F39" i="15" s="1"/>
  <c r="M84" i="13"/>
  <c r="O259" i="14"/>
  <c r="O249" i="14"/>
  <c r="E29" i="15"/>
  <c r="F29" i="15" s="1"/>
  <c r="K249" i="14"/>
  <c r="S74" i="13" s="1"/>
  <c r="M74" i="13"/>
  <c r="O231" i="14"/>
  <c r="E11" i="15"/>
  <c r="F11" i="15" s="1"/>
  <c r="K231" i="14"/>
  <c r="S56" i="13" s="1"/>
  <c r="M56" i="13"/>
  <c r="O245" i="14"/>
  <c r="E25" i="15"/>
  <c r="F25" i="15" s="1"/>
  <c r="K245" i="14"/>
  <c r="S70" i="13" s="1"/>
  <c r="M70" i="13"/>
  <c r="O242" i="14"/>
  <c r="E22" i="15"/>
  <c r="F22" i="15" s="1"/>
  <c r="K242" i="14"/>
  <c r="S67" i="13" s="1"/>
  <c r="M67" i="13"/>
  <c r="K228" i="14"/>
  <c r="S53" i="13" s="1"/>
  <c r="E8" i="15"/>
  <c r="F8" i="15" s="1"/>
  <c r="O228" i="14"/>
  <c r="M53" i="13"/>
  <c r="K257" i="14"/>
  <c r="S82" i="13" s="1"/>
  <c r="E37" i="15"/>
  <c r="F37" i="15" s="1"/>
  <c r="O257" i="14"/>
  <c r="M82" i="13"/>
  <c r="O246" i="14"/>
  <c r="E26" i="15"/>
  <c r="F26" i="15" s="1"/>
  <c r="M71" i="13"/>
  <c r="K246" i="14"/>
  <c r="S71" i="13" s="1"/>
  <c r="O236" i="14"/>
  <c r="E16" i="15"/>
  <c r="F16" i="15" s="1"/>
  <c r="K236" i="14"/>
  <c r="S61" i="13" s="1"/>
  <c r="M61" i="13"/>
  <c r="K233" i="14"/>
  <c r="S58" i="13" s="1"/>
  <c r="E13" i="15"/>
  <c r="F13" i="15" s="1"/>
  <c r="O233" i="14"/>
  <c r="M58" i="13"/>
  <c r="O243" i="14"/>
  <c r="K243" i="14"/>
  <c r="S68" i="13" s="1"/>
  <c r="E23" i="15"/>
  <c r="F23" i="15" s="1"/>
  <c r="M68" i="13"/>
  <c r="O240" i="14"/>
  <c r="E20" i="15"/>
  <c r="F20" i="15" s="1"/>
  <c r="K240" i="14"/>
  <c r="S65" i="13" s="1"/>
  <c r="M65" i="13"/>
  <c r="E34" i="15"/>
  <c r="F34" i="15" s="1"/>
  <c r="O254" i="14"/>
  <c r="M79" i="13"/>
  <c r="K254" i="14"/>
  <c r="S79" i="13" s="1"/>
  <c r="E32" i="15"/>
  <c r="F32" i="15" s="1"/>
  <c r="K252" i="14"/>
  <c r="S77" i="13" s="1"/>
  <c r="O252" i="14"/>
  <c r="M77" i="13"/>
  <c r="K226" i="14"/>
  <c r="G265" i="14"/>
  <c r="E6" i="15"/>
  <c r="M51" i="13"/>
  <c r="D19" i="5" a="1"/>
  <c r="O226" i="14"/>
  <c r="K251" i="14"/>
  <c r="S76" i="13" s="1"/>
  <c r="E31" i="15"/>
  <c r="F31" i="15" s="1"/>
  <c r="O251" i="14"/>
  <c r="M76" i="13"/>
  <c r="O241" i="14"/>
  <c r="E21" i="15"/>
  <c r="F21" i="15" s="1"/>
  <c r="M66" i="13"/>
  <c r="K241" i="14"/>
  <c r="S66" i="13" s="1"/>
  <c r="O255" i="14"/>
  <c r="M80" i="13"/>
  <c r="K255" i="14"/>
  <c r="S80" i="13" s="1"/>
  <c r="E35" i="15"/>
  <c r="F35" i="15" s="1"/>
  <c r="O264" i="14"/>
  <c r="M89" i="13"/>
  <c r="K264" i="14"/>
  <c r="S89" i="13" s="1"/>
  <c r="E44" i="15"/>
  <c r="F44" i="15" s="1"/>
  <c r="K227" i="14"/>
  <c r="S52" i="13" s="1"/>
  <c r="M52" i="13"/>
  <c r="O227" i="14"/>
  <c r="E7" i="15"/>
  <c r="F7" i="15" s="1"/>
  <c r="K237" i="14"/>
  <c r="S62" i="13" s="1"/>
  <c r="O237" i="14"/>
  <c r="M62" i="13"/>
  <c r="E17" i="15"/>
  <c r="F17" i="15" s="1"/>
  <c r="O238" i="14"/>
  <c r="K238" i="14"/>
  <c r="S63" i="13" s="1"/>
  <c r="M63" i="13"/>
  <c r="E18" i="15"/>
  <c r="F18" i="15" s="1"/>
  <c r="O263" i="14"/>
  <c r="M88" i="13"/>
  <c r="K263" i="14"/>
  <c r="S88" i="13" s="1"/>
  <c r="E43" i="15"/>
  <c r="F43" i="15" s="1"/>
  <c r="K232" i="14"/>
  <c r="S57" i="13" s="1"/>
  <c r="O232" i="14"/>
  <c r="M57" i="13"/>
  <c r="E12" i="15"/>
  <c r="F12" i="15" s="1"/>
  <c r="K235" i="14"/>
  <c r="S60" i="13" s="1"/>
  <c r="M60" i="13"/>
  <c r="O235" i="14"/>
  <c r="E15" i="15"/>
  <c r="F15" i="15" s="1"/>
  <c r="O253" i="14"/>
  <c r="K253" i="14"/>
  <c r="S78" i="13" s="1"/>
  <c r="M78" i="13"/>
  <c r="E33" i="15"/>
  <c r="F33" i="15" s="1"/>
  <c r="E10" i="15"/>
  <c r="F10" i="15" s="1"/>
  <c r="O230" i="14"/>
  <c r="M55" i="13"/>
  <c r="K230" i="14"/>
  <c r="S55" i="13" s="1"/>
  <c r="O265" i="14" l="1"/>
  <c r="M90" i="13"/>
  <c r="H19" i="5"/>
  <c r="S19" i="5"/>
  <c r="AD19" i="5"/>
  <c r="AN19" i="5"/>
  <c r="J19" i="5"/>
  <c r="T19" i="5"/>
  <c r="AE19" i="5"/>
  <c r="AP19" i="5"/>
  <c r="K19" i="5"/>
  <c r="V19" i="5"/>
  <c r="AF19" i="5"/>
  <c r="W19" i="5"/>
  <c r="AB19" i="5"/>
  <c r="AH19" i="5"/>
  <c r="AM19" i="5"/>
  <c r="Y19" i="5"/>
  <c r="AK19" i="5"/>
  <c r="AG19" i="5"/>
  <c r="AC19" i="5"/>
  <c r="R19" i="5"/>
  <c r="N19" i="5"/>
  <c r="AI19" i="5"/>
  <c r="O19" i="5"/>
  <c r="AJ19" i="5"/>
  <c r="P19" i="5"/>
  <c r="AL19" i="5"/>
  <c r="L19" i="5"/>
  <c r="AO19" i="5"/>
  <c r="U19" i="5"/>
  <c r="M19" i="5"/>
  <c r="E19" i="5"/>
  <c r="X19" i="5"/>
  <c r="D19" i="5"/>
  <c r="Z19" i="5"/>
  <c r="F19" i="5"/>
  <c r="AA19" i="5"/>
  <c r="G19" i="5"/>
  <c r="I19" i="5"/>
  <c r="Q19" i="5"/>
  <c r="F6" i="15"/>
  <c r="F45" i="15" s="1"/>
  <c r="H45" i="15" s="1"/>
  <c r="L45" i="15" s="1"/>
  <c r="E45" i="15"/>
  <c r="S51" i="13"/>
  <c r="S90" i="13" s="1"/>
  <c r="D105" i="13" s="1"/>
  <c r="D27" i="5" a="1"/>
  <c r="K265" i="14"/>
  <c r="H105" i="13" l="1"/>
  <c r="D148" i="13" s="1"/>
  <c r="F88" i="15"/>
  <c r="H9" i="6"/>
  <c r="H22" i="6" s="1"/>
  <c r="I35" i="5"/>
  <c r="Z9" i="6"/>
  <c r="Z22" i="6" s="1"/>
  <c r="AA35" i="5"/>
  <c r="Y9" i="6"/>
  <c r="Y22" i="6" s="1"/>
  <c r="Z35" i="5"/>
  <c r="X35" i="5"/>
  <c r="W9" i="6"/>
  <c r="W22" i="6" s="1"/>
  <c r="L9" i="6"/>
  <c r="L22" i="6" s="1"/>
  <c r="M35" i="5"/>
  <c r="AN9" i="6"/>
  <c r="AN22" i="6" s="1"/>
  <c r="AO35" i="5"/>
  <c r="AK9" i="6"/>
  <c r="AK22" i="6" s="1"/>
  <c r="AL35" i="5"/>
  <c r="AI9" i="6"/>
  <c r="AI22" i="6" s="1"/>
  <c r="AJ35" i="5"/>
  <c r="AH9" i="6"/>
  <c r="AH22" i="6" s="1"/>
  <c r="AI35" i="5"/>
  <c r="Q9" i="6"/>
  <c r="Q22" i="6" s="1"/>
  <c r="R35" i="5"/>
  <c r="AF9" i="6"/>
  <c r="AF22" i="6" s="1"/>
  <c r="AG35" i="5"/>
  <c r="X9" i="6"/>
  <c r="X22" i="6" s="1"/>
  <c r="Y35" i="5"/>
  <c r="AG9" i="6"/>
  <c r="AG22" i="6" s="1"/>
  <c r="AH35" i="5"/>
  <c r="V9" i="6"/>
  <c r="V22" i="6" s="1"/>
  <c r="W35" i="5"/>
  <c r="U9" i="6"/>
  <c r="U22" i="6" s="1"/>
  <c r="V35" i="5"/>
  <c r="AO9" i="6"/>
  <c r="AO22" i="6" s="1"/>
  <c r="AP35" i="5"/>
  <c r="S9" i="6"/>
  <c r="S22" i="6" s="1"/>
  <c r="T35" i="5"/>
  <c r="AN35" i="5"/>
  <c r="AM9" i="6"/>
  <c r="AM22" i="6" s="1"/>
  <c r="R9" i="6"/>
  <c r="R22" i="6" s="1"/>
  <c r="S35" i="5"/>
  <c r="D27" i="5"/>
  <c r="N27" i="5"/>
  <c r="S27" i="5"/>
  <c r="V27" i="5"/>
  <c r="X27" i="5"/>
  <c r="AL27" i="5"/>
  <c r="F27" i="5"/>
  <c r="T27" i="5"/>
  <c r="AH27" i="5"/>
  <c r="AK27" i="5"/>
  <c r="U27" i="5"/>
  <c r="AN27" i="5"/>
  <c r="AD27" i="5"/>
  <c r="R27" i="5"/>
  <c r="Q27" i="5"/>
  <c r="AP27" i="5"/>
  <c r="E27" i="5"/>
  <c r="P27" i="5"/>
  <c r="AM27" i="5"/>
  <c r="Y27" i="5"/>
  <c r="AF27" i="5"/>
  <c r="AG27" i="5"/>
  <c r="Z27" i="5"/>
  <c r="AO27" i="5"/>
  <c r="G27" i="5"/>
  <c r="AJ27" i="5"/>
  <c r="I27" i="5"/>
  <c r="K27" i="5"/>
  <c r="L27" i="5"/>
  <c r="AC27" i="5"/>
  <c r="AA27" i="5"/>
  <c r="J27" i="5"/>
  <c r="AB27" i="5"/>
  <c r="O27" i="5"/>
  <c r="AI27" i="5"/>
  <c r="M27" i="5"/>
  <c r="AE27" i="5"/>
  <c r="H27" i="5"/>
  <c r="W27" i="5"/>
  <c r="P9" i="6"/>
  <c r="P22" i="6" s="1"/>
  <c r="Q35" i="5"/>
  <c r="F9" i="6"/>
  <c r="F22" i="6" s="1"/>
  <c r="G35" i="5"/>
  <c r="E9" i="6"/>
  <c r="E22" i="6" s="1"/>
  <c r="F35" i="5"/>
  <c r="D35" i="5"/>
  <c r="C9" i="6"/>
  <c r="AQ19" i="5"/>
  <c r="D9" i="6"/>
  <c r="D22" i="6" s="1"/>
  <c r="E35" i="5"/>
  <c r="T9" i="6"/>
  <c r="T22" i="6" s="1"/>
  <c r="U35" i="5"/>
  <c r="L35" i="5"/>
  <c r="K9" i="6"/>
  <c r="K22" i="6" s="1"/>
  <c r="P35" i="5"/>
  <c r="O9" i="6"/>
  <c r="O22" i="6" s="1"/>
  <c r="N9" i="6"/>
  <c r="N22" i="6" s="1"/>
  <c r="O35" i="5"/>
  <c r="M9" i="6"/>
  <c r="M22" i="6" s="1"/>
  <c r="N35" i="5"/>
  <c r="AB9" i="6"/>
  <c r="AB22" i="6" s="1"/>
  <c r="AC35" i="5"/>
  <c r="AJ9" i="6"/>
  <c r="AJ22" i="6" s="1"/>
  <c r="AK35" i="5"/>
  <c r="AL9" i="6"/>
  <c r="AL22" i="6" s="1"/>
  <c r="AM35" i="5"/>
  <c r="AB35" i="5"/>
  <c r="AA9" i="6"/>
  <c r="AA22" i="6" s="1"/>
  <c r="AF35" i="5"/>
  <c r="AE9" i="6"/>
  <c r="AE22" i="6" s="1"/>
  <c r="J9" i="6"/>
  <c r="J22" i="6" s="1"/>
  <c r="K35" i="5"/>
  <c r="AD9" i="6"/>
  <c r="AD22" i="6" s="1"/>
  <c r="AE35" i="5"/>
  <c r="I9" i="6"/>
  <c r="I22" i="6" s="1"/>
  <c r="J35" i="5"/>
  <c r="AC9" i="6"/>
  <c r="AC22" i="6" s="1"/>
  <c r="AD35" i="5"/>
  <c r="H35" i="5"/>
  <c r="G9" i="6"/>
  <c r="G22" i="6" s="1"/>
  <c r="AQ35" i="5" l="1"/>
  <c r="W13" i="13" s="1"/>
  <c r="D12" i="19" s="1"/>
  <c r="AQ27" i="5"/>
  <c r="X13" i="13" s="1"/>
  <c r="E12" i="19" s="1"/>
  <c r="E11" i="5"/>
  <c r="F11" i="5" s="1"/>
  <c r="V13" i="13"/>
  <c r="C12" i="19" s="1"/>
  <c r="J86" i="15"/>
  <c r="J78" i="15"/>
  <c r="J70" i="15"/>
  <c r="J62" i="15"/>
  <c r="J54" i="15"/>
  <c r="J84" i="15"/>
  <c r="J76" i="15"/>
  <c r="J68" i="15"/>
  <c r="J60" i="15"/>
  <c r="J52" i="15"/>
  <c r="J83" i="15"/>
  <c r="J75" i="15"/>
  <c r="J67" i="15"/>
  <c r="J59" i="15"/>
  <c r="J51" i="15"/>
  <c r="J81" i="15"/>
  <c r="J73" i="15"/>
  <c r="J65" i="15"/>
  <c r="J57" i="15"/>
  <c r="J82" i="15"/>
  <c r="J74" i="15"/>
  <c r="J66" i="15"/>
  <c r="J58" i="15"/>
  <c r="J50" i="15"/>
  <c r="J80" i="15"/>
  <c r="J72" i="15"/>
  <c r="J64" i="15"/>
  <c r="J56" i="15"/>
  <c r="J87" i="15"/>
  <c r="J79" i="15"/>
  <c r="J71" i="15"/>
  <c r="J63" i="15"/>
  <c r="J55" i="15"/>
  <c r="J85" i="15"/>
  <c r="J77" i="15"/>
  <c r="J69" i="15"/>
  <c r="J61" i="15"/>
  <c r="J53" i="15"/>
  <c r="J49" i="15"/>
  <c r="C22" i="6"/>
  <c r="AP22" i="6" s="1"/>
  <c r="V106" i="13" s="1"/>
  <c r="I12" i="19" s="1"/>
  <c r="AP9" i="6"/>
  <c r="N53" i="15" l="1"/>
  <c r="H134" i="13"/>
  <c r="H150" i="13"/>
  <c r="N69" i="15"/>
  <c r="N85" i="15"/>
  <c r="H166" i="13"/>
  <c r="H144" i="13"/>
  <c r="N63" i="15"/>
  <c r="N79" i="15"/>
  <c r="H160" i="13"/>
  <c r="H137" i="13"/>
  <c r="N56" i="15"/>
  <c r="H153" i="13"/>
  <c r="N72" i="15"/>
  <c r="H131" i="13"/>
  <c r="N50" i="15"/>
  <c r="H147" i="13"/>
  <c r="N66" i="15"/>
  <c r="H163" i="13"/>
  <c r="N82" i="15"/>
  <c r="N65" i="15"/>
  <c r="H146" i="13"/>
  <c r="N81" i="15"/>
  <c r="H162" i="13"/>
  <c r="N59" i="15"/>
  <c r="H140" i="13"/>
  <c r="N75" i="15"/>
  <c r="H156" i="13"/>
  <c r="N52" i="15"/>
  <c r="H133" i="13"/>
  <c r="N68" i="15"/>
  <c r="H149" i="13"/>
  <c r="N84" i="15"/>
  <c r="H165" i="13"/>
  <c r="N62" i="15"/>
  <c r="H143" i="13"/>
  <c r="N78" i="15"/>
  <c r="H159" i="13"/>
  <c r="J88" i="15"/>
  <c r="H130" i="13"/>
  <c r="N49" i="15"/>
  <c r="N61" i="15"/>
  <c r="H142" i="13"/>
  <c r="H158" i="13"/>
  <c r="N77" i="15"/>
  <c r="H136" i="13"/>
  <c r="N55" i="15"/>
  <c r="H152" i="13"/>
  <c r="N71" i="15"/>
  <c r="H168" i="13"/>
  <c r="N87" i="15"/>
  <c r="H145" i="13"/>
  <c r="N64" i="15"/>
  <c r="N80" i="15"/>
  <c r="H161" i="13"/>
  <c r="H139" i="13"/>
  <c r="N58" i="15"/>
  <c r="H155" i="13"/>
  <c r="N74" i="15"/>
  <c r="N57" i="15"/>
  <c r="H138" i="13"/>
  <c r="N73" i="15"/>
  <c r="H154" i="13"/>
  <c r="N51" i="15"/>
  <c r="H132" i="13"/>
  <c r="N67" i="15"/>
  <c r="H148" i="13"/>
  <c r="N83" i="15"/>
  <c r="H164" i="13"/>
  <c r="N60" i="15"/>
  <c r="H141" i="13"/>
  <c r="N76" i="15"/>
  <c r="H157" i="13"/>
  <c r="N54" i="15"/>
  <c r="H135" i="13"/>
  <c r="N70" i="15"/>
  <c r="H151" i="13"/>
  <c r="H167" i="13"/>
  <c r="N86" i="15"/>
  <c r="F159" i="15" l="1"/>
  <c r="K171" i="13"/>
  <c r="K129" i="13" s="1"/>
  <c r="K155" i="13"/>
  <c r="K113" i="13" s="1"/>
  <c r="F143" i="15"/>
  <c r="F165" i="15"/>
  <c r="K177" i="13"/>
  <c r="K135" i="13" s="1"/>
  <c r="F149" i="15"/>
  <c r="K161" i="13"/>
  <c r="K119" i="13" s="1"/>
  <c r="F172" i="15"/>
  <c r="K184" i="13"/>
  <c r="K142" i="13" s="1"/>
  <c r="F156" i="15"/>
  <c r="K168" i="13"/>
  <c r="K126" i="13" s="1"/>
  <c r="F140" i="15"/>
  <c r="K152" i="13"/>
  <c r="K110" i="13" s="1"/>
  <c r="F162" i="15"/>
  <c r="K174" i="13"/>
  <c r="K132" i="13" s="1"/>
  <c r="F146" i="15"/>
  <c r="K158" i="13"/>
  <c r="K116" i="13" s="1"/>
  <c r="F169" i="15"/>
  <c r="K181" i="13"/>
  <c r="K139" i="13" s="1"/>
  <c r="F150" i="15"/>
  <c r="K162" i="13"/>
  <c r="K120" i="13" s="1"/>
  <c r="H169" i="13"/>
  <c r="F171" i="15"/>
  <c r="K183" i="13"/>
  <c r="K141" i="13" s="1"/>
  <c r="F155" i="15"/>
  <c r="K167" i="13"/>
  <c r="K125" i="13" s="1"/>
  <c r="F139" i="15"/>
  <c r="K151" i="13"/>
  <c r="K109" i="13" s="1"/>
  <c r="F161" i="15"/>
  <c r="K173" i="13"/>
  <c r="K131" i="13" s="1"/>
  <c r="F145" i="15"/>
  <c r="K157" i="13"/>
  <c r="K115" i="13" s="1"/>
  <c r="K164" i="13"/>
  <c r="K122" i="13" s="1"/>
  <c r="F152" i="15"/>
  <c r="F158" i="15"/>
  <c r="K170" i="13"/>
  <c r="K128" i="13" s="1"/>
  <c r="F175" i="15"/>
  <c r="K187" i="13"/>
  <c r="K145" i="13" s="1"/>
  <c r="F163" i="15"/>
  <c r="K175" i="13"/>
  <c r="K133" i="13" s="1"/>
  <c r="F147" i="15"/>
  <c r="K159" i="13"/>
  <c r="K117" i="13" s="1"/>
  <c r="F153" i="15"/>
  <c r="K165" i="13"/>
  <c r="K123" i="13" s="1"/>
  <c r="K188" i="13"/>
  <c r="K146" i="13" s="1"/>
  <c r="F176" i="15"/>
  <c r="F160" i="15"/>
  <c r="K172" i="13"/>
  <c r="K130" i="13" s="1"/>
  <c r="F144" i="15"/>
  <c r="K156" i="13"/>
  <c r="K114" i="13" s="1"/>
  <c r="F166" i="15"/>
  <c r="K178" i="13"/>
  <c r="K136" i="13" s="1"/>
  <c r="F138" i="15"/>
  <c r="K150" i="13"/>
  <c r="N88" i="15"/>
  <c r="F167" i="15"/>
  <c r="K179" i="13"/>
  <c r="K137" i="13" s="1"/>
  <c r="F151" i="15"/>
  <c r="K163" i="13"/>
  <c r="K121" i="13" s="1"/>
  <c r="F173" i="15"/>
  <c r="K185" i="13"/>
  <c r="K143" i="13" s="1"/>
  <c r="F157" i="15"/>
  <c r="K169" i="13"/>
  <c r="K127" i="13" s="1"/>
  <c r="K153" i="13"/>
  <c r="K111" i="13" s="1"/>
  <c r="F141" i="15"/>
  <c r="F164" i="15"/>
  <c r="K176" i="13"/>
  <c r="K134" i="13" s="1"/>
  <c r="F148" i="15"/>
  <c r="K160" i="13"/>
  <c r="K118" i="13" s="1"/>
  <c r="F170" i="15"/>
  <c r="K182" i="13"/>
  <c r="K140" i="13" s="1"/>
  <c r="F154" i="15"/>
  <c r="K166" i="13"/>
  <c r="K124" i="13" s="1"/>
  <c r="F168" i="15"/>
  <c r="K180" i="13"/>
  <c r="K138" i="13" s="1"/>
  <c r="K186" i="13"/>
  <c r="K144" i="13" s="1"/>
  <c r="F174" i="15"/>
  <c r="F142" i="15"/>
  <c r="K154" i="13"/>
  <c r="K112" i="13" s="1"/>
  <c r="H138" i="15" l="1" a="1"/>
  <c r="H174" i="15" s="1"/>
  <c r="K189" i="13"/>
  <c r="F177" i="15"/>
  <c r="K108" i="13"/>
  <c r="K147" i="13" s="1"/>
  <c r="H162" i="15" l="1"/>
  <c r="L162" i="15" s="1"/>
  <c r="S174" i="13" s="1"/>
  <c r="H160" i="15"/>
  <c r="L160" i="15" s="1"/>
  <c r="S172" i="13" s="1"/>
  <c r="H153" i="15"/>
  <c r="L153" i="15" s="1"/>
  <c r="S165" i="13" s="1"/>
  <c r="H167" i="15"/>
  <c r="M179" i="13" s="1"/>
  <c r="H170" i="15"/>
  <c r="M182" i="13" s="1"/>
  <c r="H176" i="15"/>
  <c r="L176" i="15" s="1"/>
  <c r="S188" i="13" s="1"/>
  <c r="H169" i="15"/>
  <c r="P169" i="15" s="1"/>
  <c r="H168" i="15"/>
  <c r="M180" i="13" s="1"/>
  <c r="H161" i="15"/>
  <c r="P161" i="15" s="1"/>
  <c r="H163" i="15"/>
  <c r="L163" i="15" s="1"/>
  <c r="S175" i="13" s="1"/>
  <c r="H166" i="15"/>
  <c r="M178" i="13" s="1"/>
  <c r="H139" i="15"/>
  <c r="L139" i="15" s="1"/>
  <c r="S151" i="13" s="1"/>
  <c r="H173" i="15"/>
  <c r="M185" i="13" s="1"/>
  <c r="H156" i="15"/>
  <c r="P156" i="15" s="1"/>
  <c r="H158" i="15"/>
  <c r="L158" i="15" s="1"/>
  <c r="S170" i="13" s="1"/>
  <c r="H155" i="15"/>
  <c r="M167" i="13" s="1"/>
  <c r="H148" i="15"/>
  <c r="L148" i="15" s="1"/>
  <c r="S160" i="13" s="1"/>
  <c r="H157" i="15"/>
  <c r="M169" i="13" s="1"/>
  <c r="H151" i="15"/>
  <c r="L151" i="15" s="1"/>
  <c r="S163" i="13" s="1"/>
  <c r="H154" i="15"/>
  <c r="M166" i="13" s="1"/>
  <c r="H165" i="15"/>
  <c r="P165" i="15" s="1"/>
  <c r="H159" i="15"/>
  <c r="L159" i="15" s="1"/>
  <c r="S171" i="13" s="1"/>
  <c r="H152" i="15"/>
  <c r="P152" i="15" s="1"/>
  <c r="H145" i="15"/>
  <c r="M157" i="13" s="1"/>
  <c r="H146" i="15"/>
  <c r="M158" i="13" s="1"/>
  <c r="H171" i="15"/>
  <c r="L171" i="15" s="1"/>
  <c r="S183" i="13" s="1"/>
  <c r="H164" i="15"/>
  <c r="P164" i="15" s="1"/>
  <c r="H147" i="15"/>
  <c r="M159" i="13" s="1"/>
  <c r="H140" i="15"/>
  <c r="L140" i="15" s="1"/>
  <c r="S152" i="13" s="1"/>
  <c r="H142" i="15"/>
  <c r="P142" i="15" s="1"/>
  <c r="H144" i="15"/>
  <c r="M156" i="13" s="1"/>
  <c r="H175" i="15"/>
  <c r="L175" i="15" s="1"/>
  <c r="S187" i="13" s="1"/>
  <c r="H141" i="15"/>
  <c r="L141" i="15" s="1"/>
  <c r="S153" i="13" s="1"/>
  <c r="H138" i="15"/>
  <c r="P138" i="15" s="1"/>
  <c r="H150" i="15"/>
  <c r="M162" i="13" s="1"/>
  <c r="H149" i="15"/>
  <c r="M161" i="13" s="1"/>
  <c r="H143" i="15"/>
  <c r="P143" i="15" s="1"/>
  <c r="H172" i="15"/>
  <c r="P172" i="15" s="1"/>
  <c r="P166" i="15"/>
  <c r="P157" i="15"/>
  <c r="M186" i="13"/>
  <c r="P174" i="15"/>
  <c r="L174" i="15"/>
  <c r="S186" i="13" s="1"/>
  <c r="P170" i="15"/>
  <c r="P163" i="15"/>
  <c r="P144" i="15" l="1"/>
  <c r="P140" i="15"/>
  <c r="L150" i="15"/>
  <c r="S162" i="13" s="1"/>
  <c r="P171" i="15"/>
  <c r="M188" i="13"/>
  <c r="P168" i="15"/>
  <c r="M170" i="13"/>
  <c r="L164" i="15"/>
  <c r="S176" i="13" s="1"/>
  <c r="M171" i="13"/>
  <c r="L172" i="15"/>
  <c r="S184" i="13" s="1"/>
  <c r="L138" i="15"/>
  <c r="M174" i="13"/>
  <c r="M163" i="13"/>
  <c r="P150" i="15"/>
  <c r="L166" i="15"/>
  <c r="S178" i="13" s="1"/>
  <c r="M176" i="13"/>
  <c r="M165" i="13"/>
  <c r="M152" i="13"/>
  <c r="L167" i="15"/>
  <c r="S179" i="13" s="1"/>
  <c r="M177" i="13"/>
  <c r="L161" i="15"/>
  <c r="S173" i="13" s="1"/>
  <c r="P153" i="15"/>
  <c r="P162" i="15"/>
  <c r="M160" i="13"/>
  <c r="P146" i="15"/>
  <c r="P167" i="15"/>
  <c r="M153" i="13"/>
  <c r="M173" i="13"/>
  <c r="M181" i="13"/>
  <c r="L170" i="15"/>
  <c r="S182" i="13" s="1"/>
  <c r="L152" i="15"/>
  <c r="S164" i="13" s="1"/>
  <c r="L165" i="15"/>
  <c r="S177" i="13" s="1"/>
  <c r="L154" i="15"/>
  <c r="S166" i="13" s="1"/>
  <c r="P151" i="15"/>
  <c r="L143" i="15"/>
  <c r="S155" i="13" s="1"/>
  <c r="P158" i="15"/>
  <c r="L173" i="15"/>
  <c r="S185" i="13" s="1"/>
  <c r="P147" i="15"/>
  <c r="M155" i="13"/>
  <c r="P175" i="15"/>
  <c r="L168" i="15"/>
  <c r="S180" i="13" s="1"/>
  <c r="L169" i="15"/>
  <c r="S181" i="13" s="1"/>
  <c r="L146" i="15"/>
  <c r="S158" i="13" s="1"/>
  <c r="M164" i="13"/>
  <c r="P148" i="15"/>
  <c r="P141" i="15"/>
  <c r="M151" i="13"/>
  <c r="M175" i="13"/>
  <c r="M183" i="13"/>
  <c r="P176" i="15"/>
  <c r="P159" i="15"/>
  <c r="P160" i="15"/>
  <c r="M184" i="13"/>
  <c r="M150" i="13"/>
  <c r="L156" i="15"/>
  <c r="S168" i="13" s="1"/>
  <c r="L142" i="15"/>
  <c r="S154" i="13" s="1"/>
  <c r="L145" i="15"/>
  <c r="S157" i="13" s="1"/>
  <c r="M172" i="13"/>
  <c r="L157" i="15"/>
  <c r="S169" i="13" s="1"/>
  <c r="P155" i="15"/>
  <c r="H177" i="15"/>
  <c r="M168" i="13"/>
  <c r="P173" i="15"/>
  <c r="M154" i="13"/>
  <c r="L147" i="15"/>
  <c r="S159" i="13" s="1"/>
  <c r="P145" i="15"/>
  <c r="P154" i="15"/>
  <c r="L149" i="15"/>
  <c r="S161" i="13" s="1"/>
  <c r="L155" i="15"/>
  <c r="S167" i="13" s="1"/>
  <c r="M187" i="13"/>
  <c r="P149" i="15"/>
  <c r="P139" i="15"/>
  <c r="L144" i="15"/>
  <c r="S156" i="13" s="1"/>
  <c r="D20" i="5" a="1"/>
  <c r="K20" i="5" s="1"/>
  <c r="K21" i="5" s="1"/>
  <c r="S150" i="13"/>
  <c r="M189" i="13" l="1"/>
  <c r="U20" i="5"/>
  <c r="U21" i="5" s="1"/>
  <c r="O20" i="5"/>
  <c r="O21" i="5" s="1"/>
  <c r="S20" i="5"/>
  <c r="S21" i="5" s="1"/>
  <c r="W20" i="5"/>
  <c r="W21" i="5" s="1"/>
  <c r="F20" i="5"/>
  <c r="F21" i="5" s="1"/>
  <c r="AC20" i="5"/>
  <c r="AC21" i="5" s="1"/>
  <c r="AE20" i="5"/>
  <c r="AE21" i="5" s="1"/>
  <c r="X20" i="5"/>
  <c r="X21" i="5" s="1"/>
  <c r="G20" i="5"/>
  <c r="G21" i="5" s="1"/>
  <c r="E20" i="5"/>
  <c r="E21" i="5" s="1"/>
  <c r="I20" i="5"/>
  <c r="I21" i="5" s="1"/>
  <c r="AP20" i="5"/>
  <c r="AP21" i="5" s="1"/>
  <c r="AI20" i="5"/>
  <c r="AI21" i="5" s="1"/>
  <c r="L20" i="5"/>
  <c r="L21" i="5" s="1"/>
  <c r="M20" i="5"/>
  <c r="M21" i="5" s="1"/>
  <c r="AG20" i="5"/>
  <c r="AG21" i="5" s="1"/>
  <c r="J20" i="5"/>
  <c r="J21" i="5" s="1"/>
  <c r="AM20" i="5"/>
  <c r="AM21" i="5" s="1"/>
  <c r="AF20" i="5"/>
  <c r="AF21" i="5" s="1"/>
  <c r="Q20" i="5"/>
  <c r="Q21" i="5" s="1"/>
  <c r="AO20" i="5"/>
  <c r="AO21" i="5" s="1"/>
  <c r="T20" i="5"/>
  <c r="T21" i="5" s="1"/>
  <c r="N20" i="5"/>
  <c r="N21" i="5" s="1"/>
  <c r="AA20" i="5"/>
  <c r="AA21" i="5" s="1"/>
  <c r="AK20" i="5"/>
  <c r="AK21" i="5" s="1"/>
  <c r="Z20" i="5"/>
  <c r="Z21" i="5" s="1"/>
  <c r="AD20" i="5"/>
  <c r="AD21" i="5" s="1"/>
  <c r="AB20" i="5"/>
  <c r="AB21" i="5" s="1"/>
  <c r="V20" i="5"/>
  <c r="V21" i="5" s="1"/>
  <c r="AL20" i="5"/>
  <c r="AL21" i="5" s="1"/>
  <c r="S189" i="13"/>
  <c r="AJ20" i="5"/>
  <c r="AJ21" i="5" s="1"/>
  <c r="AN20" i="5"/>
  <c r="AN21" i="5" s="1"/>
  <c r="AH20" i="5"/>
  <c r="AH21" i="5" s="1"/>
  <c r="P20" i="5"/>
  <c r="P21" i="5" s="1"/>
  <c r="Y20" i="5"/>
  <c r="Y21" i="5" s="1"/>
  <c r="D20" i="5"/>
  <c r="D21" i="5" s="1"/>
  <c r="H20" i="5"/>
  <c r="H21" i="5" s="1"/>
  <c r="R20" i="5"/>
  <c r="R21" i="5" s="1"/>
  <c r="P177" i="15"/>
  <c r="L177" i="15"/>
  <c r="D28" i="5" a="1"/>
  <c r="W28" i="5" s="1"/>
  <c r="W29" i="5" s="1"/>
  <c r="J10" i="6"/>
  <c r="K36" i="5"/>
  <c r="K37" i="5" s="1"/>
  <c r="T36" i="5"/>
  <c r="T37" i="5" s="1"/>
  <c r="AK36" i="5"/>
  <c r="AK37" i="5" s="1"/>
  <c r="V23" i="13" l="1" a="1"/>
  <c r="X36" i="5"/>
  <c r="X37" i="5" s="1"/>
  <c r="AC36" i="5"/>
  <c r="AC37" i="5" s="1"/>
  <c r="W36" i="5"/>
  <c r="W37" i="5" s="1"/>
  <c r="AM36" i="5"/>
  <c r="AM37" i="5" s="1"/>
  <c r="L36" i="5"/>
  <c r="L37" i="5" s="1"/>
  <c r="O10" i="6"/>
  <c r="O23" i="6" s="1"/>
  <c r="AK10" i="6"/>
  <c r="AK23" i="6" s="1"/>
  <c r="Q10" i="6"/>
  <c r="Q23" i="6" s="1"/>
  <c r="N10" i="6"/>
  <c r="N11" i="6" s="1"/>
  <c r="N24" i="6" s="1"/>
  <c r="K10" i="6"/>
  <c r="K23" i="6" s="1"/>
  <c r="S28" i="5"/>
  <c r="S29" i="5" s="1"/>
  <c r="H36" i="5"/>
  <c r="H37" i="5" s="1"/>
  <c r="AG10" i="6"/>
  <c r="AG23" i="6" s="1"/>
  <c r="D28" i="5"/>
  <c r="AL36" i="5"/>
  <c r="AL37" i="5" s="1"/>
  <c r="U10" i="6"/>
  <c r="U23" i="6" s="1"/>
  <c r="AB10" i="6"/>
  <c r="AB23" i="6" s="1"/>
  <c r="S10" i="6"/>
  <c r="S23" i="6" s="1"/>
  <c r="AN10" i="6"/>
  <c r="AN23" i="6" s="1"/>
  <c r="AL10" i="6"/>
  <c r="AL23" i="6" s="1"/>
  <c r="AH36" i="5"/>
  <c r="AH37" i="5" s="1"/>
  <c r="AH28" i="5"/>
  <c r="AH29" i="5" s="1"/>
  <c r="D10" i="6"/>
  <c r="D23" i="6" s="1"/>
  <c r="G10" i="6"/>
  <c r="G23" i="6" s="1"/>
  <c r="Z36" i="5"/>
  <c r="Z37" i="5" s="1"/>
  <c r="E36" i="5"/>
  <c r="E37" i="5" s="1"/>
  <c r="Y10" i="6"/>
  <c r="Y23" i="6" s="1"/>
  <c r="O36" i="5"/>
  <c r="O37" i="5" s="1"/>
  <c r="D36" i="5"/>
  <c r="D37" i="5" s="1"/>
  <c r="AM10" i="6"/>
  <c r="AM23" i="6" s="1"/>
  <c r="AD36" i="5"/>
  <c r="AD37" i="5" s="1"/>
  <c r="R10" i="6"/>
  <c r="R11" i="6" s="1"/>
  <c r="R24" i="6" s="1"/>
  <c r="X10" i="6"/>
  <c r="X11" i="6" s="1"/>
  <c r="X24" i="6" s="1"/>
  <c r="AJ36" i="5"/>
  <c r="AJ37" i="5" s="1"/>
  <c r="G36" i="5"/>
  <c r="G37" i="5" s="1"/>
  <c r="F36" i="5"/>
  <c r="F37" i="5" s="1"/>
  <c r="U36" i="5"/>
  <c r="U37" i="5" s="1"/>
  <c r="J36" i="5"/>
  <c r="J37" i="5" s="1"/>
  <c r="AH10" i="6"/>
  <c r="AH11" i="6" s="1"/>
  <c r="AH24" i="6" s="1"/>
  <c r="V36" i="5"/>
  <c r="V37" i="5" s="1"/>
  <c r="AJ10" i="6"/>
  <c r="AJ23" i="6" s="1"/>
  <c r="N36" i="5"/>
  <c r="N37" i="5" s="1"/>
  <c r="T10" i="6"/>
  <c r="T23" i="6" s="1"/>
  <c r="AE10" i="6"/>
  <c r="AE23" i="6" s="1"/>
  <c r="C10" i="6"/>
  <c r="C11" i="6" s="1"/>
  <c r="C24" i="6" s="1"/>
  <c r="P36" i="5"/>
  <c r="P37" i="5" s="1"/>
  <c r="AN36" i="5"/>
  <c r="AN37" i="5" s="1"/>
  <c r="F10" i="6"/>
  <c r="F11" i="6" s="1"/>
  <c r="F24" i="6" s="1"/>
  <c r="AE36" i="5"/>
  <c r="AE37" i="5" s="1"/>
  <c r="E10" i="6"/>
  <c r="E23" i="6" s="1"/>
  <c r="AO36" i="5"/>
  <c r="AO37" i="5" s="1"/>
  <c r="I10" i="6"/>
  <c r="I23" i="6" s="1"/>
  <c r="AI36" i="5"/>
  <c r="AI37" i="5" s="1"/>
  <c r="AA10" i="6"/>
  <c r="AA11" i="6" s="1"/>
  <c r="AA24" i="6" s="1"/>
  <c r="AI10" i="6"/>
  <c r="AI23" i="6" s="1"/>
  <c r="AC10" i="6"/>
  <c r="AC11" i="6" s="1"/>
  <c r="AC24" i="6" s="1"/>
  <c r="P10" i="6"/>
  <c r="P23" i="6" s="1"/>
  <c r="AG36" i="5"/>
  <c r="AG37" i="5" s="1"/>
  <c r="M36" i="5"/>
  <c r="M37" i="5" s="1"/>
  <c r="AP36" i="5"/>
  <c r="AP37" i="5" s="1"/>
  <c r="H10" i="6"/>
  <c r="H23" i="6" s="1"/>
  <c r="AA36" i="5"/>
  <c r="AA37" i="5" s="1"/>
  <c r="Q36" i="5"/>
  <c r="Q37" i="5" s="1"/>
  <c r="AQ20" i="5"/>
  <c r="V14" i="13" s="1"/>
  <c r="Y36" i="5"/>
  <c r="Y37" i="5" s="1"/>
  <c r="AB36" i="5"/>
  <c r="AB37" i="5" s="1"/>
  <c r="Z10" i="6"/>
  <c r="Z23" i="6" s="1"/>
  <c r="M10" i="6"/>
  <c r="M23" i="6" s="1"/>
  <c r="AF36" i="5"/>
  <c r="AF37" i="5" s="1"/>
  <c r="W10" i="6"/>
  <c r="W23" i="6" s="1"/>
  <c r="AD10" i="6"/>
  <c r="AD11" i="6" s="1"/>
  <c r="AD24" i="6" s="1"/>
  <c r="V10" i="6"/>
  <c r="V23" i="6" s="1"/>
  <c r="S36" i="5"/>
  <c r="S37" i="5" s="1"/>
  <c r="R36" i="5"/>
  <c r="R37" i="5" s="1"/>
  <c r="AF10" i="6"/>
  <c r="AF11" i="6" s="1"/>
  <c r="AF24" i="6" s="1"/>
  <c r="L10" i="6"/>
  <c r="L11" i="6" s="1"/>
  <c r="L24" i="6" s="1"/>
  <c r="AO10" i="6"/>
  <c r="AO23" i="6" s="1"/>
  <c r="I36" i="5"/>
  <c r="I37" i="5" s="1"/>
  <c r="AD28" i="5"/>
  <c r="AD29" i="5" s="1"/>
  <c r="X28" i="5"/>
  <c r="X29" i="5" s="1"/>
  <c r="N28" i="5"/>
  <c r="N29" i="5" s="1"/>
  <c r="H28" i="5"/>
  <c r="H29" i="5" s="1"/>
  <c r="G28" i="5"/>
  <c r="G29" i="5" s="1"/>
  <c r="T28" i="5"/>
  <c r="T29" i="5" s="1"/>
  <c r="AE28" i="5"/>
  <c r="AE29" i="5" s="1"/>
  <c r="P28" i="5"/>
  <c r="P29" i="5" s="1"/>
  <c r="AN28" i="5"/>
  <c r="AN29" i="5" s="1"/>
  <c r="L28" i="5"/>
  <c r="L29" i="5" s="1"/>
  <c r="M28" i="5"/>
  <c r="M29" i="5" s="1"/>
  <c r="AI28" i="5"/>
  <c r="AI29" i="5" s="1"/>
  <c r="AJ28" i="5"/>
  <c r="AJ29" i="5" s="1"/>
  <c r="O28" i="5"/>
  <c r="O29" i="5" s="1"/>
  <c r="AF28" i="5"/>
  <c r="AF29" i="5" s="1"/>
  <c r="Q28" i="5"/>
  <c r="Q29" i="5" s="1"/>
  <c r="AB28" i="5"/>
  <c r="AB29" i="5" s="1"/>
  <c r="I28" i="5"/>
  <c r="I29" i="5" s="1"/>
  <c r="AC28" i="5"/>
  <c r="AC29" i="5" s="1"/>
  <c r="AG28" i="5"/>
  <c r="AG29" i="5" s="1"/>
  <c r="AA28" i="5"/>
  <c r="AA29" i="5" s="1"/>
  <c r="E28" i="5"/>
  <c r="E29" i="5" s="1"/>
  <c r="Y28" i="5"/>
  <c r="Y29" i="5" s="1"/>
  <c r="F28" i="5"/>
  <c r="F29" i="5" s="1"/>
  <c r="J28" i="5"/>
  <c r="J29" i="5" s="1"/>
  <c r="K28" i="5"/>
  <c r="K29" i="5" s="1"/>
  <c r="U28" i="5"/>
  <c r="U29" i="5" s="1"/>
  <c r="AO28" i="5"/>
  <c r="AO29" i="5" s="1"/>
  <c r="V28" i="5"/>
  <c r="V29" i="5" s="1"/>
  <c r="Z28" i="5"/>
  <c r="Z29" i="5" s="1"/>
  <c r="AM28" i="5"/>
  <c r="AM29" i="5" s="1"/>
  <c r="AK28" i="5"/>
  <c r="AK29" i="5" s="1"/>
  <c r="R28" i="5"/>
  <c r="R29" i="5" s="1"/>
  <c r="AL28" i="5"/>
  <c r="AL29" i="5" s="1"/>
  <c r="AP28" i="5"/>
  <c r="AP29" i="5" s="1"/>
  <c r="J23" i="6"/>
  <c r="J11" i="6"/>
  <c r="J24" i="6" s="1"/>
  <c r="D29" i="5"/>
  <c r="AA23" i="6" l="1"/>
  <c r="V26" i="13"/>
  <c r="C25" i="19" s="1"/>
  <c r="V49" i="13"/>
  <c r="C48" i="19" s="1"/>
  <c r="V33" i="13"/>
  <c r="C32" i="19" s="1"/>
  <c r="V56" i="13"/>
  <c r="C55" i="19" s="1"/>
  <c r="V40" i="13"/>
  <c r="C39" i="19" s="1"/>
  <c r="V24" i="13"/>
  <c r="C23" i="19" s="1"/>
  <c r="V47" i="13"/>
  <c r="C46" i="19" s="1"/>
  <c r="V31" i="13"/>
  <c r="C30" i="19" s="1"/>
  <c r="V54" i="13"/>
  <c r="C53" i="19" s="1"/>
  <c r="V38" i="13"/>
  <c r="C37" i="19" s="1"/>
  <c r="V41" i="13"/>
  <c r="C40" i="19" s="1"/>
  <c r="V48" i="13"/>
  <c r="C47" i="19" s="1"/>
  <c r="V55" i="13"/>
  <c r="C54" i="19" s="1"/>
  <c r="V23" i="13"/>
  <c r="C22" i="19" s="1"/>
  <c r="V30" i="13"/>
  <c r="C29" i="19" s="1"/>
  <c r="V37" i="13"/>
  <c r="C36" i="19" s="1"/>
  <c r="V44" i="13"/>
  <c r="C43" i="19" s="1"/>
  <c r="V51" i="13"/>
  <c r="C50" i="19" s="1"/>
  <c r="V58" i="13"/>
  <c r="C57" i="19" s="1"/>
  <c r="V61" i="13"/>
  <c r="C60" i="19" s="1"/>
  <c r="V45" i="13"/>
  <c r="C44" i="19" s="1"/>
  <c r="V29" i="13"/>
  <c r="C28" i="19" s="1"/>
  <c r="V52" i="13"/>
  <c r="C51" i="19" s="1"/>
  <c r="V36" i="13"/>
  <c r="C35" i="19" s="1"/>
  <c r="V59" i="13"/>
  <c r="C58" i="19" s="1"/>
  <c r="V43" i="13"/>
  <c r="C42" i="19" s="1"/>
  <c r="V27" i="13"/>
  <c r="C26" i="19" s="1"/>
  <c r="V50" i="13"/>
  <c r="C49" i="19" s="1"/>
  <c r="V34" i="13"/>
  <c r="C33" i="19" s="1"/>
  <c r="V57" i="13"/>
  <c r="C56" i="19" s="1"/>
  <c r="V25" i="13"/>
  <c r="C24" i="19" s="1"/>
  <c r="V32" i="13"/>
  <c r="C31" i="19" s="1"/>
  <c r="V39" i="13"/>
  <c r="C38" i="19" s="1"/>
  <c r="V46" i="13"/>
  <c r="C45" i="19" s="1"/>
  <c r="V53" i="13"/>
  <c r="C52" i="19" s="1"/>
  <c r="V60" i="13"/>
  <c r="C59" i="19" s="1"/>
  <c r="V28" i="13"/>
  <c r="C27" i="19" s="1"/>
  <c r="V35" i="13"/>
  <c r="C34" i="19" s="1"/>
  <c r="V42" i="13"/>
  <c r="C41" i="19" s="1"/>
  <c r="L23" i="6"/>
  <c r="G11" i="6"/>
  <c r="G24" i="6" s="1"/>
  <c r="V15" i="13"/>
  <c r="C13" i="19"/>
  <c r="C14" i="19" s="1"/>
  <c r="N23" i="6"/>
  <c r="AM11" i="6"/>
  <c r="AM24" i="6" s="1"/>
  <c r="E11" i="6"/>
  <c r="E24" i="6" s="1"/>
  <c r="V11" i="6"/>
  <c r="V24" i="6" s="1"/>
  <c r="X23" i="6"/>
  <c r="AK11" i="6"/>
  <c r="AK24" i="6" s="1"/>
  <c r="AG11" i="6"/>
  <c r="AG24" i="6" s="1"/>
  <c r="Y11" i="6"/>
  <c r="Y24" i="6" s="1"/>
  <c r="AB11" i="6"/>
  <c r="AB24" i="6" s="1"/>
  <c r="U11" i="6"/>
  <c r="U24" i="6" s="1"/>
  <c r="AC23" i="6"/>
  <c r="D11" i="6"/>
  <c r="D24" i="6" s="1"/>
  <c r="R23" i="6"/>
  <c r="K11" i="6"/>
  <c r="K24" i="6" s="1"/>
  <c r="S11" i="6"/>
  <c r="S24" i="6" s="1"/>
  <c r="O11" i="6"/>
  <c r="O24" i="6" s="1"/>
  <c r="T11" i="6"/>
  <c r="T24" i="6" s="1"/>
  <c r="W11" i="6"/>
  <c r="W24" i="6" s="1"/>
  <c r="AL11" i="6"/>
  <c r="AL24" i="6" s="1"/>
  <c r="AH23" i="6"/>
  <c r="Q11" i="6"/>
  <c r="Q24" i="6" s="1"/>
  <c r="AN11" i="6"/>
  <c r="AN24" i="6" s="1"/>
  <c r="AQ21" i="5"/>
  <c r="E12" i="5" s="1"/>
  <c r="F12" i="5" s="1"/>
  <c r="I11" i="6"/>
  <c r="I24" i="6" s="1"/>
  <c r="AO11" i="6"/>
  <c r="AO24" i="6" s="1"/>
  <c r="AE11" i="6"/>
  <c r="AE24" i="6" s="1"/>
  <c r="F23" i="6"/>
  <c r="Z11" i="6"/>
  <c r="Z24" i="6" s="1"/>
  <c r="AP10" i="6"/>
  <c r="AF23" i="6"/>
  <c r="AI11" i="6"/>
  <c r="AI24" i="6" s="1"/>
  <c r="AD23" i="6"/>
  <c r="AJ11" i="6"/>
  <c r="AJ24" i="6" s="1"/>
  <c r="C23" i="6"/>
  <c r="P11" i="6"/>
  <c r="P24" i="6" s="1"/>
  <c r="H11" i="6"/>
  <c r="H24" i="6" s="1"/>
  <c r="M11" i="6"/>
  <c r="M24" i="6" s="1"/>
  <c r="AQ36" i="5"/>
  <c r="W14" i="13" s="1"/>
  <c r="AQ28" i="5"/>
  <c r="X14" i="13" s="1"/>
  <c r="W15" i="13" l="1"/>
  <c r="D13" i="19"/>
  <c r="D14" i="19" s="1"/>
  <c r="V62" i="13"/>
  <c r="D3" i="7"/>
  <c r="D5" i="7" s="1"/>
  <c r="C61" i="19"/>
  <c r="X15" i="13"/>
  <c r="E13" i="19"/>
  <c r="E14" i="19" s="1"/>
  <c r="AQ37" i="5"/>
  <c r="W23" i="13" s="1" a="1"/>
  <c r="AP23" i="6"/>
  <c r="V107" i="13" s="1"/>
  <c r="I13" i="19" s="1"/>
  <c r="I14" i="19" s="1"/>
  <c r="AQ29" i="5"/>
  <c r="AP11" i="6"/>
  <c r="AP24" i="6" s="1"/>
  <c r="V108" i="13" s="1"/>
  <c r="V115" i="13" l="1" a="1"/>
  <c r="W26" i="13"/>
  <c r="D25" i="19" s="1"/>
  <c r="W53" i="13"/>
  <c r="D52" i="19" s="1"/>
  <c r="W37" i="13"/>
  <c r="D36" i="19" s="1"/>
  <c r="W60" i="13"/>
  <c r="D59" i="19" s="1"/>
  <c r="W44" i="13"/>
  <c r="D43" i="19" s="1"/>
  <c r="W28" i="13"/>
  <c r="D27" i="19" s="1"/>
  <c r="W51" i="13"/>
  <c r="D50" i="19" s="1"/>
  <c r="W35" i="13"/>
  <c r="D34" i="19" s="1"/>
  <c r="W62" i="13"/>
  <c r="W46" i="13"/>
  <c r="D45" i="19" s="1"/>
  <c r="W30" i="13"/>
  <c r="D29" i="19" s="1"/>
  <c r="W29" i="13"/>
  <c r="D28" i="19" s="1"/>
  <c r="W36" i="13"/>
  <c r="D35" i="19" s="1"/>
  <c r="W43" i="13"/>
  <c r="D42" i="19" s="1"/>
  <c r="W54" i="13"/>
  <c r="D53" i="19" s="1"/>
  <c r="W38" i="13"/>
  <c r="D37" i="19" s="1"/>
  <c r="W41" i="13"/>
  <c r="D40" i="19" s="1"/>
  <c r="W48" i="13"/>
  <c r="D47" i="19" s="1"/>
  <c r="W55" i="13"/>
  <c r="D54" i="19" s="1"/>
  <c r="W23" i="13"/>
  <c r="D22" i="19" s="1"/>
  <c r="W34" i="13"/>
  <c r="D33" i="19" s="1"/>
  <c r="W49" i="13"/>
  <c r="D48" i="19" s="1"/>
  <c r="W33" i="13"/>
  <c r="D32" i="19" s="1"/>
  <c r="W56" i="13"/>
  <c r="D55" i="19" s="1"/>
  <c r="W40" i="13"/>
  <c r="D39" i="19" s="1"/>
  <c r="W24" i="13"/>
  <c r="D23" i="19" s="1"/>
  <c r="W47" i="13"/>
  <c r="D46" i="19" s="1"/>
  <c r="W31" i="13"/>
  <c r="D30" i="19" s="1"/>
  <c r="W58" i="13"/>
  <c r="D57" i="19" s="1"/>
  <c r="W42" i="13"/>
  <c r="D41" i="19" s="1"/>
  <c r="W61" i="13"/>
  <c r="D60" i="19" s="1"/>
  <c r="W45" i="13"/>
  <c r="D44" i="19" s="1"/>
  <c r="W52" i="13"/>
  <c r="D51" i="19" s="1"/>
  <c r="W59" i="13"/>
  <c r="D58" i="19" s="1"/>
  <c r="W27" i="13"/>
  <c r="D26" i="19" s="1"/>
  <c r="W57" i="13"/>
  <c r="D56" i="19" s="1"/>
  <c r="W25" i="13"/>
  <c r="D24" i="19" s="1"/>
  <c r="W32" i="13"/>
  <c r="D31" i="19" s="1"/>
  <c r="W39" i="13"/>
  <c r="D38" i="19" s="1"/>
  <c r="W50" i="13"/>
  <c r="D49" i="19" s="1"/>
  <c r="D6" i="7"/>
  <c r="D13" i="7" s="1"/>
  <c r="X23" i="13" a="1"/>
  <c r="V115" i="13"/>
  <c r="I22" i="19" s="1"/>
  <c r="V122" i="13"/>
  <c r="I29" i="19" s="1"/>
  <c r="V138" i="13"/>
  <c r="I45" i="19" s="1"/>
  <c r="V154" i="13"/>
  <c r="V130" i="13"/>
  <c r="I37" i="19" s="1"/>
  <c r="V146" i="13"/>
  <c r="I53" i="19" s="1"/>
  <c r="V118" i="13"/>
  <c r="I25" i="19" s="1"/>
  <c r="V134" i="13"/>
  <c r="I41" i="19" s="1"/>
  <c r="V150" i="13"/>
  <c r="I57" i="19" s="1"/>
  <c r="V126" i="13"/>
  <c r="I33" i="19" s="1"/>
  <c r="V142" i="13"/>
  <c r="I49" i="19" s="1"/>
  <c r="V149" i="13"/>
  <c r="I56" i="19" s="1"/>
  <c r="V133" i="13"/>
  <c r="I40" i="19" s="1"/>
  <c r="V117" i="13"/>
  <c r="I24" i="19" s="1"/>
  <c r="V140" i="13"/>
  <c r="I47" i="19" s="1"/>
  <c r="V124" i="13"/>
  <c r="I31" i="19" s="1"/>
  <c r="V147" i="13"/>
  <c r="I54" i="19" s="1"/>
  <c r="V131" i="13"/>
  <c r="I38" i="19" s="1"/>
  <c r="V125" i="13"/>
  <c r="I32" i="19" s="1"/>
  <c r="V116" i="13"/>
  <c r="I23" i="19" s="1"/>
  <c r="V123" i="13"/>
  <c r="I30" i="19" s="1"/>
  <c r="V137" i="13"/>
  <c r="I44" i="19" s="1"/>
  <c r="V128" i="13"/>
  <c r="I35" i="19" s="1"/>
  <c r="V135" i="13"/>
  <c r="I42" i="19" s="1"/>
  <c r="V145" i="13"/>
  <c r="I52" i="19" s="1"/>
  <c r="V129" i="13"/>
  <c r="I36" i="19" s="1"/>
  <c r="V152" i="13"/>
  <c r="I59" i="19" s="1"/>
  <c r="V136" i="13"/>
  <c r="I43" i="19" s="1"/>
  <c r="V120" i="13"/>
  <c r="I27" i="19" s="1"/>
  <c r="V143" i="13"/>
  <c r="I50" i="19" s="1"/>
  <c r="V127" i="13"/>
  <c r="I34" i="19" s="1"/>
  <c r="V141" i="13"/>
  <c r="I48" i="19" s="1"/>
  <c r="V148" i="13"/>
  <c r="I55" i="19" s="1"/>
  <c r="V132" i="13"/>
  <c r="I39" i="19" s="1"/>
  <c r="V139" i="13"/>
  <c r="I46" i="19" s="1"/>
  <c r="V153" i="13"/>
  <c r="I60" i="19" s="1"/>
  <c r="V121" i="13"/>
  <c r="I28" i="19" s="1"/>
  <c r="V144" i="13"/>
  <c r="I51" i="19" s="1"/>
  <c r="V151" i="13"/>
  <c r="I58" i="19" s="1"/>
  <c r="V119" i="13"/>
  <c r="I26" i="19" s="1"/>
  <c r="D12" i="7" l="1"/>
  <c r="I61" i="19"/>
  <c r="D61" i="19"/>
  <c r="X26" i="13"/>
  <c r="E25" i="19" s="1"/>
  <c r="X57" i="13"/>
  <c r="E56" i="19" s="1"/>
  <c r="X41" i="13"/>
  <c r="E40" i="19" s="1"/>
  <c r="X25" i="13"/>
  <c r="E24" i="19" s="1"/>
  <c r="X36" i="13"/>
  <c r="E35" i="19" s="1"/>
  <c r="X51" i="13"/>
  <c r="E50" i="19" s="1"/>
  <c r="X35" i="13"/>
  <c r="E34" i="19" s="1"/>
  <c r="X56" i="13"/>
  <c r="E55" i="19" s="1"/>
  <c r="X24" i="13"/>
  <c r="E23" i="19" s="1"/>
  <c r="X50" i="13"/>
  <c r="E49" i="19" s="1"/>
  <c r="X34" i="13"/>
  <c r="E33" i="19" s="1"/>
  <c r="X33" i="13"/>
  <c r="E32" i="19" s="1"/>
  <c r="X42" i="13"/>
  <c r="E41" i="19" s="1"/>
  <c r="X61" i="13"/>
  <c r="E60" i="19" s="1"/>
  <c r="X29" i="13"/>
  <c r="E28" i="19" s="1"/>
  <c r="X55" i="13"/>
  <c r="E54" i="19" s="1"/>
  <c r="X23" i="13"/>
  <c r="E22" i="19" s="1"/>
  <c r="X38" i="13"/>
  <c r="E37" i="19" s="1"/>
  <c r="X53" i="13"/>
  <c r="E52" i="19" s="1"/>
  <c r="X37" i="13"/>
  <c r="E36" i="19" s="1"/>
  <c r="X60" i="13"/>
  <c r="E59" i="19" s="1"/>
  <c r="X28" i="13"/>
  <c r="E27" i="19" s="1"/>
  <c r="X47" i="13"/>
  <c r="E46" i="19" s="1"/>
  <c r="X31" i="13"/>
  <c r="E30" i="19" s="1"/>
  <c r="X48" i="13"/>
  <c r="E47" i="19" s="1"/>
  <c r="X62" i="13"/>
  <c r="X46" i="13"/>
  <c r="E45" i="19" s="1"/>
  <c r="X30" i="13"/>
  <c r="E29" i="19" s="1"/>
  <c r="X49" i="13"/>
  <c r="E48" i="19" s="1"/>
  <c r="X52" i="13"/>
  <c r="E51" i="19" s="1"/>
  <c r="X59" i="13"/>
  <c r="E58" i="19" s="1"/>
  <c r="X43" i="13"/>
  <c r="E42" i="19" s="1"/>
  <c r="X27" i="13"/>
  <c r="E26" i="19" s="1"/>
  <c r="X40" i="13"/>
  <c r="E39" i="19" s="1"/>
  <c r="X58" i="13"/>
  <c r="E57" i="19" s="1"/>
  <c r="X45" i="13"/>
  <c r="E44" i="19" s="1"/>
  <c r="X44" i="13"/>
  <c r="E43" i="19" s="1"/>
  <c r="X39" i="13"/>
  <c r="E38" i="19" s="1"/>
  <c r="X32" i="13"/>
  <c r="E31" i="19" s="1"/>
  <c r="X54" i="13"/>
  <c r="E53" i="19" s="1"/>
  <c r="E61" i="19" l="1"/>
</calcChain>
</file>

<file path=xl/comments1.xml><?xml version="1.0" encoding="utf-8"?>
<comments xmlns="http://schemas.openxmlformats.org/spreadsheetml/2006/main">
  <authors>
    <author>宮崎浩成</author>
  </authors>
  <commentList>
    <comment ref="H10"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AW12"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BB12"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comments2.xml><?xml version="1.0" encoding="utf-8"?>
<comments xmlns="http://schemas.openxmlformats.org/spreadsheetml/2006/main">
  <authors>
    <author>宮崎浩成（統計課分析・情報班）</author>
  </authors>
  <commentList>
    <comment ref="H138" authorId="0" shapeId="0">
      <text>
        <r>
          <rPr>
            <b/>
            <sz val="9"/>
            <color indexed="81"/>
            <rFont val="ＭＳ Ｐゴシック"/>
            <family val="3"/>
            <charset val="128"/>
          </rPr>
          <t>宮崎浩成（統計課分析・情報班）:</t>
        </r>
        <r>
          <rPr>
            <sz val="9"/>
            <color indexed="81"/>
            <rFont val="ＭＳ Ｐゴシック"/>
            <family val="3"/>
            <charset val="128"/>
          </rPr>
          <t xml:space="preserve">
=MMULT(D96:AP134,F138:F173)</t>
        </r>
      </text>
    </comment>
  </commentList>
</comments>
</file>

<file path=xl/comments3.xml><?xml version="1.0" encoding="utf-8"?>
<comments xmlns="http://schemas.openxmlformats.org/spreadsheetml/2006/main">
  <authors>
    <author>宮崎浩成</author>
  </authors>
  <commentList>
    <comment ref="A9"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F9"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<sst xmlns="http://schemas.openxmlformats.org/spreadsheetml/2006/main" count="1878" uniqueCount="443">
  <si>
    <t>分析シートの使い方</t>
    <rPh sb="0" eb="2">
      <t>ブンセキ</t>
    </rPh>
    <rPh sb="6" eb="7">
      <t>ツカ</t>
    </rPh>
    <rPh sb="8" eb="9">
      <t>カタ</t>
    </rPh>
    <phoneticPr fontId="9"/>
  </si>
  <si>
    <t>ワークシート一覧</t>
    <rPh sb="6" eb="8">
      <t>イチラン</t>
    </rPh>
    <phoneticPr fontId="9"/>
  </si>
  <si>
    <t>番号</t>
    <rPh sb="0" eb="2">
      <t>バンゴウ</t>
    </rPh>
    <phoneticPr fontId="9"/>
  </si>
  <si>
    <t>ワークシート名</t>
    <rPh sb="6" eb="7">
      <t>メイ</t>
    </rPh>
    <phoneticPr fontId="9"/>
  </si>
  <si>
    <t>内容</t>
    <rPh sb="0" eb="2">
      <t>ナイヨウ</t>
    </rPh>
    <phoneticPr fontId="9"/>
  </si>
  <si>
    <t>説明</t>
    <rPh sb="0" eb="2">
      <t>セツメイ</t>
    </rPh>
    <phoneticPr fontId="9"/>
  </si>
  <si>
    <t>全体</t>
    <rPh sb="0" eb="2">
      <t>ゼンタイ</t>
    </rPh>
    <phoneticPr fontId="9"/>
  </si>
  <si>
    <t>雇用</t>
    <rPh sb="0" eb="2">
      <t>コヨウ</t>
    </rPh>
    <phoneticPr fontId="9"/>
  </si>
  <si>
    <t>推計結果
の詳細</t>
    <rPh sb="0" eb="2">
      <t>スイケイ</t>
    </rPh>
    <rPh sb="2" eb="4">
      <t>ケッカ</t>
    </rPh>
    <rPh sb="6" eb="8">
      <t>ショウサイ</t>
    </rPh>
    <phoneticPr fontId="9"/>
  </si>
  <si>
    <t>雇用創出効果</t>
    <rPh sb="0" eb="2">
      <t>コヨウ</t>
    </rPh>
    <rPh sb="2" eb="4">
      <t>ソウシュツ</t>
    </rPh>
    <rPh sb="4" eb="6">
      <t>コウカ</t>
    </rPh>
    <phoneticPr fontId="9"/>
  </si>
  <si>
    <t>税</t>
    <rPh sb="0" eb="1">
      <t>ゼイ</t>
    </rPh>
    <phoneticPr fontId="9"/>
  </si>
  <si>
    <t>県税・市町税</t>
    <rPh sb="0" eb="2">
      <t>ケンゼイ</t>
    </rPh>
    <rPh sb="3" eb="4">
      <t>シ</t>
    </rPh>
    <rPh sb="4" eb="5">
      <t>マチ</t>
    </rPh>
    <rPh sb="5" eb="6">
      <t>ゼイ</t>
    </rPh>
    <phoneticPr fontId="9"/>
  </si>
  <si>
    <t>県税・市町税収入推計</t>
    <rPh sb="0" eb="1">
      <t>ケン</t>
    </rPh>
    <rPh sb="1" eb="2">
      <t>ゼイ</t>
    </rPh>
    <rPh sb="3" eb="4">
      <t>シ</t>
    </rPh>
    <rPh sb="4" eb="5">
      <t>マチ</t>
    </rPh>
    <rPh sb="5" eb="6">
      <t>ゼイ</t>
    </rPh>
    <rPh sb="6" eb="8">
      <t>シュウニュウ</t>
    </rPh>
    <rPh sb="8" eb="10">
      <t>スイケイ</t>
    </rPh>
    <phoneticPr fontId="9"/>
  </si>
  <si>
    <t>G1</t>
  </si>
  <si>
    <t>グラフ</t>
    <phoneticPr fontId="9"/>
  </si>
  <si>
    <t>グラフ「部門別総合効果（直接＋1次＋2次）」</t>
    <rPh sb="4" eb="7">
      <t>ブモンベツ</t>
    </rPh>
    <rPh sb="7" eb="9">
      <t>ソウゴウ</t>
    </rPh>
    <rPh sb="9" eb="11">
      <t>コウカ</t>
    </rPh>
    <rPh sb="12" eb="14">
      <t>チョクセツ</t>
    </rPh>
    <rPh sb="16" eb="17">
      <t>ジ</t>
    </rPh>
    <rPh sb="19" eb="20">
      <t>ジ</t>
    </rPh>
    <phoneticPr fontId="9"/>
  </si>
  <si>
    <t>G2</t>
  </si>
  <si>
    <t>グラフ「部門別間接波及効果（1･2次）のグラフ」</t>
    <rPh sb="4" eb="7">
      <t>ブモンベツ</t>
    </rPh>
    <rPh sb="7" eb="9">
      <t>カンセツ</t>
    </rPh>
    <rPh sb="9" eb="11">
      <t>ハキュウ</t>
    </rPh>
    <rPh sb="11" eb="13">
      <t>コウカ</t>
    </rPh>
    <rPh sb="17" eb="18">
      <t>ジ</t>
    </rPh>
    <phoneticPr fontId="9"/>
  </si>
  <si>
    <t>G3</t>
  </si>
  <si>
    <t>グラフ「部門別雇用創出効果のグラフ」</t>
    <rPh sb="4" eb="7">
      <t>ブモンベツ</t>
    </rPh>
    <rPh sb="7" eb="9">
      <t>コヨウ</t>
    </rPh>
    <rPh sb="9" eb="11">
      <t>ソウシュツ</t>
    </rPh>
    <rPh sb="11" eb="13">
      <t>コウカ</t>
    </rPh>
    <phoneticPr fontId="9"/>
  </si>
  <si>
    <t>G4</t>
  </si>
  <si>
    <t>間接効果による部門別雇用創出効果のグラフ</t>
    <rPh sb="0" eb="2">
      <t>カンセツ</t>
    </rPh>
    <rPh sb="2" eb="4">
      <t>コウカ</t>
    </rPh>
    <rPh sb="7" eb="10">
      <t>ブモンベツ</t>
    </rPh>
    <rPh sb="10" eb="12">
      <t>コヨウ</t>
    </rPh>
    <rPh sb="12" eb="14">
      <t>ソウシュツ</t>
    </rPh>
    <rPh sb="14" eb="16">
      <t>コウカ</t>
    </rPh>
    <phoneticPr fontId="9"/>
  </si>
  <si>
    <t>G5</t>
    <phoneticPr fontId="9"/>
  </si>
  <si>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9"/>
  </si>
  <si>
    <t>体系図</t>
    <rPh sb="0" eb="3">
      <t>タイケイズ</t>
    </rPh>
    <phoneticPr fontId="9"/>
  </si>
  <si>
    <t>経済波及効果体系図</t>
    <rPh sb="0" eb="2">
      <t>ケイザイ</t>
    </rPh>
    <rPh sb="2" eb="4">
      <t>ハキュウ</t>
    </rPh>
    <rPh sb="4" eb="6">
      <t>コウカ</t>
    </rPh>
    <rPh sb="6" eb="7">
      <t>カラダ</t>
    </rPh>
    <rPh sb="7" eb="8">
      <t>ケイ</t>
    </rPh>
    <rPh sb="8" eb="9">
      <t>ズ</t>
    </rPh>
    <phoneticPr fontId="9"/>
  </si>
  <si>
    <t>１次効果</t>
    <rPh sb="1" eb="2">
      <t>ジ</t>
    </rPh>
    <rPh sb="2" eb="4">
      <t>コウカ</t>
    </rPh>
    <phoneticPr fontId="9"/>
  </si>
  <si>
    <t>計算
プロセス</t>
    <rPh sb="0" eb="2">
      <t>ケイサン</t>
    </rPh>
    <phoneticPr fontId="9"/>
  </si>
  <si>
    <t>１次間接波及効果の計算</t>
    <rPh sb="1" eb="2">
      <t>ジ</t>
    </rPh>
    <rPh sb="2" eb="4">
      <t>カンセツ</t>
    </rPh>
    <rPh sb="4" eb="8">
      <t>ハキュウコウカ</t>
    </rPh>
    <rPh sb="9" eb="11">
      <t>ケイサン</t>
    </rPh>
    <phoneticPr fontId="9"/>
  </si>
  <si>
    <t>２次効果</t>
    <rPh sb="1" eb="2">
      <t>ジ</t>
    </rPh>
    <rPh sb="2" eb="4">
      <t>コウカ</t>
    </rPh>
    <phoneticPr fontId="9"/>
  </si>
  <si>
    <t>２次間接波及効果の計算</t>
    <rPh sb="1" eb="2">
      <t>ジ</t>
    </rPh>
    <rPh sb="2" eb="4">
      <t>カンセツ</t>
    </rPh>
    <rPh sb="4" eb="8">
      <t>ハキュウコウカ</t>
    </rPh>
    <rPh sb="9" eb="11">
      <t>ケイサン</t>
    </rPh>
    <phoneticPr fontId="9"/>
  </si>
  <si>
    <t>係数</t>
    <rPh sb="0" eb="2">
      <t>ケイスウ</t>
    </rPh>
    <phoneticPr fontId="9"/>
  </si>
  <si>
    <t>係数データ</t>
    <rPh sb="0" eb="2">
      <t>ケイスウ</t>
    </rPh>
    <phoneticPr fontId="9"/>
  </si>
  <si>
    <t>○均衡産出高モデルを使用した産業連関分析</t>
    <rPh sb="10" eb="12">
      <t>シヨウ</t>
    </rPh>
    <rPh sb="14" eb="16">
      <t>サンギョウ</t>
    </rPh>
    <rPh sb="16" eb="18">
      <t>レンカン</t>
    </rPh>
    <rPh sb="18" eb="20">
      <t>ブンセキ</t>
    </rPh>
    <phoneticPr fontId="9"/>
  </si>
  <si>
    <t>（移輸入を考慮）</t>
    <rPh sb="1" eb="2">
      <t>ワタル</t>
    </rPh>
    <rPh sb="2" eb="4">
      <t>ユニュウ</t>
    </rPh>
    <rPh sb="5" eb="7">
      <t>コウリョ</t>
    </rPh>
    <phoneticPr fontId="9"/>
  </si>
  <si>
    <t>部門名</t>
    <rPh sb="0" eb="2">
      <t>ブモン</t>
    </rPh>
    <rPh sb="2" eb="3">
      <t>メイ</t>
    </rPh>
    <phoneticPr fontId="9"/>
  </si>
  <si>
    <t>農業　　　　　</t>
  </si>
  <si>
    <t>繊維製品　</t>
  </si>
  <si>
    <t>パルプ・紙・木製品</t>
  </si>
  <si>
    <t>化学製品  　　　  　</t>
  </si>
  <si>
    <t>石油・石炭製品　　　</t>
  </si>
  <si>
    <t>窯業・土石製品　　</t>
  </si>
  <si>
    <t>鉄鋼　　　　　　　　</t>
  </si>
  <si>
    <t>非鉄金属　　　　　　</t>
  </si>
  <si>
    <t>金属製品　　　　　　</t>
  </si>
  <si>
    <t>電気機械　　　　　　</t>
  </si>
  <si>
    <t>輸送機械  　　　　　</t>
  </si>
  <si>
    <t>その他の製造工業製品</t>
  </si>
  <si>
    <t>建設　　　　　　　　</t>
  </si>
  <si>
    <t>商業　　　　　　　　</t>
  </si>
  <si>
    <t>金融・保険　　　　　</t>
  </si>
  <si>
    <t>不動産　　　　　　　</t>
  </si>
  <si>
    <t>公務　　　　　　　　</t>
  </si>
  <si>
    <t>教育・研究　　　　　</t>
  </si>
  <si>
    <t>対事業所サービス</t>
  </si>
  <si>
    <t>対個人サービス</t>
  </si>
  <si>
    <t>合計</t>
    <rPh sb="0" eb="2">
      <t>ゴウケイ</t>
    </rPh>
    <phoneticPr fontId="9"/>
  </si>
  <si>
    <t>直接投資額</t>
  </si>
  <si>
    <t>波及倍率</t>
    <rPh sb="0" eb="2">
      <t>ハキュウ</t>
    </rPh>
    <rPh sb="2" eb="4">
      <t>バイリツ</t>
    </rPh>
    <phoneticPr fontId="9"/>
  </si>
  <si>
    <t>直接
投資額</t>
    <rPh sb="0" eb="2">
      <t>チョクセツ</t>
    </rPh>
    <rPh sb="3" eb="5">
      <t>トウシ</t>
    </rPh>
    <rPh sb="5" eb="6">
      <t>ガク</t>
    </rPh>
    <phoneticPr fontId="9"/>
  </si>
  <si>
    <t>波及効果</t>
    <rPh sb="0" eb="2">
      <t>ハキュウ</t>
    </rPh>
    <rPh sb="2" eb="4">
      <t>コウカ</t>
    </rPh>
    <phoneticPr fontId="9"/>
  </si>
  <si>
    <t>直接効果＋1次効果</t>
    <rPh sb="0" eb="2">
      <t>チョクセツ</t>
    </rPh>
    <rPh sb="2" eb="4">
      <t>コウカ</t>
    </rPh>
    <rPh sb="6" eb="7">
      <t>ジ</t>
    </rPh>
    <rPh sb="7" eb="9">
      <t>コウカ</t>
    </rPh>
    <phoneticPr fontId="9"/>
  </si>
  <si>
    <t>総合効果</t>
    <rPh sb="0" eb="2">
      <t>ソウゴウ</t>
    </rPh>
    <rPh sb="2" eb="4">
      <t>コウカ</t>
    </rPh>
    <phoneticPr fontId="9"/>
  </si>
  <si>
    <t>（単位）</t>
    <rPh sb="1" eb="3">
      <t>タンイ</t>
    </rPh>
    <phoneticPr fontId="9"/>
  </si>
  <si>
    <t>億円</t>
    <rPh sb="0" eb="2">
      <t>オクエン</t>
    </rPh>
    <phoneticPr fontId="9"/>
  </si>
  <si>
    <t>倍</t>
    <rPh sb="0" eb="1">
      <t>バイ</t>
    </rPh>
    <phoneticPr fontId="9"/>
  </si>
  <si>
    <t>直接効果</t>
    <rPh sb="0" eb="2">
      <t>チョクセツ</t>
    </rPh>
    <rPh sb="2" eb="4">
      <t>コウカ</t>
    </rPh>
    <phoneticPr fontId="9"/>
  </si>
  <si>
    <t>1次間接波及効果</t>
    <rPh sb="1" eb="2">
      <t>ジ</t>
    </rPh>
    <rPh sb="2" eb="4">
      <t>カンセツ</t>
    </rPh>
    <rPh sb="4" eb="6">
      <t>ハキュウ</t>
    </rPh>
    <rPh sb="6" eb="8">
      <t>コウカ</t>
    </rPh>
    <phoneticPr fontId="9"/>
  </si>
  <si>
    <t>2次間接波及効果</t>
    <rPh sb="2" eb="4">
      <t>カンセツ</t>
    </rPh>
    <phoneticPr fontId="9"/>
  </si>
  <si>
    <t>雇用者所得（賃金・俸給）誘発額</t>
    <rPh sb="0" eb="3">
      <t>コヨウシャ</t>
    </rPh>
    <rPh sb="3" eb="5">
      <t>ショトク</t>
    </rPh>
    <rPh sb="6" eb="8">
      <t>チンギン</t>
    </rPh>
    <rPh sb="9" eb="11">
      <t>ホウキュウ</t>
    </rPh>
    <rPh sb="12" eb="14">
      <t>ユウハツ</t>
    </rPh>
    <rPh sb="14" eb="15">
      <t>ガク</t>
    </rPh>
    <phoneticPr fontId="9"/>
  </si>
  <si>
    <t>粗付加価値誘発額</t>
    <rPh sb="0" eb="1">
      <t>ソ</t>
    </rPh>
    <rPh sb="1" eb="3">
      <t>フカ</t>
    </rPh>
    <rPh sb="3" eb="5">
      <t>カチ</t>
    </rPh>
    <rPh sb="5" eb="7">
      <t>ユウハツ</t>
    </rPh>
    <rPh sb="7" eb="8">
      <t>ガク</t>
    </rPh>
    <phoneticPr fontId="9"/>
  </si>
  <si>
    <t>※数値は、単位未満を四捨五入しているため総数と内訳が一致しない場合があります。</t>
  </si>
  <si>
    <t>○雇用創出効果分析</t>
    <rPh sb="1" eb="3">
      <t>コヨウ</t>
    </rPh>
    <rPh sb="3" eb="5">
      <t>ソウシュツ</t>
    </rPh>
    <rPh sb="5" eb="7">
      <t>コウカ</t>
    </rPh>
    <rPh sb="7" eb="9">
      <t>ブンセキ</t>
    </rPh>
    <phoneticPr fontId="9"/>
  </si>
  <si>
    <t>（単位：億円）</t>
    <phoneticPr fontId="9"/>
  </si>
  <si>
    <t>雇用係数</t>
    <rPh sb="0" eb="2">
      <t>コヨウ</t>
    </rPh>
    <rPh sb="2" eb="4">
      <t>ケイスウ</t>
    </rPh>
    <phoneticPr fontId="9"/>
  </si>
  <si>
    <t>県税・市町税　推計</t>
    <rPh sb="0" eb="2">
      <t>ケンゼイ</t>
    </rPh>
    <rPh sb="3" eb="4">
      <t>シ</t>
    </rPh>
    <rPh sb="4" eb="5">
      <t>マチ</t>
    </rPh>
    <rPh sb="5" eb="6">
      <t>ゼイ</t>
    </rPh>
    <rPh sb="7" eb="9">
      <t>スイケイ</t>
    </rPh>
    <phoneticPr fontId="9"/>
  </si>
  <si>
    <t>項目</t>
    <rPh sb="0" eb="2">
      <t>コウモク</t>
    </rPh>
    <phoneticPr fontId="9"/>
  </si>
  <si>
    <t>数値</t>
    <rPh sb="0" eb="2">
      <t>スウチ</t>
    </rPh>
    <phoneticPr fontId="9"/>
  </si>
  <si>
    <t>単位</t>
    <rPh sb="0" eb="2">
      <t>タンイ</t>
    </rPh>
    <phoneticPr fontId="9"/>
  </si>
  <si>
    <t>①</t>
    <phoneticPr fontId="9"/>
  </si>
  <si>
    <t>生産誘発額合計</t>
    <rPh sb="0" eb="2">
      <t>セイサン</t>
    </rPh>
    <rPh sb="2" eb="5">
      <t>ユウハツガク</t>
    </rPh>
    <rPh sb="5" eb="7">
      <t>ゴウケイ</t>
    </rPh>
    <phoneticPr fontId="9"/>
  </si>
  <si>
    <t>②</t>
    <phoneticPr fontId="9"/>
  </si>
  <si>
    <t>営業余剰比率</t>
    <rPh sb="0" eb="2">
      <t>エイギョウ</t>
    </rPh>
    <rPh sb="2" eb="4">
      <t>ヨジョウ</t>
    </rPh>
    <rPh sb="4" eb="6">
      <t>ヒリツ</t>
    </rPh>
    <phoneticPr fontId="9"/>
  </si>
  <si>
    <t>③</t>
    <phoneticPr fontId="9"/>
  </si>
  <si>
    <t>営業余剰誘発額</t>
    <rPh sb="0" eb="2">
      <t>エイギョウ</t>
    </rPh>
    <rPh sb="2" eb="4">
      <t>ヨジョウ</t>
    </rPh>
    <rPh sb="4" eb="7">
      <t>ユウハツガク</t>
    </rPh>
    <phoneticPr fontId="9"/>
  </si>
  <si>
    <t>④</t>
    <phoneticPr fontId="9"/>
  </si>
  <si>
    <t>雇用者所得（賃金･俸給）誘発額</t>
    <rPh sb="0" eb="3">
      <t>コヨウシャ</t>
    </rPh>
    <rPh sb="3" eb="5">
      <t>ショトク</t>
    </rPh>
    <rPh sb="6" eb="8">
      <t>チンギン</t>
    </rPh>
    <rPh sb="9" eb="11">
      <t>ホウキュウ</t>
    </rPh>
    <rPh sb="12" eb="14">
      <t>ユウハツ</t>
    </rPh>
    <rPh sb="14" eb="15">
      <t>ガク</t>
    </rPh>
    <phoneticPr fontId="9"/>
  </si>
  <si>
    <t>⑤</t>
    <phoneticPr fontId="9"/>
  </si>
  <si>
    <t>税収係数(県税）</t>
    <rPh sb="0" eb="2">
      <t>ゼイシュウ</t>
    </rPh>
    <rPh sb="2" eb="4">
      <t>ケイスウ</t>
    </rPh>
    <rPh sb="5" eb="7">
      <t>ケンゼイ</t>
    </rPh>
    <phoneticPr fontId="9"/>
  </si>
  <si>
    <t>⑥</t>
    <phoneticPr fontId="9"/>
  </si>
  <si>
    <t>税収係数(市町税）</t>
    <rPh sb="0" eb="2">
      <t>ゼイシュウ</t>
    </rPh>
    <rPh sb="2" eb="4">
      <t>ケイスウ</t>
    </rPh>
    <rPh sb="5" eb="6">
      <t>シ</t>
    </rPh>
    <rPh sb="6" eb="7">
      <t>マチ</t>
    </rPh>
    <rPh sb="7" eb="8">
      <t>ゼイ</t>
    </rPh>
    <phoneticPr fontId="9"/>
  </si>
  <si>
    <t>推計結果</t>
    <rPh sb="0" eb="2">
      <t>スイケイ</t>
    </rPh>
    <rPh sb="2" eb="4">
      <t>ケッカ</t>
    </rPh>
    <phoneticPr fontId="9"/>
  </si>
  <si>
    <t>⑦</t>
    <phoneticPr fontId="9"/>
  </si>
  <si>
    <t>県税収入</t>
    <rPh sb="0" eb="2">
      <t>ケンゼイ</t>
    </rPh>
    <rPh sb="2" eb="4">
      <t>シュウニュウ</t>
    </rPh>
    <phoneticPr fontId="9"/>
  </si>
  <si>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9"/>
  </si>
  <si>
    <t>⑧</t>
    <phoneticPr fontId="9"/>
  </si>
  <si>
    <t>市町税収入</t>
    <rPh sb="0" eb="2">
      <t>シチョウ</t>
    </rPh>
    <rPh sb="2" eb="3">
      <t>ゼイ</t>
    </rPh>
    <rPh sb="3" eb="5">
      <t>シュウニュウ</t>
    </rPh>
    <phoneticPr fontId="9"/>
  </si>
  <si>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9"/>
  </si>
  <si>
    <t>（移輸入を考慮）</t>
    <rPh sb="1" eb="2">
      <t>イ</t>
    </rPh>
    <rPh sb="2" eb="4">
      <t>ユニュウ</t>
    </rPh>
    <rPh sb="5" eb="7">
      <t>コウリョ</t>
    </rPh>
    <phoneticPr fontId="9"/>
  </si>
  <si>
    <t>(単位：億円)</t>
    <rPh sb="1" eb="3">
      <t>タンイ</t>
    </rPh>
    <rPh sb="4" eb="6">
      <t>オクエン</t>
    </rPh>
    <phoneticPr fontId="9"/>
  </si>
  <si>
    <t>経済波及効果(総合効果)</t>
    <rPh sb="0" eb="2">
      <t>ケイザイ</t>
    </rPh>
    <rPh sb="2" eb="4">
      <t>ハキュウ</t>
    </rPh>
    <rPh sb="4" eb="6">
      <t>コウカ</t>
    </rPh>
    <rPh sb="7" eb="9">
      <t>ソウゴウ</t>
    </rPh>
    <rPh sb="9" eb="11">
      <t>コウカ</t>
    </rPh>
    <phoneticPr fontId="9"/>
  </si>
  <si>
    <t>★県外流出額</t>
    <rPh sb="1" eb="3">
      <t>ケンガイ</t>
    </rPh>
    <rPh sb="3" eb="5">
      <t>リュウシュツ</t>
    </rPh>
    <rPh sb="5" eb="6">
      <t>ガク</t>
    </rPh>
    <phoneticPr fontId="9"/>
  </si>
  <si>
    <t>粗付加価値誘発額</t>
    <rPh sb="0" eb="3">
      <t>ソフカ</t>
    </rPh>
    <rPh sb="3" eb="5">
      <t>カチ</t>
    </rPh>
    <rPh sb="5" eb="7">
      <t>ユウハツ</t>
    </rPh>
    <rPh sb="7" eb="8">
      <t>ガク</t>
    </rPh>
    <phoneticPr fontId="9"/>
  </si>
  <si>
    <t>生産誘発額</t>
  </si>
  <si>
    <t>雇用者所得</t>
    <rPh sb="0" eb="3">
      <t>コヨウシャ</t>
    </rPh>
    <rPh sb="3" eb="5">
      <t>ショトク</t>
    </rPh>
    <phoneticPr fontId="9"/>
  </si>
  <si>
    <t>(賃金･俸給)</t>
    <rPh sb="1" eb="3">
      <t>チンギン</t>
    </rPh>
    <rPh sb="4" eb="6">
      <t>ホウキュウ</t>
    </rPh>
    <phoneticPr fontId="9"/>
  </si>
  <si>
    <t>誘発額</t>
    <rPh sb="0" eb="3">
      <t>ユウハツガク</t>
    </rPh>
    <phoneticPr fontId="9"/>
  </si>
  <si>
    <t>直接効果</t>
  </si>
  <si>
    <t>1次間接波及効果</t>
    <rPh sb="2" eb="4">
      <t>カンセツ</t>
    </rPh>
    <phoneticPr fontId="9"/>
  </si>
  <si>
    <t>※数値は、単位未満を四捨五入しているため</t>
    <rPh sb="1" eb="3">
      <t>スウチ</t>
    </rPh>
    <rPh sb="5" eb="7">
      <t>タンイ</t>
    </rPh>
    <rPh sb="7" eb="9">
      <t>ミマン</t>
    </rPh>
    <rPh sb="10" eb="14">
      <t>シシャゴニュウ</t>
    </rPh>
    <phoneticPr fontId="9"/>
  </si>
  <si>
    <t>　合計と一致しない場合があります。</t>
    <rPh sb="1" eb="3">
      <t>ゴウケイ</t>
    </rPh>
    <rPh sb="4" eb="6">
      <t>イッチ</t>
    </rPh>
    <rPh sb="9" eb="11">
      <t>バアイ</t>
    </rPh>
    <phoneticPr fontId="9"/>
  </si>
  <si>
    <t>生産誘発額</t>
    <rPh sb="2" eb="5">
      <t>ユウハツガク</t>
    </rPh>
    <phoneticPr fontId="9"/>
  </si>
  <si>
    <t>粗付加価値
誘発額</t>
    <rPh sb="6" eb="9">
      <t>ユウハツガク</t>
    </rPh>
    <phoneticPr fontId="33"/>
  </si>
  <si>
    <t>★需要増加額</t>
    <phoneticPr fontId="9"/>
  </si>
  <si>
    <t>★投資額</t>
    <rPh sb="1" eb="4">
      <t>トウシガク</t>
    </rPh>
    <phoneticPr fontId="9"/>
  </si>
  <si>
    <t>　</t>
    <phoneticPr fontId="9"/>
  </si>
  <si>
    <t>★雇用者所得(賃金･俸給)誘発額</t>
    <rPh sb="1" eb="4">
      <t>コヨウシャ</t>
    </rPh>
    <rPh sb="4" eb="6">
      <t>ショトク</t>
    </rPh>
    <rPh sb="7" eb="9">
      <t>チンギン</t>
    </rPh>
    <rPh sb="10" eb="12">
      <t>ホウキュウ</t>
    </rPh>
    <rPh sb="13" eb="15">
      <t>ユウハツ</t>
    </rPh>
    <rPh sb="15" eb="16">
      <t>ガク</t>
    </rPh>
    <phoneticPr fontId="9"/>
  </si>
  <si>
    <t>★県内需用増加額</t>
    <rPh sb="1" eb="3">
      <t>ケンナイ</t>
    </rPh>
    <rPh sb="3" eb="5">
      <t>ジュヨウ</t>
    </rPh>
    <rPh sb="5" eb="7">
      <t>ゾウカ</t>
    </rPh>
    <rPh sb="7" eb="8">
      <t>ガク</t>
    </rPh>
    <phoneticPr fontId="9"/>
  </si>
  <si>
    <t>★生産誘発額</t>
    <rPh sb="1" eb="3">
      <t>セイサン</t>
    </rPh>
    <rPh sb="3" eb="5">
      <t>ユウハツ</t>
    </rPh>
    <rPh sb="5" eb="6">
      <t>ガク</t>
    </rPh>
    <phoneticPr fontId="9"/>
  </si>
  <si>
    <t>★雇用者所得(賃金･俸給)率</t>
    <rPh sb="1" eb="4">
      <t>コヨウシャ</t>
    </rPh>
    <rPh sb="4" eb="6">
      <t>ショトク</t>
    </rPh>
    <rPh sb="7" eb="9">
      <t>チンギン</t>
    </rPh>
    <rPh sb="10" eb="12">
      <t>ホウキュウ</t>
    </rPh>
    <rPh sb="13" eb="14">
      <t>リツ</t>
    </rPh>
    <phoneticPr fontId="9"/>
  </si>
  <si>
    <t>農林水産業</t>
  </si>
  <si>
    <t>×</t>
    <phoneticPr fontId="9"/>
  </si>
  <si>
    <t>＝</t>
    <phoneticPr fontId="9"/>
  </si>
  <si>
    <t>鉱  業</t>
  </si>
  <si>
    <t>製造業</t>
  </si>
  <si>
    <t>建  設</t>
  </si>
  <si>
    <t>電力・ガス・水道</t>
  </si>
  <si>
    <t>商業</t>
  </si>
  <si>
    <t>金融・保険</t>
  </si>
  <si>
    <t>＝</t>
    <phoneticPr fontId="9"/>
  </si>
  <si>
    <t>★雇用者所得誘発額</t>
    <rPh sb="1" eb="4">
      <t>コヨウシャ</t>
    </rPh>
    <rPh sb="4" eb="6">
      <t>ショトク</t>
    </rPh>
    <rPh sb="6" eb="8">
      <t>ユウハツ</t>
    </rPh>
    <rPh sb="8" eb="9">
      <t>ガク</t>
    </rPh>
    <phoneticPr fontId="9"/>
  </si>
  <si>
    <t>不動産</t>
  </si>
  <si>
    <t>運  輸</t>
  </si>
  <si>
    <t>通信・放送</t>
  </si>
  <si>
    <t>公　務</t>
  </si>
  <si>
    <t>サービス</t>
  </si>
  <si>
    <t>分類不明</t>
  </si>
  <si>
    <t>＝</t>
    <phoneticPr fontId="9"/>
  </si>
  <si>
    <t>＝</t>
    <phoneticPr fontId="9"/>
  </si>
  <si>
    <t>＝</t>
    <phoneticPr fontId="9"/>
  </si>
  <si>
    <t>＝</t>
    <phoneticPr fontId="9"/>
  </si>
  <si>
    <t>＝</t>
    <phoneticPr fontId="9"/>
  </si>
  <si>
    <t>×</t>
    <phoneticPr fontId="9"/>
  </si>
  <si>
    <t>＝</t>
    <phoneticPr fontId="9"/>
  </si>
  <si>
    <t>雇用創出効果(総合効果)</t>
    <rPh sb="0" eb="2">
      <t>コヨウ</t>
    </rPh>
    <rPh sb="2" eb="4">
      <t>ソウシュツ</t>
    </rPh>
    <rPh sb="4" eb="6">
      <t>コウカ</t>
    </rPh>
    <rPh sb="7" eb="9">
      <t>ソウゴウ</t>
    </rPh>
    <rPh sb="9" eb="11">
      <t>コウカ</t>
    </rPh>
    <phoneticPr fontId="9"/>
  </si>
  <si>
    <t>(単位：人）</t>
    <rPh sb="1" eb="3">
      <t>タンイ</t>
    </rPh>
    <rPh sb="4" eb="5">
      <t>ニン</t>
    </rPh>
    <phoneticPr fontId="9"/>
  </si>
  <si>
    <t>★雇用者所得</t>
    <phoneticPr fontId="9"/>
  </si>
  <si>
    <t>(賃金･俸給)誘発額</t>
    <rPh sb="7" eb="9">
      <t>ユウハツ</t>
    </rPh>
    <phoneticPr fontId="9"/>
  </si>
  <si>
    <t>★消費転換係数</t>
    <rPh sb="1" eb="3">
      <t>ショウヒ</t>
    </rPh>
    <rPh sb="3" eb="5">
      <t>テンカン</t>
    </rPh>
    <rPh sb="5" eb="7">
      <t>ケイスウ</t>
    </rPh>
    <phoneticPr fontId="9"/>
  </si>
  <si>
    <t>★消費額</t>
    <rPh sb="1" eb="4">
      <t>ショウヒガク</t>
    </rPh>
    <phoneticPr fontId="9"/>
  </si>
  <si>
    <t>★雇用者所得による</t>
    <rPh sb="1" eb="4">
      <t>コヨウシャ</t>
    </rPh>
    <rPh sb="4" eb="6">
      <t>ショトク</t>
    </rPh>
    <phoneticPr fontId="9"/>
  </si>
  <si>
    <t>需要増加額</t>
    <rPh sb="0" eb="2">
      <t>ジュヨウ</t>
    </rPh>
    <rPh sb="2" eb="5">
      <t>ゾウカガク</t>
    </rPh>
    <phoneticPr fontId="9"/>
  </si>
  <si>
    <t>★県内需要増加額</t>
    <rPh sb="1" eb="3">
      <t>ケンナイ</t>
    </rPh>
    <rPh sb="3" eb="5">
      <t>ジュヨウ</t>
    </rPh>
    <rPh sb="5" eb="8">
      <t>ゾウカガク</t>
    </rPh>
    <phoneticPr fontId="9"/>
  </si>
  <si>
    <t>直接投資による県内需要増加額</t>
    <rPh sb="0" eb="2">
      <t>チョクセツ</t>
    </rPh>
    <rPh sb="2" eb="4">
      <t>トウシ</t>
    </rPh>
    <rPh sb="7" eb="9">
      <t>ケンナイ</t>
    </rPh>
    <rPh sb="9" eb="11">
      <t>ジュヨウ</t>
    </rPh>
    <rPh sb="11" eb="13">
      <t>ゾウカ</t>
    </rPh>
    <rPh sb="13" eb="14">
      <t>ガク</t>
    </rPh>
    <phoneticPr fontId="9"/>
  </si>
  <si>
    <t>直接投資額</t>
    <rPh sb="0" eb="2">
      <t>チョクセツ</t>
    </rPh>
    <rPh sb="2" eb="5">
      <t>トウシガク</t>
    </rPh>
    <phoneticPr fontId="9"/>
  </si>
  <si>
    <t>コード</t>
    <phoneticPr fontId="9"/>
  </si>
  <si>
    <t>投入係数表</t>
    <rPh sb="0" eb="2">
      <t>トウニュウ</t>
    </rPh>
    <rPh sb="2" eb="4">
      <t>ケイスウ</t>
    </rPh>
    <rPh sb="4" eb="5">
      <t>ヒョウ</t>
    </rPh>
    <phoneticPr fontId="9"/>
  </si>
  <si>
    <t>投入係数表</t>
    <rPh sb="2" eb="4">
      <t>ケイスウ</t>
    </rPh>
    <phoneticPr fontId="9"/>
  </si>
  <si>
    <t>需要増加額</t>
    <rPh sb="0" eb="2">
      <t>ジュヨウゾウ</t>
    </rPh>
    <rPh sb="2" eb="5">
      <t>ゾウカガク</t>
    </rPh>
    <phoneticPr fontId="9"/>
  </si>
  <si>
    <t>需要増加額</t>
    <rPh sb="0" eb="2">
      <t>ジュヨウ</t>
    </rPh>
    <rPh sb="2" eb="4">
      <t>ゾウカ</t>
    </rPh>
    <rPh sb="4" eb="5">
      <t>ガク</t>
    </rPh>
    <phoneticPr fontId="9"/>
  </si>
  <si>
    <t>自給率</t>
    <rPh sb="0" eb="3">
      <t>ジキュウリツ</t>
    </rPh>
    <phoneticPr fontId="9"/>
  </si>
  <si>
    <t>県内需要増加額</t>
    <rPh sb="0" eb="2">
      <t>ケンナイ</t>
    </rPh>
    <phoneticPr fontId="9"/>
  </si>
  <si>
    <t>直接投資による粗付加価値誘発額</t>
    <rPh sb="0" eb="2">
      <t>チョクセツ</t>
    </rPh>
    <rPh sb="2" eb="4">
      <t>トウシ</t>
    </rPh>
    <rPh sb="7" eb="8">
      <t>ソ</t>
    </rPh>
    <rPh sb="8" eb="10">
      <t>フカ</t>
    </rPh>
    <rPh sb="10" eb="12">
      <t>カチ</t>
    </rPh>
    <rPh sb="12" eb="14">
      <t>ユウハツ</t>
    </rPh>
    <rPh sb="14" eb="15">
      <t>ガク</t>
    </rPh>
    <phoneticPr fontId="9"/>
  </si>
  <si>
    <t>逆行列係数表</t>
    <rPh sb="0" eb="3">
      <t>ギャクギョウレツ</t>
    </rPh>
    <rPh sb="3" eb="5">
      <t>ケイスウ</t>
    </rPh>
    <rPh sb="5" eb="6">
      <t>ヒョウ</t>
    </rPh>
    <phoneticPr fontId="9"/>
  </si>
  <si>
    <t>コード</t>
    <phoneticPr fontId="9"/>
  </si>
  <si>
    <t>生産誘発額
(1次効果）</t>
    <rPh sb="0" eb="2">
      <t>セイサン</t>
    </rPh>
    <rPh sb="2" eb="5">
      <t>ユウハツガク</t>
    </rPh>
    <rPh sb="8" eb="9">
      <t>ジ</t>
    </rPh>
    <rPh sb="9" eb="11">
      <t>コウカ</t>
    </rPh>
    <phoneticPr fontId="9"/>
  </si>
  <si>
    <t>雇用者所得
(賃金･俸給)
率</t>
    <rPh sb="0" eb="3">
      <t>コヨウシャ</t>
    </rPh>
    <rPh sb="3" eb="5">
      <t>ショトク</t>
    </rPh>
    <rPh sb="7" eb="9">
      <t>チンギン</t>
    </rPh>
    <rPh sb="10" eb="12">
      <t>ホウキュウ</t>
    </rPh>
    <rPh sb="14" eb="15">
      <t>リツ</t>
    </rPh>
    <phoneticPr fontId="9"/>
  </si>
  <si>
    <t>雇用者所得(賃金･俸給)誘発額</t>
    <rPh sb="6" eb="8">
      <t>チンギン</t>
    </rPh>
    <rPh sb="9" eb="11">
      <t>ホウキュウ</t>
    </rPh>
    <rPh sb="12" eb="15">
      <t>ユウハツガク</t>
    </rPh>
    <phoneticPr fontId="9"/>
  </si>
  <si>
    <t>粗付加価値率</t>
    <rPh sb="0" eb="3">
      <t>ソフカ</t>
    </rPh>
    <rPh sb="3" eb="5">
      <t>カチ</t>
    </rPh>
    <rPh sb="5" eb="6">
      <t>リツ</t>
    </rPh>
    <phoneticPr fontId="9"/>
  </si>
  <si>
    <t>粗付加価値誘発額</t>
    <rPh sb="7" eb="8">
      <t>ガク</t>
    </rPh>
    <phoneticPr fontId="9"/>
  </si>
  <si>
    <t>雇用者所得（賃金・俸給）による県内需要増加額</t>
    <rPh sb="0" eb="3">
      <t>コヨウシャ</t>
    </rPh>
    <rPh sb="3" eb="5">
      <t>ショトク</t>
    </rPh>
    <rPh sb="6" eb="8">
      <t>チンギン</t>
    </rPh>
    <rPh sb="9" eb="11">
      <t>ホウキュウ</t>
    </rPh>
    <rPh sb="15" eb="17">
      <t>ケンナイ</t>
    </rPh>
    <rPh sb="17" eb="19">
      <t>ジュヨウ</t>
    </rPh>
    <rPh sb="19" eb="22">
      <t>ゾウカガク</t>
    </rPh>
    <phoneticPr fontId="9"/>
  </si>
  <si>
    <t>雇用者所得（賃金・俸給）</t>
    <rPh sb="0" eb="3">
      <t>コヨウシャ</t>
    </rPh>
    <rPh sb="3" eb="5">
      <t>ショトク</t>
    </rPh>
    <rPh sb="6" eb="8">
      <t>チンギン</t>
    </rPh>
    <rPh sb="9" eb="11">
      <t>ホウキュウ</t>
    </rPh>
    <phoneticPr fontId="9"/>
  </si>
  <si>
    <t>コード</t>
    <phoneticPr fontId="9"/>
  </si>
  <si>
    <t>1次効果</t>
    <rPh sb="1" eb="2">
      <t>ジ</t>
    </rPh>
    <rPh sb="2" eb="4">
      <t>コウカ</t>
    </rPh>
    <phoneticPr fontId="9"/>
  </si>
  <si>
    <t>雇用者所得（賃金･俸給）合計額</t>
    <phoneticPr fontId="9"/>
  </si>
  <si>
    <t>消費転換
係数</t>
    <rPh sb="0" eb="2">
      <t>ショウヒ</t>
    </rPh>
    <rPh sb="2" eb="4">
      <t>テンカン</t>
    </rPh>
    <rPh sb="5" eb="7">
      <t>ケイスウ</t>
    </rPh>
    <phoneticPr fontId="9"/>
  </si>
  <si>
    <t>雇用者所得による
需要増加額</t>
    <phoneticPr fontId="9"/>
  </si>
  <si>
    <t>平均
消費性向</t>
    <phoneticPr fontId="9"/>
  </si>
  <si>
    <t>雇用者所得による
需要増加額</t>
    <phoneticPr fontId="9"/>
  </si>
  <si>
    <t>民間消費支出構成比</t>
    <rPh sb="0" eb="2">
      <t>ミンカン</t>
    </rPh>
    <rPh sb="2" eb="4">
      <t>ショウヒ</t>
    </rPh>
    <rPh sb="4" eb="6">
      <t>シシュツ</t>
    </rPh>
    <rPh sb="6" eb="9">
      <t>コウセイヒ</t>
    </rPh>
    <phoneticPr fontId="9"/>
  </si>
  <si>
    <t>雇用者所得による
需要増加額</t>
    <rPh sb="0" eb="3">
      <t>コヨウシャ</t>
    </rPh>
    <rPh sb="3" eb="5">
      <t>ショトク</t>
    </rPh>
    <rPh sb="9" eb="11">
      <t>ジュヨウ</t>
    </rPh>
    <rPh sb="11" eb="13">
      <t>ゾウカ</t>
    </rPh>
    <rPh sb="13" eb="14">
      <t>ガク</t>
    </rPh>
    <phoneticPr fontId="9"/>
  </si>
  <si>
    <t>県内需要増加額</t>
    <rPh sb="0" eb="2">
      <t>ケンナイ</t>
    </rPh>
    <rPh sb="2" eb="4">
      <t>ジュヨウ</t>
    </rPh>
    <rPh sb="4" eb="6">
      <t>ゾウカ</t>
    </rPh>
    <rPh sb="6" eb="7">
      <t>ガク</t>
    </rPh>
    <phoneticPr fontId="9"/>
  </si>
  <si>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9"/>
  </si>
  <si>
    <t>生産誘発額
（２次効果）</t>
    <rPh sb="0" eb="2">
      <t>セイサン</t>
    </rPh>
    <rPh sb="2" eb="5">
      <t>ユウハツガク</t>
    </rPh>
    <rPh sb="8" eb="9">
      <t>ジ</t>
    </rPh>
    <rPh sb="9" eb="11">
      <t>コウカ</t>
    </rPh>
    <phoneticPr fontId="9"/>
  </si>
  <si>
    <t>雇用者所得
(賃金･俸給)率</t>
  </si>
  <si>
    <t>輸移入係数</t>
    <rPh sb="3" eb="5">
      <t>ケイスウ</t>
    </rPh>
    <phoneticPr fontId="9"/>
  </si>
  <si>
    <t>自給率（１－移輸入係数）</t>
    <rPh sb="6" eb="7">
      <t>イ</t>
    </rPh>
    <rPh sb="7" eb="9">
      <t>ユニュウ</t>
    </rPh>
    <rPh sb="9" eb="11">
      <t>ケイスウ</t>
    </rPh>
    <phoneticPr fontId="9"/>
  </si>
  <si>
    <t>雇用者所得（賃金･俸給)率</t>
    <rPh sb="0" eb="3">
      <t>コヨウシャ</t>
    </rPh>
    <rPh sb="3" eb="5">
      <t>ショトク</t>
    </rPh>
    <rPh sb="6" eb="8">
      <t>チンギン</t>
    </rPh>
    <rPh sb="9" eb="11">
      <t>ホウキュウ</t>
    </rPh>
    <rPh sb="12" eb="13">
      <t>リツ</t>
    </rPh>
    <phoneticPr fontId="9"/>
  </si>
  <si>
    <t>粗付加価値率</t>
  </si>
  <si>
    <t>税収係数（県税）</t>
    <rPh sb="0" eb="2">
      <t>ゼイシュウ</t>
    </rPh>
    <rPh sb="2" eb="4">
      <t>ケイスウ</t>
    </rPh>
    <rPh sb="5" eb="6">
      <t>ケン</t>
    </rPh>
    <rPh sb="6" eb="7">
      <t>ゼイ</t>
    </rPh>
    <phoneticPr fontId="9"/>
  </si>
  <si>
    <t>税収係数（市町税）</t>
    <rPh sb="0" eb="2">
      <t>ゼイシュウ</t>
    </rPh>
    <rPh sb="2" eb="4">
      <t>ケイスウ</t>
    </rPh>
    <rPh sb="5" eb="6">
      <t>シ</t>
    </rPh>
    <rPh sb="6" eb="7">
      <t>マチ</t>
    </rPh>
    <rPh sb="7" eb="8">
      <t>ゼイ</t>
    </rPh>
    <phoneticPr fontId="9"/>
  </si>
  <si>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</si>
  <si>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</si>
  <si>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</si>
  <si>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</si>
  <si>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</si>
  <si>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</si>
  <si>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</si>
  <si>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</si>
  <si>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</si>
  <si>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</si>
  <si>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</si>
  <si>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</si>
  <si>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</si>
  <si>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</si>
  <si>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</si>
  <si>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</si>
  <si>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</si>
  <si>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</si>
  <si>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</si>
  <si>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</si>
  <si>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</si>
  <si>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</si>
  <si>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</si>
  <si>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</si>
  <si>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</si>
  <si>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</si>
  <si>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</si>
  <si>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</si>
  <si>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</si>
  <si>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</si>
  <si>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</si>
  <si>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</si>
  <si>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</si>
  <si>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</si>
  <si>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</si>
  <si>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</si>
  <si>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</si>
  <si>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</si>
  <si>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</si>
  <si>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林業　　　　　</t>
  </si>
  <si>
    <t>プラスチック・ゴム</t>
  </si>
  <si>
    <t>電力・ガス・熱供給</t>
  </si>
  <si>
    <t>水道</t>
  </si>
  <si>
    <t>廃棄物処理</t>
  </si>
  <si>
    <t>漁業　　　　</t>
  </si>
  <si>
    <t>鉱業</t>
  </si>
  <si>
    <t>飲食料品　　　　　　　</t>
  </si>
  <si>
    <t>はん用機械</t>
  </si>
  <si>
    <t>生産用機械</t>
  </si>
  <si>
    <t>業務用機械</t>
  </si>
  <si>
    <t>電子部品</t>
  </si>
  <si>
    <t>情報・通信機器</t>
  </si>
  <si>
    <t>運輸・郵便　　　</t>
  </si>
  <si>
    <t>情報通信</t>
  </si>
  <si>
    <t>医療・福祉</t>
  </si>
  <si>
    <t>その他の非営利団体サービス</t>
  </si>
  <si>
    <t>事務用品</t>
  </si>
  <si>
    <t>39部門表</t>
    <rPh sb="2" eb="4">
      <t>ブモン</t>
    </rPh>
    <rPh sb="4" eb="5">
      <t>ヒョウ</t>
    </rPh>
    <phoneticPr fontId="9"/>
  </si>
  <si>
    <t>平成23年(2011年)三重県産業連関表（39部門）による産業連関分析シート</t>
    <rPh sb="0" eb="2">
      <t>ヘイセイ</t>
    </rPh>
    <rPh sb="4" eb="5">
      <t>ネン</t>
    </rPh>
    <rPh sb="10" eb="11">
      <t>ネン</t>
    </rPh>
    <rPh sb="12" eb="15">
      <t>ミエケン</t>
    </rPh>
    <rPh sb="15" eb="17">
      <t>サンギョウ</t>
    </rPh>
    <rPh sb="17" eb="19">
      <t>レンカン</t>
    </rPh>
    <rPh sb="19" eb="20">
      <t>ヒョウ</t>
    </rPh>
    <rPh sb="23" eb="25">
      <t>ブモン</t>
    </rPh>
    <rPh sb="29" eb="31">
      <t>サンギョウ</t>
    </rPh>
    <rPh sb="31" eb="33">
      <t>レンカン</t>
    </rPh>
    <rPh sb="33" eb="35">
      <t>ブンセキ</t>
    </rPh>
    <phoneticPr fontId="9"/>
  </si>
  <si>
    <t>39部門 係数</t>
    <rPh sb="5" eb="7">
      <t>ケイスウ</t>
    </rPh>
    <phoneticPr fontId="9"/>
  </si>
  <si>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</si>
  <si>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</si>
  <si>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</si>
  <si>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</si>
  <si>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</si>
  <si>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</si>
  <si>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</si>
  <si>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</si>
  <si>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</si>
  <si>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</si>
  <si>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</si>
  <si>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</si>
  <si>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</si>
  <si>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</si>
  <si>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</si>
  <si>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</si>
  <si>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</si>
  <si>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</si>
  <si>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</si>
  <si>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</si>
  <si>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</si>
  <si>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</si>
  <si>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</si>
  <si>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</si>
  <si>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</si>
  <si>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</si>
  <si>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全産業</t>
    <rPh sb="0" eb="3">
      <t>ゼンサンギョウ</t>
    </rPh>
    <phoneticPr fontId="4"/>
  </si>
  <si>
    <t>39部門 係数(続き）</t>
    <rPh sb="5" eb="7">
      <t>ケイスウ</t>
    </rPh>
    <rPh sb="8" eb="9">
      <t>ツヅ</t>
    </rPh>
    <phoneticPr fontId="9"/>
  </si>
  <si>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5"/>
  </si>
  <si>
    <t>平成23年(2011年)三重県産業連関表　「営業余剰」÷「県内生産額」</t>
    <rPh sb="12" eb="15">
      <t>ミエケン</t>
    </rPh>
    <rPh sb="15" eb="20">
      <t>サンギョウレンカンヒョウ</t>
    </rPh>
    <rPh sb="22" eb="24">
      <t>エイギョウ</t>
    </rPh>
    <rPh sb="24" eb="26">
      <t>ヨジョウ</t>
    </rPh>
    <rPh sb="29" eb="31">
      <t>ケンナイ</t>
    </rPh>
    <rPh sb="31" eb="34">
      <t>セイサンガク</t>
    </rPh>
    <phoneticPr fontId="18"/>
  </si>
  <si>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5"/>
  </si>
  <si>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5"/>
  </si>
  <si>
    <t>平成26年度県歳入(一般会計）　県税　÷　平成23年(2011年)三重県県産業連関表
　　　　　　　　　　　　　　　　　　　　　　　　　　　「雇用者所得（賃金･俸給）」＋「営業余剰」</t>
    <rPh sb="6" eb="7">
      <t>ケン</t>
    </rPh>
    <rPh sb="7" eb="9">
      <t>サイニュウ</t>
    </rPh>
    <rPh sb="10" eb="12">
      <t>イッパン</t>
    </rPh>
    <rPh sb="12" eb="14">
      <t>カイケイ</t>
    </rPh>
    <rPh sb="16" eb="18">
      <t>ケンゼイ</t>
    </rPh>
    <rPh sb="33" eb="36">
      <t>ミエケン</t>
    </rPh>
    <rPh sb="36" eb="37">
      <t>ケン</t>
    </rPh>
    <rPh sb="37" eb="42">
      <t>サンギョウレンカンヒョウ</t>
    </rPh>
    <phoneticPr fontId="5"/>
  </si>
  <si>
    <t>平成26年度市町歳入（普通会計）　地方税（県総数）　÷　平成23年(2011）年三重県産業連関表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5"/>
  </si>
  <si>
    <t>平成23年(2011年)三重県産業連関表</t>
    <rPh sb="0" eb="2">
      <t>ヘイセイ</t>
    </rPh>
    <rPh sb="4" eb="5">
      <t>ネン</t>
    </rPh>
    <rPh sb="10" eb="11">
      <t>ネン</t>
    </rPh>
    <rPh sb="12" eb="15">
      <t>ミエケン</t>
    </rPh>
    <rPh sb="15" eb="20">
      <t>サンギョウレンカンヒョウ</t>
    </rPh>
    <phoneticPr fontId="9"/>
  </si>
  <si>
    <t>×</t>
  </si>
  <si>
    <t>＝</t>
  </si>
  <si>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9"/>
  </si>
  <si>
    <t>01 農業　　　　　</t>
  </si>
  <si>
    <t>02 林業　　　　　</t>
  </si>
  <si>
    <t>03 漁業　　　　</t>
  </si>
  <si>
    <t>04 鉱業</t>
  </si>
  <si>
    <t>05 飲食料品　　　　　　　</t>
  </si>
  <si>
    <t>06 繊維製品　</t>
  </si>
  <si>
    <t>07 パルプ・紙・木製品</t>
  </si>
  <si>
    <t>08 化学製品  　　　  　</t>
  </si>
  <si>
    <t>09 石油・石炭製品　　　</t>
  </si>
  <si>
    <t>10 プラスチック・ゴム</t>
  </si>
  <si>
    <t>11 窯業・土石製品　　</t>
  </si>
  <si>
    <t>12 鉄鋼　　　　　　　　</t>
  </si>
  <si>
    <t>13 非鉄金属　　　　　　</t>
  </si>
  <si>
    <t>14 金属製品　　　　　　</t>
  </si>
  <si>
    <t>15 はん用機械</t>
  </si>
  <si>
    <t>16 生産用機械</t>
  </si>
  <si>
    <t>17 業務用機械</t>
  </si>
  <si>
    <t>18 電子部品</t>
  </si>
  <si>
    <t>19 電気機械　　　　　　</t>
  </si>
  <si>
    <t>20 情報・通信機器</t>
  </si>
  <si>
    <t>21 輸送機械  　　　　　</t>
  </si>
  <si>
    <t>22 その他の製造工業製品</t>
  </si>
  <si>
    <t>23 建設　　　　　　　　</t>
  </si>
  <si>
    <t>24 電力・ガス・熱供給</t>
  </si>
  <si>
    <t>25 水道</t>
  </si>
  <si>
    <t>26 廃棄物処理</t>
  </si>
  <si>
    <t>27 商業　　　　　　　　</t>
  </si>
  <si>
    <t>28 金融・保険　　　　　</t>
  </si>
  <si>
    <t>29 不動産　　　　　　　</t>
  </si>
  <si>
    <t>30 運輸・郵便　　　</t>
  </si>
  <si>
    <t>31 情報通信</t>
  </si>
  <si>
    <t>32 公務　　　　　　　　</t>
  </si>
  <si>
    <t>33 教育・研究　　　　　</t>
  </si>
  <si>
    <t>34 医療・福祉</t>
  </si>
  <si>
    <t>35 その他の非営利団体サービス</t>
  </si>
  <si>
    <t>36 対事業所サービス</t>
  </si>
  <si>
    <t>37 対個人サービス</t>
  </si>
  <si>
    <t>38 事務用品</t>
  </si>
  <si>
    <t>39 分類不明</t>
  </si>
  <si>
    <t>農業</t>
  </si>
  <si>
    <t>林業</t>
  </si>
  <si>
    <t>漁業</t>
  </si>
  <si>
    <t>飲食料品</t>
  </si>
  <si>
    <t>繊維製品</t>
  </si>
  <si>
    <t>化学製品</t>
  </si>
  <si>
    <t>石油・石炭製品</t>
  </si>
  <si>
    <t>窯業・土石製品</t>
  </si>
  <si>
    <t>鉄鋼</t>
  </si>
  <si>
    <t>非鉄金属</t>
  </si>
  <si>
    <t>金属製品</t>
  </si>
  <si>
    <t>電気機械</t>
  </si>
  <si>
    <t>輸送機械</t>
  </si>
  <si>
    <t>建設</t>
  </si>
  <si>
    <t>運輸・郵便</t>
  </si>
  <si>
    <t>公務</t>
  </si>
  <si>
    <t>教育・研究</t>
  </si>
  <si>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9"/>
  </si>
  <si>
    <r>
      <t>１．ワークシート1-1「入力」に県内需要増加額（購入者価格など）を入力すると、ワークシート1-2「結果」に経済波及効果が自動的に計算されます。
２．推計結果の全体はワークシート1「入力・結果」に、詳細は2「雇用」から9「体系図」までのワークシートに出力されます。
３．計算プロセスは、ワークシート10「１次効果」及び11「２次効果」に出力されます。
４．計算に使用した係数データの一覧は、ワークシート12「係数」にあります。</t>
    </r>
    <r>
      <rPr>
        <b/>
        <sz val="10"/>
        <color indexed="10"/>
        <rFont val="ＭＳ Ｐゴシック"/>
        <family val="3"/>
        <charset val="128"/>
      </rPr>
      <t xml:space="preserve">
</t>
    </r>
    <rPh sb="79" eb="81">
      <t>ゼンタイ</t>
    </rPh>
    <rPh sb="177" eb="179">
      <t>ケイサン</t>
    </rPh>
    <rPh sb="190" eb="192">
      <t>イチラン</t>
    </rPh>
    <rPh sb="203" eb="205">
      <t>ケイスウ</t>
    </rPh>
    <phoneticPr fontId="9"/>
  </si>
  <si>
    <t>入力</t>
    <rPh sb="0" eb="2">
      <t>ニュウリョク</t>
    </rPh>
    <phoneticPr fontId="9"/>
  </si>
  <si>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9"/>
  </si>
  <si>
    <t>結果</t>
    <rPh sb="0" eb="2">
      <t>ケッカ</t>
    </rPh>
    <phoneticPr fontId="8"/>
  </si>
  <si>
    <t>・推計結果（全体）</t>
    <phoneticPr fontId="8"/>
  </si>
  <si>
    <t>マージン率</t>
    <rPh sb="4" eb="5">
      <t>リツ</t>
    </rPh>
    <phoneticPr fontId="8"/>
  </si>
  <si>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9"/>
  </si>
  <si>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9"/>
  </si>
  <si>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9"/>
  </si>
  <si>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9"/>
  </si>
  <si>
    <t>コード</t>
    <phoneticPr fontId="9"/>
  </si>
  <si>
    <t>部 門 名</t>
    <rPh sb="0" eb="1">
      <t>ブ</t>
    </rPh>
    <rPh sb="2" eb="3">
      <t>モン</t>
    </rPh>
    <rPh sb="4" eb="5">
      <t>メイ</t>
    </rPh>
    <phoneticPr fontId="9"/>
  </si>
  <si>
    <t>直接投資額</t>
    <rPh sb="0" eb="2">
      <t>チョクセツ</t>
    </rPh>
    <rPh sb="2" eb="4">
      <t>トウシ</t>
    </rPh>
    <rPh sb="4" eb="5">
      <t>ガク</t>
    </rPh>
    <phoneticPr fontId="9"/>
  </si>
  <si>
    <t>商業マージン</t>
    <phoneticPr fontId="8"/>
  </si>
  <si>
    <t>運輸マージン</t>
    <rPh sb="0" eb="2">
      <t>ウンユ</t>
    </rPh>
    <phoneticPr fontId="9"/>
  </si>
  <si>
    <t>運輸マージン</t>
    <rPh sb="0" eb="2">
      <t>ウンユ</t>
    </rPh>
    <phoneticPr fontId="8"/>
  </si>
  <si>
    <t>直接投資額
（変換後）</t>
    <rPh sb="0" eb="2">
      <t>チョクセツ</t>
    </rPh>
    <rPh sb="2" eb="4">
      <t>トウシ</t>
    </rPh>
    <rPh sb="4" eb="5">
      <t>ガク</t>
    </rPh>
    <rPh sb="7" eb="10">
      <t>ヘンカンゴ</t>
    </rPh>
    <phoneticPr fontId="9"/>
  </si>
  <si>
    <t>40</t>
  </si>
  <si>
    <t>41</t>
  </si>
  <si>
    <t>970000</t>
  </si>
  <si>
    <t>999999</t>
  </si>
  <si>
    <t>999991</t>
  </si>
  <si>
    <t>999992</t>
  </si>
  <si>
    <t>891100</t>
  </si>
  <si>
    <t>891200</t>
  </si>
  <si>
    <t>901100</t>
  </si>
  <si>
    <t>901200</t>
  </si>
  <si>
    <t>901301</t>
  </si>
  <si>
    <t>901302</t>
  </si>
  <si>
    <t>901400</t>
  </si>
  <si>
    <t>901500</t>
  </si>
  <si>
    <t>901600</t>
  </si>
  <si>
    <t>率</t>
    <rPh sb="0" eb="1">
      <t>リツ</t>
    </rPh>
    <phoneticPr fontId="9"/>
  </si>
  <si>
    <t>生産者価格</t>
    <rPh sb="0" eb="3">
      <t>セイサンシャ</t>
    </rPh>
    <rPh sb="3" eb="5">
      <t>カカク</t>
    </rPh>
    <phoneticPr fontId="9"/>
  </si>
  <si>
    <t>購入者価格</t>
    <rPh sb="0" eb="3">
      <t>コウニュウシャ</t>
    </rPh>
    <rPh sb="3" eb="5">
      <t>カカク</t>
    </rPh>
    <phoneticPr fontId="9"/>
  </si>
  <si>
    <t>商業マージン</t>
    <rPh sb="0" eb="2">
      <t>ショウギョウ</t>
    </rPh>
    <phoneticPr fontId="9"/>
  </si>
  <si>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</si>
  <si>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</si>
  <si>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</si>
  <si>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</si>
  <si>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</si>
  <si>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</si>
  <si>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</si>
  <si>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</si>
  <si>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</si>
  <si>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漁業　　　　</t>
    <rPh sb="0" eb="2">
      <t>ギョギョウ</t>
    </rPh>
    <phoneticPr fontId="4"/>
  </si>
  <si>
    <t>鉱業</t>
    <rPh sb="0" eb="2">
      <t>コウギョウ</t>
    </rPh>
    <phoneticPr fontId="5"/>
  </si>
  <si>
    <t>飲食料品　　　　　　　</t>
    <rPh sb="0" eb="2">
      <t>インショク</t>
    </rPh>
    <phoneticPr fontId="5"/>
  </si>
  <si>
    <t>はん用機械</t>
    <rPh sb="2" eb="3">
      <t>ヨウ</t>
    </rPh>
    <rPh sb="3" eb="5">
      <t>キカイ</t>
    </rPh>
    <phoneticPr fontId="5"/>
  </si>
  <si>
    <t>生産用機械</t>
    <rPh sb="0" eb="2">
      <t>セイサン</t>
    </rPh>
    <rPh sb="2" eb="3">
      <t>ヨウ</t>
    </rPh>
    <rPh sb="3" eb="5">
      <t>キカイ</t>
    </rPh>
    <phoneticPr fontId="5"/>
  </si>
  <si>
    <t>業務用機械</t>
    <rPh sb="0" eb="2">
      <t>ギョウム</t>
    </rPh>
    <rPh sb="2" eb="3">
      <t>ヨウ</t>
    </rPh>
    <rPh sb="3" eb="5">
      <t>キカイ</t>
    </rPh>
    <phoneticPr fontId="5"/>
  </si>
  <si>
    <t>電子部品</t>
    <rPh sb="0" eb="2">
      <t>デンシ</t>
    </rPh>
    <rPh sb="2" eb="4">
      <t>ブヒン</t>
    </rPh>
    <phoneticPr fontId="5"/>
  </si>
  <si>
    <t>情報・通信機器</t>
    <rPh sb="0" eb="2">
      <t>ジョウホウ</t>
    </rPh>
    <rPh sb="3" eb="5">
      <t>ツウシン</t>
    </rPh>
    <rPh sb="5" eb="7">
      <t>キキ</t>
    </rPh>
    <phoneticPr fontId="5"/>
  </si>
  <si>
    <t>その他の製造工業製品</t>
    <phoneticPr fontId="8"/>
  </si>
  <si>
    <t>46</t>
  </si>
  <si>
    <t>47</t>
  </si>
  <si>
    <t>48</t>
  </si>
  <si>
    <t>51</t>
  </si>
  <si>
    <t>○</t>
    <phoneticPr fontId="9"/>
  </si>
  <si>
    <t>53</t>
  </si>
  <si>
    <t>55</t>
  </si>
  <si>
    <t>57</t>
  </si>
  <si>
    <t>運輸・郵便　　　</t>
    <rPh sb="3" eb="5">
      <t>ユウビン</t>
    </rPh>
    <phoneticPr fontId="4"/>
  </si>
  <si>
    <t>59</t>
  </si>
  <si>
    <t>情報通信</t>
    <rPh sb="0" eb="2">
      <t>ジョウホウ</t>
    </rPh>
    <rPh sb="2" eb="4">
      <t>ツウシン</t>
    </rPh>
    <phoneticPr fontId="5"/>
  </si>
  <si>
    <t>61</t>
  </si>
  <si>
    <t>63</t>
  </si>
  <si>
    <t>64</t>
  </si>
  <si>
    <t>医療・福祉</t>
    <rPh sb="0" eb="2">
      <t>イリョウ</t>
    </rPh>
    <rPh sb="3" eb="5">
      <t>フクシ</t>
    </rPh>
    <phoneticPr fontId="5"/>
  </si>
  <si>
    <t>65</t>
  </si>
  <si>
    <t>その他の非営利団体サービス</t>
    <rPh sb="4" eb="7">
      <t>ヒエイリ</t>
    </rPh>
    <rPh sb="7" eb="9">
      <t>ダンタイ</t>
    </rPh>
    <phoneticPr fontId="5"/>
  </si>
  <si>
    <t>66</t>
  </si>
  <si>
    <t>67</t>
  </si>
  <si>
    <t>対個人サービス</t>
    <rPh sb="0" eb="1">
      <t>タイ</t>
    </rPh>
    <rPh sb="1" eb="3">
      <t>コジン</t>
    </rPh>
    <phoneticPr fontId="4"/>
  </si>
  <si>
    <t>68</t>
  </si>
  <si>
    <t>事務用品</t>
    <rPh sb="0" eb="2">
      <t>ジム</t>
    </rPh>
    <rPh sb="2" eb="4">
      <t>ヨウヒン</t>
    </rPh>
    <phoneticPr fontId="5"/>
  </si>
  <si>
    <t>69</t>
  </si>
  <si>
    <t>分類不明</t>
    <rPh sb="0" eb="2">
      <t>ブンルイ</t>
    </rPh>
    <rPh sb="2" eb="4">
      <t>フメイ</t>
    </rPh>
    <phoneticPr fontId="5"/>
  </si>
  <si>
    <t>70</t>
  </si>
  <si>
    <t>内生部門計　　</t>
  </si>
  <si>
    <t>県内需要増加額（生産者価格変換後）</t>
    <rPh sb="0" eb="2">
      <t>ケンナイ</t>
    </rPh>
    <rPh sb="2" eb="4">
      <t>ジュヨウ</t>
    </rPh>
    <rPh sb="4" eb="6">
      <t>ゾウカ</t>
    </rPh>
    <rPh sb="6" eb="7">
      <t>ガク</t>
    </rPh>
    <rPh sb="8" eb="11">
      <t>セイサンシャ</t>
    </rPh>
    <rPh sb="11" eb="13">
      <t>カカク</t>
    </rPh>
    <rPh sb="13" eb="16">
      <t>ヘンカンゴ</t>
    </rPh>
    <phoneticPr fontId="9"/>
  </si>
  <si>
    <t>(単位：億円)</t>
  </si>
  <si>
    <t>※単位未満を四捨五入しているため、合計と一致しない場合があります。</t>
    <rPh sb="1" eb="3">
      <t>タンイ</t>
    </rPh>
    <rPh sb="3" eb="5">
      <t>ミマン</t>
    </rPh>
    <rPh sb="6" eb="10">
      <t>シシャゴニュウ</t>
    </rPh>
    <phoneticPr fontId="9"/>
  </si>
  <si>
    <t>(単位：人）</t>
  </si>
  <si>
    <t>計</t>
    <rPh sb="0" eb="1">
      <t>ケイ</t>
    </rPh>
    <phoneticPr fontId="8"/>
  </si>
  <si>
    <t>経済波及効果(39部門)</t>
    <rPh sb="0" eb="2">
      <t>ケイザイ</t>
    </rPh>
    <rPh sb="2" eb="4">
      <t>ハキュウ</t>
    </rPh>
    <rPh sb="4" eb="6">
      <t>コウカ</t>
    </rPh>
    <phoneticPr fontId="9"/>
  </si>
  <si>
    <t>雇用創出効果(39部門）</t>
    <rPh sb="0" eb="2">
      <t>コヨウ</t>
    </rPh>
    <rPh sb="2" eb="4">
      <t>ソウシュツ</t>
    </rPh>
    <rPh sb="4" eb="6">
      <t>コウカ</t>
    </rPh>
    <phoneticPr fontId="9"/>
  </si>
  <si>
    <t>雇用創出効果(39部門）</t>
    <rPh sb="0" eb="2">
      <t>コヨウ</t>
    </rPh>
    <rPh sb="2" eb="4">
      <t>ソウシュツ</t>
    </rPh>
    <rPh sb="4" eb="6">
      <t>コウカ</t>
    </rPh>
    <rPh sb="9" eb="11">
      <t>ブモン</t>
    </rPh>
    <phoneticPr fontId="9"/>
  </si>
  <si>
    <t>経済波及効果(39部門)</t>
    <rPh sb="0" eb="2">
      <t>ケイザイ</t>
    </rPh>
    <rPh sb="2" eb="4">
      <t>ハキュウ</t>
    </rPh>
    <rPh sb="4" eb="6">
      <t>コウカ</t>
    </rPh>
    <rPh sb="9" eb="11">
      <t>ブモン</t>
    </rPh>
    <phoneticPr fontId="9"/>
  </si>
  <si>
    <t>1</t>
    <phoneticPr fontId="8"/>
  </si>
  <si>
    <t>効果内訳</t>
    <rPh sb="0" eb="2">
      <t>コウカ</t>
    </rPh>
    <rPh sb="2" eb="4">
      <t>ウチワケ</t>
    </rPh>
    <phoneticPr fontId="9"/>
  </si>
  <si>
    <t>経済波及効果の内訳</t>
    <rPh sb="0" eb="2">
      <t>ケイザイ</t>
    </rPh>
    <rPh sb="2" eb="6">
      <t>ハキュウコウカ</t>
    </rPh>
    <rPh sb="7" eb="9">
      <t>ウチワケ</t>
    </rPh>
    <phoneticPr fontId="9"/>
  </si>
  <si>
    <t>※訂正前</t>
    <rPh sb="1" eb="3">
      <t>テイセイ</t>
    </rPh>
    <rPh sb="3" eb="4">
      <t>マエ</t>
    </rPh>
    <phoneticPr fontId="8"/>
  </si>
  <si>
    <t>平成26年度県民経済計算より（平成23年暦年変換後）</t>
    <rPh sb="15" eb="17">
      <t>ヘイセイ</t>
    </rPh>
    <rPh sb="19" eb="20">
      <t>ネン</t>
    </rPh>
    <rPh sb="20" eb="22">
      <t>レキネン</t>
    </rPh>
    <rPh sb="22" eb="25">
      <t>ヘンカンゴ</t>
    </rPh>
    <phoneticPr fontId="9"/>
  </si>
  <si>
    <t>平成27年度県民経済計算より（平成23年暦年変換後）</t>
    <phoneticPr fontId="9"/>
  </si>
  <si>
    <t>平成29年度県民経済計算より（平成23年暦年変換後）</t>
    <rPh sb="15" eb="17">
      <t>ヘイセイ</t>
    </rPh>
    <rPh sb="19" eb="20">
      <t>ネン</t>
    </rPh>
    <rPh sb="20" eb="22">
      <t>レキネン</t>
    </rPh>
    <rPh sb="22" eb="25">
      <t>ヘンカンゴ</t>
    </rPh>
    <phoneticPr fontId="9"/>
  </si>
  <si>
    <t>平成27年度県民経済計算より（平成23年暦年変換後）</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</si>
</sst>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Red]&quot;¥&quot;\-#,##0"/>
    <numFmt numFmtId="176" formatCode="#,##0.0;&quot;△ &quot;#,##0.0"/>
    <numFmt numFmtId="177" formatCode="0.0;&quot;△ &quot;0.0"/>
    <numFmt numFmtId="178" formatCode="0.0_);[Red]\(0.0\)"/>
    <numFmt numFmtId="179" formatCode="0.000;&quot;△ &quot;0.000"/>
    <numFmt numFmtId="180" formatCode="#,##0.000;&quot;△ &quot;#,##0.000"/>
    <numFmt numFmtId="181" formatCode="#,##0.000_ "/>
    <numFmt numFmtId="182" formatCode="0.000_);[Red]\(0.000\)"/>
    <numFmt numFmtId="183" formatCode="#,##0;&quot;△ &quot;#,##0"/>
    <numFmt numFmtId="184" formatCode="0.0_ "/>
    <numFmt numFmtId="185" formatCode="#,##0.0_ "/>
    <numFmt numFmtId="186" formatCode="0.00000_ ;[Red]\-0.00000\ "/>
    <numFmt numFmtId="187" formatCode="0.00000_);[Red]\(0.00000\)"/>
    <numFmt numFmtId="188" formatCode="#,##0_ ;[Red]\-#,##0\ "/>
    <numFmt numFmtId="189" formatCode="#,##0_ "/>
    <numFmt numFmtId="190" formatCode="#,##0.0_ ;[Red]\-#,##0.0\ "/>
    <numFmt numFmtId="191" formatCode="0.000000_ ;[Red]\-0.000000\ "/>
    <numFmt numFmtId="192" formatCode="#,##0.000000;&quot;△ &quot;#,##0.000000"/>
    <numFmt numFmtId="193" formatCode="0.000"/>
    <numFmt numFmtId="194" formatCode="0_ "/>
    <numFmt numFmtId="195" formatCode="#,##0.000000_ "/>
    <numFmt numFmtId="196" formatCode="0.000000_ "/>
    <numFmt numFmtId="197" formatCode="0.0"/>
  </numFmts>
  <fonts count="56">
    <font>
      <sz val="11"/>
      <color theme="1"/>
      <name val="ＭＳ Ｐゴシック"/>
      <family val="2"/>
      <charset val="128"/>
      <scheme val="minor"/>
    </font>
    <font>
      <sz val="11"/>
      <name val="ＭＳ Ｐゴシック"/>
      <family val="3"/>
      <charset val="128"/>
    </font>
    <font>
      <sz val="11"/>
      <name val="ＭＳ Ｐゴシック"/>
      <family val="3"/>
      <charset val="128"/>
    </font>
    <font>
      <sz val="11"/>
      <color theme="1"/>
      <name val="ＭＳ Ｐゴシック"/>
      <family val="2"/>
      <charset val="128"/>
      <scheme val="minor"/>
    </font>
    <font>
      <b/>
      <sz val="15"/>
      <color theme="3"/>
      <name val="ＭＳ Ｐゴシック"/>
      <family val="2"/>
      <charset val="128"/>
      <scheme val="minor"/>
    </font>
    <font>
      <b/>
      <sz val="11"/>
      <color theme="3"/>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2"/>
      <charset val="128"/>
      <scheme val="minor"/>
    </font>
    <font>
      <sz val="6"/>
      <name val="ＭＳ Ｐゴシック"/>
      <family val="3"/>
      <charset val="128"/>
    </font>
    <font>
      <b/>
      <sz val="11"/>
      <color indexed="10"/>
      <name val="ＭＳ Ｐゴシック"/>
      <family val="3"/>
      <charset val="128"/>
    </font>
    <font>
      <sz val="10"/>
      <name val="ＭＳ Ｐゴシック"/>
      <family val="3"/>
      <charset val="128"/>
    </font>
    <font>
      <b/>
      <sz val="10"/>
      <color indexed="10"/>
      <name val="ＭＳ Ｐゴシック"/>
      <family val="3"/>
      <charset val="128"/>
    </font>
    <font>
      <b/>
      <sz val="11"/>
      <name val="ＭＳ Ｐゴシック"/>
      <family val="3"/>
      <charset val="128"/>
    </font>
    <font>
      <b/>
      <sz val="12"/>
      <name val="ＭＳ Ｐゴシック"/>
      <family val="3"/>
      <charset val="128"/>
    </font>
    <font>
      <sz val="10"/>
      <name val="ＭＳ ゴシック"/>
      <family val="3"/>
      <charset val="128"/>
    </font>
    <font>
      <b/>
      <sz val="14"/>
      <name val="ＭＳ ゴシック"/>
      <family val="3"/>
      <charset val="128"/>
    </font>
    <font>
      <u/>
      <sz val="12"/>
      <name val="ＭＳ ゴシック"/>
      <family val="3"/>
      <charset val="128"/>
    </font>
    <font>
      <sz val="12"/>
      <name val="ＭＳ ゴシック"/>
      <family val="3"/>
      <charset val="128"/>
    </font>
    <font>
      <sz val="11"/>
      <color indexed="10"/>
      <name val="ＭＳ ゴシック"/>
      <family val="3"/>
      <charset val="128"/>
    </font>
    <font>
      <sz val="11"/>
      <name val="ＭＳ ゴシック"/>
      <family val="3"/>
      <charset val="128"/>
    </font>
    <font>
      <b/>
      <sz val="12"/>
      <color indexed="10"/>
      <name val="ＭＳ ゴシック"/>
      <family val="3"/>
      <charset val="128"/>
    </font>
    <font>
      <b/>
      <sz val="11"/>
      <name val="ＭＳ ゴシック"/>
      <family val="3"/>
      <charset val="128"/>
    </font>
    <font>
      <sz val="11"/>
      <color indexed="12"/>
      <name val="ＭＳ ゴシック"/>
      <family val="3"/>
      <charset val="128"/>
    </font>
    <font>
      <b/>
      <sz val="12"/>
      <name val="ＭＳ ゴシック"/>
      <family val="3"/>
      <charset val="128"/>
    </font>
    <font>
      <sz val="10"/>
      <color indexed="57"/>
      <name val="ＭＳ ゴシック"/>
      <family val="3"/>
      <charset val="128"/>
    </font>
    <font>
      <b/>
      <sz val="9"/>
      <color indexed="81"/>
      <name val="ＭＳ Ｐゴシック"/>
      <family val="3"/>
      <charset val="128"/>
    </font>
    <font>
      <sz val="9"/>
      <color indexed="81"/>
      <name val="ＭＳ Ｐゴシック"/>
      <family val="3"/>
      <charset val="128"/>
    </font>
    <font>
      <b/>
      <sz val="10"/>
      <name val="ＭＳ ゴシック"/>
      <family val="3"/>
      <charset val="128"/>
    </font>
    <font>
      <sz val="18"/>
      <name val="ＭＳ ゴシック"/>
      <family val="3"/>
      <charset val="128"/>
    </font>
    <font>
      <sz val="16"/>
      <name val="ＭＳ ゴシック"/>
      <family val="3"/>
      <charset val="128"/>
    </font>
    <font>
      <sz val="10"/>
      <color indexed="10"/>
      <name val="ＭＳ ゴシック"/>
      <family val="3"/>
      <charset val="128"/>
    </font>
    <font>
      <sz val="8"/>
      <name val="ＭＳ ゴシック"/>
      <family val="3"/>
      <charset val="128"/>
    </font>
    <font>
      <sz val="10"/>
      <name val="Fj丸ゴシック体-L"/>
      <family val="3"/>
      <charset val="128"/>
    </font>
    <font>
      <sz val="10"/>
      <color indexed="12"/>
      <name val="ＭＳ ゴシック"/>
      <family val="3"/>
      <charset val="128"/>
    </font>
    <font>
      <sz val="9"/>
      <name val="ＭＳ 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1"/>
      <color theme="1"/>
      <name val="ＭＳ Ｐゴシック"/>
      <family val="3"/>
      <charset val="128"/>
      <scheme val="minor"/>
    </font>
    <font>
      <sz val="14"/>
      <name val="ＭＳ 明朝"/>
      <family val="1"/>
      <charset val="128"/>
    </font>
    <font>
      <sz val="10"/>
      <color theme="0"/>
      <name val="ＭＳ ゴシック"/>
      <family val="3"/>
      <charset val="128"/>
    </font>
    <font>
      <sz val="10"/>
      <color theme="1"/>
      <name val="ＭＳ ゴシック"/>
      <family val="3"/>
      <charset val="128"/>
    </font>
    <font>
      <sz val="12"/>
      <color indexed="10"/>
      <name val="ＭＳ ゴシック"/>
      <family val="3"/>
      <charset val="128"/>
    </font>
    <font>
      <b/>
      <sz val="18"/>
      <name val="ＭＳ ゴシック"/>
      <family val="3"/>
      <charset val="128"/>
    </font>
    <font>
      <b/>
      <i/>
      <sz val="12"/>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9"/>
      <color theme="1"/>
      <name val="ＭＳ Ｐゴシック"/>
      <family val="3"/>
      <charset val="128"/>
      <scheme val="major"/>
    </font>
    <font>
      <sz val="9"/>
      <name val="ＭＳ Ｐゴシック"/>
      <family val="3"/>
      <charset val="128"/>
    </font>
  </fonts>
  <fills count="12">
    <fill>
      <patternFill patternType="none"/>
    </fill>
    <fill>
      <patternFill patternType="gray125"/>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
      <patternFill patternType="solid">
        <fgColor rgb="FFFFFF00"/>
        <bgColor indexed="64"/>
      </patternFill>
    </fill>
  </fills>
  <borders count="121">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medium">
        <color indexed="64"/>
      </left>
      <right style="thin">
        <color indexed="64"/>
      </right>
      <top style="medium">
        <color indexed="64"/>
      </top>
      <bottom/>
      <diagonal style="thin">
        <color indexed="64"/>
      </diagonal>
    </border>
    <border diagonalDown="1">
      <left style="medium">
        <color indexed="64"/>
      </left>
      <right style="thin">
        <color indexed="64"/>
      </right>
      <top/>
      <bottom/>
      <diagonal style="thin">
        <color indexed="64"/>
      </diagonal>
    </border>
    <border>
      <left/>
      <right style="medium">
        <color indexed="64"/>
      </right>
      <top style="thin">
        <color indexed="64"/>
      </top>
      <bottom style="thin">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double">
        <color indexed="64"/>
      </left>
      <right style="double">
        <color indexed="64"/>
      </right>
      <top style="double">
        <color indexed="64"/>
      </top>
      <bottom style="double">
        <color indexed="64"/>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medium">
        <color indexed="64"/>
      </top>
      <bottom style="dotted">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s>
  <cellStyleXfs count="73">
    <xf numFmtId="0" fontId="0" fillId="0" borderId="0">
      <alignment vertical="center"/>
    </xf>
    <xf numFmtId="0" fontId="6" fillId="0" borderId="0"/>
    <xf numFmtId="38" fontId="6" fillId="0" borderId="0" applyFont="0" applyFill="0" applyBorder="0" applyAlignment="0" applyProtection="0"/>
    <xf numFmtId="0" fontId="6" fillId="0" borderId="0">
      <alignment vertical="center"/>
    </xf>
    <xf numFmtId="0" fontId="6" fillId="0" borderId="0"/>
    <xf numFmtId="0" fontId="11" fillId="0" borderId="0"/>
    <xf numFmtId="0" fontId="6" fillId="0" borderId="0">
      <alignment vertical="center"/>
    </xf>
    <xf numFmtId="0" fontId="36" fillId="5" borderId="0" applyNumberFormat="0" applyFont="0" applyBorder="0" applyAlignment="0" applyProtection="0">
      <alignment vertical="center"/>
    </xf>
    <xf numFmtId="0" fontId="37" fillId="6" borderId="0" applyNumberFormat="0" applyFont="0" applyBorder="0" applyAlignment="0" applyProtection="0"/>
    <xf numFmtId="0" fontId="37" fillId="7" borderId="0" applyNumberFormat="0" applyFon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3" fontId="40" fillId="8" borderId="0" applyNumberFormat="0" applyFill="0" applyBorder="0" applyAlignment="0" applyProtection="0">
      <alignment vertical="center"/>
    </xf>
    <xf numFmtId="3" fontId="41" fillId="9" borderId="0" applyNumberFormat="0" applyFill="0" applyBorder="0" applyAlignment="0" applyProtection="0"/>
    <xf numFmtId="0" fontId="42" fillId="0" borderId="0" applyFill="0" applyBorder="0" applyAlignment="0">
      <alignment vertical="center"/>
    </xf>
    <xf numFmtId="0" fontId="43" fillId="2" borderId="1" applyNumberFormat="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6" fillId="0" borderId="0" applyFont="0" applyFill="0" applyBorder="0" applyAlignment="0" applyProtection="0">
      <alignment vertical="center"/>
    </xf>
    <xf numFmtId="6" fontId="6"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4" fillId="0" borderId="0">
      <alignment vertical="center"/>
    </xf>
    <xf numFmtId="0" fontId="3" fillId="0" borderId="0">
      <alignment vertical="center"/>
    </xf>
    <xf numFmtId="0" fontId="44" fillId="0" borderId="0">
      <alignment vertical="center"/>
    </xf>
    <xf numFmtId="0" fontId="37" fillId="0" borderId="0" applyNumberFormat="0" applyFont="0" applyBorder="0" applyAlignment="0" applyProtection="0"/>
    <xf numFmtId="0" fontId="6" fillId="0" borderId="0"/>
    <xf numFmtId="0" fontId="6" fillId="0" borderId="0"/>
    <xf numFmtId="0" fontId="4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alignment vertical="center"/>
    </xf>
    <xf numFmtId="0" fontId="45" fillId="0" borderId="0"/>
    <xf numFmtId="0" fontId="44" fillId="0" borderId="0">
      <alignment vertical="center"/>
    </xf>
    <xf numFmtId="0" fontId="11" fillId="0" borderId="0"/>
    <xf numFmtId="0" fontId="6" fillId="0" borderId="0">
      <alignment vertical="center"/>
    </xf>
    <xf numFmtId="0" fontId="3" fillId="0" borderId="0">
      <alignment vertical="center"/>
    </xf>
    <xf numFmtId="0" fontId="3" fillId="0" borderId="0">
      <alignment vertical="center"/>
    </xf>
    <xf numFmtId="0" fontId="44" fillId="0" borderId="0">
      <alignment vertical="center"/>
    </xf>
    <xf numFmtId="0" fontId="44" fillId="0" borderId="0">
      <alignment vertical="center"/>
    </xf>
    <xf numFmtId="0" fontId="6" fillId="0" borderId="0">
      <alignment wrapText="1"/>
    </xf>
    <xf numFmtId="0" fontId="3" fillId="0" borderId="0">
      <alignment vertical="center"/>
    </xf>
    <xf numFmtId="38" fontId="3" fillId="0" borderId="0" applyFont="0" applyFill="0" applyBorder="0" applyAlignment="0" applyProtection="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xf numFmtId="38" fontId="2" fillId="0" borderId="0" applyFont="0" applyFill="0" applyBorder="0" applyAlignment="0" applyProtection="0">
      <alignment vertical="center"/>
    </xf>
    <xf numFmtId="0" fontId="1" fillId="0" borderId="0"/>
    <xf numFmtId="9" fontId="11" fillId="0" borderId="0" applyFont="0" applyFill="0" applyBorder="0" applyAlignment="0" applyProtection="0">
      <alignment vertical="center"/>
    </xf>
    <xf numFmtId="0" fontId="1" fillId="0" borderId="0">
      <alignment vertical="center"/>
    </xf>
    <xf numFmtId="0" fontId="1" fillId="0" borderId="0"/>
  </cellStyleXfs>
  <cellXfs count="755">
    <xf numFmtId="0" fontId="0" fillId="0" borderId="0" xfId="0">
      <alignment vertical="center"/>
    </xf>
    <xf numFmtId="0" fontId="7" fillId="0" borderId="0" xfId="1" applyFont="1"/>
    <xf numFmtId="0" fontId="6" fillId="0" borderId="0" xfId="1" applyFont="1"/>
    <xf numFmtId="0" fontId="10" fillId="0" borderId="0" xfId="1" applyFont="1"/>
    <xf numFmtId="0" fontId="13" fillId="0" borderId="0" xfId="1" applyFont="1"/>
    <xf numFmtId="0" fontId="14" fillId="0" borderId="0" xfId="1" applyFont="1"/>
    <xf numFmtId="0" fontId="13" fillId="3" borderId="2" xfId="1" applyFont="1" applyFill="1" applyBorder="1" applyAlignment="1">
      <alignment horizontal="center" vertical="center"/>
    </xf>
    <xf numFmtId="0" fontId="13" fillId="3" borderId="3" xfId="1" applyFont="1" applyFill="1" applyBorder="1" applyAlignment="1">
      <alignment horizontal="center" vertical="center"/>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1" fillId="0" borderId="10" xfId="1" applyFont="1" applyBorder="1" applyAlignment="1">
      <alignment horizontal="center" vertical="center" wrapText="1"/>
    </xf>
    <xf numFmtId="0" fontId="11" fillId="0" borderId="11" xfId="1" applyFont="1" applyBorder="1" applyAlignment="1">
      <alignment horizontal="left" vertical="center" wrapText="1" indent="1"/>
    </xf>
    <xf numFmtId="0" fontId="11" fillId="0" borderId="8" xfId="1" applyFont="1" applyBorder="1" applyAlignment="1">
      <alignment horizontal="left" vertical="center" indent="1"/>
    </xf>
    <xf numFmtId="0" fontId="11" fillId="0" borderId="9" xfId="1" applyFont="1" applyBorder="1" applyAlignment="1">
      <alignment horizontal="left" vertical="center" indent="1"/>
    </xf>
    <xf numFmtId="0" fontId="11" fillId="0" borderId="12" xfId="1" applyFont="1" applyBorder="1" applyAlignment="1">
      <alignment horizontal="center" vertical="center"/>
    </xf>
    <xf numFmtId="0" fontId="11" fillId="0" borderId="13" xfId="1" applyFont="1" applyBorder="1" applyAlignment="1">
      <alignment horizontal="left" vertical="center" indent="1"/>
    </xf>
    <xf numFmtId="0" fontId="11" fillId="0" borderId="15" xfId="1" applyFont="1" applyBorder="1" applyAlignment="1">
      <alignment horizontal="left" vertical="center" indent="1"/>
    </xf>
    <xf numFmtId="0" fontId="11" fillId="0" borderId="17" xfId="1" applyFont="1" applyBorder="1" applyAlignment="1">
      <alignment horizontal="left" vertical="center" indent="1"/>
    </xf>
    <xf numFmtId="0" fontId="11" fillId="0" borderId="19" xfId="1" applyFont="1" applyBorder="1" applyAlignment="1">
      <alignment horizontal="left" vertical="center" indent="1"/>
    </xf>
    <xf numFmtId="0" fontId="11" fillId="0" borderId="20" xfId="1" applyFont="1" applyBorder="1" applyAlignment="1">
      <alignment horizontal="center" vertical="center"/>
    </xf>
    <xf numFmtId="0" fontId="11" fillId="0" borderId="21" xfId="1" applyFont="1" applyBorder="1" applyAlignment="1">
      <alignment horizontal="left" vertical="center" indent="1"/>
    </xf>
    <xf numFmtId="0" fontId="15" fillId="0" borderId="0" xfId="1" applyFont="1" applyFill="1" applyAlignment="1">
      <alignment vertical="center"/>
    </xf>
    <xf numFmtId="0" fontId="16" fillId="0" borderId="0" xfId="1" applyFont="1" applyFill="1" applyAlignment="1">
      <alignment vertical="center"/>
    </xf>
    <xf numFmtId="0" fontId="17" fillId="0" borderId="0" xfId="1" applyFont="1" applyFill="1" applyAlignment="1">
      <alignment vertical="center"/>
    </xf>
    <xf numFmtId="0" fontId="18" fillId="0" borderId="0" xfId="1" applyFont="1" applyFill="1" applyAlignment="1">
      <alignment vertical="center"/>
    </xf>
    <xf numFmtId="0" fontId="19" fillId="0" borderId="0" xfId="1" applyFont="1" applyFill="1" applyBorder="1" applyAlignment="1">
      <alignment horizontal="center" vertical="center"/>
    </xf>
    <xf numFmtId="0" fontId="20" fillId="0" borderId="0" xfId="1" applyFont="1" applyFill="1" applyAlignment="1">
      <alignment vertical="center"/>
    </xf>
    <xf numFmtId="0" fontId="21" fillId="0" borderId="0" xfId="1" applyFont="1" applyFill="1" applyAlignment="1">
      <alignment vertical="center"/>
    </xf>
    <xf numFmtId="0" fontId="15" fillId="3" borderId="30" xfId="1" applyFont="1" applyFill="1" applyBorder="1" applyAlignment="1">
      <alignment horizontal="center" vertical="center"/>
    </xf>
    <xf numFmtId="0" fontId="15" fillId="3" borderId="31" xfId="1" applyFont="1" applyFill="1" applyBorder="1" applyAlignment="1">
      <alignment horizontal="center" vertical="center"/>
    </xf>
    <xf numFmtId="0" fontId="15" fillId="3" borderId="32" xfId="1" applyFont="1" applyFill="1" applyBorder="1" applyAlignment="1">
      <alignment horizontal="center" vertical="center"/>
    </xf>
    <xf numFmtId="0" fontId="20" fillId="3" borderId="20" xfId="1" applyFont="1" applyFill="1" applyBorder="1" applyAlignment="1">
      <alignment horizontal="center" vertical="center"/>
    </xf>
    <xf numFmtId="0" fontId="20" fillId="3" borderId="18" xfId="1" applyFont="1" applyFill="1" applyBorder="1" applyAlignment="1">
      <alignment horizontal="center" vertical="center" wrapText="1"/>
    </xf>
    <xf numFmtId="0" fontId="20" fillId="3" borderId="19" xfId="1" applyFont="1" applyFill="1" applyBorder="1" applyAlignment="1">
      <alignment horizontal="center" vertical="center" wrapText="1"/>
    </xf>
    <xf numFmtId="0" fontId="20" fillId="0" borderId="22" xfId="1" applyFont="1" applyFill="1" applyBorder="1" applyAlignment="1">
      <alignment horizontal="center" vertical="center"/>
    </xf>
    <xf numFmtId="176" fontId="20" fillId="4" borderId="26" xfId="1" applyNumberFormat="1" applyFont="1" applyFill="1" applyBorder="1" applyAlignment="1">
      <alignment vertical="center"/>
    </xf>
    <xf numFmtId="0" fontId="22" fillId="0" borderId="0" xfId="1" applyFont="1" applyFill="1" applyAlignment="1">
      <alignment vertical="center"/>
    </xf>
    <xf numFmtId="0" fontId="20" fillId="0" borderId="0" xfId="1" applyFont="1" applyFill="1" applyBorder="1" applyAlignment="1">
      <alignment vertical="center"/>
    </xf>
    <xf numFmtId="177" fontId="20" fillId="0" borderId="0" xfId="1" applyNumberFormat="1" applyFont="1" applyFill="1" applyBorder="1" applyAlignment="1">
      <alignment vertical="center"/>
    </xf>
    <xf numFmtId="178" fontId="20" fillId="0" borderId="0" xfId="1" applyNumberFormat="1" applyFont="1" applyFill="1" applyBorder="1" applyAlignment="1">
      <alignment vertical="center"/>
    </xf>
    <xf numFmtId="0" fontId="23" fillId="0" borderId="0" xfId="1" applyFont="1" applyFill="1" applyBorder="1" applyAlignment="1">
      <alignment vertical="center"/>
    </xf>
    <xf numFmtId="0" fontId="24" fillId="0" borderId="0" xfId="1" applyFont="1" applyFill="1" applyBorder="1" applyAlignment="1">
      <alignment vertical="center"/>
    </xf>
    <xf numFmtId="179" fontId="25" fillId="0" borderId="0" xfId="1" applyNumberFormat="1" applyFont="1" applyFill="1" applyBorder="1" applyAlignment="1">
      <alignment horizontal="center" vertical="center"/>
    </xf>
    <xf numFmtId="0" fontId="22" fillId="0" borderId="0" xfId="1" applyFont="1" applyFill="1" applyBorder="1" applyAlignment="1">
      <alignment vertical="center"/>
    </xf>
    <xf numFmtId="0" fontId="20" fillId="0" borderId="0" xfId="1" applyFont="1" applyFill="1" applyBorder="1" applyAlignment="1">
      <alignment horizontal="right" vertical="center"/>
    </xf>
    <xf numFmtId="0" fontId="20" fillId="3" borderId="2" xfId="1" applyFont="1" applyFill="1" applyBorder="1" applyAlignment="1">
      <alignment vertical="center"/>
    </xf>
    <xf numFmtId="0" fontId="20" fillId="3" borderId="34" xfId="1" applyFont="1" applyFill="1" applyBorder="1" applyAlignment="1">
      <alignment horizontal="center" vertical="center" wrapText="1"/>
    </xf>
    <xf numFmtId="177" fontId="20" fillId="3" borderId="34" xfId="1" applyNumberFormat="1" applyFont="1" applyFill="1" applyBorder="1" applyAlignment="1">
      <alignment horizontal="center" vertical="center" wrapText="1"/>
    </xf>
    <xf numFmtId="0" fontId="20" fillId="3" borderId="5" xfId="1" applyFont="1" applyFill="1" applyBorder="1" applyAlignment="1">
      <alignment horizontal="center" vertical="center" wrapText="1"/>
    </xf>
    <xf numFmtId="0" fontId="20" fillId="0" borderId="6" xfId="1" applyFont="1" applyFill="1" applyBorder="1" applyAlignment="1">
      <alignment vertical="center"/>
    </xf>
    <xf numFmtId="176" fontId="20" fillId="0" borderId="8" xfId="1" applyNumberFormat="1" applyFont="1" applyFill="1" applyBorder="1" applyAlignment="1">
      <alignment vertical="center"/>
    </xf>
    <xf numFmtId="180" fontId="20" fillId="0" borderId="9" xfId="1" applyNumberFormat="1" applyFont="1" applyFill="1" applyBorder="1" applyAlignment="1">
      <alignment vertical="center"/>
    </xf>
    <xf numFmtId="0" fontId="15" fillId="0" borderId="0" xfId="1" applyFont="1" applyFill="1" applyBorder="1" applyAlignment="1">
      <alignment vertical="center"/>
    </xf>
    <xf numFmtId="179" fontId="15" fillId="0" borderId="0" xfId="1" applyNumberFormat="1" applyFont="1" applyFill="1" applyBorder="1" applyAlignment="1">
      <alignment horizontal="left" vertical="center"/>
    </xf>
    <xf numFmtId="0" fontId="20" fillId="0" borderId="10" xfId="1" applyFont="1" applyFill="1" applyBorder="1" applyAlignment="1">
      <alignment vertical="center"/>
    </xf>
    <xf numFmtId="176" fontId="20" fillId="0" borderId="14" xfId="1" applyNumberFormat="1" applyFont="1" applyFill="1" applyBorder="1" applyAlignment="1">
      <alignment vertical="center"/>
    </xf>
    <xf numFmtId="180" fontId="20" fillId="0" borderId="15" xfId="1" applyNumberFormat="1" applyFont="1" applyFill="1" applyBorder="1" applyAlignment="1">
      <alignment vertical="center"/>
    </xf>
    <xf numFmtId="179" fontId="20" fillId="0" borderId="0" xfId="1" applyNumberFormat="1" applyFont="1" applyFill="1" applyAlignment="1">
      <alignment vertical="center"/>
    </xf>
    <xf numFmtId="176" fontId="20" fillId="0" borderId="0" xfId="1" applyNumberFormat="1" applyFont="1" applyFill="1" applyBorder="1" applyAlignment="1">
      <alignment vertical="center"/>
    </xf>
    <xf numFmtId="179" fontId="15" fillId="0" borderId="0" xfId="1" applyNumberFormat="1" applyFont="1" applyFill="1" applyBorder="1" applyAlignment="1">
      <alignment vertical="center"/>
    </xf>
    <xf numFmtId="0" fontId="20" fillId="0" borderId="43" xfId="1" applyFont="1" applyFill="1" applyBorder="1" applyAlignment="1">
      <alignment vertical="center"/>
    </xf>
    <xf numFmtId="177" fontId="20" fillId="0" borderId="33" xfId="1" applyNumberFormat="1" applyFont="1" applyFill="1" applyBorder="1" applyAlignment="1">
      <alignment horizontal="right" vertical="center"/>
    </xf>
    <xf numFmtId="178" fontId="20" fillId="0" borderId="33" xfId="1" applyNumberFormat="1" applyFont="1" applyFill="1" applyBorder="1" applyAlignment="1">
      <alignment horizontal="right" vertical="center"/>
    </xf>
    <xf numFmtId="181" fontId="20" fillId="0" borderId="26" xfId="1" applyNumberFormat="1" applyFont="1" applyFill="1" applyBorder="1" applyAlignment="1">
      <alignment horizontal="right" vertical="center"/>
    </xf>
    <xf numFmtId="0" fontId="20" fillId="0" borderId="0" xfId="1" applyFont="1" applyFill="1" applyAlignment="1">
      <alignment horizontal="right" vertical="top"/>
    </xf>
    <xf numFmtId="182" fontId="20" fillId="0" borderId="0" xfId="1" applyNumberFormat="1" applyFont="1" applyFill="1" applyAlignment="1">
      <alignment vertical="top"/>
    </xf>
    <xf numFmtId="0" fontId="20" fillId="0" borderId="0" xfId="1" applyFont="1" applyFill="1" applyAlignment="1">
      <alignment horizontal="right" vertical="center"/>
    </xf>
    <xf numFmtId="181" fontId="15" fillId="0" borderId="0" xfId="1" applyNumberFormat="1" applyFont="1" applyFill="1" applyBorder="1" applyAlignment="1">
      <alignment vertical="center"/>
    </xf>
    <xf numFmtId="0" fontId="24" fillId="0" borderId="0" xfId="1" applyFont="1" applyFill="1" applyAlignment="1">
      <alignment vertical="center"/>
    </xf>
    <xf numFmtId="0" fontId="15" fillId="0" borderId="0" xfId="1" applyFont="1" applyFill="1" applyAlignment="1">
      <alignment horizontal="right" vertical="center"/>
    </xf>
    <xf numFmtId="179" fontId="15" fillId="0" borderId="0" xfId="1" applyNumberFormat="1" applyFont="1" applyFill="1" applyAlignment="1">
      <alignment vertical="center"/>
    </xf>
    <xf numFmtId="0" fontId="20" fillId="0" borderId="10" xfId="1" applyFont="1" applyFill="1" applyBorder="1" applyAlignment="1">
      <alignment horizontal="center" vertical="center"/>
    </xf>
    <xf numFmtId="176" fontId="20" fillId="0" borderId="15" xfId="1" applyNumberFormat="1" applyFont="1" applyFill="1" applyBorder="1" applyAlignment="1">
      <alignment vertical="center"/>
    </xf>
    <xf numFmtId="0" fontId="20" fillId="0" borderId="12" xfId="1" applyFont="1" applyFill="1" applyBorder="1" applyAlignment="1">
      <alignment horizontal="center" vertical="center"/>
    </xf>
    <xf numFmtId="176" fontId="20" fillId="0" borderId="16" xfId="1" applyNumberFormat="1" applyFont="1" applyFill="1" applyBorder="1" applyAlignment="1">
      <alignment vertical="center"/>
    </xf>
    <xf numFmtId="176" fontId="20" fillId="0" borderId="17" xfId="1" applyNumberFormat="1" applyFont="1" applyFill="1" applyBorder="1" applyAlignment="1">
      <alignment vertical="center"/>
    </xf>
    <xf numFmtId="176" fontId="20" fillId="0" borderId="46" xfId="1" applyNumberFormat="1" applyFont="1" applyFill="1" applyBorder="1" applyAlignment="1">
      <alignment vertical="center"/>
    </xf>
    <xf numFmtId="176" fontId="20" fillId="0" borderId="47" xfId="1" applyNumberFormat="1" applyFont="1" applyFill="1" applyBorder="1" applyAlignment="1">
      <alignment vertical="center"/>
    </xf>
    <xf numFmtId="178" fontId="20" fillId="0" borderId="0" xfId="1" applyNumberFormat="1" applyFont="1" applyFill="1" applyAlignment="1">
      <alignment vertical="center"/>
    </xf>
    <xf numFmtId="0" fontId="20" fillId="3" borderId="20" xfId="1" applyFont="1" applyFill="1" applyBorder="1" applyAlignment="1">
      <alignment horizontal="center" vertical="center" wrapText="1"/>
    </xf>
    <xf numFmtId="178" fontId="20" fillId="3" borderId="19" xfId="1" applyNumberFormat="1" applyFont="1" applyFill="1" applyBorder="1" applyAlignment="1">
      <alignment horizontal="center" vertical="center" wrapText="1"/>
    </xf>
    <xf numFmtId="183" fontId="20" fillId="0" borderId="0" xfId="1" applyNumberFormat="1" applyFont="1" applyFill="1" applyAlignment="1">
      <alignment vertical="center"/>
    </xf>
    <xf numFmtId="183" fontId="15" fillId="0" borderId="0" xfId="1" applyNumberFormat="1" applyFont="1" applyFill="1" applyAlignment="1">
      <alignment vertical="center"/>
    </xf>
    <xf numFmtId="183" fontId="15" fillId="0" borderId="0" xfId="1" applyNumberFormat="1" applyFont="1" applyFill="1" applyBorder="1" applyAlignment="1">
      <alignment vertical="center" wrapText="1"/>
    </xf>
    <xf numFmtId="0" fontId="20" fillId="3" borderId="19" xfId="1" applyFont="1" applyFill="1" applyBorder="1" applyAlignment="1">
      <alignment vertical="center"/>
    </xf>
    <xf numFmtId="0" fontId="18" fillId="0" borderId="10" xfId="1" applyFont="1" applyFill="1" applyBorder="1" applyAlignment="1">
      <alignment horizontal="center" vertical="center"/>
    </xf>
    <xf numFmtId="178" fontId="18" fillId="0" borderId="14" xfId="1" applyNumberFormat="1" applyFont="1" applyFill="1" applyBorder="1" applyAlignment="1">
      <alignment vertical="center"/>
    </xf>
    <xf numFmtId="178" fontId="18" fillId="0" borderId="49" xfId="1" applyNumberFormat="1" applyFont="1" applyFill="1" applyBorder="1" applyAlignment="1">
      <alignment vertical="center"/>
    </xf>
    <xf numFmtId="184" fontId="18" fillId="0" borderId="49" xfId="1" applyNumberFormat="1" applyFont="1" applyFill="1" applyBorder="1" applyAlignment="1">
      <alignment vertical="center"/>
    </xf>
    <xf numFmtId="184" fontId="18" fillId="0" borderId="14" xfId="1" applyNumberFormat="1" applyFont="1" applyFill="1" applyBorder="1" applyAlignment="1">
      <alignment vertical="center"/>
    </xf>
    <xf numFmtId="185" fontId="18" fillId="0" borderId="17" xfId="1" applyNumberFormat="1" applyFont="1" applyFill="1" applyBorder="1" applyAlignment="1">
      <alignment vertical="center"/>
    </xf>
    <xf numFmtId="0" fontId="18" fillId="0" borderId="12" xfId="1" applyFont="1" applyFill="1" applyBorder="1" applyAlignment="1">
      <alignment horizontal="center" vertical="center"/>
    </xf>
    <xf numFmtId="178" fontId="18" fillId="0" borderId="16" xfId="1" applyNumberFormat="1" applyFont="1" applyFill="1" applyBorder="1" applyAlignment="1">
      <alignment vertical="center"/>
    </xf>
    <xf numFmtId="178" fontId="18" fillId="0" borderId="50" xfId="1" applyNumberFormat="1" applyFont="1" applyFill="1" applyBorder="1" applyAlignment="1">
      <alignment vertical="center"/>
    </xf>
    <xf numFmtId="184" fontId="18" fillId="0" borderId="50" xfId="1" applyNumberFormat="1" applyFont="1" applyFill="1" applyBorder="1" applyAlignment="1">
      <alignment vertical="center"/>
    </xf>
    <xf numFmtId="184" fontId="18" fillId="0" borderId="16" xfId="1" applyNumberFormat="1" applyFont="1" applyFill="1" applyBorder="1" applyAlignment="1">
      <alignment vertical="center"/>
    </xf>
    <xf numFmtId="0" fontId="18" fillId="0" borderId="22" xfId="1" applyFont="1" applyFill="1" applyBorder="1" applyAlignment="1">
      <alignment horizontal="center" vertical="center"/>
    </xf>
    <xf numFmtId="178" fontId="18" fillId="0" borderId="46" xfId="1" applyNumberFormat="1" applyFont="1" applyFill="1" applyBorder="1" applyAlignment="1">
      <alignment vertical="center"/>
    </xf>
    <xf numFmtId="178" fontId="18" fillId="0" borderId="51" xfId="1" applyNumberFormat="1" applyFont="1" applyFill="1" applyBorder="1" applyAlignment="1">
      <alignment vertical="center"/>
    </xf>
    <xf numFmtId="184" fontId="18" fillId="0" borderId="51" xfId="1" applyNumberFormat="1" applyFont="1" applyFill="1" applyBorder="1" applyAlignment="1">
      <alignment vertical="center"/>
    </xf>
    <xf numFmtId="184" fontId="18" fillId="0" borderId="46" xfId="1" applyNumberFormat="1" applyFont="1" applyFill="1" applyBorder="1" applyAlignment="1">
      <alignment vertical="center"/>
    </xf>
    <xf numFmtId="185" fontId="18" fillId="0" borderId="47" xfId="1" applyNumberFormat="1" applyFont="1" applyFill="1" applyBorder="1" applyAlignment="1">
      <alignment vertical="center"/>
    </xf>
    <xf numFmtId="178" fontId="18" fillId="0" borderId="0" xfId="1" applyNumberFormat="1" applyFont="1" applyFill="1" applyAlignment="1">
      <alignment vertical="center"/>
    </xf>
    <xf numFmtId="0" fontId="18" fillId="3" borderId="30" xfId="1" applyFont="1" applyFill="1" applyBorder="1" applyAlignment="1">
      <alignment horizontal="center" vertical="center" wrapText="1"/>
    </xf>
    <xf numFmtId="0" fontId="15" fillId="0" borderId="0" xfId="1" applyFont="1" applyFill="1" applyBorder="1" applyAlignment="1">
      <alignment horizontal="center" vertical="center"/>
    </xf>
    <xf numFmtId="0" fontId="6" fillId="3" borderId="20" xfId="1" applyFont="1" applyFill="1" applyBorder="1" applyAlignment="1">
      <alignment horizontal="center" vertical="center"/>
    </xf>
    <xf numFmtId="0" fontId="18" fillId="0" borderId="41" xfId="1" applyFont="1" applyFill="1" applyBorder="1" applyAlignment="1">
      <alignment vertical="center"/>
    </xf>
    <xf numFmtId="0" fontId="6" fillId="0" borderId="22" xfId="1" applyBorder="1" applyAlignment="1">
      <alignment horizontal="center" vertical="center"/>
    </xf>
    <xf numFmtId="186" fontId="20" fillId="0" borderId="46" xfId="1" applyNumberFormat="1" applyFont="1" applyFill="1" applyBorder="1" applyAlignment="1">
      <alignment vertical="center"/>
    </xf>
    <xf numFmtId="186" fontId="20" fillId="0" borderId="46" xfId="1" applyNumberFormat="1" applyFont="1" applyFill="1" applyBorder="1" applyAlignment="1">
      <alignment horizontal="right" vertical="center"/>
    </xf>
    <xf numFmtId="186" fontId="20" fillId="0" borderId="51" xfId="1" applyNumberFormat="1" applyFont="1" applyFill="1" applyBorder="1" applyAlignment="1">
      <alignment vertical="center"/>
    </xf>
    <xf numFmtId="187" fontId="20" fillId="0" borderId="33" xfId="1" applyNumberFormat="1" applyFont="1" applyFill="1" applyBorder="1" applyAlignment="1">
      <alignment vertical="center"/>
    </xf>
    <xf numFmtId="187" fontId="20" fillId="0" borderId="26" xfId="1" applyNumberFormat="1" applyFont="1" applyFill="1" applyBorder="1" applyAlignment="1">
      <alignment vertical="center"/>
    </xf>
    <xf numFmtId="188" fontId="18" fillId="0" borderId="14" xfId="1" applyNumberFormat="1" applyFont="1" applyFill="1" applyBorder="1" applyAlignment="1">
      <alignment vertical="center"/>
    </xf>
    <xf numFmtId="189" fontId="18" fillId="0" borderId="17" xfId="1" applyNumberFormat="1" applyFont="1" applyFill="1" applyBorder="1" applyAlignment="1">
      <alignment vertical="center"/>
    </xf>
    <xf numFmtId="188" fontId="18" fillId="0" borderId="16" xfId="1" applyNumberFormat="1" applyFont="1" applyFill="1" applyBorder="1" applyAlignment="1">
      <alignment vertical="center"/>
    </xf>
    <xf numFmtId="188" fontId="18" fillId="0" borderId="46" xfId="1" applyNumberFormat="1" applyFont="1" applyFill="1" applyBorder="1" applyAlignment="1">
      <alignment vertical="center"/>
    </xf>
    <xf numFmtId="189" fontId="18" fillId="0" borderId="47" xfId="1" applyNumberFormat="1" applyFont="1" applyFill="1" applyBorder="1" applyAlignment="1">
      <alignment vertical="center"/>
    </xf>
    <xf numFmtId="0" fontId="11" fillId="0" borderId="0" xfId="1" applyFont="1"/>
    <xf numFmtId="0" fontId="15" fillId="3" borderId="52" xfId="1" applyFont="1" applyFill="1" applyBorder="1" applyAlignment="1">
      <alignment horizontal="center" vertical="center"/>
    </xf>
    <xf numFmtId="0" fontId="28" fillId="3" borderId="3" xfId="1" applyFont="1" applyFill="1" applyBorder="1" applyAlignment="1">
      <alignment horizontal="left" vertical="center" wrapText="1" indent="1"/>
    </xf>
    <xf numFmtId="190" fontId="28" fillId="3" borderId="34" xfId="1" applyNumberFormat="1" applyFont="1" applyFill="1" applyBorder="1" applyAlignment="1">
      <alignment horizontal="left" vertical="center" indent="1"/>
    </xf>
    <xf numFmtId="190" fontId="28" fillId="3" borderId="34" xfId="1" applyNumberFormat="1" applyFont="1" applyFill="1" applyBorder="1" applyAlignment="1">
      <alignment horizontal="center" vertical="center"/>
    </xf>
    <xf numFmtId="0" fontId="28" fillId="3" borderId="5" xfId="1" applyFont="1" applyFill="1" applyBorder="1" applyAlignment="1">
      <alignment horizontal="left" vertical="center" indent="1"/>
    </xf>
    <xf numFmtId="0" fontId="15" fillId="0" borderId="53" xfId="1" applyFont="1" applyFill="1" applyBorder="1" applyAlignment="1">
      <alignment horizontal="center" vertical="center"/>
    </xf>
    <xf numFmtId="0" fontId="15" fillId="0" borderId="54" xfId="1" applyFont="1" applyFill="1" applyBorder="1" applyAlignment="1">
      <alignment vertical="center" wrapText="1"/>
    </xf>
    <xf numFmtId="190" fontId="15" fillId="0" borderId="55" xfId="1" applyNumberFormat="1" applyFont="1" applyFill="1" applyBorder="1" applyAlignment="1">
      <alignment vertical="center"/>
    </xf>
    <xf numFmtId="0" fontId="15" fillId="0" borderId="55" xfId="1" applyFont="1" applyFill="1" applyBorder="1" applyAlignment="1">
      <alignment horizontal="center" vertical="center"/>
    </xf>
    <xf numFmtId="0" fontId="15" fillId="0" borderId="56" xfId="1" applyFont="1" applyFill="1" applyBorder="1" applyAlignment="1">
      <alignment horizontal="left" vertical="center" indent="1"/>
    </xf>
    <xf numFmtId="0" fontId="15" fillId="0" borderId="57" xfId="1" applyFont="1" applyFill="1" applyBorder="1" applyAlignment="1">
      <alignment horizontal="center" vertical="center"/>
    </xf>
    <xf numFmtId="0" fontId="15" fillId="0" borderId="58" xfId="1" applyFont="1" applyFill="1" applyBorder="1" applyAlignment="1">
      <alignment vertical="center" wrapText="1"/>
    </xf>
    <xf numFmtId="191" fontId="15" fillId="0" borderId="59" xfId="1" applyNumberFormat="1" applyFont="1" applyFill="1" applyBorder="1" applyAlignment="1">
      <alignment vertical="center"/>
    </xf>
    <xf numFmtId="0" fontId="15" fillId="0" borderId="59" xfId="1" applyFont="1" applyFill="1" applyBorder="1" applyAlignment="1">
      <alignment horizontal="center" vertical="center"/>
    </xf>
    <xf numFmtId="0" fontId="15" fillId="0" borderId="60" xfId="1" applyFont="1" applyFill="1" applyBorder="1" applyAlignment="1">
      <alignment horizontal="left" vertical="center" indent="1"/>
    </xf>
    <xf numFmtId="190" fontId="15" fillId="0" borderId="59" xfId="1" applyNumberFormat="1" applyFont="1" applyFill="1" applyBorder="1" applyAlignment="1">
      <alignment vertical="center"/>
    </xf>
    <xf numFmtId="0" fontId="11" fillId="0" borderId="59" xfId="1" applyFont="1" applyBorder="1" applyAlignment="1">
      <alignment horizontal="center" vertical="center"/>
    </xf>
    <xf numFmtId="0" fontId="11" fillId="0" borderId="60" xfId="1" applyFont="1" applyBorder="1" applyAlignment="1">
      <alignment horizontal="left" vertical="center" wrapText="1" indent="1"/>
    </xf>
    <xf numFmtId="0" fontId="11" fillId="0" borderId="61" xfId="1" applyFont="1" applyBorder="1" applyAlignment="1">
      <alignment horizontal="center" vertical="center"/>
    </xf>
    <xf numFmtId="0" fontId="15" fillId="0" borderId="62" xfId="1" applyFont="1" applyFill="1" applyBorder="1" applyAlignment="1">
      <alignment vertical="center" wrapText="1"/>
    </xf>
    <xf numFmtId="191" fontId="15" fillId="0" borderId="63" xfId="1" applyNumberFormat="1" applyFont="1" applyFill="1" applyBorder="1" applyAlignment="1">
      <alignment vertical="center"/>
    </xf>
    <xf numFmtId="0" fontId="11" fillId="0" borderId="63" xfId="1" applyFont="1" applyBorder="1" applyAlignment="1">
      <alignment horizontal="center" vertical="center"/>
    </xf>
    <xf numFmtId="0" fontId="11" fillId="0" borderId="64" xfId="1" applyFont="1" applyBorder="1" applyAlignment="1">
      <alignment horizontal="left" vertical="center" wrapText="1" indent="1"/>
    </xf>
    <xf numFmtId="0" fontId="11" fillId="0" borderId="0" xfId="1" applyFont="1" applyAlignment="1">
      <alignment horizontal="center"/>
    </xf>
    <xf numFmtId="190" fontId="15" fillId="0" borderId="63" xfId="1" applyNumberFormat="1" applyFont="1" applyFill="1" applyBorder="1" applyAlignment="1">
      <alignment vertical="center"/>
    </xf>
    <xf numFmtId="0" fontId="15" fillId="0" borderId="63" xfId="1" applyFont="1" applyFill="1" applyBorder="1" applyAlignment="1">
      <alignment horizontal="center" vertical="center"/>
    </xf>
    <xf numFmtId="0" fontId="15" fillId="0" borderId="64" xfId="1" applyFont="1" applyFill="1" applyBorder="1" applyAlignment="1">
      <alignment horizontal="left" vertical="center" indent="1"/>
    </xf>
    <xf numFmtId="0" fontId="15" fillId="0" borderId="0" xfId="1" applyFont="1"/>
    <xf numFmtId="0" fontId="29" fillId="0" borderId="0" xfId="1" applyFont="1"/>
    <xf numFmtId="0" fontId="15" fillId="0" borderId="0" xfId="1" applyFont="1" applyAlignment="1">
      <alignment horizontal="right"/>
    </xf>
    <xf numFmtId="0" fontId="30" fillId="0" borderId="0" xfId="1" applyFont="1"/>
    <xf numFmtId="0" fontId="31" fillId="0" borderId="0" xfId="1" applyFont="1"/>
    <xf numFmtId="0" fontId="31" fillId="0" borderId="0" xfId="1" applyFont="1" applyAlignment="1"/>
    <xf numFmtId="183" fontId="15" fillId="3" borderId="36" xfId="1" applyNumberFormat="1" applyFont="1" applyFill="1" applyBorder="1" applyAlignment="1">
      <alignment horizontal="center"/>
    </xf>
    <xf numFmtId="0" fontId="15" fillId="3" borderId="4" xfId="1" applyFont="1" applyFill="1" applyBorder="1"/>
    <xf numFmtId="0" fontId="15" fillId="3" borderId="37" xfId="1" applyFont="1" applyFill="1" applyBorder="1"/>
    <xf numFmtId="0" fontId="31" fillId="0" borderId="0" xfId="1" applyFont="1" applyAlignment="1">
      <alignment shrinkToFit="1"/>
    </xf>
    <xf numFmtId="185" fontId="31" fillId="0" borderId="0" xfId="1" applyNumberFormat="1" applyFont="1"/>
    <xf numFmtId="0" fontId="15" fillId="3" borderId="0" xfId="1" applyFont="1" applyFill="1"/>
    <xf numFmtId="0" fontId="15" fillId="3" borderId="67" xfId="1" applyFont="1" applyFill="1" applyBorder="1"/>
    <xf numFmtId="183" fontId="15" fillId="3" borderId="0" xfId="1" applyNumberFormat="1" applyFont="1" applyFill="1" applyBorder="1" applyAlignment="1">
      <alignment horizontal="center" shrinkToFit="1"/>
    </xf>
    <xf numFmtId="0" fontId="15" fillId="3" borderId="15" xfId="1" applyFont="1" applyFill="1" applyBorder="1" applyAlignment="1">
      <alignment horizontal="center" shrinkToFit="1"/>
    </xf>
    <xf numFmtId="0" fontId="15" fillId="3" borderId="16" xfId="1" applyFont="1" applyFill="1" applyBorder="1"/>
    <xf numFmtId="0" fontId="11" fillId="3" borderId="17" xfId="1" applyFont="1" applyFill="1" applyBorder="1" applyAlignment="1">
      <alignment horizontal="center"/>
    </xf>
    <xf numFmtId="0" fontId="15" fillId="3" borderId="18" xfId="1" applyFont="1" applyFill="1" applyBorder="1"/>
    <xf numFmtId="0" fontId="15" fillId="3" borderId="19" xfId="1" applyFont="1" applyFill="1" applyBorder="1" applyAlignment="1">
      <alignment horizontal="center"/>
    </xf>
    <xf numFmtId="0" fontId="15" fillId="0" borderId="12" xfId="1" applyFont="1" applyFill="1" applyBorder="1" applyAlignment="1">
      <alignment vertical="center"/>
    </xf>
    <xf numFmtId="185" fontId="15" fillId="0" borderId="49" xfId="1" applyNumberFormat="1" applyFont="1" applyBorder="1"/>
    <xf numFmtId="190" fontId="15" fillId="0" borderId="49" xfId="1" applyNumberFormat="1" applyFont="1" applyBorder="1"/>
    <xf numFmtId="190" fontId="15" fillId="0" borderId="15" xfId="1" applyNumberFormat="1" applyFont="1" applyBorder="1"/>
    <xf numFmtId="0" fontId="15" fillId="0" borderId="69" xfId="1" applyFont="1" applyFill="1" applyBorder="1" applyAlignment="1">
      <alignment vertical="center"/>
    </xf>
    <xf numFmtId="190" fontId="15" fillId="0" borderId="70" xfId="1" applyNumberFormat="1" applyFont="1" applyBorder="1"/>
    <xf numFmtId="190" fontId="15" fillId="0" borderId="60" xfId="1" applyNumberFormat="1" applyFont="1" applyBorder="1"/>
    <xf numFmtId="0" fontId="15" fillId="0" borderId="20" xfId="1" applyFont="1" applyFill="1" applyBorder="1" applyAlignment="1">
      <alignment vertical="center"/>
    </xf>
    <xf numFmtId="190" fontId="15" fillId="0" borderId="48" xfId="1" applyNumberFormat="1" applyFont="1" applyBorder="1"/>
    <xf numFmtId="190" fontId="15" fillId="0" borderId="19" xfId="1" applyNumberFormat="1" applyFont="1" applyBorder="1"/>
    <xf numFmtId="0" fontId="15" fillId="0" borderId="43" xfId="1" applyFont="1" applyBorder="1" applyAlignment="1"/>
    <xf numFmtId="190" fontId="15" fillId="0" borderId="71" xfId="1" applyNumberFormat="1" applyFont="1" applyBorder="1"/>
    <xf numFmtId="190" fontId="15" fillId="0" borderId="47" xfId="1" applyNumberFormat="1" applyFont="1" applyBorder="1"/>
    <xf numFmtId="0" fontId="32" fillId="0" borderId="0" xfId="1" applyFont="1" applyBorder="1"/>
    <xf numFmtId="0" fontId="15" fillId="0" borderId="0" xfId="1" applyFont="1" applyBorder="1"/>
    <xf numFmtId="0" fontId="32" fillId="0" borderId="0" xfId="1" applyFont="1"/>
    <xf numFmtId="0" fontId="15" fillId="0" borderId="24" xfId="1" applyFont="1" applyBorder="1" applyAlignment="1">
      <alignment horizontal="right"/>
    </xf>
    <xf numFmtId="0" fontId="15" fillId="3" borderId="31" xfId="1" applyFont="1" applyFill="1" applyBorder="1" applyAlignment="1">
      <alignment horizontal="center" vertical="center"/>
    </xf>
    <xf numFmtId="0" fontId="15" fillId="3" borderId="32" xfId="1" applyFont="1" applyFill="1" applyBorder="1" applyAlignment="1">
      <alignment horizontal="center" vertical="center" shrinkToFit="1"/>
    </xf>
    <xf numFmtId="0" fontId="15" fillId="3" borderId="17" xfId="1" applyFont="1" applyFill="1" applyBorder="1" applyAlignment="1">
      <alignment horizontal="center" vertical="center" shrinkToFit="1"/>
    </xf>
    <xf numFmtId="0" fontId="15" fillId="3" borderId="19" xfId="1" applyFont="1" applyFill="1" applyBorder="1" applyAlignment="1">
      <alignment horizontal="center" vertical="center"/>
    </xf>
    <xf numFmtId="0" fontId="15" fillId="0" borderId="12" xfId="1" applyFont="1" applyBorder="1" applyAlignment="1">
      <alignment vertical="center" shrinkToFit="1"/>
    </xf>
    <xf numFmtId="185" fontId="15" fillId="0" borderId="16" xfId="1" applyNumberFormat="1" applyFont="1" applyBorder="1"/>
    <xf numFmtId="190" fontId="15" fillId="0" borderId="16" xfId="1" applyNumberFormat="1" applyFont="1" applyBorder="1"/>
    <xf numFmtId="185" fontId="15" fillId="0" borderId="42" xfId="1" applyNumberFormat="1" applyFont="1" applyFill="1" applyBorder="1"/>
    <xf numFmtId="0" fontId="15" fillId="0" borderId="69" xfId="1" applyFont="1" applyBorder="1" applyAlignment="1">
      <alignment vertical="center" shrinkToFit="1"/>
    </xf>
    <xf numFmtId="185" fontId="15" fillId="0" borderId="59" xfId="1" applyNumberFormat="1" applyFont="1" applyBorder="1"/>
    <xf numFmtId="185" fontId="15" fillId="0" borderId="72" xfId="1" applyNumberFormat="1" applyFont="1" applyFill="1" applyBorder="1"/>
    <xf numFmtId="0" fontId="15" fillId="0" borderId="0" xfId="1" applyFont="1" applyAlignment="1">
      <alignment vertical="top"/>
    </xf>
    <xf numFmtId="185" fontId="15" fillId="0" borderId="0" xfId="1" applyNumberFormat="1" applyFont="1"/>
    <xf numFmtId="183" fontId="31" fillId="0" borderId="0" xfId="1" applyNumberFormat="1" applyFont="1"/>
    <xf numFmtId="0" fontId="15" fillId="0" borderId="0" xfId="1" applyFont="1" applyAlignment="1">
      <alignment horizontal="center"/>
    </xf>
    <xf numFmtId="0" fontId="31" fillId="0" borderId="0" xfId="1" applyFont="1" applyAlignment="1">
      <alignment horizontal="center"/>
    </xf>
    <xf numFmtId="0" fontId="15" fillId="0" borderId="73" xfId="1" applyFont="1" applyBorder="1" applyAlignment="1">
      <alignment vertical="center" shrinkToFit="1"/>
    </xf>
    <xf numFmtId="185" fontId="15" fillId="0" borderId="74" xfId="1" applyNumberFormat="1" applyFont="1" applyBorder="1"/>
    <xf numFmtId="185" fontId="15" fillId="0" borderId="75" xfId="1" applyNumberFormat="1" applyFont="1" applyFill="1" applyBorder="1"/>
    <xf numFmtId="38" fontId="31" fillId="0" borderId="0" xfId="1" applyNumberFormat="1" applyFont="1" applyBorder="1"/>
    <xf numFmtId="183" fontId="15" fillId="0" borderId="0" xfId="1" applyNumberFormat="1" applyFont="1" applyBorder="1"/>
    <xf numFmtId="185" fontId="15" fillId="0" borderId="60" xfId="1" applyNumberFormat="1" applyFont="1" applyFill="1" applyBorder="1"/>
    <xf numFmtId="190" fontId="15" fillId="0" borderId="76" xfId="1" applyNumberFormat="1" applyFont="1" applyBorder="1"/>
    <xf numFmtId="183" fontId="15" fillId="0" borderId="0" xfId="1" applyNumberFormat="1" applyFont="1"/>
    <xf numFmtId="38" fontId="15" fillId="0" borderId="0" xfId="1" applyNumberFormat="1" applyFont="1"/>
    <xf numFmtId="185" fontId="31" fillId="0" borderId="77" xfId="1" applyNumberFormat="1" applyFont="1" applyBorder="1"/>
    <xf numFmtId="0" fontId="6" fillId="0" borderId="0" xfId="1"/>
    <xf numFmtId="190" fontId="15" fillId="0" borderId="8" xfId="1" applyNumberFormat="1" applyFont="1" applyBorder="1"/>
    <xf numFmtId="190" fontId="15" fillId="0" borderId="0" xfId="1" applyNumberFormat="1" applyFont="1" applyBorder="1"/>
    <xf numFmtId="190" fontId="31" fillId="0" borderId="0" xfId="1" applyNumberFormat="1" applyFont="1"/>
    <xf numFmtId="183" fontId="31" fillId="0" borderId="0" xfId="1" applyNumberFormat="1" applyFont="1" applyBorder="1"/>
    <xf numFmtId="0" fontId="34" fillId="0" borderId="0" xfId="1" applyFont="1" applyBorder="1"/>
    <xf numFmtId="177" fontId="15" fillId="0" borderId="0" xfId="1" applyNumberFormat="1" applyFont="1" applyBorder="1"/>
    <xf numFmtId="183" fontId="15" fillId="0" borderId="0" xfId="1" applyNumberFormat="1" applyFont="1" applyBorder="1" applyAlignment="1">
      <alignment horizontal="center"/>
    </xf>
    <xf numFmtId="183" fontId="15" fillId="0" borderId="0" xfId="1" applyNumberFormat="1" applyFont="1" applyAlignment="1">
      <alignment horizontal="center"/>
    </xf>
    <xf numFmtId="0" fontId="34" fillId="0" borderId="0" xfId="1" applyFont="1" applyBorder="1" applyAlignment="1">
      <alignment shrinkToFit="1"/>
    </xf>
    <xf numFmtId="185" fontId="34" fillId="0" borderId="0" xfId="1" applyNumberFormat="1" applyFont="1" applyBorder="1"/>
    <xf numFmtId="183" fontId="34" fillId="0" borderId="0" xfId="1" applyNumberFormat="1" applyFont="1" applyBorder="1"/>
    <xf numFmtId="185" fontId="15" fillId="0" borderId="0" xfId="1" applyNumberFormat="1" applyFont="1" applyBorder="1"/>
    <xf numFmtId="192" fontId="15" fillId="0" borderId="0" xfId="1" applyNumberFormat="1" applyFont="1"/>
    <xf numFmtId="0" fontId="15" fillId="0" borderId="78" xfId="1" applyFont="1" applyBorder="1" applyAlignment="1">
      <alignment vertical="center" shrinkToFit="1"/>
    </xf>
    <xf numFmtId="185" fontId="15" fillId="0" borderId="79" xfId="1" applyNumberFormat="1" applyFont="1" applyBorder="1"/>
    <xf numFmtId="185" fontId="15" fillId="0" borderId="80" xfId="1" applyNumberFormat="1" applyFont="1" applyFill="1" applyBorder="1"/>
    <xf numFmtId="0" fontId="15" fillId="0" borderId="43" xfId="1" applyFont="1" applyBorder="1"/>
    <xf numFmtId="190" fontId="15" fillId="0" borderId="33" xfId="1" applyNumberFormat="1" applyFont="1" applyBorder="1"/>
    <xf numFmtId="185" fontId="15" fillId="0" borderId="26" xfId="1" applyNumberFormat="1" applyFont="1" applyFill="1" applyBorder="1"/>
    <xf numFmtId="185" fontId="15" fillId="0" borderId="8" xfId="1" applyNumberFormat="1" applyFont="1" applyBorder="1"/>
    <xf numFmtId="185" fontId="15" fillId="0" borderId="0" xfId="1" applyNumberFormat="1" applyFont="1" applyFill="1" applyBorder="1"/>
    <xf numFmtId="185" fontId="34" fillId="0" borderId="8" xfId="1" applyNumberFormat="1" applyFont="1" applyBorder="1"/>
    <xf numFmtId="185" fontId="15" fillId="0" borderId="76" xfId="1" applyNumberFormat="1" applyFont="1" applyBorder="1"/>
    <xf numFmtId="190" fontId="34" fillId="0" borderId="0" xfId="1" applyNumberFormat="1" applyFont="1" applyBorder="1"/>
    <xf numFmtId="190" fontId="15" fillId="0" borderId="0" xfId="1" applyNumberFormat="1" applyFont="1"/>
    <xf numFmtId="183" fontId="15" fillId="3" borderId="32" xfId="1" applyNumberFormat="1" applyFont="1" applyFill="1" applyBorder="1" applyAlignment="1">
      <alignment horizontal="center" shrinkToFit="1"/>
    </xf>
    <xf numFmtId="183" fontId="15" fillId="3" borderId="17" xfId="1" applyNumberFormat="1" applyFont="1" applyFill="1" applyBorder="1" applyAlignment="1">
      <alignment horizontal="center" shrinkToFit="1"/>
    </xf>
    <xf numFmtId="0" fontId="15" fillId="0" borderId="0" xfId="1" applyFont="1" applyAlignment="1"/>
    <xf numFmtId="0" fontId="15" fillId="3" borderId="17" xfId="1" applyFont="1" applyFill="1" applyBorder="1"/>
    <xf numFmtId="177" fontId="15" fillId="0" borderId="8" xfId="1" applyNumberFormat="1" applyFont="1" applyBorder="1"/>
    <xf numFmtId="193" fontId="15" fillId="0" borderId="8" xfId="1" applyNumberFormat="1" applyFont="1" applyBorder="1"/>
    <xf numFmtId="177" fontId="15" fillId="0" borderId="8" xfId="1" applyNumberFormat="1" applyFont="1" applyBorder="1" applyAlignment="1">
      <alignment vertical="center"/>
    </xf>
    <xf numFmtId="0" fontId="15" fillId="0" borderId="38" xfId="1" applyFont="1" applyFill="1" applyBorder="1" applyAlignment="1">
      <alignment vertical="center"/>
    </xf>
    <xf numFmtId="188" fontId="15" fillId="0" borderId="15" xfId="1" applyNumberFormat="1" applyFont="1" applyBorder="1"/>
    <xf numFmtId="177" fontId="15" fillId="0" borderId="0" xfId="1" applyNumberFormat="1" applyFont="1"/>
    <xf numFmtId="177" fontId="15" fillId="0" borderId="0" xfId="1" applyNumberFormat="1" applyFont="1" applyBorder="1" applyAlignment="1">
      <alignment horizontal="center" vertical="center"/>
    </xf>
    <xf numFmtId="0" fontId="15" fillId="0" borderId="57" xfId="1" applyFont="1" applyFill="1" applyBorder="1" applyAlignment="1">
      <alignment vertical="center"/>
    </xf>
    <xf numFmtId="188" fontId="15" fillId="0" borderId="60" xfId="1" applyNumberFormat="1" applyFont="1" applyBorder="1"/>
    <xf numFmtId="193" fontId="15" fillId="0" borderId="0" xfId="1" applyNumberFormat="1" applyFont="1"/>
    <xf numFmtId="0" fontId="15" fillId="0" borderId="81" xfId="1" applyFont="1" applyFill="1" applyBorder="1" applyAlignment="1">
      <alignment vertical="center"/>
    </xf>
    <xf numFmtId="188" fontId="15" fillId="0" borderId="19" xfId="1" applyNumberFormat="1" applyFont="1" applyBorder="1"/>
    <xf numFmtId="0" fontId="31" fillId="0" borderId="0" xfId="1" applyFont="1" applyBorder="1" applyAlignment="1">
      <alignment shrinkToFit="1"/>
    </xf>
    <xf numFmtId="185" fontId="31" fillId="0" borderId="0" xfId="1" applyNumberFormat="1" applyFont="1" applyBorder="1"/>
    <xf numFmtId="0" fontId="15" fillId="0" borderId="82" xfId="1" applyFont="1" applyBorder="1" applyAlignment="1"/>
    <xf numFmtId="188" fontId="15" fillId="0" borderId="26" xfId="1" applyNumberFormat="1" applyFont="1" applyBorder="1"/>
    <xf numFmtId="183" fontId="15" fillId="0" borderId="0" xfId="1" applyNumberFormat="1" applyFont="1" applyBorder="1" applyAlignment="1">
      <alignment horizontal="center" shrinkToFit="1"/>
    </xf>
    <xf numFmtId="0" fontId="15" fillId="0" borderId="41" xfId="1" applyFont="1" applyBorder="1" applyAlignment="1">
      <alignment shrinkToFit="1"/>
    </xf>
    <xf numFmtId="194" fontId="15" fillId="0" borderId="17" xfId="1" applyNumberFormat="1" applyFont="1" applyBorder="1"/>
    <xf numFmtId="0" fontId="15" fillId="0" borderId="57" xfId="1" applyFont="1" applyBorder="1" applyAlignment="1">
      <alignment shrinkToFit="1"/>
    </xf>
    <xf numFmtId="194" fontId="15" fillId="0" borderId="60" xfId="1" applyNumberFormat="1" applyFont="1" applyBorder="1"/>
    <xf numFmtId="0" fontId="15" fillId="0" borderId="0" xfId="1" applyFont="1" applyAlignment="1">
      <alignment vertical="center"/>
    </xf>
    <xf numFmtId="0" fontId="15" fillId="0" borderId="0" xfId="1" applyFont="1" applyBorder="1" applyAlignment="1">
      <alignment shrinkToFit="1"/>
    </xf>
    <xf numFmtId="0" fontId="15" fillId="0" borderId="83" xfId="1" applyFont="1" applyBorder="1" applyAlignment="1">
      <alignment shrinkToFit="1"/>
    </xf>
    <xf numFmtId="194" fontId="15" fillId="0" borderId="84" xfId="1" applyNumberFormat="1" applyFont="1" applyBorder="1"/>
    <xf numFmtId="0" fontId="15" fillId="0" borderId="69" xfId="1" applyFont="1" applyBorder="1" applyAlignment="1">
      <alignment shrinkToFit="1"/>
    </xf>
    <xf numFmtId="0" fontId="15" fillId="0" borderId="0" xfId="1" applyFont="1" applyBorder="1" applyAlignment="1">
      <alignment horizontal="center"/>
    </xf>
    <xf numFmtId="192" fontId="15" fillId="0" borderId="0" xfId="1" applyNumberFormat="1" applyFont="1" applyBorder="1"/>
    <xf numFmtId="185" fontId="31" fillId="0" borderId="8" xfId="1" applyNumberFormat="1" applyFont="1" applyBorder="1"/>
    <xf numFmtId="0" fontId="15" fillId="0" borderId="85" xfId="1" applyFont="1" applyBorder="1" applyAlignment="1">
      <alignment shrinkToFit="1"/>
    </xf>
    <xf numFmtId="194" fontId="15" fillId="0" borderId="64" xfId="1" applyNumberFormat="1" applyFont="1" applyBorder="1"/>
    <xf numFmtId="0" fontId="15" fillId="0" borderId="0" xfId="1" applyFont="1" applyBorder="1" applyAlignment="1">
      <alignment horizontal="right"/>
    </xf>
    <xf numFmtId="191" fontId="15" fillId="0" borderId="0" xfId="1" applyNumberFormat="1" applyFont="1" applyBorder="1"/>
    <xf numFmtId="188" fontId="15" fillId="0" borderId="0" xfId="1" applyNumberFormat="1" applyFont="1" applyBorder="1"/>
    <xf numFmtId="190" fontId="34" fillId="0" borderId="0" xfId="1" applyNumberFormat="1" applyFont="1"/>
    <xf numFmtId="0" fontId="24" fillId="0" borderId="0" xfId="1" applyFont="1"/>
    <xf numFmtId="0" fontId="28" fillId="0" borderId="0" xfId="1" applyFont="1"/>
    <xf numFmtId="0" fontId="15" fillId="3" borderId="35" xfId="1" applyFont="1" applyFill="1" applyBorder="1"/>
    <xf numFmtId="0" fontId="15" fillId="3" borderId="86" xfId="1" applyFont="1" applyFill="1" applyBorder="1" applyAlignment="1">
      <alignment horizontal="center" vertical="center"/>
    </xf>
    <xf numFmtId="0" fontId="15" fillId="3" borderId="81" xfId="1" applyFont="1" applyFill="1" applyBorder="1" applyAlignment="1">
      <alignment vertical="center" shrinkToFit="1"/>
    </xf>
    <xf numFmtId="0" fontId="15" fillId="3" borderId="21" xfId="1" applyFont="1" applyFill="1" applyBorder="1" applyAlignment="1">
      <alignment horizontal="center" vertical="center"/>
    </xf>
    <xf numFmtId="0" fontId="15" fillId="3" borderId="87" xfId="1" applyFont="1" applyFill="1" applyBorder="1" applyAlignment="1">
      <alignment horizontal="center" vertical="center"/>
    </xf>
    <xf numFmtId="0" fontId="15" fillId="0" borderId="41" xfId="1" applyFont="1" applyFill="1" applyBorder="1" applyAlignment="1">
      <alignment horizontal="center"/>
    </xf>
    <xf numFmtId="195" fontId="15" fillId="0" borderId="11" xfId="1" applyNumberFormat="1" applyFont="1" applyFill="1" applyBorder="1" applyAlignment="1">
      <alignment vertical="center"/>
    </xf>
    <xf numFmtId="185" fontId="15" fillId="4" borderId="15" xfId="1" applyNumberFormat="1" applyFont="1" applyFill="1" applyBorder="1" applyAlignment="1">
      <alignment vertical="center"/>
    </xf>
    <xf numFmtId="195" fontId="15" fillId="0" borderId="13" xfId="1" applyNumberFormat="1" applyFont="1" applyFill="1" applyBorder="1" applyAlignment="1">
      <alignment vertical="center"/>
    </xf>
    <xf numFmtId="185" fontId="15" fillId="4" borderId="17" xfId="1" applyNumberFormat="1" applyFont="1" applyFill="1" applyBorder="1" applyAlignment="1">
      <alignment vertical="center"/>
    </xf>
    <xf numFmtId="0" fontId="15" fillId="0" borderId="81" xfId="1" applyFont="1" applyFill="1" applyBorder="1" applyAlignment="1">
      <alignment horizontal="center"/>
    </xf>
    <xf numFmtId="195" fontId="15" fillId="0" borderId="21" xfId="1" applyNumberFormat="1" applyFont="1" applyFill="1" applyBorder="1" applyAlignment="1">
      <alignment vertical="center"/>
    </xf>
    <xf numFmtId="185" fontId="15" fillId="4" borderId="19" xfId="1" applyNumberFormat="1" applyFont="1" applyFill="1" applyBorder="1" applyAlignment="1">
      <alignment vertical="center"/>
    </xf>
    <xf numFmtId="0" fontId="15" fillId="0" borderId="82" xfId="1" applyFont="1" applyBorder="1"/>
    <xf numFmtId="0" fontId="15" fillId="0" borderId="25" xfId="1" applyFont="1" applyBorder="1"/>
    <xf numFmtId="185" fontId="15" fillId="0" borderId="47" xfId="1" applyNumberFormat="1" applyFont="1" applyBorder="1" applyAlignment="1">
      <alignment vertical="center"/>
    </xf>
    <xf numFmtId="0" fontId="20" fillId="0" borderId="0" xfId="1" applyFont="1" applyBorder="1"/>
    <xf numFmtId="0" fontId="15" fillId="3" borderId="49" xfId="1" applyFont="1" applyFill="1" applyBorder="1"/>
    <xf numFmtId="0" fontId="15" fillId="3" borderId="11" xfId="1" applyFont="1" applyFill="1" applyBorder="1" applyAlignment="1">
      <alignment horizontal="center" vertical="center"/>
    </xf>
    <xf numFmtId="0" fontId="15" fillId="0" borderId="50" xfId="1" applyFont="1" applyFill="1" applyBorder="1" applyAlignment="1">
      <alignment horizontal="center" vertical="center"/>
    </xf>
    <xf numFmtId="0" fontId="15" fillId="3" borderId="48" xfId="1" applyFont="1" applyFill="1" applyBorder="1"/>
    <xf numFmtId="0" fontId="20" fillId="3" borderId="21" xfId="1" applyFont="1" applyFill="1" applyBorder="1" applyAlignment="1">
      <alignment horizontal="center" vertical="center"/>
    </xf>
    <xf numFmtId="0" fontId="15" fillId="0" borderId="50" xfId="1" applyFont="1" applyFill="1" applyBorder="1" applyAlignment="1">
      <alignment horizontal="center"/>
    </xf>
    <xf numFmtId="195" fontId="15" fillId="0" borderId="49" xfId="1" applyNumberFormat="1" applyFont="1" applyBorder="1" applyAlignment="1">
      <alignment vertical="center"/>
    </xf>
    <xf numFmtId="195" fontId="15" fillId="0" borderId="39" xfId="1" applyNumberFormat="1" applyFont="1" applyBorder="1" applyAlignment="1">
      <alignment vertical="center"/>
    </xf>
    <xf numFmtId="195" fontId="15" fillId="0" borderId="11" xfId="1" applyNumberFormat="1" applyFont="1" applyBorder="1" applyAlignment="1">
      <alignment vertical="center"/>
    </xf>
    <xf numFmtId="195" fontId="15" fillId="0" borderId="50" xfId="1" applyNumberFormat="1" applyFont="1" applyBorder="1" applyAlignment="1">
      <alignment vertical="center"/>
    </xf>
    <xf numFmtId="195" fontId="15" fillId="0" borderId="0" xfId="1" applyNumberFormat="1" applyFont="1" applyBorder="1" applyAlignment="1">
      <alignment vertical="center"/>
    </xf>
    <xf numFmtId="195" fontId="15" fillId="0" borderId="13" xfId="1" applyNumberFormat="1" applyFont="1" applyBorder="1" applyAlignment="1">
      <alignment vertical="center"/>
    </xf>
    <xf numFmtId="0" fontId="15" fillId="0" borderId="48" xfId="1" applyFont="1" applyFill="1" applyBorder="1" applyAlignment="1">
      <alignment horizontal="center"/>
    </xf>
    <xf numFmtId="195" fontId="15" fillId="0" borderId="48" xfId="1" applyNumberFormat="1" applyFont="1" applyBorder="1" applyAlignment="1">
      <alignment vertical="center"/>
    </xf>
    <xf numFmtId="195" fontId="15" fillId="0" borderId="88" xfId="1" applyNumberFormat="1" applyFont="1" applyBorder="1" applyAlignment="1">
      <alignment vertical="center"/>
    </xf>
    <xf numFmtId="195" fontId="15" fillId="0" borderId="21" xfId="1" applyNumberFormat="1" applyFont="1" applyBorder="1" applyAlignment="1">
      <alignment vertical="center"/>
    </xf>
    <xf numFmtId="0" fontId="15" fillId="0" borderId="0" xfId="1" applyFont="1" applyFill="1" applyBorder="1" applyAlignment="1">
      <alignment horizontal="center"/>
    </xf>
    <xf numFmtId="195" fontId="15" fillId="0" borderId="0" xfId="1" applyNumberFormat="1" applyFont="1" applyFill="1" applyBorder="1" applyAlignment="1">
      <alignment vertical="center"/>
    </xf>
    <xf numFmtId="195" fontId="20" fillId="0" borderId="0" xfId="1" applyNumberFormat="1" applyFont="1" applyBorder="1" applyAlignment="1">
      <alignment vertical="center"/>
    </xf>
    <xf numFmtId="49" fontId="15" fillId="0" borderId="0" xfId="1" applyNumberFormat="1" applyFont="1" applyBorder="1"/>
    <xf numFmtId="0" fontId="15" fillId="3" borderId="14" xfId="1" applyFont="1" applyFill="1" applyBorder="1"/>
    <xf numFmtId="0" fontId="15" fillId="3" borderId="18" xfId="1" applyFont="1" applyFill="1" applyBorder="1" applyAlignment="1">
      <alignment horizontal="center" vertical="center" wrapText="1"/>
    </xf>
    <xf numFmtId="0" fontId="15" fillId="0" borderId="13" xfId="1" applyFont="1" applyFill="1" applyBorder="1"/>
    <xf numFmtId="185" fontId="20" fillId="0" borderId="49" xfId="2" applyNumberFormat="1" applyFont="1" applyBorder="1" applyAlignment="1">
      <alignment vertical="center"/>
    </xf>
    <xf numFmtId="185" fontId="20" fillId="0" borderId="39" xfId="2" applyNumberFormat="1" applyFont="1" applyBorder="1" applyAlignment="1">
      <alignment vertical="center"/>
    </xf>
    <xf numFmtId="185" fontId="20" fillId="0" borderId="11" xfId="2" applyNumberFormat="1" applyFont="1" applyBorder="1" applyAlignment="1">
      <alignment vertical="center"/>
    </xf>
    <xf numFmtId="185" fontId="20" fillId="0" borderId="14" xfId="1" applyNumberFormat="1" applyFont="1" applyBorder="1" applyAlignment="1">
      <alignment vertical="center"/>
    </xf>
    <xf numFmtId="185" fontId="20" fillId="0" borderId="50" xfId="2" applyNumberFormat="1" applyFont="1" applyBorder="1" applyAlignment="1">
      <alignment vertical="center"/>
    </xf>
    <xf numFmtId="185" fontId="20" fillId="0" borderId="0" xfId="2" applyNumberFormat="1" applyFont="1" applyBorder="1" applyAlignment="1">
      <alignment vertical="center"/>
    </xf>
    <xf numFmtId="185" fontId="20" fillId="0" borderId="13" xfId="2" applyNumberFormat="1" applyFont="1" applyBorder="1" applyAlignment="1">
      <alignment vertical="center"/>
    </xf>
    <xf numFmtId="185" fontId="20" fillId="0" borderId="16" xfId="1" applyNumberFormat="1" applyFont="1" applyBorder="1" applyAlignment="1">
      <alignment vertical="center"/>
    </xf>
    <xf numFmtId="0" fontId="15" fillId="0" borderId="21" xfId="1" applyFont="1" applyFill="1" applyBorder="1"/>
    <xf numFmtId="185" fontId="20" fillId="0" borderId="48" xfId="2" applyNumberFormat="1" applyFont="1" applyBorder="1" applyAlignment="1">
      <alignment vertical="center"/>
    </xf>
    <xf numFmtId="185" fontId="20" fillId="0" borderId="88" xfId="2" applyNumberFormat="1" applyFont="1" applyBorder="1" applyAlignment="1">
      <alignment vertical="center"/>
    </xf>
    <xf numFmtId="185" fontId="20" fillId="0" borderId="18" xfId="1" applyNumberFormat="1" applyFont="1" applyBorder="1" applyAlignment="1">
      <alignment vertical="center"/>
    </xf>
    <xf numFmtId="0" fontId="15" fillId="0" borderId="89" xfId="1" applyFont="1" applyBorder="1"/>
    <xf numFmtId="0" fontId="15" fillId="0" borderId="7" xfId="1" applyFont="1" applyBorder="1"/>
    <xf numFmtId="185" fontId="20" fillId="0" borderId="90" xfId="1" applyNumberFormat="1" applyFont="1" applyFill="1" applyBorder="1"/>
    <xf numFmtId="185" fontId="15" fillId="0" borderId="90" xfId="1" applyNumberFormat="1" applyFont="1" applyFill="1" applyBorder="1"/>
    <xf numFmtId="185" fontId="15" fillId="0" borderId="7" xfId="1" applyNumberFormat="1" applyFont="1" applyFill="1" applyBorder="1"/>
    <xf numFmtId="185" fontId="20" fillId="0" borderId="18" xfId="1" applyNumberFormat="1" applyFont="1" applyFill="1" applyBorder="1" applyAlignment="1">
      <alignment vertical="center"/>
    </xf>
    <xf numFmtId="0" fontId="20" fillId="0" borderId="0" xfId="1" applyFont="1" applyFill="1" applyBorder="1" applyAlignment="1">
      <alignment horizontal="center"/>
    </xf>
    <xf numFmtId="183" fontId="20" fillId="0" borderId="39" xfId="1" applyNumberFormat="1" applyFont="1" applyFill="1" applyBorder="1"/>
    <xf numFmtId="0" fontId="15" fillId="0" borderId="0" xfId="1" applyFont="1" applyFill="1" applyBorder="1"/>
    <xf numFmtId="183" fontId="20" fillId="0" borderId="0" xfId="1" applyNumberFormat="1" applyFont="1" applyFill="1" applyBorder="1"/>
    <xf numFmtId="0" fontId="15" fillId="3" borderId="37" xfId="1" applyFont="1" applyFill="1" applyBorder="1" applyAlignment="1">
      <alignment horizontal="center" vertical="center"/>
    </xf>
    <xf numFmtId="0" fontId="20" fillId="3" borderId="91" xfId="1" applyFont="1" applyFill="1" applyBorder="1"/>
    <xf numFmtId="0" fontId="15" fillId="3" borderId="91" xfId="1" applyFont="1" applyFill="1" applyBorder="1"/>
    <xf numFmtId="0" fontId="15" fillId="3" borderId="81" xfId="1" applyFont="1" applyFill="1" applyBorder="1" applyAlignment="1">
      <alignment vertical="center"/>
    </xf>
    <xf numFmtId="0" fontId="20" fillId="3" borderId="92" xfId="1" applyFont="1" applyFill="1" applyBorder="1" applyAlignment="1">
      <alignment horizontal="center" vertical="center"/>
    </xf>
    <xf numFmtId="0" fontId="15" fillId="3" borderId="92" xfId="1" applyFont="1" applyFill="1" applyBorder="1" applyAlignment="1">
      <alignment horizontal="center" vertical="center" wrapText="1"/>
    </xf>
    <xf numFmtId="0" fontId="15" fillId="0" borderId="42" xfId="1" applyFont="1" applyFill="1" applyBorder="1"/>
    <xf numFmtId="0" fontId="20" fillId="0" borderId="93" xfId="1" applyFont="1" applyBorder="1"/>
    <xf numFmtId="185" fontId="20" fillId="0" borderId="94" xfId="1" applyNumberFormat="1" applyFont="1" applyBorder="1"/>
    <xf numFmtId="195" fontId="20" fillId="0" borderId="95" xfId="1" applyNumberFormat="1" applyFont="1" applyBorder="1"/>
    <xf numFmtId="184" fontId="20" fillId="0" borderId="95" xfId="1" applyNumberFormat="1" applyFont="1" applyBorder="1"/>
    <xf numFmtId="185" fontId="20" fillId="0" borderId="95" xfId="1" applyNumberFormat="1" applyFont="1" applyBorder="1"/>
    <xf numFmtId="184" fontId="20" fillId="0" borderId="95" xfId="1" applyNumberFormat="1" applyFont="1" applyFill="1" applyBorder="1"/>
    <xf numFmtId="0" fontId="15" fillId="0" borderId="44" xfId="1" applyFont="1" applyFill="1" applyBorder="1" applyAlignment="1">
      <alignment horizontal="center"/>
    </xf>
    <xf numFmtId="0" fontId="15" fillId="0" borderId="45" xfId="1" applyFont="1" applyFill="1" applyBorder="1"/>
    <xf numFmtId="195" fontId="20" fillId="0" borderId="96" xfId="1" applyNumberFormat="1" applyFont="1" applyBorder="1"/>
    <xf numFmtId="184" fontId="20" fillId="0" borderId="92" xfId="1" applyNumberFormat="1" applyFont="1" applyBorder="1"/>
    <xf numFmtId="185" fontId="20" fillId="0" borderId="97" xfId="1" applyNumberFormat="1" applyFont="1" applyBorder="1"/>
    <xf numFmtId="184" fontId="20" fillId="0" borderId="96" xfId="1" applyNumberFormat="1" applyFont="1" applyFill="1" applyBorder="1"/>
    <xf numFmtId="185" fontId="20" fillId="0" borderId="0" xfId="1" applyNumberFormat="1" applyFont="1" applyBorder="1"/>
    <xf numFmtId="184" fontId="20" fillId="0" borderId="0" xfId="1" applyNumberFormat="1" applyFont="1" applyFill="1" applyBorder="1"/>
    <xf numFmtId="0" fontId="15" fillId="3" borderId="48" xfId="1" applyFont="1" applyFill="1" applyBorder="1" applyAlignment="1">
      <alignment vertical="center"/>
    </xf>
    <xf numFmtId="0" fontId="15" fillId="0" borderId="11" xfId="1" applyFont="1" applyFill="1" applyBorder="1"/>
    <xf numFmtId="195" fontId="20" fillId="0" borderId="39" xfId="2" applyNumberFormat="1" applyFont="1" applyFill="1" applyBorder="1" applyAlignment="1">
      <alignment vertical="center"/>
    </xf>
    <xf numFmtId="195" fontId="20" fillId="0" borderId="11" xfId="2" applyNumberFormat="1" applyFont="1" applyFill="1" applyBorder="1" applyAlignment="1">
      <alignment vertical="center"/>
    </xf>
    <xf numFmtId="195" fontId="20" fillId="0" borderId="0" xfId="2" applyNumberFormat="1" applyFont="1" applyFill="1" applyBorder="1" applyAlignment="1">
      <alignment vertical="center"/>
    </xf>
    <xf numFmtId="195" fontId="20" fillId="0" borderId="13" xfId="2" applyNumberFormat="1" applyFont="1" applyFill="1" applyBorder="1" applyAlignment="1">
      <alignment vertical="center"/>
    </xf>
    <xf numFmtId="195" fontId="20" fillId="0" borderId="50" xfId="2" applyNumberFormat="1" applyFont="1" applyFill="1" applyBorder="1" applyAlignment="1">
      <alignment vertical="center"/>
    </xf>
    <xf numFmtId="195" fontId="20" fillId="0" borderId="13" xfId="1" applyNumberFormat="1" applyFont="1" applyBorder="1" applyAlignment="1">
      <alignment vertical="center"/>
    </xf>
    <xf numFmtId="0" fontId="15" fillId="0" borderId="88" xfId="1" applyFont="1" applyFill="1" applyBorder="1"/>
    <xf numFmtId="195" fontId="20" fillId="0" borderId="48" xfId="2" applyNumberFormat="1" applyFont="1" applyFill="1" applyBorder="1" applyAlignment="1">
      <alignment vertical="center"/>
    </xf>
    <xf numFmtId="195" fontId="20" fillId="0" borderId="88" xfId="2" applyNumberFormat="1" applyFont="1" applyFill="1" applyBorder="1" applyAlignment="1">
      <alignment vertical="center"/>
    </xf>
    <xf numFmtId="195" fontId="20" fillId="0" borderId="88" xfId="1" applyNumberFormat="1" applyFont="1" applyBorder="1" applyAlignment="1">
      <alignment vertical="center"/>
    </xf>
    <xf numFmtId="195" fontId="20" fillId="0" borderId="21" xfId="1" applyNumberFormat="1" applyFont="1" applyBorder="1" applyAlignment="1">
      <alignment vertical="center"/>
    </xf>
    <xf numFmtId="0" fontId="20" fillId="0" borderId="0" xfId="1" applyFont="1" applyBorder="1" applyAlignment="1">
      <alignment horizontal="center"/>
    </xf>
    <xf numFmtId="0" fontId="15" fillId="3" borderId="52" xfId="1" applyFont="1" applyFill="1" applyBorder="1" applyAlignment="1">
      <alignment vertical="center"/>
    </xf>
    <xf numFmtId="0" fontId="15" fillId="3" borderId="98" xfId="1" applyFont="1" applyFill="1" applyBorder="1" applyAlignment="1">
      <alignment horizontal="center" vertical="center"/>
    </xf>
    <xf numFmtId="0" fontId="15" fillId="3" borderId="99" xfId="1" applyFont="1" applyFill="1" applyBorder="1" applyAlignment="1">
      <alignment horizontal="center" vertical="center" wrapText="1"/>
    </xf>
    <xf numFmtId="0" fontId="35" fillId="3" borderId="99" xfId="1" applyFont="1" applyFill="1" applyBorder="1" applyAlignment="1">
      <alignment horizontal="center" vertical="center" wrapText="1"/>
    </xf>
    <xf numFmtId="0" fontId="15" fillId="0" borderId="40" xfId="1" applyFont="1" applyFill="1" applyBorder="1"/>
    <xf numFmtId="0" fontId="15" fillId="0" borderId="93" xfId="1" applyFont="1" applyBorder="1"/>
    <xf numFmtId="185" fontId="15" fillId="0" borderId="94" xfId="1" applyNumberFormat="1" applyFont="1" applyFill="1" applyBorder="1"/>
    <xf numFmtId="185" fontId="15" fillId="0" borderId="94" xfId="1" applyNumberFormat="1" applyFont="1" applyBorder="1"/>
    <xf numFmtId="195" fontId="15" fillId="0" borderId="94" xfId="1" applyNumberFormat="1" applyFont="1" applyBorder="1"/>
    <xf numFmtId="185" fontId="15" fillId="0" borderId="95" xfId="1" applyNumberFormat="1" applyFont="1" applyFill="1" applyBorder="1"/>
    <xf numFmtId="185" fontId="15" fillId="0" borderId="95" xfId="1" applyNumberFormat="1" applyFont="1" applyBorder="1"/>
    <xf numFmtId="195" fontId="15" fillId="0" borderId="95" xfId="1" applyNumberFormat="1" applyFont="1" applyBorder="1"/>
    <xf numFmtId="185" fontId="15" fillId="0" borderId="92" xfId="1" applyNumberFormat="1" applyFont="1" applyFill="1" applyBorder="1"/>
    <xf numFmtId="185" fontId="15" fillId="0" borderId="92" xfId="1" applyNumberFormat="1" applyFont="1" applyBorder="1"/>
    <xf numFmtId="195" fontId="15" fillId="0" borderId="96" xfId="1" applyNumberFormat="1" applyFont="1" applyBorder="1"/>
    <xf numFmtId="185" fontId="15" fillId="0" borderId="96" xfId="1" applyNumberFormat="1" applyFont="1" applyBorder="1"/>
    <xf numFmtId="185" fontId="15" fillId="0" borderId="97" xfId="1" applyNumberFormat="1" applyFont="1" applyFill="1" applyBorder="1"/>
    <xf numFmtId="185" fontId="15" fillId="0" borderId="97" xfId="1" applyNumberFormat="1" applyFont="1" applyBorder="1"/>
    <xf numFmtId="185" fontId="15" fillId="0" borderId="18" xfId="1" applyNumberFormat="1" applyFont="1" applyBorder="1"/>
    <xf numFmtId="0" fontId="24" fillId="0" borderId="0" xfId="1" applyFont="1" applyAlignment="1">
      <alignment vertical="center"/>
    </xf>
    <xf numFmtId="0" fontId="28" fillId="0" borderId="0" xfId="1" applyFont="1" applyAlignment="1">
      <alignment vertical="center"/>
    </xf>
    <xf numFmtId="194" fontId="15" fillId="3" borderId="52" xfId="1" applyNumberFormat="1" applyFont="1" applyFill="1" applyBorder="1" applyAlignment="1">
      <alignment vertical="center" shrinkToFit="1"/>
    </xf>
    <xf numFmtId="0" fontId="15" fillId="3" borderId="3" xfId="1" applyFont="1" applyFill="1" applyBorder="1" applyAlignment="1">
      <alignment horizontal="center" vertical="center"/>
    </xf>
    <xf numFmtId="0" fontId="15" fillId="3" borderId="34" xfId="1" applyFont="1" applyFill="1" applyBorder="1" applyAlignment="1">
      <alignment horizontal="center" vertical="center"/>
    </xf>
    <xf numFmtId="0" fontId="15" fillId="3" borderId="5" xfId="1" applyFont="1" applyFill="1" applyBorder="1" applyAlignment="1">
      <alignment horizontal="center" vertical="center"/>
    </xf>
    <xf numFmtId="0" fontId="15" fillId="3" borderId="100" xfId="1" applyFont="1" applyFill="1" applyBorder="1" applyAlignment="1">
      <alignment horizontal="center" vertical="center" wrapText="1"/>
    </xf>
    <xf numFmtId="185" fontId="15" fillId="0" borderId="49" xfId="1" applyNumberFormat="1" applyFont="1" applyBorder="1" applyAlignment="1">
      <alignment vertical="center"/>
    </xf>
    <xf numFmtId="185" fontId="15" fillId="0" borderId="14" xfId="1" applyNumberFormat="1" applyFont="1" applyBorder="1" applyAlignment="1">
      <alignment vertical="center"/>
    </xf>
    <xf numFmtId="185" fontId="15" fillId="0" borderId="40" xfId="1" applyNumberFormat="1" applyFont="1" applyBorder="1" applyAlignment="1">
      <alignment vertical="center"/>
    </xf>
    <xf numFmtId="0" fontId="15" fillId="0" borderId="101" xfId="1" applyFont="1" applyFill="1" applyBorder="1" applyAlignment="1">
      <alignment horizontal="center" vertical="center" wrapText="1"/>
    </xf>
    <xf numFmtId="185" fontId="15" fillId="0" borderId="50" xfId="1" applyNumberFormat="1" applyFont="1" applyBorder="1" applyAlignment="1">
      <alignment vertical="center"/>
    </xf>
    <xf numFmtId="185" fontId="15" fillId="0" borderId="16" xfId="1" applyNumberFormat="1" applyFont="1" applyBorder="1" applyAlignment="1">
      <alignment vertical="center"/>
    </xf>
    <xf numFmtId="185" fontId="15" fillId="0" borderId="42" xfId="1" applyNumberFormat="1" applyFont="1" applyBorder="1" applyAlignment="1">
      <alignment vertical="center"/>
    </xf>
    <xf numFmtId="0" fontId="15" fillId="0" borderId="102" xfId="1" applyFont="1" applyFill="1" applyBorder="1" applyAlignment="1">
      <alignment horizontal="center" vertical="center" wrapText="1"/>
    </xf>
    <xf numFmtId="0" fontId="15" fillId="0" borderId="102" xfId="1" applyFont="1" applyBorder="1" applyAlignment="1">
      <alignment vertical="center"/>
    </xf>
    <xf numFmtId="0" fontId="15" fillId="0" borderId="103" xfId="1" applyFont="1" applyBorder="1" applyAlignment="1">
      <alignment vertical="center"/>
    </xf>
    <xf numFmtId="0" fontId="6" fillId="0" borderId="41" xfId="1" applyBorder="1" applyAlignment="1">
      <alignment vertical="center"/>
    </xf>
    <xf numFmtId="185" fontId="15" fillId="0" borderId="104" xfId="1" applyNumberFormat="1" applyFont="1" applyBorder="1" applyAlignment="1">
      <alignment vertical="center"/>
    </xf>
    <xf numFmtId="185" fontId="15" fillId="0" borderId="33" xfId="1" applyNumberFormat="1" applyFont="1" applyBorder="1" applyAlignment="1">
      <alignment vertical="center"/>
    </xf>
    <xf numFmtId="185" fontId="15" fillId="0" borderId="105" xfId="1" applyNumberFormat="1" applyFont="1" applyBorder="1" applyAlignment="1">
      <alignment vertical="center"/>
    </xf>
    <xf numFmtId="0" fontId="15" fillId="0" borderId="93" xfId="1" applyFont="1" applyBorder="1" applyAlignment="1">
      <alignment vertical="center"/>
    </xf>
    <xf numFmtId="185" fontId="15" fillId="0" borderId="97" xfId="1" applyNumberFormat="1" applyFont="1" applyBorder="1" applyAlignment="1">
      <alignment horizontal="right" vertical="center"/>
    </xf>
    <xf numFmtId="183" fontId="15" fillId="0" borderId="0" xfId="1" applyNumberFormat="1" applyFont="1" applyAlignment="1">
      <alignment horizontal="center" vertical="center"/>
    </xf>
    <xf numFmtId="181" fontId="15" fillId="0" borderId="97" xfId="1" applyNumberFormat="1" applyFont="1" applyFill="1" applyBorder="1" applyAlignment="1">
      <alignment horizontal="right" vertical="center"/>
    </xf>
    <xf numFmtId="183" fontId="15" fillId="0" borderId="0" xfId="1" applyNumberFormat="1" applyFont="1" applyBorder="1" applyAlignment="1">
      <alignment horizontal="center" vertical="center"/>
    </xf>
    <xf numFmtId="185" fontId="15" fillId="0" borderId="97" xfId="1" applyNumberFormat="1" applyFont="1" applyBorder="1" applyAlignment="1">
      <alignment vertical="center"/>
    </xf>
    <xf numFmtId="0" fontId="15" fillId="0" borderId="36" xfId="1" applyFont="1" applyBorder="1"/>
    <xf numFmtId="0" fontId="15" fillId="0" borderId="36" xfId="1" applyFont="1" applyBorder="1" applyAlignment="1">
      <alignment vertical="center"/>
    </xf>
    <xf numFmtId="0" fontId="15" fillId="0" borderId="0" xfId="1" applyFont="1" applyBorder="1" applyAlignment="1">
      <alignment vertical="center"/>
    </xf>
    <xf numFmtId="183" fontId="15" fillId="3" borderId="99" xfId="1" applyNumberFormat="1" applyFont="1" applyFill="1" applyBorder="1" applyAlignment="1">
      <alignment horizontal="center" vertical="center" wrapText="1"/>
    </xf>
    <xf numFmtId="183" fontId="15" fillId="0" borderId="0" xfId="1" applyNumberFormat="1" applyFont="1" applyAlignment="1">
      <alignment vertical="center"/>
    </xf>
    <xf numFmtId="0" fontId="15" fillId="0" borderId="106" xfId="1" applyFont="1" applyBorder="1" applyAlignment="1">
      <alignment vertical="center"/>
    </xf>
    <xf numFmtId="0" fontId="15" fillId="0" borderId="107" xfId="1" applyFont="1" applyBorder="1" applyAlignment="1">
      <alignment vertical="center"/>
    </xf>
    <xf numFmtId="0" fontId="15" fillId="0" borderId="108" xfId="1" applyFont="1" applyBorder="1" applyAlignment="1">
      <alignment vertical="center"/>
    </xf>
    <xf numFmtId="0" fontId="15" fillId="0" borderId="109" xfId="1" applyFont="1" applyBorder="1" applyAlignment="1">
      <alignment vertical="center"/>
    </xf>
    <xf numFmtId="195" fontId="15" fillId="0" borderId="95" xfId="1" applyNumberFormat="1" applyFont="1" applyBorder="1" applyAlignment="1">
      <alignment vertical="center"/>
    </xf>
    <xf numFmtId="185" fontId="15" fillId="0" borderId="95" xfId="1" applyNumberFormat="1" applyFont="1" applyBorder="1" applyAlignment="1">
      <alignment vertical="center"/>
    </xf>
    <xf numFmtId="0" fontId="15" fillId="0" borderId="110" xfId="1" applyFont="1" applyBorder="1" applyAlignment="1">
      <alignment vertical="center"/>
    </xf>
    <xf numFmtId="0" fontId="15" fillId="0" borderId="111" xfId="1" applyFont="1" applyBorder="1" applyAlignment="1">
      <alignment vertical="center"/>
    </xf>
    <xf numFmtId="195" fontId="15" fillId="0" borderId="96" xfId="1" applyNumberFormat="1" applyFont="1" applyBorder="1" applyAlignment="1">
      <alignment vertical="center"/>
    </xf>
    <xf numFmtId="0" fontId="15" fillId="0" borderId="105" xfId="1" applyFont="1" applyBorder="1"/>
    <xf numFmtId="185" fontId="15" fillId="0" borderId="100" xfId="1" applyNumberFormat="1" applyFont="1" applyBorder="1" applyAlignment="1">
      <alignment vertical="center"/>
    </xf>
    <xf numFmtId="0" fontId="15" fillId="0" borderId="112" xfId="1" applyFont="1" applyBorder="1" applyAlignment="1">
      <alignment vertical="center"/>
    </xf>
    <xf numFmtId="0" fontId="15" fillId="0" borderId="113" xfId="1" applyFont="1" applyBorder="1" applyAlignment="1">
      <alignment vertical="center"/>
    </xf>
    <xf numFmtId="0" fontId="15" fillId="0" borderId="114" xfId="1" applyFont="1" applyBorder="1" applyAlignment="1">
      <alignment vertical="center"/>
    </xf>
    <xf numFmtId="0" fontId="15" fillId="3" borderId="35" xfId="1" applyFont="1" applyFill="1" applyBorder="1" applyAlignment="1">
      <alignment vertical="center"/>
    </xf>
    <xf numFmtId="0" fontId="15" fillId="3" borderId="86" xfId="1" applyFont="1" applyFill="1" applyBorder="1" applyAlignment="1">
      <alignment vertical="center"/>
    </xf>
    <xf numFmtId="0" fontId="15" fillId="3" borderId="81" xfId="1" applyFont="1" applyFill="1" applyBorder="1"/>
    <xf numFmtId="0" fontId="15" fillId="0" borderId="0" xfId="1" applyFont="1" applyFill="1" applyBorder="1" applyAlignment="1">
      <alignment horizontal="center" vertical="center" wrapText="1"/>
    </xf>
    <xf numFmtId="195" fontId="35" fillId="0" borderId="0" xfId="2" applyNumberFormat="1" applyFont="1" applyBorder="1"/>
    <xf numFmtId="195" fontId="35" fillId="0" borderId="39" xfId="2" applyNumberFormat="1" applyFont="1" applyBorder="1"/>
    <xf numFmtId="195" fontId="35" fillId="0" borderId="42" xfId="2" applyNumberFormat="1" applyFont="1" applyBorder="1"/>
    <xf numFmtId="185" fontId="20" fillId="0" borderId="0" xfId="1" applyNumberFormat="1" applyFont="1" applyFill="1" applyBorder="1"/>
    <xf numFmtId="192" fontId="35" fillId="0" borderId="0" xfId="1" applyNumberFormat="1" applyFont="1" applyFill="1" applyBorder="1" applyAlignment="1">
      <alignment horizontal="center"/>
    </xf>
    <xf numFmtId="196" fontId="35" fillId="0" borderId="0" xfId="1" applyNumberFormat="1" applyFont="1" applyFill="1" applyBorder="1" applyAlignment="1">
      <alignment horizontal="center" vertical="center"/>
    </xf>
    <xf numFmtId="195" fontId="35" fillId="0" borderId="50" xfId="1" applyNumberFormat="1" applyFont="1" applyBorder="1" applyAlignment="1">
      <alignment vertical="center"/>
    </xf>
    <xf numFmtId="195" fontId="35" fillId="0" borderId="0" xfId="1" applyNumberFormat="1" applyFont="1" applyBorder="1" applyAlignment="1">
      <alignment vertical="center"/>
    </xf>
    <xf numFmtId="195" fontId="35" fillId="0" borderId="42" xfId="1" applyNumberFormat="1" applyFont="1" applyBorder="1" applyAlignment="1">
      <alignment vertical="center"/>
    </xf>
    <xf numFmtId="0" fontId="15" fillId="0" borderId="24" xfId="1" applyFont="1" applyFill="1" applyBorder="1" applyAlignment="1">
      <alignment vertical="center"/>
    </xf>
    <xf numFmtId="195" fontId="35" fillId="0" borderId="51" xfId="1" applyNumberFormat="1" applyFont="1" applyBorder="1" applyAlignment="1">
      <alignment vertical="center"/>
    </xf>
    <xf numFmtId="195" fontId="35" fillId="0" borderId="24" xfId="1" applyNumberFormat="1" applyFont="1" applyBorder="1" applyAlignment="1">
      <alignment vertical="center"/>
    </xf>
    <xf numFmtId="195" fontId="35" fillId="0" borderId="45" xfId="1" applyNumberFormat="1" applyFont="1" applyBorder="1" applyAlignment="1">
      <alignment vertical="center"/>
    </xf>
    <xf numFmtId="183" fontId="15" fillId="0" borderId="0" xfId="1" applyNumberFormat="1" applyFont="1" applyFill="1" applyBorder="1"/>
    <xf numFmtId="0" fontId="15" fillId="3" borderId="91" xfId="1" applyFont="1" applyFill="1" applyBorder="1" applyAlignment="1">
      <alignment horizontal="center" vertical="center" wrapText="1"/>
    </xf>
    <xf numFmtId="185" fontId="15" fillId="0" borderId="94" xfId="1" applyNumberFormat="1" applyFont="1" applyBorder="1" applyAlignment="1">
      <alignment vertical="center"/>
    </xf>
    <xf numFmtId="195" fontId="15" fillId="0" borderId="94" xfId="1" applyNumberFormat="1" applyFont="1" applyBorder="1" applyAlignment="1">
      <alignment vertical="center"/>
    </xf>
    <xf numFmtId="0" fontId="15" fillId="0" borderId="42" xfId="1" applyFont="1" applyFill="1" applyBorder="1" applyAlignment="1">
      <alignment vertical="center"/>
    </xf>
    <xf numFmtId="0" fontId="15" fillId="0" borderId="87" xfId="1" applyFont="1" applyFill="1" applyBorder="1" applyAlignment="1">
      <alignment vertical="center"/>
    </xf>
    <xf numFmtId="0" fontId="15" fillId="0" borderId="82" xfId="1" applyFont="1" applyBorder="1" applyAlignment="1">
      <alignment vertical="center"/>
    </xf>
    <xf numFmtId="0" fontId="15" fillId="0" borderId="105" xfId="1" applyFont="1" applyBorder="1" applyAlignment="1">
      <alignment vertical="center"/>
    </xf>
    <xf numFmtId="0" fontId="15" fillId="0" borderId="115" xfId="1" applyFont="1" applyBorder="1" applyAlignment="1">
      <alignment vertical="center"/>
    </xf>
    <xf numFmtId="183" fontId="15" fillId="0" borderId="0" xfId="1" applyNumberFormat="1" applyFont="1" applyBorder="1" applyAlignment="1">
      <alignment horizontal="center"/>
    </xf>
    <xf numFmtId="0" fontId="15" fillId="0" borderId="0" xfId="67" applyFont="1"/>
    <xf numFmtId="0" fontId="28" fillId="3" borderId="52" xfId="67" applyNumberFormat="1" applyFont="1" applyFill="1" applyBorder="1" applyAlignment="1">
      <alignment horizontal="center" vertical="center"/>
    </xf>
    <xf numFmtId="0" fontId="15" fillId="0" borderId="0" xfId="67" applyFont="1" applyAlignment="1">
      <alignment vertical="center"/>
    </xf>
    <xf numFmtId="0" fontId="15" fillId="0" borderId="0" xfId="67" applyFont="1" applyAlignment="1">
      <alignment horizontal="left" indent="1"/>
    </xf>
    <xf numFmtId="0" fontId="28" fillId="0" borderId="0" xfId="67" applyFont="1" applyAlignment="1">
      <alignment vertical="center"/>
    </xf>
    <xf numFmtId="0" fontId="15" fillId="3" borderId="30" xfId="67" applyFont="1" applyFill="1" applyBorder="1"/>
    <xf numFmtId="0" fontId="15" fillId="3" borderId="31" xfId="67" applyFont="1" applyFill="1" applyBorder="1" applyAlignment="1">
      <alignment horizontal="left" indent="1"/>
    </xf>
    <xf numFmtId="0" fontId="35" fillId="3" borderId="31" xfId="67" applyFont="1" applyFill="1" applyBorder="1" applyAlignment="1">
      <alignment horizontal="center" vertical="center"/>
    </xf>
    <xf numFmtId="0" fontId="35" fillId="3" borderId="32" xfId="67" applyFont="1" applyFill="1" applyBorder="1" applyAlignment="1">
      <alignment horizontal="center" vertical="center"/>
    </xf>
    <xf numFmtId="0" fontId="35" fillId="3" borderId="30" xfId="67" applyFont="1" applyFill="1" applyBorder="1" applyAlignment="1">
      <alignment horizontal="center" vertical="center"/>
    </xf>
    <xf numFmtId="0" fontId="35" fillId="3" borderId="18" xfId="67" applyFont="1" applyFill="1" applyBorder="1" applyAlignment="1">
      <alignment horizontal="center" vertical="center" wrapText="1"/>
    </xf>
    <xf numFmtId="0" fontId="35" fillId="3" borderId="19" xfId="67" applyFont="1" applyFill="1" applyBorder="1" applyAlignment="1">
      <alignment horizontal="center" vertical="center" wrapText="1"/>
    </xf>
    <xf numFmtId="0" fontId="35" fillId="3" borderId="20" xfId="67" applyFont="1" applyFill="1" applyBorder="1" applyAlignment="1">
      <alignment horizontal="center" vertical="center" wrapText="1"/>
    </xf>
    <xf numFmtId="0" fontId="28" fillId="3" borderId="81" xfId="67" applyFont="1" applyFill="1" applyBorder="1" applyAlignment="1">
      <alignment horizontal="center" vertical="center"/>
    </xf>
    <xf numFmtId="0" fontId="28" fillId="3" borderId="18" xfId="67" applyFont="1" applyFill="1" applyBorder="1" applyAlignment="1">
      <alignment horizontal="center" vertical="center"/>
    </xf>
    <xf numFmtId="0" fontId="15" fillId="0" borderId="6" xfId="67" applyNumberFormat="1" applyFont="1" applyFill="1" applyBorder="1" applyAlignment="1">
      <alignment horizontal="center" vertical="center"/>
    </xf>
    <xf numFmtId="192" fontId="15" fillId="0" borderId="8" xfId="67" applyNumberFormat="1" applyFont="1" applyFill="1" applyBorder="1" applyAlignment="1">
      <alignment horizontal="left" vertical="center"/>
    </xf>
    <xf numFmtId="195" fontId="35" fillId="0" borderId="8" xfId="67" applyNumberFormat="1" applyFont="1" applyFill="1" applyBorder="1" applyAlignment="1">
      <alignment vertical="center"/>
    </xf>
    <xf numFmtId="195" fontId="35" fillId="0" borderId="9" xfId="67" applyNumberFormat="1" applyFont="1" applyFill="1" applyBorder="1" applyAlignment="1">
      <alignment vertical="center"/>
    </xf>
    <xf numFmtId="195" fontId="35" fillId="0" borderId="6" xfId="67" applyNumberFormat="1" applyFont="1" applyFill="1" applyBorder="1" applyAlignment="1">
      <alignment vertical="center"/>
    </xf>
    <xf numFmtId="0" fontId="15" fillId="0" borderId="6" xfId="67" applyNumberFormat="1" applyFont="1" applyFill="1" applyBorder="1" applyAlignment="1">
      <alignment horizontal="center" vertical="center" wrapText="1"/>
    </xf>
    <xf numFmtId="192" fontId="15" fillId="0" borderId="8" xfId="67" applyNumberFormat="1" applyFont="1" applyFill="1" applyBorder="1" applyAlignment="1">
      <alignment horizontal="left" vertical="center" wrapText="1"/>
    </xf>
    <xf numFmtId="195" fontId="35" fillId="0" borderId="8" xfId="68" applyNumberFormat="1" applyFont="1" applyFill="1" applyBorder="1" applyAlignment="1">
      <alignment vertical="center"/>
    </xf>
    <xf numFmtId="195" fontId="35" fillId="0" borderId="9" xfId="68" applyNumberFormat="1" applyFont="1" applyFill="1" applyBorder="1" applyAlignment="1">
      <alignment vertical="center"/>
    </xf>
    <xf numFmtId="195" fontId="35" fillId="0" borderId="6" xfId="68" applyNumberFormat="1" applyFont="1" applyFill="1" applyBorder="1" applyAlignment="1">
      <alignment vertical="center"/>
    </xf>
    <xf numFmtId="0" fontId="15" fillId="0" borderId="43" xfId="67" applyNumberFormat="1" applyFont="1" applyFill="1" applyBorder="1" applyAlignment="1">
      <alignment horizontal="center" vertical="center"/>
    </xf>
    <xf numFmtId="192" fontId="15" fillId="0" borderId="33" xfId="67" applyNumberFormat="1" applyFont="1" applyFill="1" applyBorder="1" applyAlignment="1">
      <alignment horizontal="left" vertical="center"/>
    </xf>
    <xf numFmtId="195" fontId="35" fillId="0" borderId="33" xfId="67" applyNumberFormat="1" applyFont="1" applyFill="1" applyBorder="1" applyAlignment="1">
      <alignment vertical="center"/>
    </xf>
    <xf numFmtId="195" fontId="35" fillId="0" borderId="26" xfId="67" applyNumberFormat="1" applyFont="1" applyFill="1" applyBorder="1" applyAlignment="1">
      <alignment vertical="center"/>
    </xf>
    <xf numFmtId="0" fontId="15" fillId="0" borderId="0" xfId="67" applyFont="1" applyAlignment="1">
      <alignment horizontal="left" vertical="center"/>
    </xf>
    <xf numFmtId="0" fontId="28" fillId="3" borderId="34" xfId="67" applyFont="1" applyFill="1" applyBorder="1" applyAlignment="1">
      <alignment horizontal="left" vertical="center"/>
    </xf>
    <xf numFmtId="0" fontId="15" fillId="3" borderId="5" xfId="67" applyFont="1" applyFill="1" applyBorder="1" applyAlignment="1">
      <alignment horizontal="center" vertical="center" wrapText="1"/>
    </xf>
    <xf numFmtId="192" fontId="35" fillId="0" borderId="0" xfId="67" applyNumberFormat="1" applyFont="1" applyFill="1" applyBorder="1" applyAlignment="1">
      <alignment vertical="center"/>
    </xf>
    <xf numFmtId="192" fontId="35" fillId="0" borderId="0" xfId="67" applyNumberFormat="1" applyFont="1" applyFill="1" applyBorder="1" applyAlignment="1">
      <alignment horizontal="left" vertical="center"/>
    </xf>
    <xf numFmtId="0" fontId="15" fillId="0" borderId="0" xfId="67" applyNumberFormat="1" applyFont="1" applyFill="1" applyBorder="1" applyAlignment="1">
      <alignment horizontal="center" vertical="center"/>
    </xf>
    <xf numFmtId="192" fontId="28" fillId="0" borderId="0" xfId="67" applyNumberFormat="1" applyFont="1" applyFill="1" applyBorder="1" applyAlignment="1">
      <alignment horizontal="left" vertical="center"/>
    </xf>
    <xf numFmtId="0" fontId="15" fillId="0" borderId="0" xfId="67" applyFont="1" applyFill="1" applyBorder="1"/>
    <xf numFmtId="0" fontId="15" fillId="0" borderId="0" xfId="67" applyFont="1" applyFill="1"/>
    <xf numFmtId="195" fontId="35" fillId="0" borderId="8" xfId="67" applyNumberFormat="1" applyFont="1" applyBorder="1" applyAlignment="1">
      <alignment vertical="center"/>
    </xf>
    <xf numFmtId="195" fontId="35" fillId="0" borderId="9" xfId="67" applyNumberFormat="1" applyFont="1" applyBorder="1" applyAlignment="1">
      <alignment vertical="center"/>
    </xf>
    <xf numFmtId="195" fontId="35" fillId="0" borderId="33" xfId="67" applyNumberFormat="1" applyFont="1" applyBorder="1" applyAlignment="1">
      <alignment horizontal="right" vertical="center"/>
    </xf>
    <xf numFmtId="195" fontId="35" fillId="0" borderId="26" xfId="67" applyNumberFormat="1" applyFont="1" applyBorder="1" applyAlignment="1">
      <alignment horizontal="right" vertical="center"/>
    </xf>
    <xf numFmtId="0" fontId="35" fillId="3" borderId="31" xfId="67" applyFont="1" applyFill="1" applyBorder="1" applyAlignment="1">
      <alignment horizontal="center"/>
    </xf>
    <xf numFmtId="0" fontId="35" fillId="3" borderId="32" xfId="67" applyFont="1" applyFill="1" applyBorder="1" applyAlignment="1">
      <alignment horizontal="center"/>
    </xf>
    <xf numFmtId="195" fontId="35" fillId="0" borderId="7" xfId="67" applyNumberFormat="1" applyFont="1" applyFill="1" applyBorder="1" applyAlignment="1">
      <alignment vertical="center"/>
    </xf>
    <xf numFmtId="0" fontId="35" fillId="3" borderId="86" xfId="67" applyFont="1" applyFill="1" applyBorder="1" applyAlignment="1">
      <alignment horizontal="center" vertical="center"/>
    </xf>
    <xf numFmtId="0" fontId="35" fillId="3" borderId="21" xfId="67" applyFont="1" applyFill="1" applyBorder="1" applyAlignment="1">
      <alignment horizontal="center" vertical="center" wrapText="1"/>
    </xf>
    <xf numFmtId="195" fontId="35" fillId="0" borderId="7" xfId="68" applyNumberFormat="1" applyFont="1" applyFill="1" applyBorder="1" applyAlignment="1">
      <alignment vertical="center"/>
    </xf>
    <xf numFmtId="0" fontId="15" fillId="3" borderId="39" xfId="1" applyFont="1" applyFill="1" applyBorder="1" applyAlignment="1">
      <alignment horizontal="center" vertical="center"/>
    </xf>
    <xf numFmtId="0" fontId="15" fillId="3" borderId="88" xfId="1" applyFont="1" applyFill="1" applyBorder="1" applyAlignment="1">
      <alignment horizontal="center" vertical="center"/>
    </xf>
    <xf numFmtId="0" fontId="15" fillId="0" borderId="39" xfId="1" applyFont="1" applyFill="1" applyBorder="1"/>
    <xf numFmtId="195" fontId="20" fillId="0" borderId="49" xfId="2" applyNumberFormat="1" applyFont="1" applyFill="1" applyBorder="1" applyAlignment="1">
      <alignment vertical="center"/>
    </xf>
    <xf numFmtId="0" fontId="15" fillId="3" borderId="49" xfId="1" applyFont="1" applyFill="1" applyBorder="1" applyAlignment="1">
      <alignment horizontal="center" vertical="center"/>
    </xf>
    <xf numFmtId="0" fontId="20" fillId="3" borderId="48" xfId="1" applyFont="1" applyFill="1" applyBorder="1" applyAlignment="1">
      <alignment vertical="center" wrapText="1"/>
    </xf>
    <xf numFmtId="0" fontId="20" fillId="3" borderId="21" xfId="1" applyFont="1" applyFill="1" applyBorder="1" applyAlignment="1">
      <alignment vertical="center" wrapText="1"/>
    </xf>
    <xf numFmtId="0" fontId="20" fillId="3" borderId="88" xfId="1" applyFont="1" applyFill="1" applyBorder="1" applyAlignment="1">
      <alignment vertical="center" wrapText="1"/>
    </xf>
    <xf numFmtId="0" fontId="15" fillId="3" borderId="116" xfId="1" applyFont="1" applyFill="1" applyBorder="1" applyAlignment="1">
      <alignment horizontal="center" vertical="center"/>
    </xf>
    <xf numFmtId="0" fontId="15" fillId="3" borderId="36" xfId="1" applyFont="1" applyFill="1" applyBorder="1" applyAlignment="1">
      <alignment horizontal="center" vertical="center"/>
    </xf>
    <xf numFmtId="0" fontId="20" fillId="3" borderId="87" xfId="1" applyFont="1" applyFill="1" applyBorder="1" applyAlignment="1">
      <alignment vertical="center" wrapText="1"/>
    </xf>
    <xf numFmtId="195" fontId="35" fillId="0" borderId="50" xfId="2" applyNumberFormat="1" applyFont="1" applyBorder="1"/>
    <xf numFmtId="0" fontId="46" fillId="0" borderId="0" xfId="1" applyFont="1" applyFill="1" applyBorder="1" applyAlignment="1">
      <alignment horizontal="center"/>
    </xf>
    <xf numFmtId="195" fontId="46" fillId="0" borderId="0" xfId="1" applyNumberFormat="1" applyFont="1" applyFill="1" applyBorder="1" applyAlignment="1">
      <alignment vertical="center"/>
    </xf>
    <xf numFmtId="185" fontId="46" fillId="0" borderId="0" xfId="1" applyNumberFormat="1" applyFont="1" applyFill="1" applyBorder="1" applyAlignment="1">
      <alignment vertical="center"/>
    </xf>
    <xf numFmtId="0" fontId="47" fillId="0" borderId="0" xfId="1" applyFont="1" applyFill="1" applyBorder="1"/>
    <xf numFmtId="0" fontId="47" fillId="0" borderId="0" xfId="1" applyFont="1" applyFill="1" applyBorder="1" applyAlignment="1">
      <alignment horizontal="center" vertical="center"/>
    </xf>
    <xf numFmtId="0" fontId="47" fillId="0" borderId="0" xfId="1" applyFont="1"/>
    <xf numFmtId="0" fontId="46" fillId="0" borderId="0" xfId="1" applyFont="1" applyFill="1" applyBorder="1" applyAlignment="1">
      <alignment vertical="center" shrinkToFit="1"/>
    </xf>
    <xf numFmtId="0" fontId="46" fillId="0" borderId="0" xfId="1" applyFont="1" applyFill="1" applyBorder="1" applyAlignment="1">
      <alignment horizontal="center" vertical="center"/>
    </xf>
    <xf numFmtId="56" fontId="11" fillId="4" borderId="6" xfId="69" quotePrefix="1" applyNumberFormat="1" applyFont="1" applyFill="1" applyBorder="1" applyAlignment="1">
      <alignment horizontal="center" vertical="center" wrapText="1"/>
    </xf>
    <xf numFmtId="0" fontId="11" fillId="4" borderId="7" xfId="69" applyFont="1" applyFill="1" applyBorder="1" applyAlignment="1">
      <alignment horizontal="left" vertical="center" wrapText="1" indent="1"/>
    </xf>
    <xf numFmtId="0" fontId="11" fillId="4" borderId="7" xfId="69" applyFont="1" applyFill="1" applyBorder="1" applyAlignment="1">
      <alignment horizontal="center" vertical="center" wrapText="1"/>
    </xf>
    <xf numFmtId="0" fontId="11" fillId="4" borderId="9" xfId="69" applyFont="1" applyFill="1" applyBorder="1" applyAlignment="1">
      <alignment horizontal="left" vertical="center" wrapText="1" indent="1"/>
    </xf>
    <xf numFmtId="0" fontId="11" fillId="4" borderId="6" xfId="69" quotePrefix="1" applyFont="1" applyFill="1" applyBorder="1" applyAlignment="1">
      <alignment horizontal="center" vertical="center" wrapText="1"/>
    </xf>
    <xf numFmtId="0" fontId="11" fillId="0" borderId="12" xfId="69" applyFont="1" applyBorder="1" applyAlignment="1">
      <alignment horizontal="center" vertical="center"/>
    </xf>
    <xf numFmtId="0" fontId="11" fillId="0" borderId="13" xfId="69" applyFont="1" applyBorder="1" applyAlignment="1">
      <alignment horizontal="left" vertical="center" indent="1"/>
    </xf>
    <xf numFmtId="0" fontId="11" fillId="0" borderId="15" xfId="69" applyFont="1" applyBorder="1" applyAlignment="1">
      <alignment horizontal="left" vertical="center" indent="1"/>
    </xf>
    <xf numFmtId="0" fontId="11" fillId="0" borderId="22" xfId="69" applyFont="1" applyBorder="1" applyAlignment="1">
      <alignment horizontal="center" vertical="center"/>
    </xf>
    <xf numFmtId="0" fontId="11" fillId="0" borderId="23" xfId="69" applyFont="1" applyBorder="1" applyAlignment="1">
      <alignment horizontal="left" vertical="center" indent="1"/>
    </xf>
    <xf numFmtId="0" fontId="11" fillId="0" borderId="26" xfId="69" applyFont="1" applyBorder="1" applyAlignment="1">
      <alignment horizontal="left" vertical="center" indent="1"/>
    </xf>
    <xf numFmtId="0" fontId="15" fillId="0" borderId="0" xfId="69" applyFont="1" applyAlignment="1">
      <alignment horizontal="right" vertical="center"/>
    </xf>
    <xf numFmtId="0" fontId="15" fillId="0" borderId="0" xfId="69" applyFont="1" applyAlignment="1">
      <alignment vertical="center"/>
    </xf>
    <xf numFmtId="0" fontId="16" fillId="0" borderId="0" xfId="69" applyFont="1" applyFill="1" applyAlignment="1">
      <alignment vertical="center"/>
    </xf>
    <xf numFmtId="0" fontId="48" fillId="0" borderId="0" xfId="69" applyFont="1" applyFill="1" applyAlignment="1">
      <alignment vertical="center"/>
    </xf>
    <xf numFmtId="0" fontId="49" fillId="0" borderId="0" xfId="69" applyFont="1" applyFill="1" applyAlignment="1">
      <alignment vertical="center"/>
    </xf>
    <xf numFmtId="0" fontId="50" fillId="0" borderId="0" xfId="69" applyFont="1" applyFill="1" applyAlignment="1">
      <alignment horizontal="right" vertical="center"/>
    </xf>
    <xf numFmtId="197" fontId="18" fillId="0" borderId="0" xfId="69" applyNumberFormat="1" applyFont="1" applyBorder="1" applyAlignment="1">
      <alignment vertical="center"/>
    </xf>
    <xf numFmtId="0" fontId="15" fillId="0" borderId="0" xfId="69" applyFont="1" applyAlignment="1">
      <alignment horizontal="center" vertical="center"/>
    </xf>
    <xf numFmtId="0" fontId="21" fillId="0" borderId="0" xfId="69" applyFont="1" applyAlignment="1">
      <alignment vertical="center" wrapText="1"/>
    </xf>
    <xf numFmtId="0" fontId="15" fillId="0" borderId="0" xfId="69" applyFont="1" applyAlignment="1">
      <alignment horizontal="right"/>
    </xf>
    <xf numFmtId="0" fontId="21" fillId="0" borderId="0" xfId="69" applyFont="1" applyAlignment="1">
      <alignment vertical="center"/>
    </xf>
    <xf numFmtId="0" fontId="24" fillId="3" borderId="2" xfId="69" applyFont="1" applyFill="1" applyBorder="1" applyAlignment="1">
      <alignment horizontal="center" vertical="center" shrinkToFit="1"/>
    </xf>
    <xf numFmtId="0" fontId="24" fillId="3" borderId="3" xfId="69" applyFont="1" applyFill="1" applyBorder="1" applyAlignment="1">
      <alignment horizontal="center" vertical="center"/>
    </xf>
    <xf numFmtId="0" fontId="22" fillId="3" borderId="5" xfId="69" applyFont="1" applyFill="1" applyBorder="1" applyAlignment="1">
      <alignment horizontal="center" vertical="center"/>
    </xf>
    <xf numFmtId="0" fontId="24" fillId="3" borderId="117" xfId="69" applyFont="1" applyFill="1" applyBorder="1" applyAlignment="1">
      <alignment horizontal="center" vertical="center" shrinkToFit="1"/>
    </xf>
    <xf numFmtId="0" fontId="24" fillId="3" borderId="118" xfId="69" applyFont="1" applyFill="1" applyBorder="1" applyAlignment="1">
      <alignment horizontal="center" vertical="center"/>
    </xf>
    <xf numFmtId="0" fontId="54" fillId="0" borderId="3" xfId="57" applyFont="1" applyBorder="1" applyAlignment="1">
      <alignment horizontal="left" vertical="center" wrapText="1"/>
    </xf>
    <xf numFmtId="0" fontId="54" fillId="0" borderId="34" xfId="57" applyFont="1" applyBorder="1" applyAlignment="1">
      <alignment horizontal="left" vertical="center" wrapText="1"/>
    </xf>
    <xf numFmtId="0" fontId="22" fillId="3" borderId="5" xfId="69" applyFont="1" applyFill="1" applyBorder="1" applyAlignment="1">
      <alignment horizontal="center" vertical="center" wrapText="1"/>
    </xf>
    <xf numFmtId="0" fontId="15" fillId="0" borderId="119" xfId="69" applyFont="1" applyBorder="1" applyAlignment="1">
      <alignment horizontal="center" vertical="center"/>
    </xf>
    <xf numFmtId="0" fontId="15" fillId="0" borderId="54" xfId="69" applyFont="1" applyBorder="1" applyAlignment="1">
      <alignment horizontal="left" vertical="center" indent="1"/>
    </xf>
    <xf numFmtId="176" fontId="15" fillId="4" borderId="120" xfId="69" applyNumberFormat="1" applyFont="1" applyFill="1" applyBorder="1" applyAlignment="1">
      <alignment vertical="center"/>
    </xf>
    <xf numFmtId="49" fontId="11" fillId="0" borderId="50" xfId="69" quotePrefix="1" applyNumberFormat="1" applyFont="1" applyFill="1" applyBorder="1" applyAlignment="1">
      <alignment horizontal="center" vertical="center" shrinkToFit="1"/>
    </xf>
    <xf numFmtId="0" fontId="55" fillId="0" borderId="13" xfId="69" applyFont="1" applyFill="1" applyBorder="1" applyAlignment="1">
      <alignment vertical="center" shrinkToFit="1"/>
    </xf>
    <xf numFmtId="180" fontId="15" fillId="4" borderId="8" xfId="69" applyNumberFormat="1" applyFont="1" applyFill="1" applyBorder="1" applyAlignment="1">
      <alignment vertical="center"/>
    </xf>
    <xf numFmtId="176" fontId="15" fillId="10" borderId="120" xfId="69" applyNumberFormat="1" applyFont="1" applyFill="1" applyBorder="1" applyAlignment="1">
      <alignment vertical="center"/>
    </xf>
    <xf numFmtId="0" fontId="15" fillId="0" borderId="69" xfId="69" applyFont="1" applyBorder="1" applyAlignment="1">
      <alignment horizontal="center" vertical="center"/>
    </xf>
    <xf numFmtId="0" fontId="15" fillId="0" borderId="58" xfId="69" applyFont="1" applyBorder="1" applyAlignment="1">
      <alignment horizontal="left" vertical="center" indent="1"/>
    </xf>
    <xf numFmtId="176" fontId="15" fillId="4" borderId="72" xfId="69" applyNumberFormat="1" applyFont="1" applyFill="1" applyBorder="1" applyAlignment="1">
      <alignment vertical="center"/>
    </xf>
    <xf numFmtId="49" fontId="11" fillId="0" borderId="50" xfId="69" applyNumberFormat="1" applyFont="1" applyFill="1" applyBorder="1" applyAlignment="1">
      <alignment horizontal="center" vertical="center" shrinkToFit="1"/>
    </xf>
    <xf numFmtId="176" fontId="15" fillId="10" borderId="72" xfId="69" applyNumberFormat="1" applyFont="1" applyFill="1" applyBorder="1" applyAlignment="1">
      <alignment vertical="center"/>
    </xf>
    <xf numFmtId="0" fontId="15" fillId="0" borderId="82" xfId="69" applyFont="1" applyBorder="1" applyAlignment="1">
      <alignment horizontal="center" vertical="center"/>
    </xf>
    <xf numFmtId="0" fontId="15" fillId="0" borderId="33" xfId="69" applyFont="1" applyBorder="1" applyAlignment="1">
      <alignment horizontal="center" vertical="center"/>
    </xf>
    <xf numFmtId="176" fontId="15" fillId="0" borderId="105" xfId="69" applyNumberFormat="1" applyFont="1" applyBorder="1" applyAlignment="1">
      <alignment vertical="center"/>
    </xf>
    <xf numFmtId="49" fontId="11" fillId="0" borderId="89" xfId="69" applyNumberFormat="1" applyFont="1" applyFill="1" applyBorder="1" applyAlignment="1">
      <alignment horizontal="center" vertical="center" shrinkToFit="1"/>
    </xf>
    <xf numFmtId="0" fontId="55" fillId="0" borderId="7" xfId="69" applyFont="1" applyFill="1" applyBorder="1" applyAlignment="1">
      <alignment vertical="center" shrinkToFit="1"/>
    </xf>
    <xf numFmtId="176" fontId="15" fillId="10" borderId="105" xfId="69" applyNumberFormat="1" applyFont="1" applyFill="1" applyBorder="1" applyAlignment="1">
      <alignment vertical="center"/>
    </xf>
    <xf numFmtId="176" fontId="15" fillId="4" borderId="105" xfId="69" applyNumberFormat="1" applyFont="1" applyFill="1" applyBorder="1" applyAlignment="1">
      <alignment vertical="center"/>
    </xf>
    <xf numFmtId="0" fontId="15" fillId="0" borderId="0" xfId="69" applyFont="1" applyBorder="1" applyAlignment="1">
      <alignment horizontal="right" vertical="center"/>
    </xf>
    <xf numFmtId="0" fontId="11" fillId="0" borderId="0" xfId="5"/>
    <xf numFmtId="0" fontId="11" fillId="0" borderId="0" xfId="5" applyAlignment="1">
      <alignment horizontal="center" vertical="center"/>
    </xf>
    <xf numFmtId="0" fontId="11" fillId="0" borderId="0" xfId="5" applyAlignment="1">
      <alignment vertical="center" wrapText="1"/>
    </xf>
    <xf numFmtId="0" fontId="54" fillId="0" borderId="88" xfId="57" applyFont="1" applyBorder="1" applyAlignment="1">
      <alignment horizontal="left" vertical="center" wrapText="1"/>
    </xf>
    <xf numFmtId="0" fontId="11" fillId="0" borderId="88" xfId="5" applyBorder="1" applyAlignment="1">
      <alignment vertical="center" wrapText="1"/>
    </xf>
    <xf numFmtId="38" fontId="11" fillId="0" borderId="0" xfId="5" applyNumberFormat="1"/>
    <xf numFmtId="10" fontId="0" fillId="0" borderId="0" xfId="70" applyNumberFormat="1" applyFont="1" applyAlignment="1"/>
    <xf numFmtId="10" fontId="0" fillId="11" borderId="0" xfId="70" applyNumberFormat="1" applyFont="1" applyFill="1" applyAlignment="1"/>
    <xf numFmtId="0" fontId="11" fillId="0" borderId="14" xfId="5" applyBorder="1" applyAlignment="1">
      <alignment horizontal="center" vertical="center"/>
    </xf>
    <xf numFmtId="0" fontId="11" fillId="0" borderId="13" xfId="5" applyBorder="1" applyAlignment="1">
      <alignment vertical="center" wrapText="1"/>
    </xf>
    <xf numFmtId="0" fontId="54" fillId="0" borderId="0" xfId="57" applyFont="1" applyBorder="1" applyAlignment="1">
      <alignment horizontal="left" vertical="center" wrapText="1"/>
    </xf>
    <xf numFmtId="0" fontId="11" fillId="0" borderId="0" xfId="5" applyBorder="1" applyAlignment="1">
      <alignment vertical="center" wrapText="1"/>
    </xf>
    <xf numFmtId="0" fontId="11" fillId="0" borderId="16" xfId="5" applyBorder="1" applyAlignment="1">
      <alignment vertical="center" wrapText="1"/>
    </xf>
    <xf numFmtId="49" fontId="11" fillId="0" borderId="8" xfId="69" applyNumberFormat="1" applyFont="1" applyFill="1" applyBorder="1" applyAlignment="1">
      <alignment horizontal="center" vertical="center" shrinkToFit="1"/>
    </xf>
    <xf numFmtId="0" fontId="55" fillId="0" borderId="8" xfId="69" applyFont="1" applyFill="1" applyBorder="1" applyAlignment="1">
      <alignment vertical="center" shrinkToFit="1"/>
    </xf>
    <xf numFmtId="0" fontId="11" fillId="0" borderId="8" xfId="5" applyBorder="1"/>
    <xf numFmtId="38" fontId="11" fillId="0" borderId="8" xfId="5" applyNumberFormat="1" applyBorder="1"/>
    <xf numFmtId="10" fontId="0" fillId="0" borderId="8" xfId="70" applyNumberFormat="1" applyFont="1" applyBorder="1" applyAlignment="1"/>
    <xf numFmtId="49" fontId="11" fillId="11" borderId="8" xfId="69" applyNumberFormat="1" applyFont="1" applyFill="1" applyBorder="1" applyAlignment="1">
      <alignment horizontal="center" vertical="center" shrinkToFit="1"/>
    </xf>
    <xf numFmtId="0" fontId="55" fillId="11" borderId="8" xfId="69" applyFont="1" applyFill="1" applyBorder="1" applyAlignment="1">
      <alignment vertical="center" shrinkToFit="1"/>
    </xf>
    <xf numFmtId="0" fontId="11" fillId="11" borderId="8" xfId="5" applyFill="1" applyBorder="1"/>
    <xf numFmtId="38" fontId="11" fillId="11" borderId="8" xfId="5" applyNumberFormat="1" applyFill="1" applyBorder="1"/>
    <xf numFmtId="10" fontId="0" fillId="11" borderId="8" xfId="70" applyNumberFormat="1" applyFont="1" applyFill="1" applyBorder="1" applyAlignment="1"/>
    <xf numFmtId="176" fontId="20" fillId="10" borderId="33" xfId="1" applyNumberFormat="1" applyFont="1" applyFill="1" applyBorder="1" applyAlignment="1">
      <alignment vertical="center"/>
    </xf>
    <xf numFmtId="0" fontId="11" fillId="0" borderId="49" xfId="5" applyBorder="1"/>
    <xf numFmtId="0" fontId="11" fillId="0" borderId="11" xfId="5" applyBorder="1"/>
    <xf numFmtId="0" fontId="11" fillId="0" borderId="48" xfId="5" applyBorder="1"/>
    <xf numFmtId="0" fontId="11" fillId="0" borderId="21" xfId="5" applyBorder="1"/>
    <xf numFmtId="0" fontId="15" fillId="3" borderId="32" xfId="1" applyFont="1" applyFill="1" applyBorder="1" applyAlignment="1">
      <alignment horizontal="center" vertical="center" shrinkToFit="1"/>
    </xf>
    <xf numFmtId="0" fontId="15" fillId="0" borderId="24" xfId="1" applyFont="1" applyBorder="1" applyAlignment="1">
      <alignment horizontal="right"/>
    </xf>
    <xf numFmtId="0" fontId="15" fillId="0" borderId="0" xfId="0" applyFont="1" applyAlignment="1"/>
    <xf numFmtId="0" fontId="15" fillId="0" borderId="0" xfId="0" applyFont="1" applyAlignment="1">
      <alignment horizontal="right"/>
    </xf>
    <xf numFmtId="0" fontId="15" fillId="0" borderId="24" xfId="0" applyFont="1" applyBorder="1" applyAlignment="1">
      <alignment horizontal="right"/>
    </xf>
    <xf numFmtId="183" fontId="15" fillId="3" borderId="36" xfId="0" applyNumberFormat="1" applyFont="1" applyFill="1" applyBorder="1" applyAlignment="1">
      <alignment horizontal="center"/>
    </xf>
    <xf numFmtId="0" fontId="15" fillId="3" borderId="4" xfId="0" applyFont="1" applyFill="1" applyBorder="1" applyAlignment="1"/>
    <xf numFmtId="0" fontId="15" fillId="3" borderId="37" xfId="0" applyFont="1" applyFill="1" applyBorder="1" applyAlignment="1"/>
    <xf numFmtId="0" fontId="15" fillId="3" borderId="0" xfId="0" applyFont="1" applyFill="1" applyAlignment="1"/>
    <xf numFmtId="0" fontId="15" fillId="3" borderId="67" xfId="0" applyFont="1" applyFill="1" applyBorder="1" applyAlignment="1"/>
    <xf numFmtId="183" fontId="15" fillId="3" borderId="0" xfId="0" applyNumberFormat="1" applyFont="1" applyFill="1" applyBorder="1" applyAlignment="1">
      <alignment horizontal="center" shrinkToFit="1"/>
    </xf>
    <xf numFmtId="0" fontId="15" fillId="3" borderId="15" xfId="0" applyFont="1" applyFill="1" applyBorder="1" applyAlignment="1">
      <alignment horizontal="center" shrinkToFit="1"/>
    </xf>
    <xf numFmtId="0" fontId="15" fillId="3" borderId="16" xfId="0" applyFont="1" applyFill="1" applyBorder="1" applyAlignment="1"/>
    <xf numFmtId="0" fontId="11" fillId="3" borderId="17" xfId="0" applyFont="1" applyFill="1" applyBorder="1" applyAlignment="1">
      <alignment horizontal="center"/>
    </xf>
    <xf numFmtId="0" fontId="15" fillId="3" borderId="18" xfId="0" applyFont="1" applyFill="1" applyBorder="1" applyAlignment="1"/>
    <xf numFmtId="0" fontId="15" fillId="3" borderId="19" xfId="0" applyFont="1" applyFill="1" applyBorder="1" applyAlignment="1">
      <alignment horizontal="center"/>
    </xf>
    <xf numFmtId="0" fontId="15" fillId="0" borderId="12" xfId="0" applyFont="1" applyFill="1" applyBorder="1" applyAlignment="1">
      <alignment vertical="center"/>
    </xf>
    <xf numFmtId="185" fontId="15" fillId="0" borderId="49" xfId="0" applyNumberFormat="1" applyFont="1" applyBorder="1" applyAlignment="1"/>
    <xf numFmtId="190" fontId="15" fillId="0" borderId="49" xfId="0" applyNumberFormat="1" applyFont="1" applyBorder="1" applyAlignment="1"/>
    <xf numFmtId="190" fontId="15" fillId="0" borderId="15" xfId="0" applyNumberFormat="1" applyFont="1" applyBorder="1" applyAlignment="1"/>
    <xf numFmtId="0" fontId="15" fillId="0" borderId="38" xfId="0" applyFont="1" applyFill="1" applyBorder="1" applyAlignment="1">
      <alignment vertical="center"/>
    </xf>
    <xf numFmtId="188" fontId="15" fillId="0" borderId="15" xfId="0" applyNumberFormat="1" applyFont="1" applyBorder="1" applyAlignment="1"/>
    <xf numFmtId="0" fontId="15" fillId="0" borderId="69" xfId="0" applyFont="1" applyFill="1" applyBorder="1" applyAlignment="1">
      <alignment vertical="center"/>
    </xf>
    <xf numFmtId="190" fontId="15" fillId="0" borderId="70" xfId="0" applyNumberFormat="1" applyFont="1" applyBorder="1" applyAlignment="1"/>
    <xf numFmtId="190" fontId="15" fillId="0" borderId="60" xfId="0" applyNumberFormat="1" applyFont="1" applyBorder="1" applyAlignment="1"/>
    <xf numFmtId="0" fontId="15" fillId="0" borderId="57" xfId="0" applyFont="1" applyFill="1" applyBorder="1" applyAlignment="1">
      <alignment vertical="center"/>
    </xf>
    <xf numFmtId="188" fontId="15" fillId="0" borderId="60" xfId="0" applyNumberFormat="1" applyFont="1" applyBorder="1" applyAlignment="1"/>
    <xf numFmtId="0" fontId="15" fillId="0" borderId="20" xfId="0" applyFont="1" applyFill="1" applyBorder="1" applyAlignment="1">
      <alignment vertical="center"/>
    </xf>
    <xf numFmtId="190" fontId="15" fillId="0" borderId="48" xfId="0" applyNumberFormat="1" applyFont="1" applyBorder="1" applyAlignment="1"/>
    <xf numFmtId="190" fontId="15" fillId="0" borderId="19" xfId="0" applyNumberFormat="1" applyFont="1" applyBorder="1" applyAlignment="1"/>
    <xf numFmtId="0" fontId="15" fillId="0" borderId="81" xfId="0" applyFont="1" applyFill="1" applyBorder="1" applyAlignment="1">
      <alignment vertical="center"/>
    </xf>
    <xf numFmtId="188" fontId="15" fillId="0" borderId="19" xfId="0" applyNumberFormat="1" applyFont="1" applyBorder="1" applyAlignment="1"/>
    <xf numFmtId="0" fontId="15" fillId="0" borderId="43" xfId="0" applyFont="1" applyBorder="1" applyAlignment="1"/>
    <xf numFmtId="190" fontId="15" fillId="0" borderId="71" xfId="0" applyNumberFormat="1" applyFont="1" applyBorder="1" applyAlignment="1"/>
    <xf numFmtId="190" fontId="15" fillId="0" borderId="47" xfId="0" applyNumberFormat="1" applyFont="1" applyBorder="1" applyAlignment="1"/>
    <xf numFmtId="0" fontId="15" fillId="0" borderId="82" xfId="0" applyFont="1" applyBorder="1" applyAlignment="1"/>
    <xf numFmtId="188" fontId="15" fillId="0" borderId="26" xfId="0" applyNumberFormat="1" applyFont="1" applyBorder="1" applyAlignment="1"/>
    <xf numFmtId="0" fontId="35" fillId="0" borderId="0" xfId="0" applyFont="1" applyBorder="1" applyAlignment="1"/>
    <xf numFmtId="0" fontId="15" fillId="0" borderId="0" xfId="0" applyFont="1" applyBorder="1" applyAlignment="1"/>
    <xf numFmtId="0" fontId="32" fillId="0" borderId="0" xfId="0" applyFont="1" applyBorder="1" applyAlignment="1"/>
    <xf numFmtId="183" fontId="15" fillId="0" borderId="0" xfId="0" applyNumberFormat="1" applyFont="1" applyBorder="1" applyAlignment="1">
      <alignment horizontal="center" shrinkToFit="1"/>
    </xf>
    <xf numFmtId="0" fontId="32" fillId="0" borderId="0" xfId="0" applyFont="1" applyAlignment="1"/>
    <xf numFmtId="0" fontId="15" fillId="0" borderId="43" xfId="1" applyFont="1" applyBorder="1" applyAlignment="1">
      <alignment shrinkToFit="1"/>
    </xf>
    <xf numFmtId="194" fontId="15" fillId="0" borderId="26" xfId="1" applyNumberFormat="1" applyFont="1" applyBorder="1"/>
    <xf numFmtId="190" fontId="15" fillId="0" borderId="0" xfId="0" applyNumberFormat="1" applyFont="1" applyBorder="1" applyAlignment="1"/>
    <xf numFmtId="185" fontId="15" fillId="0" borderId="0" xfId="0" applyNumberFormat="1" applyFont="1" applyFill="1" applyBorder="1" applyAlignment="1"/>
    <xf numFmtId="0" fontId="15" fillId="0" borderId="0" xfId="0" applyFont="1" applyBorder="1" applyAlignment="1">
      <alignment shrinkToFit="1"/>
    </xf>
    <xf numFmtId="188" fontId="15" fillId="0" borderId="0" xfId="0" applyNumberFormat="1" applyFont="1" applyBorder="1" applyAlignment="1"/>
    <xf numFmtId="0" fontId="11" fillId="0" borderId="18" xfId="0" applyFont="1" applyBorder="1" applyAlignment="1">
      <alignment horizontal="left" vertical="center" indent="1"/>
    </xf>
    <xf numFmtId="0" fontId="11" fillId="0" borderId="19" xfId="0" applyFont="1" applyBorder="1" applyAlignment="1">
      <alignment horizontal="left" vertical="center" indent="1"/>
    </xf>
    <xf numFmtId="0" fontId="11" fillId="0" borderId="21" xfId="0" applyFont="1" applyBorder="1" applyAlignment="1">
      <alignment horizontal="left" vertical="center" indent="1"/>
    </xf>
    <xf numFmtId="0" fontId="11" fillId="0" borderId="49" xfId="69" applyFont="1" applyBorder="1" applyAlignment="1">
      <alignment horizontal="center" vertical="center"/>
    </xf>
    <xf numFmtId="0" fontId="11" fillId="0" borderId="51" xfId="69" applyFont="1" applyBorder="1" applyAlignment="1">
      <alignment horizontal="center" vertical="center"/>
    </xf>
    <xf numFmtId="0" fontId="11" fillId="0" borderId="14" xfId="69" applyFont="1" applyBorder="1" applyAlignment="1">
      <alignment horizontal="center" vertical="center"/>
    </xf>
    <xf numFmtId="0" fontId="11" fillId="0" borderId="46" xfId="69" applyFont="1" applyBorder="1" applyAlignment="1">
      <alignment horizontal="center" vertical="center"/>
    </xf>
    <xf numFmtId="0" fontId="11" fillId="0" borderId="0" xfId="1" applyFont="1" applyAlignment="1">
      <alignment vertical="top" wrapText="1"/>
    </xf>
    <xf numFmtId="0" fontId="11" fillId="0" borderId="14" xfId="1" applyFont="1" applyBorder="1" applyAlignment="1">
      <alignment horizontal="left" vertical="center" indent="1"/>
    </xf>
    <xf numFmtId="0" fontId="11" fillId="0" borderId="16" xfId="1" applyFont="1" applyBorder="1" applyAlignment="1">
      <alignment horizontal="left" vertical="center" indent="1"/>
    </xf>
    <xf numFmtId="0" fontId="6" fillId="0" borderId="18" xfId="1" applyBorder="1" applyAlignment="1">
      <alignment horizontal="left" vertical="center" indent="1"/>
    </xf>
    <xf numFmtId="0" fontId="11" fillId="0" borderId="11" xfId="1" applyFont="1" applyBorder="1" applyAlignment="1">
      <alignment horizontal="center" vertical="center" wrapText="1"/>
    </xf>
    <xf numFmtId="0" fontId="11" fillId="0" borderId="21" xfId="1" applyFont="1" applyBorder="1" applyAlignment="1">
      <alignment horizontal="center" vertical="center"/>
    </xf>
    <xf numFmtId="0" fontId="11" fillId="4" borderId="14" xfId="69" applyFont="1" applyFill="1" applyBorder="1" applyAlignment="1">
      <alignment horizontal="center" vertical="center"/>
    </xf>
    <xf numFmtId="0" fontId="11" fillId="4" borderId="18" xfId="69" applyFont="1" applyFill="1" applyBorder="1" applyAlignment="1">
      <alignment horizontal="center" vertical="center"/>
    </xf>
    <xf numFmtId="0" fontId="11" fillId="0" borderId="14" xfId="1" applyFont="1" applyBorder="1" applyAlignment="1">
      <alignment horizontal="center" vertical="center" wrapText="1"/>
    </xf>
    <xf numFmtId="0" fontId="11" fillId="0" borderId="16" xfId="1" applyFont="1" applyBorder="1" applyAlignment="1">
      <alignment horizontal="center" vertical="center" wrapText="1"/>
    </xf>
    <xf numFmtId="0" fontId="11" fillId="0" borderId="18" xfId="1" applyFont="1" applyBorder="1" applyAlignment="1">
      <alignment horizontal="center" vertical="center" wrapText="1"/>
    </xf>
    <xf numFmtId="0" fontId="19" fillId="0" borderId="27" xfId="69" applyFont="1" applyBorder="1" applyAlignment="1">
      <alignment horizontal="center" vertical="center"/>
    </xf>
    <xf numFmtId="0" fontId="19" fillId="0" borderId="28" xfId="69" applyFont="1" applyBorder="1" applyAlignment="1">
      <alignment horizontal="center" vertical="center"/>
    </xf>
    <xf numFmtId="0" fontId="19" fillId="0" borderId="29" xfId="69" applyFont="1" applyBorder="1" applyAlignment="1">
      <alignment horizontal="center" vertical="center"/>
    </xf>
    <xf numFmtId="0" fontId="20" fillId="0" borderId="0" xfId="1" applyFont="1" applyFill="1" applyBorder="1" applyAlignment="1">
      <alignment horizontal="center" vertical="center"/>
    </xf>
    <xf numFmtId="0" fontId="20" fillId="0" borderId="0" xfId="1" applyFont="1" applyFill="1" applyBorder="1" applyAlignment="1">
      <alignment vertical="center"/>
    </xf>
    <xf numFmtId="0" fontId="19" fillId="0" borderId="27" xfId="1" applyFont="1" applyFill="1" applyBorder="1" applyAlignment="1">
      <alignment horizontal="center" vertical="center"/>
    </xf>
    <xf numFmtId="0" fontId="19" fillId="0" borderId="28" xfId="1" applyFont="1" applyFill="1" applyBorder="1" applyAlignment="1">
      <alignment horizontal="center" vertical="center"/>
    </xf>
    <xf numFmtId="0" fontId="19" fillId="0" borderId="29" xfId="1" applyFont="1" applyFill="1" applyBorder="1" applyAlignment="1">
      <alignment horizontal="center" vertical="center"/>
    </xf>
    <xf numFmtId="0" fontId="22" fillId="0" borderId="0" xfId="1" applyFont="1" applyFill="1" applyBorder="1" applyAlignment="1">
      <alignment vertical="center"/>
    </xf>
    <xf numFmtId="0" fontId="13" fillId="0" borderId="0" xfId="1" applyFont="1" applyFill="1" applyBorder="1" applyAlignment="1">
      <alignment vertical="center"/>
    </xf>
    <xf numFmtId="0" fontId="22" fillId="0" borderId="0" xfId="1" applyFont="1" applyFill="1" applyBorder="1" applyAlignment="1">
      <alignment horizontal="center" vertical="center"/>
    </xf>
    <xf numFmtId="0" fontId="6" fillId="0" borderId="0" xfId="1" applyFill="1" applyBorder="1" applyAlignment="1">
      <alignment horizontal="center" vertical="center"/>
    </xf>
    <xf numFmtId="0" fontId="6" fillId="0" borderId="0" xfId="1" applyFill="1" applyBorder="1" applyAlignment="1">
      <alignment vertical="center"/>
    </xf>
    <xf numFmtId="0" fontId="15" fillId="0" borderId="0" xfId="1" applyFont="1" applyAlignment="1">
      <alignment horizontal="right" wrapText="1"/>
    </xf>
    <xf numFmtId="0" fontId="6" fillId="0" borderId="0" xfId="1" applyAlignment="1"/>
    <xf numFmtId="183" fontId="15" fillId="0" borderId="0" xfId="1" applyNumberFormat="1" applyFont="1" applyBorder="1" applyAlignment="1">
      <alignment horizontal="center"/>
    </xf>
    <xf numFmtId="0" fontId="15" fillId="3" borderId="65" xfId="1" applyFont="1" applyFill="1" applyBorder="1" applyAlignment="1"/>
    <xf numFmtId="0" fontId="6" fillId="3" borderId="66" xfId="1" applyFill="1" applyBorder="1" applyAlignment="1"/>
    <xf numFmtId="0" fontId="6" fillId="3" borderId="68" xfId="1" applyFill="1" applyBorder="1" applyAlignment="1"/>
    <xf numFmtId="0" fontId="15" fillId="3" borderId="65" xfId="1" applyFont="1" applyFill="1" applyBorder="1" applyAlignment="1">
      <alignment horizontal="center"/>
    </xf>
    <xf numFmtId="0" fontId="6" fillId="3" borderId="68" xfId="1" applyFill="1" applyBorder="1" applyAlignment="1">
      <alignment horizontal="center"/>
    </xf>
    <xf numFmtId="0" fontId="15" fillId="3" borderId="32" xfId="1" applyFont="1" applyFill="1" applyBorder="1" applyAlignment="1">
      <alignment horizontal="center" vertical="center" shrinkToFit="1"/>
    </xf>
    <xf numFmtId="0" fontId="6" fillId="3" borderId="19" xfId="1" applyFill="1" applyBorder="1" applyAlignment="1">
      <alignment horizontal="center" vertical="center" shrinkToFit="1"/>
    </xf>
    <xf numFmtId="0" fontId="15" fillId="0" borderId="0" xfId="1" applyFont="1" applyFill="1" applyBorder="1" applyAlignment="1">
      <alignment horizontal="center" vertical="center"/>
    </xf>
    <xf numFmtId="0" fontId="15" fillId="0" borderId="24" xfId="1" applyFont="1" applyBorder="1" applyAlignment="1">
      <alignment horizontal="right"/>
    </xf>
    <xf numFmtId="0" fontId="6" fillId="3" borderId="65" xfId="1" applyFill="1" applyBorder="1" applyAlignment="1"/>
    <xf numFmtId="0" fontId="15" fillId="3" borderId="39" xfId="1" applyFont="1" applyFill="1" applyBorder="1" applyAlignment="1">
      <alignment horizontal="center" wrapText="1" shrinkToFit="1"/>
    </xf>
    <xf numFmtId="0" fontId="6" fillId="3" borderId="0" xfId="1" applyFill="1" applyAlignment="1">
      <alignment horizontal="center" wrapText="1" shrinkToFit="1"/>
    </xf>
    <xf numFmtId="0" fontId="6" fillId="3" borderId="0" xfId="1" applyFill="1" applyBorder="1" applyAlignment="1">
      <alignment horizontal="center" wrapText="1" shrinkToFit="1"/>
    </xf>
    <xf numFmtId="0" fontId="6" fillId="3" borderId="65" xfId="1" applyFill="1" applyBorder="1" applyAlignment="1">
      <alignment horizontal="center"/>
    </xf>
    <xf numFmtId="0" fontId="15" fillId="3" borderId="31" xfId="1" applyFont="1" applyFill="1" applyBorder="1" applyAlignment="1">
      <alignment horizontal="center" vertical="center"/>
    </xf>
    <xf numFmtId="0" fontId="6" fillId="3" borderId="16" xfId="1" applyFill="1" applyBorder="1" applyAlignment="1">
      <alignment vertical="center"/>
    </xf>
    <xf numFmtId="0" fontId="6" fillId="3" borderId="18" xfId="1" applyFill="1" applyBorder="1" applyAlignment="1">
      <alignment vertical="center"/>
    </xf>
    <xf numFmtId="0" fontId="15" fillId="3" borderId="31" xfId="1" applyFont="1" applyFill="1" applyBorder="1" applyAlignment="1">
      <alignment horizontal="center" vertical="center" wrapText="1" shrinkToFit="1"/>
    </xf>
    <xf numFmtId="0" fontId="0" fillId="3" borderId="65" xfId="0" applyFill="1" applyBorder="1" applyAlignment="1"/>
    <xf numFmtId="0" fontId="0" fillId="3" borderId="66" xfId="0" applyFill="1" applyBorder="1" applyAlignment="1"/>
    <xf numFmtId="0" fontId="0" fillId="3" borderId="68" xfId="0" applyFill="1" applyBorder="1" applyAlignment="1"/>
    <xf numFmtId="0" fontId="15" fillId="3" borderId="65" xfId="0" applyFont="1" applyFill="1" applyBorder="1" applyAlignment="1"/>
    <xf numFmtId="0" fontId="0" fillId="0" borderId="66" xfId="0" applyBorder="1" applyAlignment="1"/>
    <xf numFmtId="0" fontId="0" fillId="0" borderId="68" xfId="0" applyBorder="1" applyAlignment="1"/>
    <xf numFmtId="183" fontId="15" fillId="3" borderId="32" xfId="0" applyNumberFormat="1" applyFont="1" applyFill="1" applyBorder="1" applyAlignment="1">
      <alignment horizontal="center" vertical="center" shrinkToFit="1"/>
    </xf>
    <xf numFmtId="0" fontId="0" fillId="0" borderId="17" xfId="0" applyBorder="1" applyAlignment="1">
      <alignment vertical="center"/>
    </xf>
    <xf numFmtId="0" fontId="0" fillId="0" borderId="19" xfId="0" applyBorder="1" applyAlignment="1">
      <alignment vertical="center"/>
    </xf>
    <xf numFmtId="0" fontId="15" fillId="3" borderId="39" xfId="0" applyFont="1" applyFill="1" applyBorder="1" applyAlignment="1">
      <alignment horizontal="center" wrapText="1" shrinkToFit="1"/>
    </xf>
    <xf numFmtId="0" fontId="0" fillId="3" borderId="0" xfId="0" applyFill="1" applyAlignment="1">
      <alignment horizontal="center" wrapText="1" shrinkToFit="1"/>
    </xf>
    <xf numFmtId="0" fontId="0" fillId="3" borderId="0" xfId="0" applyFill="1" applyBorder="1" applyAlignment="1">
      <alignment horizontal="center" wrapText="1" shrinkToFit="1"/>
    </xf>
    <xf numFmtId="0" fontId="15" fillId="3" borderId="66" xfId="1" applyFont="1" applyFill="1" applyBorder="1" applyAlignment="1">
      <alignment horizontal="center"/>
    </xf>
    <xf numFmtId="0" fontId="15" fillId="3" borderId="68" xfId="1" applyFont="1" applyFill="1" applyBorder="1" applyAlignment="1">
      <alignment horizontal="center"/>
    </xf>
    <xf numFmtId="0" fontId="15" fillId="3" borderId="17" xfId="1" applyFont="1" applyFill="1" applyBorder="1" applyAlignment="1">
      <alignment horizontal="center" vertical="center" shrinkToFit="1"/>
    </xf>
    <xf numFmtId="0" fontId="15" fillId="3" borderId="19" xfId="1" applyFont="1" applyFill="1" applyBorder="1" applyAlignment="1">
      <alignment horizontal="center" vertical="center" shrinkToFit="1"/>
    </xf>
    <xf numFmtId="0" fontId="15" fillId="3" borderId="91" xfId="1" applyFont="1" applyFill="1" applyBorder="1" applyAlignment="1">
      <alignment horizontal="center" vertical="center" wrapText="1"/>
    </xf>
    <xf numFmtId="0" fontId="15" fillId="3" borderId="95" xfId="1" applyFont="1" applyFill="1" applyBorder="1" applyAlignment="1">
      <alignment horizontal="center" vertical="center" wrapText="1"/>
    </xf>
    <xf numFmtId="0" fontId="15" fillId="0" borderId="0" xfId="69" applyFont="1" applyFill="1" applyAlignment="1">
      <alignment vertical="center"/>
    </xf>
    <xf numFmtId="0" fontId="24" fillId="0" borderId="0" xfId="69" applyFont="1" applyFill="1" applyAlignment="1">
      <alignment vertical="center"/>
    </xf>
    <xf numFmtId="0" fontId="20" fillId="0" borderId="0" xfId="69" applyFont="1" applyFill="1" applyAlignment="1">
      <alignment vertical="center"/>
    </xf>
    <xf numFmtId="0" fontId="22" fillId="3" borderId="52" xfId="69" applyFont="1" applyFill="1" applyBorder="1" applyAlignment="1">
      <alignment horizontal="left" vertical="center" wrapText="1"/>
    </xf>
    <xf numFmtId="0" fontId="20" fillId="3" borderId="4" xfId="69" applyFont="1" applyFill="1" applyBorder="1" applyAlignment="1">
      <alignment horizontal="left" vertical="center"/>
    </xf>
    <xf numFmtId="0" fontId="1" fillId="0" borderId="98" xfId="69" applyBorder="1" applyAlignment="1">
      <alignment horizontal="left" vertical="center"/>
    </xf>
    <xf numFmtId="181" fontId="20" fillId="10" borderId="38" xfId="69" applyNumberFormat="1" applyFont="1" applyFill="1" applyBorder="1" applyAlignment="1">
      <alignment horizontal="center" vertical="center"/>
    </xf>
    <xf numFmtId="181" fontId="20" fillId="10" borderId="39" xfId="69" applyNumberFormat="1" applyFont="1" applyFill="1" applyBorder="1" applyAlignment="1">
      <alignment horizontal="center" vertical="center"/>
    </xf>
    <xf numFmtId="181" fontId="20" fillId="10" borderId="40" xfId="69" applyNumberFormat="1" applyFont="1" applyFill="1" applyBorder="1" applyAlignment="1">
      <alignment horizontal="center" vertical="center"/>
    </xf>
    <xf numFmtId="181" fontId="20" fillId="10" borderId="41" xfId="69" applyNumberFormat="1" applyFont="1" applyFill="1" applyBorder="1" applyAlignment="1">
      <alignment horizontal="center" vertical="center"/>
    </xf>
    <xf numFmtId="181" fontId="20" fillId="10" borderId="0" xfId="69" applyNumberFormat="1" applyFont="1" applyFill="1" applyBorder="1" applyAlignment="1">
      <alignment horizontal="center" vertical="center"/>
    </xf>
    <xf numFmtId="181" fontId="20" fillId="10" borderId="42" xfId="69" applyNumberFormat="1" applyFont="1" applyFill="1" applyBorder="1" applyAlignment="1">
      <alignment horizontal="center" vertical="center"/>
    </xf>
    <xf numFmtId="181" fontId="20" fillId="10" borderId="44" xfId="69" applyNumberFormat="1" applyFont="1" applyFill="1" applyBorder="1" applyAlignment="1">
      <alignment horizontal="center" vertical="center"/>
    </xf>
    <xf numFmtId="181" fontId="20" fillId="10" borderId="24" xfId="69" applyNumberFormat="1" applyFont="1" applyFill="1" applyBorder="1" applyAlignment="1">
      <alignment horizontal="center" vertical="center"/>
    </xf>
    <xf numFmtId="181" fontId="20" fillId="10" borderId="45" xfId="69" applyNumberFormat="1" applyFont="1" applyFill="1" applyBorder="1" applyAlignment="1">
      <alignment horizontal="center" vertical="center"/>
    </xf>
    <xf numFmtId="0" fontId="22" fillId="3" borderId="52" xfId="72" applyFont="1" applyFill="1" applyBorder="1" applyAlignment="1">
      <alignment horizontal="left" vertical="center" wrapText="1"/>
    </xf>
    <xf numFmtId="0" fontId="20" fillId="3" borderId="4" xfId="72" applyFont="1" applyFill="1" applyBorder="1" applyAlignment="1">
      <alignment horizontal="left" vertical="center"/>
    </xf>
    <xf numFmtId="0" fontId="1" fillId="0" borderId="98" xfId="72" applyBorder="1" applyAlignment="1">
      <alignment horizontal="left" vertical="center"/>
    </xf>
    <xf numFmtId="181" fontId="20" fillId="10" borderId="38" xfId="72" applyNumberFormat="1" applyFont="1" applyFill="1" applyBorder="1" applyAlignment="1">
      <alignment horizontal="center" vertical="center"/>
    </xf>
    <xf numFmtId="181" fontId="20" fillId="10" borderId="39" xfId="72" applyNumberFormat="1" applyFont="1" applyFill="1" applyBorder="1" applyAlignment="1">
      <alignment horizontal="center" vertical="center"/>
    </xf>
    <xf numFmtId="181" fontId="20" fillId="10" borderId="40" xfId="72" applyNumberFormat="1" applyFont="1" applyFill="1" applyBorder="1" applyAlignment="1">
      <alignment horizontal="center" vertical="center"/>
    </xf>
    <xf numFmtId="181" fontId="20" fillId="10" borderId="41" xfId="72" applyNumberFormat="1" applyFont="1" applyFill="1" applyBorder="1" applyAlignment="1">
      <alignment horizontal="center" vertical="center"/>
    </xf>
    <xf numFmtId="181" fontId="20" fillId="10" borderId="0" xfId="72" applyNumberFormat="1" applyFont="1" applyFill="1" applyBorder="1" applyAlignment="1">
      <alignment horizontal="center" vertical="center"/>
    </xf>
    <xf numFmtId="181" fontId="20" fillId="10" borderId="42" xfId="72" applyNumberFormat="1" applyFont="1" applyFill="1" applyBorder="1" applyAlignment="1">
      <alignment horizontal="center" vertical="center"/>
    </xf>
    <xf numFmtId="181" fontId="20" fillId="10" borderId="44" xfId="72" applyNumberFormat="1" applyFont="1" applyFill="1" applyBorder="1" applyAlignment="1">
      <alignment horizontal="center" vertical="center"/>
    </xf>
    <xf numFmtId="181" fontId="20" fillId="10" borderId="24" xfId="72" applyNumberFormat="1" applyFont="1" applyFill="1" applyBorder="1" applyAlignment="1">
      <alignment horizontal="center" vertical="center"/>
    </xf>
    <xf numFmtId="181" fontId="20" fillId="10" borderId="45" xfId="72" applyNumberFormat="1" applyFont="1" applyFill="1" applyBorder="1" applyAlignment="1">
      <alignment horizontal="center" vertical="center"/>
    </xf>
  </cellXfs>
  <cellStyles count="73">
    <cellStyle name="1黄緑" xfId="7"/>
    <cellStyle name="2水色" xfId="8"/>
    <cellStyle name="3オレンジ" xfId="9"/>
    <cellStyle name="5 黒" xfId="10"/>
    <cellStyle name="6 赤" xfId="11"/>
    <cellStyle name="7 青" xfId="12"/>
    <cellStyle name="8 緑" xfId="13"/>
    <cellStyle name="たいむず" xfId="14"/>
    <cellStyle name="チェック セル 2" xfId="15"/>
    <cellStyle name="パーセント 2" xfId="16"/>
    <cellStyle name="パーセント 3" xfId="17"/>
    <cellStyle name="パーセント 4" xfId="70"/>
    <cellStyle name="桁区切り 2" xfId="2"/>
    <cellStyle name="桁区切り 2 2" xfId="18"/>
    <cellStyle name="桁区切り 2 3" xfId="19"/>
    <cellStyle name="桁区切り 2 4" xfId="68"/>
    <cellStyle name="桁区切り 3" xfId="20"/>
    <cellStyle name="桁区切り 4" xfId="21"/>
    <cellStyle name="桁区切り 5" xfId="22"/>
    <cellStyle name="桁区切り 5 2" xfId="65"/>
    <cellStyle name="桁区切り 6" xfId="23"/>
    <cellStyle name="桁区切り 6 2" xfId="24"/>
    <cellStyle name="桁区切り 7" xfId="63"/>
    <cellStyle name="桁区切り 8" xfId="25"/>
    <cellStyle name="通貨 2" xfId="26"/>
    <cellStyle name="標準" xfId="0" builtinId="0"/>
    <cellStyle name="標準 10" xfId="27"/>
    <cellStyle name="標準 10 2" xfId="28"/>
    <cellStyle name="標準 10 2 2" xfId="29"/>
    <cellStyle name="標準 10 3" xfId="30"/>
    <cellStyle name="標準 11" xfId="31"/>
    <cellStyle name="標準 11 2" xfId="4"/>
    <cellStyle name="標準 11 2 2" xfId="64"/>
    <cellStyle name="標準 11 3" xfId="32"/>
    <cellStyle name="標準 12" xfId="33"/>
    <cellStyle name="標準 12 2" xfId="34"/>
    <cellStyle name="標準 12 2 2" xfId="35"/>
    <cellStyle name="標準 12 3" xfId="36"/>
    <cellStyle name="標準 13" xfId="37"/>
    <cellStyle name="標準 13 2" xfId="38"/>
    <cellStyle name="標準 14" xfId="39"/>
    <cellStyle name="標準 14 2" xfId="40"/>
    <cellStyle name="標準 15" xfId="41"/>
    <cellStyle name="標準 16" xfId="42"/>
    <cellStyle name="標準 2" xfId="1"/>
    <cellStyle name="標準 2 2" xfId="6"/>
    <cellStyle name="標準 2 2 2" xfId="43"/>
    <cellStyle name="標準 2 2 3" xfId="44"/>
    <cellStyle name="標準 2 3" xfId="45"/>
    <cellStyle name="標準 2 3 2" xfId="69"/>
    <cellStyle name="標準 2 4" xfId="46"/>
    <cellStyle name="標準 2 5" xfId="5"/>
    <cellStyle name="標準 2 5 2" xfId="71"/>
    <cellStyle name="標準 2 6" xfId="66"/>
    <cellStyle name="標準 2 7" xfId="72"/>
    <cellStyle name="標準 3" xfId="3"/>
    <cellStyle name="標準 3 2" xfId="47"/>
    <cellStyle name="標準 3 2 2" xfId="48"/>
    <cellStyle name="標準 3 2 2 2" xfId="49"/>
    <cellStyle name="標準 3 3" xfId="50"/>
    <cellStyle name="標準 3 3 2" xfId="51"/>
    <cellStyle name="標準 3 4" xfId="52"/>
    <cellStyle name="標準 3 5" xfId="53"/>
    <cellStyle name="標準 4" xfId="54"/>
    <cellStyle name="標準 5" xfId="55"/>
    <cellStyle name="標準 6" xfId="56"/>
    <cellStyle name="標準 6 2" xfId="57"/>
    <cellStyle name="標準 6 2 2" xfId="62"/>
    <cellStyle name="標準 6 3" xfId="58"/>
    <cellStyle name="標準 7" xfId="59"/>
    <cellStyle name="標準 8" xfId="60"/>
    <cellStyle name="標準 9" xfId="61"/>
    <cellStyle name="標準_計算_係数 2" xfId="67"/>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8.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chartsheet" Target="chartsheets/sheet2.xml"/><Relationship Id="rId12" Type="http://schemas.openxmlformats.org/officeDocument/2006/relationships/worksheet" Target="worksheets/sheet7.xml"/><Relationship Id="rId17"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worksheet" Target="worksheets/sheet10.xml"/><Relationship Id="rId23" Type="http://schemas.openxmlformats.org/officeDocument/2006/relationships/calcChain" Target="calcChain.xml"/><Relationship Id="rId10" Type="http://schemas.openxmlformats.org/officeDocument/2006/relationships/chartsheet" Target="chartsheets/sheet5.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9.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561983471074383"/>
          <c:h val="0.85448392554991537"/>
        </c:manualLayout>
      </c:layout>
      <c:barChart>
        <c:barDir val="bar"/>
        <c:grouping val="stacked"/>
        <c:varyColors val="0"/>
        <c:ser>
          <c:idx val="1"/>
          <c:order val="0"/>
          <c:tx>
            <c:strRef>
              <c:f>結果!$C$18</c:f>
              <c:strCache>
                <c:ptCount val="1"/>
                <c:pt idx="0">
                  <c:v>直接効果</c:v>
                </c:pt>
              </c:strCache>
            </c:strRef>
          </c:tx>
          <c:spPr>
            <a:solidFill>
              <a:srgbClr val="993366"/>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結果!$D$18:$AP$18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56F-4F4F-AC0E-9391AD8EB4A5}"/>
            </c:ext>
          </c:extLst>
        </c:ser>
        <c:ser>
          <c:idx val="2"/>
          <c:order val="1"/>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結果!$D$19:$AP$19</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756F-4F4F-AC0E-9391AD8EB4A5}"/>
            </c:ext>
          </c:extLst>
        </c:ser>
        <c:ser>
          <c:idx val="0"/>
          <c:order val="2"/>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結果!$D$20:$AP$20</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2-756F-4F4F-AC0E-9391AD8EB4A5}"/>
            </c:ext>
          </c:extLst>
        </c:ser>
        <c:dLbls>
          <c:showLegendKey val="0"/>
          <c:showVal val="0"/>
          <c:showCatName val="0"/>
          <c:showSerName val="0"/>
          <c:showPercent val="0"/>
          <c:showBubbleSize val="0"/>
        </c:dLbls>
        <c:gapWidth val="100"/>
        <c:overlap val="100"/>
        <c:axId val="388399872"/>
        <c:axId val="388401408"/>
      </c:barChart>
      <c:catAx>
        <c:axId val="3883998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388401408"/>
        <c:crosses val="autoZero"/>
        <c:auto val="1"/>
        <c:lblAlgn val="ctr"/>
        <c:lblOffset val="100"/>
        <c:tickLblSkip val="1"/>
        <c:tickMarkSkip val="1"/>
        <c:noMultiLvlLbl val="0"/>
      </c:catAx>
      <c:valAx>
        <c:axId val="388401408"/>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657024793388426"/>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388399872"/>
        <c:crosses val="autoZero"/>
        <c:crossBetween val="between"/>
      </c:valAx>
      <c:spPr>
        <a:noFill/>
        <a:ln w="12700">
          <a:solidFill>
            <a:srgbClr val="000000"/>
          </a:solidFill>
          <a:prstDash val="solid"/>
        </a:ln>
      </c:spPr>
    </c:plotArea>
    <c:legend>
      <c:legendPos val="r"/>
      <c:layout>
        <c:manualLayout>
          <c:xMode val="edge"/>
          <c:yMode val="edge"/>
          <c:x val="0.85330578512396693"/>
          <c:y val="0.44331641285956008"/>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665289256198347"/>
          <c:h val="0.85617597292724201"/>
        </c:manualLayout>
      </c:layout>
      <c:barChart>
        <c:barDir val="bar"/>
        <c:grouping val="stacked"/>
        <c:varyColors val="0"/>
        <c:ser>
          <c:idx val="2"/>
          <c:order val="0"/>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結果!$D$19:$AP$19</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EC1-4692-B1DA-2F43654369BA}"/>
            </c:ext>
          </c:extLst>
        </c:ser>
        <c:ser>
          <c:idx val="0"/>
          <c:order val="1"/>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結果!$D$20:$AP$20</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4EC1-4692-B1DA-2F43654369BA}"/>
            </c:ext>
          </c:extLst>
        </c:ser>
        <c:dLbls>
          <c:showLegendKey val="0"/>
          <c:showVal val="0"/>
          <c:showCatName val="0"/>
          <c:showSerName val="0"/>
          <c:showPercent val="0"/>
          <c:showBubbleSize val="0"/>
        </c:dLbls>
        <c:gapWidth val="100"/>
        <c:overlap val="100"/>
        <c:axId val="153125632"/>
        <c:axId val="153127168"/>
      </c:barChart>
      <c:catAx>
        <c:axId val="153125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53127168"/>
        <c:crosses val="autoZero"/>
        <c:auto val="1"/>
        <c:lblAlgn val="ctr"/>
        <c:lblOffset val="100"/>
        <c:tickLblSkip val="1"/>
        <c:tickMarkSkip val="1"/>
        <c:noMultiLvlLbl val="0"/>
      </c:catAx>
      <c:valAx>
        <c:axId val="153127168"/>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760330578512401"/>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53125632"/>
        <c:crosses val="autoZero"/>
        <c:crossBetween val="between"/>
      </c:valAx>
      <c:spPr>
        <a:noFill/>
        <a:ln w="12700">
          <a:solidFill>
            <a:srgbClr val="000000"/>
          </a:solidFill>
          <a:prstDash val="solid"/>
        </a:ln>
      </c:spPr>
    </c:plotArea>
    <c:legend>
      <c:legendPos val="r"/>
      <c:layout>
        <c:manualLayout>
          <c:xMode val="edge"/>
          <c:yMode val="edge"/>
          <c:x val="0.85537190082644632"/>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8285123966942152"/>
          <c:h val="0.85617597292724201"/>
        </c:manualLayout>
      </c:layout>
      <c:barChart>
        <c:barDir val="bar"/>
        <c:grouping val="stacked"/>
        <c:varyColors val="0"/>
        <c:ser>
          <c:idx val="1"/>
          <c:order val="0"/>
          <c:tx>
            <c:strRef>
              <c:f>雇用!$B$21</c:f>
              <c:strCache>
                <c:ptCount val="1"/>
                <c:pt idx="0">
                  <c:v>直接効果</c:v>
                </c:pt>
              </c:strCache>
            </c:strRef>
          </c:tx>
          <c:spPr>
            <a:solidFill>
              <a:srgbClr val="993366"/>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雇用!$C$21:$AO$21</c:f>
              <c:numCache>
                <c:formatCode>#,##0_ ;[Red]\-#,##0\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12C-4783-AE20-E43F6020E677}"/>
            </c:ext>
          </c:extLst>
        </c:ser>
        <c:ser>
          <c:idx val="2"/>
          <c:order val="1"/>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雇用!$C$22:$AO$22</c:f>
              <c:numCache>
                <c:formatCode>#,##0_ ;[Red]\-#,##0\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B12C-4783-AE20-E43F6020E677}"/>
            </c:ext>
          </c:extLst>
        </c:ser>
        <c:ser>
          <c:idx val="0"/>
          <c:order val="2"/>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雇用!$C$23:$AO$23</c:f>
              <c:numCache>
                <c:formatCode>#,##0_ ;[Red]\-#,##0\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2-B12C-4783-AE20-E43F6020E677}"/>
            </c:ext>
          </c:extLst>
        </c:ser>
        <c:dLbls>
          <c:showLegendKey val="0"/>
          <c:showVal val="0"/>
          <c:showCatName val="0"/>
          <c:showSerName val="0"/>
          <c:showPercent val="0"/>
          <c:showBubbleSize val="0"/>
        </c:dLbls>
        <c:gapWidth val="100"/>
        <c:overlap val="100"/>
        <c:axId val="153036672"/>
        <c:axId val="153038208"/>
      </c:barChart>
      <c:catAx>
        <c:axId val="153036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53038208"/>
        <c:crosses val="autoZero"/>
        <c:auto val="1"/>
        <c:lblAlgn val="ctr"/>
        <c:lblOffset val="100"/>
        <c:tickLblSkip val="1"/>
        <c:tickMarkSkip val="1"/>
        <c:noMultiLvlLbl val="0"/>
      </c:catAx>
      <c:valAx>
        <c:axId val="153038208"/>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5103305785123964"/>
              <c:y val="0.9627749576988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53036672"/>
        <c:crosses val="autoZero"/>
        <c:crossBetween val="between"/>
      </c:valAx>
      <c:spPr>
        <a:noFill/>
        <a:ln w="12700">
          <a:solidFill>
            <a:srgbClr val="000000"/>
          </a:solidFill>
          <a:prstDash val="solid"/>
        </a:ln>
      </c:spPr>
    </c:plotArea>
    <c:legend>
      <c:legendPos val="r"/>
      <c:layout>
        <c:manualLayout>
          <c:xMode val="edge"/>
          <c:yMode val="edge"/>
          <c:x val="0.85330578512396693"/>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871900826446285"/>
          <c:h val="0.84940778341793566"/>
        </c:manualLayout>
      </c:layout>
      <c:barChart>
        <c:barDir val="bar"/>
        <c:grouping val="stacked"/>
        <c:varyColors val="0"/>
        <c:ser>
          <c:idx val="2"/>
          <c:order val="0"/>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雇用!$C$22:$AO$22</c:f>
              <c:numCache>
                <c:formatCode>#,##0_ ;[Red]\-#,##0\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FC9-45D4-A5CC-8C0BABA7272E}"/>
            </c:ext>
          </c:extLst>
        </c:ser>
        <c:ser>
          <c:idx val="0"/>
          <c:order val="1"/>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結果!$D$17:$AP$17</c:f>
              <c:strCache>
                <c:ptCount val="39"/>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対個人サービス</c:v>
                </c:pt>
                <c:pt idx="37">
                  <c:v>事務用品</c:v>
                </c:pt>
                <c:pt idx="38">
                  <c:v>分類不明</c:v>
                </c:pt>
              </c:strCache>
            </c:strRef>
          </c:cat>
          <c:val>
            <c:numRef>
              <c:f>雇用!$C$23:$AO$23</c:f>
              <c:numCache>
                <c:formatCode>#,##0_ ;[Red]\-#,##0\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FFC9-45D4-A5CC-8C0BABA7272E}"/>
            </c:ext>
          </c:extLst>
        </c:ser>
        <c:dLbls>
          <c:showLegendKey val="0"/>
          <c:showVal val="0"/>
          <c:showCatName val="0"/>
          <c:showSerName val="0"/>
          <c:showPercent val="0"/>
          <c:showBubbleSize val="0"/>
        </c:dLbls>
        <c:gapWidth val="100"/>
        <c:overlap val="100"/>
        <c:axId val="155146112"/>
        <c:axId val="155147648"/>
      </c:barChart>
      <c:catAx>
        <c:axId val="155146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55147648"/>
        <c:crosses val="autoZero"/>
        <c:auto val="1"/>
        <c:lblAlgn val="ctr"/>
        <c:lblOffset val="100"/>
        <c:tickLblSkip val="1"/>
        <c:tickMarkSkip val="1"/>
        <c:noMultiLvlLbl val="0"/>
      </c:catAx>
      <c:valAx>
        <c:axId val="155147648"/>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4793388429752061"/>
              <c:y val="0.9610829103214889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55146112"/>
        <c:crosses val="autoZero"/>
        <c:crossBetween val="between"/>
      </c:valAx>
      <c:spPr>
        <a:noFill/>
        <a:ln w="12700">
          <a:solidFill>
            <a:srgbClr val="000000"/>
          </a:solidFill>
          <a:prstDash val="solid"/>
        </a:ln>
      </c:spPr>
    </c:plotArea>
    <c:legend>
      <c:legendPos val="r"/>
      <c:layout>
        <c:manualLayout>
          <c:xMode val="edge"/>
          <c:yMode val="edge"/>
          <c:x val="0.85537190082644632"/>
          <c:y val="0.43993231810490696"/>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3119834710743802"/>
          <c:y val="9.3062605752961089E-2"/>
          <c:w val="0.75723140495867769"/>
          <c:h val="0.79695431472081213"/>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E236-4E52-BCCA-B0EA78FC0ABC}"/>
              </c:ext>
            </c:extLst>
          </c:dPt>
          <c:dLbls>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;[Red]\-#,##0.0\ </c:formatCode>
                <c:ptCount val="2"/>
                <c:pt idx="0">
                  <c:v>0</c:v>
                </c:pt>
                <c:pt idx="1">
                  <c:v>0</c:v>
                </c:pt>
              </c:numCache>
            </c:numRef>
          </c:val>
          <c:extLst>
            <c:ext xmlns:c16="http://schemas.microsoft.com/office/drawing/2014/chart" uri="{C3380CC4-5D6E-409C-BE32-E72D297353CC}">
              <c16:uniqueId val="{00000002-E236-4E52-BCCA-B0EA78FC0ABC}"/>
            </c:ext>
          </c:extLst>
        </c:ser>
        <c:dLbls>
          <c:showLegendKey val="0"/>
          <c:showVal val="0"/>
          <c:showCatName val="0"/>
          <c:showSerName val="0"/>
          <c:showPercent val="0"/>
          <c:showBubbleSize val="0"/>
        </c:dLbls>
        <c:gapWidth val="150"/>
        <c:axId val="155187072"/>
        <c:axId val="155188608"/>
      </c:barChart>
      <c:catAx>
        <c:axId val="155187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55188608"/>
        <c:crosses val="autoZero"/>
        <c:auto val="1"/>
        <c:lblAlgn val="ctr"/>
        <c:lblOffset val="100"/>
        <c:tickLblSkip val="1"/>
        <c:tickMarkSkip val="1"/>
        <c:noMultiLvlLbl val="0"/>
      </c:catAx>
      <c:valAx>
        <c:axId val="155188608"/>
        <c:scaling>
          <c:orientation val="minMax"/>
          <c:max val="3.5"/>
          <c:min val="0"/>
        </c:scaling>
        <c:delete val="0"/>
        <c:axPos val="b"/>
        <c:majorGridlines>
          <c:spPr>
            <a:ln w="3175">
              <a:solidFill>
                <a:srgbClr val="000000"/>
              </a:solidFill>
              <a:prstDash val="sysDash"/>
            </a:ln>
          </c:spPr>
        </c:majorGridlines>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958677685950408"/>
              <c:y val="0.944162436548223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155187072"/>
        <c:crosses val="autoZero"/>
        <c:crossBetween val="between"/>
        <c:majorUnit val="0.5"/>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8</xdr:col>
      <xdr:colOff>66675</xdr:colOff>
      <xdr:row>7</xdr:row>
      <xdr:rowOff>57150</xdr:rowOff>
    </xdr:from>
    <xdr:to>
      <xdr:col>8</xdr:col>
      <xdr:colOff>1200150</xdr:colOff>
      <xdr:row>89</xdr:row>
      <xdr:rowOff>57150</xdr:rowOff>
    </xdr:to>
    <xdr:grpSp>
      <xdr:nvGrpSpPr>
        <xdr:cNvPr id="2" name="Group 171">
          <a:extLst>
            <a:ext uri="{FF2B5EF4-FFF2-40B4-BE49-F238E27FC236}">
              <a16:creationId xmlns:a16="http://schemas.microsoft.com/office/drawing/2014/main" id="{00000000-0008-0000-0900-000002000000}"/>
            </a:ext>
          </a:extLst>
        </xdr:cNvPr>
        <xdr:cNvGrpSpPr>
          <a:grpSpLocks/>
        </xdr:cNvGrpSpPr>
      </xdr:nvGrpSpPr>
      <xdr:grpSpPr bwMode="auto">
        <a:xfrm>
          <a:off x="7178675" y="1136650"/>
          <a:ext cx="1133475" cy="12611100"/>
          <a:chOff x="215" y="163"/>
          <a:chExt cx="74" cy="1295"/>
        </a:xfrm>
      </xdr:grpSpPr>
      <xdr:sp macro="" textlink="">
        <xdr:nvSpPr>
          <xdr:cNvPr id="3" name="Line 172">
            <a:extLst>
              <a:ext uri="{FF2B5EF4-FFF2-40B4-BE49-F238E27FC236}">
                <a16:creationId xmlns:a16="http://schemas.microsoft.com/office/drawing/2014/main" id="{00000000-0008-0000-0900-000003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173">
            <a:extLst>
              <a:ext uri="{FF2B5EF4-FFF2-40B4-BE49-F238E27FC236}">
                <a16:creationId xmlns:a16="http://schemas.microsoft.com/office/drawing/2014/main" id="{00000000-0008-0000-0900-000004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74">
            <a:extLst>
              <a:ext uri="{FF2B5EF4-FFF2-40B4-BE49-F238E27FC236}">
                <a16:creationId xmlns:a16="http://schemas.microsoft.com/office/drawing/2014/main" id="{00000000-0008-0000-0900-000005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175">
            <a:extLst>
              <a:ext uri="{FF2B5EF4-FFF2-40B4-BE49-F238E27FC236}">
                <a16:creationId xmlns:a16="http://schemas.microsoft.com/office/drawing/2014/main" id="{00000000-0008-0000-0900-000006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7" name="Line 176">
            <a:extLst>
              <a:ext uri="{FF2B5EF4-FFF2-40B4-BE49-F238E27FC236}">
                <a16:creationId xmlns:a16="http://schemas.microsoft.com/office/drawing/2014/main" id="{00000000-0008-0000-0900-000007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8" name="Line 177">
            <a:extLst>
              <a:ext uri="{FF2B5EF4-FFF2-40B4-BE49-F238E27FC236}">
                <a16:creationId xmlns:a16="http://schemas.microsoft.com/office/drawing/2014/main" id="{00000000-0008-0000-0900-000008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9" name="Line 178">
            <a:extLst>
              <a:ext uri="{FF2B5EF4-FFF2-40B4-BE49-F238E27FC236}">
                <a16:creationId xmlns:a16="http://schemas.microsoft.com/office/drawing/2014/main" id="{00000000-0008-0000-0900-000009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0" name="Line 179">
            <a:extLst>
              <a:ext uri="{FF2B5EF4-FFF2-40B4-BE49-F238E27FC236}">
                <a16:creationId xmlns:a16="http://schemas.microsoft.com/office/drawing/2014/main" id="{00000000-0008-0000-0900-00000A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1" name="Line 180">
            <a:extLst>
              <a:ext uri="{FF2B5EF4-FFF2-40B4-BE49-F238E27FC236}">
                <a16:creationId xmlns:a16="http://schemas.microsoft.com/office/drawing/2014/main" id="{00000000-0008-0000-0900-00000B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2" name="Line 181">
            <a:extLst>
              <a:ext uri="{FF2B5EF4-FFF2-40B4-BE49-F238E27FC236}">
                <a16:creationId xmlns:a16="http://schemas.microsoft.com/office/drawing/2014/main" id="{00000000-0008-0000-0900-00000C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182">
            <a:extLst>
              <a:ext uri="{FF2B5EF4-FFF2-40B4-BE49-F238E27FC236}">
                <a16:creationId xmlns:a16="http://schemas.microsoft.com/office/drawing/2014/main" id="{00000000-0008-0000-0900-00000D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183">
            <a:extLst>
              <a:ext uri="{FF2B5EF4-FFF2-40B4-BE49-F238E27FC236}">
                <a16:creationId xmlns:a16="http://schemas.microsoft.com/office/drawing/2014/main" id="{00000000-0008-0000-0900-00000E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84">
            <a:extLst>
              <a:ext uri="{FF2B5EF4-FFF2-40B4-BE49-F238E27FC236}">
                <a16:creationId xmlns:a16="http://schemas.microsoft.com/office/drawing/2014/main" id="{00000000-0008-0000-0900-00000F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85">
            <a:extLst>
              <a:ext uri="{FF2B5EF4-FFF2-40B4-BE49-F238E27FC236}">
                <a16:creationId xmlns:a16="http://schemas.microsoft.com/office/drawing/2014/main" id="{00000000-0008-0000-0900-000010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7" name="Line 186">
            <a:extLst>
              <a:ext uri="{FF2B5EF4-FFF2-40B4-BE49-F238E27FC236}">
                <a16:creationId xmlns:a16="http://schemas.microsoft.com/office/drawing/2014/main" id="{00000000-0008-0000-0900-000011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8" name="Line 187">
            <a:extLst>
              <a:ext uri="{FF2B5EF4-FFF2-40B4-BE49-F238E27FC236}">
                <a16:creationId xmlns:a16="http://schemas.microsoft.com/office/drawing/2014/main" id="{00000000-0008-0000-0900-000012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Line 188">
            <a:extLst>
              <a:ext uri="{FF2B5EF4-FFF2-40B4-BE49-F238E27FC236}">
                <a16:creationId xmlns:a16="http://schemas.microsoft.com/office/drawing/2014/main" id="{00000000-0008-0000-0900-000013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0" name="Group 189">
            <a:extLst>
              <a:ext uri="{FF2B5EF4-FFF2-40B4-BE49-F238E27FC236}">
                <a16:creationId xmlns:a16="http://schemas.microsoft.com/office/drawing/2014/main" id="{00000000-0008-0000-0900-000014000000}"/>
              </a:ext>
            </a:extLst>
          </xdr:cNvPr>
          <xdr:cNvGrpSpPr>
            <a:grpSpLocks/>
          </xdr:cNvGrpSpPr>
        </xdr:nvGrpSpPr>
        <xdr:grpSpPr bwMode="auto">
          <a:xfrm>
            <a:off x="215" y="163"/>
            <a:ext cx="74" cy="935"/>
            <a:chOff x="215" y="163"/>
            <a:chExt cx="74" cy="935"/>
          </a:xfrm>
        </xdr:grpSpPr>
        <xdr:sp macro="" textlink="">
          <xdr:nvSpPr>
            <xdr:cNvPr id="40" name="Line 190">
              <a:extLst>
                <a:ext uri="{FF2B5EF4-FFF2-40B4-BE49-F238E27FC236}">
                  <a16:creationId xmlns:a16="http://schemas.microsoft.com/office/drawing/2014/main" id="{00000000-0008-0000-0900-000028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1" name="Line 191">
              <a:extLst>
                <a:ext uri="{FF2B5EF4-FFF2-40B4-BE49-F238E27FC236}">
                  <a16:creationId xmlns:a16="http://schemas.microsoft.com/office/drawing/2014/main" id="{00000000-0008-0000-0900-000029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2" name="Line 192">
              <a:extLst>
                <a:ext uri="{FF2B5EF4-FFF2-40B4-BE49-F238E27FC236}">
                  <a16:creationId xmlns:a16="http://schemas.microsoft.com/office/drawing/2014/main" id="{00000000-0008-0000-0900-00002A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3" name="Line 193">
              <a:extLst>
                <a:ext uri="{FF2B5EF4-FFF2-40B4-BE49-F238E27FC236}">
                  <a16:creationId xmlns:a16="http://schemas.microsoft.com/office/drawing/2014/main" id="{00000000-0008-0000-0900-00002B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4" name="Line 194">
              <a:extLst>
                <a:ext uri="{FF2B5EF4-FFF2-40B4-BE49-F238E27FC236}">
                  <a16:creationId xmlns:a16="http://schemas.microsoft.com/office/drawing/2014/main" id="{00000000-0008-0000-0900-00002C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5" name="Line 195">
              <a:extLst>
                <a:ext uri="{FF2B5EF4-FFF2-40B4-BE49-F238E27FC236}">
                  <a16:creationId xmlns:a16="http://schemas.microsoft.com/office/drawing/2014/main" id="{00000000-0008-0000-0900-00002D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6" name="Line 196">
              <a:extLst>
                <a:ext uri="{FF2B5EF4-FFF2-40B4-BE49-F238E27FC236}">
                  <a16:creationId xmlns:a16="http://schemas.microsoft.com/office/drawing/2014/main" id="{00000000-0008-0000-0900-00002E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7" name="Line 197">
              <a:extLst>
                <a:ext uri="{FF2B5EF4-FFF2-40B4-BE49-F238E27FC236}">
                  <a16:creationId xmlns:a16="http://schemas.microsoft.com/office/drawing/2014/main" id="{00000000-0008-0000-0900-00002F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8" name="Line 198">
              <a:extLst>
                <a:ext uri="{FF2B5EF4-FFF2-40B4-BE49-F238E27FC236}">
                  <a16:creationId xmlns:a16="http://schemas.microsoft.com/office/drawing/2014/main" id="{00000000-0008-0000-0900-000030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9" name="Line 199">
              <a:extLst>
                <a:ext uri="{FF2B5EF4-FFF2-40B4-BE49-F238E27FC236}">
                  <a16:creationId xmlns:a16="http://schemas.microsoft.com/office/drawing/2014/main" id="{00000000-0008-0000-0900-000031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0" name="Line 200">
              <a:extLst>
                <a:ext uri="{FF2B5EF4-FFF2-40B4-BE49-F238E27FC236}">
                  <a16:creationId xmlns:a16="http://schemas.microsoft.com/office/drawing/2014/main" id="{00000000-0008-0000-0900-000032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201">
              <a:extLst>
                <a:ext uri="{FF2B5EF4-FFF2-40B4-BE49-F238E27FC236}">
                  <a16:creationId xmlns:a16="http://schemas.microsoft.com/office/drawing/2014/main" id="{00000000-0008-0000-0900-000033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2" name="Line 202">
              <a:extLst>
                <a:ext uri="{FF2B5EF4-FFF2-40B4-BE49-F238E27FC236}">
                  <a16:creationId xmlns:a16="http://schemas.microsoft.com/office/drawing/2014/main" id="{00000000-0008-0000-0900-000034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203">
              <a:extLst>
                <a:ext uri="{FF2B5EF4-FFF2-40B4-BE49-F238E27FC236}">
                  <a16:creationId xmlns:a16="http://schemas.microsoft.com/office/drawing/2014/main" id="{00000000-0008-0000-0900-00003500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204">
              <a:extLst>
                <a:ext uri="{FF2B5EF4-FFF2-40B4-BE49-F238E27FC236}">
                  <a16:creationId xmlns:a16="http://schemas.microsoft.com/office/drawing/2014/main" id="{00000000-0008-0000-0900-00003600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205">
              <a:extLst>
                <a:ext uri="{FF2B5EF4-FFF2-40B4-BE49-F238E27FC236}">
                  <a16:creationId xmlns:a16="http://schemas.microsoft.com/office/drawing/2014/main" id="{00000000-0008-0000-0900-00003700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6" name="Line 206">
              <a:extLst>
                <a:ext uri="{FF2B5EF4-FFF2-40B4-BE49-F238E27FC236}">
                  <a16:creationId xmlns:a16="http://schemas.microsoft.com/office/drawing/2014/main" id="{00000000-0008-0000-0900-00003800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207">
              <a:extLst>
                <a:ext uri="{FF2B5EF4-FFF2-40B4-BE49-F238E27FC236}">
                  <a16:creationId xmlns:a16="http://schemas.microsoft.com/office/drawing/2014/main" id="{00000000-0008-0000-0900-00003900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208">
              <a:extLst>
                <a:ext uri="{FF2B5EF4-FFF2-40B4-BE49-F238E27FC236}">
                  <a16:creationId xmlns:a16="http://schemas.microsoft.com/office/drawing/2014/main" id="{00000000-0008-0000-0900-00003A00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9" name="Line 209">
              <a:extLst>
                <a:ext uri="{FF2B5EF4-FFF2-40B4-BE49-F238E27FC236}">
                  <a16:creationId xmlns:a16="http://schemas.microsoft.com/office/drawing/2014/main" id="{00000000-0008-0000-0900-00003B00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0" name="Line 210">
              <a:extLst>
                <a:ext uri="{FF2B5EF4-FFF2-40B4-BE49-F238E27FC236}">
                  <a16:creationId xmlns:a16="http://schemas.microsoft.com/office/drawing/2014/main" id="{00000000-0008-0000-0900-00003C00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1" name="Line 211">
              <a:extLst>
                <a:ext uri="{FF2B5EF4-FFF2-40B4-BE49-F238E27FC236}">
                  <a16:creationId xmlns:a16="http://schemas.microsoft.com/office/drawing/2014/main" id="{00000000-0008-0000-0900-00003D00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2" name="Line 212">
              <a:extLst>
                <a:ext uri="{FF2B5EF4-FFF2-40B4-BE49-F238E27FC236}">
                  <a16:creationId xmlns:a16="http://schemas.microsoft.com/office/drawing/2014/main" id="{00000000-0008-0000-0900-00003E00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3" name="Line 213">
              <a:extLst>
                <a:ext uri="{FF2B5EF4-FFF2-40B4-BE49-F238E27FC236}">
                  <a16:creationId xmlns:a16="http://schemas.microsoft.com/office/drawing/2014/main" id="{00000000-0008-0000-0900-00003F00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4" name="Line 214">
              <a:extLst>
                <a:ext uri="{FF2B5EF4-FFF2-40B4-BE49-F238E27FC236}">
                  <a16:creationId xmlns:a16="http://schemas.microsoft.com/office/drawing/2014/main" id="{00000000-0008-0000-0900-00004000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5" name="Line 215">
              <a:extLst>
                <a:ext uri="{FF2B5EF4-FFF2-40B4-BE49-F238E27FC236}">
                  <a16:creationId xmlns:a16="http://schemas.microsoft.com/office/drawing/2014/main" id="{00000000-0008-0000-0900-00004100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6" name="Line 216">
              <a:extLst>
                <a:ext uri="{FF2B5EF4-FFF2-40B4-BE49-F238E27FC236}">
                  <a16:creationId xmlns:a16="http://schemas.microsoft.com/office/drawing/2014/main" id="{00000000-0008-0000-0900-00004200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7" name="Line 217">
              <a:extLst>
                <a:ext uri="{FF2B5EF4-FFF2-40B4-BE49-F238E27FC236}">
                  <a16:creationId xmlns:a16="http://schemas.microsoft.com/office/drawing/2014/main" id="{00000000-0008-0000-0900-00004300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8" name="Line 218">
              <a:extLst>
                <a:ext uri="{FF2B5EF4-FFF2-40B4-BE49-F238E27FC236}">
                  <a16:creationId xmlns:a16="http://schemas.microsoft.com/office/drawing/2014/main" id="{00000000-0008-0000-0900-00004400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9" name="Line 219">
              <a:extLst>
                <a:ext uri="{FF2B5EF4-FFF2-40B4-BE49-F238E27FC236}">
                  <a16:creationId xmlns:a16="http://schemas.microsoft.com/office/drawing/2014/main" id="{00000000-0008-0000-0900-00004500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 name="Line 220">
              <a:extLst>
                <a:ext uri="{FF2B5EF4-FFF2-40B4-BE49-F238E27FC236}">
                  <a16:creationId xmlns:a16="http://schemas.microsoft.com/office/drawing/2014/main" id="{00000000-0008-0000-0900-00004600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1" name="Line 221">
              <a:extLst>
                <a:ext uri="{FF2B5EF4-FFF2-40B4-BE49-F238E27FC236}">
                  <a16:creationId xmlns:a16="http://schemas.microsoft.com/office/drawing/2014/main" id="{00000000-0008-0000-0900-00004700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2" name="Line 222">
              <a:extLst>
                <a:ext uri="{FF2B5EF4-FFF2-40B4-BE49-F238E27FC236}">
                  <a16:creationId xmlns:a16="http://schemas.microsoft.com/office/drawing/2014/main" id="{00000000-0008-0000-0900-00004800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3" name="Line 223">
              <a:extLst>
                <a:ext uri="{FF2B5EF4-FFF2-40B4-BE49-F238E27FC236}">
                  <a16:creationId xmlns:a16="http://schemas.microsoft.com/office/drawing/2014/main" id="{00000000-0008-0000-0900-00004900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4" name="Line 224">
              <a:extLst>
                <a:ext uri="{FF2B5EF4-FFF2-40B4-BE49-F238E27FC236}">
                  <a16:creationId xmlns:a16="http://schemas.microsoft.com/office/drawing/2014/main" id="{00000000-0008-0000-0900-00004A00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5" name="Line 225">
              <a:extLst>
                <a:ext uri="{FF2B5EF4-FFF2-40B4-BE49-F238E27FC236}">
                  <a16:creationId xmlns:a16="http://schemas.microsoft.com/office/drawing/2014/main" id="{00000000-0008-0000-0900-00004B00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6" name="Line 226">
              <a:extLst>
                <a:ext uri="{FF2B5EF4-FFF2-40B4-BE49-F238E27FC236}">
                  <a16:creationId xmlns:a16="http://schemas.microsoft.com/office/drawing/2014/main" id="{00000000-0008-0000-0900-00004C00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1" name="Line 227">
            <a:extLst>
              <a:ext uri="{FF2B5EF4-FFF2-40B4-BE49-F238E27FC236}">
                <a16:creationId xmlns:a16="http://schemas.microsoft.com/office/drawing/2014/main" id="{00000000-0008-0000-0900-000015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 name="Line 228">
            <a:extLst>
              <a:ext uri="{FF2B5EF4-FFF2-40B4-BE49-F238E27FC236}">
                <a16:creationId xmlns:a16="http://schemas.microsoft.com/office/drawing/2014/main" id="{00000000-0008-0000-0900-000016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 name="Line 229">
            <a:extLst>
              <a:ext uri="{FF2B5EF4-FFF2-40B4-BE49-F238E27FC236}">
                <a16:creationId xmlns:a16="http://schemas.microsoft.com/office/drawing/2014/main" id="{00000000-0008-0000-0900-000017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 name="Line 230">
            <a:extLst>
              <a:ext uri="{FF2B5EF4-FFF2-40B4-BE49-F238E27FC236}">
                <a16:creationId xmlns:a16="http://schemas.microsoft.com/office/drawing/2014/main" id="{00000000-0008-0000-0900-000018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5" name="Line 231">
            <a:extLst>
              <a:ext uri="{FF2B5EF4-FFF2-40B4-BE49-F238E27FC236}">
                <a16:creationId xmlns:a16="http://schemas.microsoft.com/office/drawing/2014/main" id="{00000000-0008-0000-0900-000019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6" name="Line 232">
            <a:extLst>
              <a:ext uri="{FF2B5EF4-FFF2-40B4-BE49-F238E27FC236}">
                <a16:creationId xmlns:a16="http://schemas.microsoft.com/office/drawing/2014/main" id="{00000000-0008-0000-0900-00001A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7" name="Line 233">
            <a:extLst>
              <a:ext uri="{FF2B5EF4-FFF2-40B4-BE49-F238E27FC236}">
                <a16:creationId xmlns:a16="http://schemas.microsoft.com/office/drawing/2014/main" id="{00000000-0008-0000-0900-00001B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8" name="Line 234">
            <a:extLst>
              <a:ext uri="{FF2B5EF4-FFF2-40B4-BE49-F238E27FC236}">
                <a16:creationId xmlns:a16="http://schemas.microsoft.com/office/drawing/2014/main" id="{00000000-0008-0000-0900-00001C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9" name="Line 235">
            <a:extLst>
              <a:ext uri="{FF2B5EF4-FFF2-40B4-BE49-F238E27FC236}">
                <a16:creationId xmlns:a16="http://schemas.microsoft.com/office/drawing/2014/main" id="{00000000-0008-0000-0900-00001D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0" name="Line 236">
            <a:extLst>
              <a:ext uri="{FF2B5EF4-FFF2-40B4-BE49-F238E27FC236}">
                <a16:creationId xmlns:a16="http://schemas.microsoft.com/office/drawing/2014/main" id="{00000000-0008-0000-0900-00001E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1" name="Line 237">
            <a:extLst>
              <a:ext uri="{FF2B5EF4-FFF2-40B4-BE49-F238E27FC236}">
                <a16:creationId xmlns:a16="http://schemas.microsoft.com/office/drawing/2014/main" id="{00000000-0008-0000-0900-00001F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2" name="Line 238">
            <a:extLst>
              <a:ext uri="{FF2B5EF4-FFF2-40B4-BE49-F238E27FC236}">
                <a16:creationId xmlns:a16="http://schemas.microsoft.com/office/drawing/2014/main" id="{00000000-0008-0000-0900-000020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3" name="Line 239">
            <a:extLst>
              <a:ext uri="{FF2B5EF4-FFF2-40B4-BE49-F238E27FC236}">
                <a16:creationId xmlns:a16="http://schemas.microsoft.com/office/drawing/2014/main" id="{00000000-0008-0000-0900-000021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4" name="Line 240">
            <a:extLst>
              <a:ext uri="{FF2B5EF4-FFF2-40B4-BE49-F238E27FC236}">
                <a16:creationId xmlns:a16="http://schemas.microsoft.com/office/drawing/2014/main" id="{00000000-0008-0000-0900-000022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5" name="Line 241">
            <a:extLst>
              <a:ext uri="{FF2B5EF4-FFF2-40B4-BE49-F238E27FC236}">
                <a16:creationId xmlns:a16="http://schemas.microsoft.com/office/drawing/2014/main" id="{00000000-0008-0000-0900-000023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6" name="Line 242">
            <a:extLst>
              <a:ext uri="{FF2B5EF4-FFF2-40B4-BE49-F238E27FC236}">
                <a16:creationId xmlns:a16="http://schemas.microsoft.com/office/drawing/2014/main" id="{00000000-0008-0000-0900-000024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7" name="Line 243">
            <a:extLst>
              <a:ext uri="{FF2B5EF4-FFF2-40B4-BE49-F238E27FC236}">
                <a16:creationId xmlns:a16="http://schemas.microsoft.com/office/drawing/2014/main" id="{00000000-0008-0000-0900-000025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8" name="Line 244">
            <a:extLst>
              <a:ext uri="{FF2B5EF4-FFF2-40B4-BE49-F238E27FC236}">
                <a16:creationId xmlns:a16="http://schemas.microsoft.com/office/drawing/2014/main" id="{00000000-0008-0000-0900-000026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9" name="Line 245">
            <a:extLst>
              <a:ext uri="{FF2B5EF4-FFF2-40B4-BE49-F238E27FC236}">
                <a16:creationId xmlns:a16="http://schemas.microsoft.com/office/drawing/2014/main" id="{00000000-0008-0000-0900-000027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200025</xdr:colOff>
      <xdr:row>29</xdr:row>
      <xdr:rowOff>9524</xdr:rowOff>
    </xdr:from>
    <xdr:to>
      <xdr:col>5</xdr:col>
      <xdr:colOff>600075</xdr:colOff>
      <xdr:row>68</xdr:row>
      <xdr:rowOff>12699</xdr:rowOff>
    </xdr:to>
    <xdr:grpSp>
      <xdr:nvGrpSpPr>
        <xdr:cNvPr id="77" name="Group 132">
          <a:extLst>
            <a:ext uri="{FF2B5EF4-FFF2-40B4-BE49-F238E27FC236}">
              <a16:creationId xmlns:a16="http://schemas.microsoft.com/office/drawing/2014/main" id="{00000000-0008-0000-0900-00004D000000}"/>
            </a:ext>
          </a:extLst>
        </xdr:cNvPr>
        <xdr:cNvGrpSpPr>
          <a:grpSpLocks/>
        </xdr:cNvGrpSpPr>
      </xdr:nvGrpSpPr>
      <xdr:grpSpPr bwMode="auto">
        <a:xfrm>
          <a:off x="2790825" y="4454524"/>
          <a:ext cx="1149350" cy="6035675"/>
          <a:chOff x="309" y="481"/>
          <a:chExt cx="76" cy="596"/>
        </a:xfrm>
      </xdr:grpSpPr>
      <xdr:sp macro="" textlink="">
        <xdr:nvSpPr>
          <xdr:cNvPr id="78" name="Line 96">
            <a:extLst>
              <a:ext uri="{FF2B5EF4-FFF2-40B4-BE49-F238E27FC236}">
                <a16:creationId xmlns:a16="http://schemas.microsoft.com/office/drawing/2014/main" id="{00000000-0008-0000-0900-00004E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97">
            <a:extLst>
              <a:ext uri="{FF2B5EF4-FFF2-40B4-BE49-F238E27FC236}">
                <a16:creationId xmlns:a16="http://schemas.microsoft.com/office/drawing/2014/main" id="{00000000-0008-0000-0900-00004F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98">
            <a:extLst>
              <a:ext uri="{FF2B5EF4-FFF2-40B4-BE49-F238E27FC236}">
                <a16:creationId xmlns:a16="http://schemas.microsoft.com/office/drawing/2014/main" id="{00000000-0008-0000-0900-000050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99">
            <a:extLst>
              <a:ext uri="{FF2B5EF4-FFF2-40B4-BE49-F238E27FC236}">
                <a16:creationId xmlns:a16="http://schemas.microsoft.com/office/drawing/2014/main" id="{00000000-0008-0000-0900-000051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100">
            <a:extLst>
              <a:ext uri="{FF2B5EF4-FFF2-40B4-BE49-F238E27FC236}">
                <a16:creationId xmlns:a16="http://schemas.microsoft.com/office/drawing/2014/main" id="{00000000-0008-0000-0900-000052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101">
            <a:extLst>
              <a:ext uri="{FF2B5EF4-FFF2-40B4-BE49-F238E27FC236}">
                <a16:creationId xmlns:a16="http://schemas.microsoft.com/office/drawing/2014/main" id="{00000000-0008-0000-0900-000053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102">
            <a:extLst>
              <a:ext uri="{FF2B5EF4-FFF2-40B4-BE49-F238E27FC236}">
                <a16:creationId xmlns:a16="http://schemas.microsoft.com/office/drawing/2014/main" id="{00000000-0008-0000-0900-000054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103">
            <a:extLst>
              <a:ext uri="{FF2B5EF4-FFF2-40B4-BE49-F238E27FC236}">
                <a16:creationId xmlns:a16="http://schemas.microsoft.com/office/drawing/2014/main" id="{00000000-0008-0000-0900-000055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104">
            <a:extLst>
              <a:ext uri="{FF2B5EF4-FFF2-40B4-BE49-F238E27FC236}">
                <a16:creationId xmlns:a16="http://schemas.microsoft.com/office/drawing/2014/main" id="{00000000-0008-0000-0900-000056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105">
            <a:extLst>
              <a:ext uri="{FF2B5EF4-FFF2-40B4-BE49-F238E27FC236}">
                <a16:creationId xmlns:a16="http://schemas.microsoft.com/office/drawing/2014/main" id="{00000000-0008-0000-0900-000057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106">
            <a:extLst>
              <a:ext uri="{FF2B5EF4-FFF2-40B4-BE49-F238E27FC236}">
                <a16:creationId xmlns:a16="http://schemas.microsoft.com/office/drawing/2014/main" id="{00000000-0008-0000-0900-000058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107">
            <a:extLst>
              <a:ext uri="{FF2B5EF4-FFF2-40B4-BE49-F238E27FC236}">
                <a16:creationId xmlns:a16="http://schemas.microsoft.com/office/drawing/2014/main" id="{00000000-0008-0000-0900-000059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0" name="Line 108">
            <a:extLst>
              <a:ext uri="{FF2B5EF4-FFF2-40B4-BE49-F238E27FC236}">
                <a16:creationId xmlns:a16="http://schemas.microsoft.com/office/drawing/2014/main" id="{00000000-0008-0000-0900-00005A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1" name="Line 109">
            <a:extLst>
              <a:ext uri="{FF2B5EF4-FFF2-40B4-BE49-F238E27FC236}">
                <a16:creationId xmlns:a16="http://schemas.microsoft.com/office/drawing/2014/main" id="{00000000-0008-0000-0900-00005B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2" name="Line 110">
            <a:extLst>
              <a:ext uri="{FF2B5EF4-FFF2-40B4-BE49-F238E27FC236}">
                <a16:creationId xmlns:a16="http://schemas.microsoft.com/office/drawing/2014/main" id="{00000000-0008-0000-0900-00005C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3" name="Line 111">
            <a:extLst>
              <a:ext uri="{FF2B5EF4-FFF2-40B4-BE49-F238E27FC236}">
                <a16:creationId xmlns:a16="http://schemas.microsoft.com/office/drawing/2014/main" id="{00000000-0008-0000-0900-00005D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4" name="Line 112">
            <a:extLst>
              <a:ext uri="{FF2B5EF4-FFF2-40B4-BE49-F238E27FC236}">
                <a16:creationId xmlns:a16="http://schemas.microsoft.com/office/drawing/2014/main" id="{00000000-0008-0000-0900-00005E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5" name="Line 113">
            <a:extLst>
              <a:ext uri="{FF2B5EF4-FFF2-40B4-BE49-F238E27FC236}">
                <a16:creationId xmlns:a16="http://schemas.microsoft.com/office/drawing/2014/main" id="{00000000-0008-0000-0900-00005F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6" name="Line 114">
            <a:extLst>
              <a:ext uri="{FF2B5EF4-FFF2-40B4-BE49-F238E27FC236}">
                <a16:creationId xmlns:a16="http://schemas.microsoft.com/office/drawing/2014/main" id="{00000000-0008-0000-0900-000060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7" name="Line 115">
            <a:extLst>
              <a:ext uri="{FF2B5EF4-FFF2-40B4-BE49-F238E27FC236}">
                <a16:creationId xmlns:a16="http://schemas.microsoft.com/office/drawing/2014/main" id="{00000000-0008-0000-0900-000061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8" name="Line 116">
            <a:extLst>
              <a:ext uri="{FF2B5EF4-FFF2-40B4-BE49-F238E27FC236}">
                <a16:creationId xmlns:a16="http://schemas.microsoft.com/office/drawing/2014/main" id="{00000000-0008-0000-0900-000062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9" name="Line 117">
            <a:extLst>
              <a:ext uri="{FF2B5EF4-FFF2-40B4-BE49-F238E27FC236}">
                <a16:creationId xmlns:a16="http://schemas.microsoft.com/office/drawing/2014/main" id="{00000000-0008-0000-0900-000063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0" name="Line 118">
            <a:extLst>
              <a:ext uri="{FF2B5EF4-FFF2-40B4-BE49-F238E27FC236}">
                <a16:creationId xmlns:a16="http://schemas.microsoft.com/office/drawing/2014/main" id="{00000000-0008-0000-0900-000064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1" name="Line 119">
            <a:extLst>
              <a:ext uri="{FF2B5EF4-FFF2-40B4-BE49-F238E27FC236}">
                <a16:creationId xmlns:a16="http://schemas.microsoft.com/office/drawing/2014/main" id="{00000000-0008-0000-0900-000065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2" name="Line 120">
            <a:extLst>
              <a:ext uri="{FF2B5EF4-FFF2-40B4-BE49-F238E27FC236}">
                <a16:creationId xmlns:a16="http://schemas.microsoft.com/office/drawing/2014/main" id="{00000000-0008-0000-0900-000066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3" name="Line 121">
            <a:extLst>
              <a:ext uri="{FF2B5EF4-FFF2-40B4-BE49-F238E27FC236}">
                <a16:creationId xmlns:a16="http://schemas.microsoft.com/office/drawing/2014/main" id="{00000000-0008-0000-0900-000067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4" name="Line 122">
            <a:extLst>
              <a:ext uri="{FF2B5EF4-FFF2-40B4-BE49-F238E27FC236}">
                <a16:creationId xmlns:a16="http://schemas.microsoft.com/office/drawing/2014/main" id="{00000000-0008-0000-0900-000068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5" name="Line 123">
            <a:extLst>
              <a:ext uri="{FF2B5EF4-FFF2-40B4-BE49-F238E27FC236}">
                <a16:creationId xmlns:a16="http://schemas.microsoft.com/office/drawing/2014/main" id="{00000000-0008-0000-0900-000069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6" name="Line 124">
            <a:extLst>
              <a:ext uri="{FF2B5EF4-FFF2-40B4-BE49-F238E27FC236}">
                <a16:creationId xmlns:a16="http://schemas.microsoft.com/office/drawing/2014/main" id="{00000000-0008-0000-0900-00006A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125">
            <a:extLst>
              <a:ext uri="{FF2B5EF4-FFF2-40B4-BE49-F238E27FC236}">
                <a16:creationId xmlns:a16="http://schemas.microsoft.com/office/drawing/2014/main" id="{00000000-0008-0000-0900-00006B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126">
            <a:extLst>
              <a:ext uri="{FF2B5EF4-FFF2-40B4-BE49-F238E27FC236}">
                <a16:creationId xmlns:a16="http://schemas.microsoft.com/office/drawing/2014/main" id="{00000000-0008-0000-0900-00006C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127">
            <a:extLst>
              <a:ext uri="{FF2B5EF4-FFF2-40B4-BE49-F238E27FC236}">
                <a16:creationId xmlns:a16="http://schemas.microsoft.com/office/drawing/2014/main" id="{00000000-0008-0000-0900-00006D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128">
            <a:extLst>
              <a:ext uri="{FF2B5EF4-FFF2-40B4-BE49-F238E27FC236}">
                <a16:creationId xmlns:a16="http://schemas.microsoft.com/office/drawing/2014/main" id="{00000000-0008-0000-0900-00006E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129">
            <a:extLst>
              <a:ext uri="{FF2B5EF4-FFF2-40B4-BE49-F238E27FC236}">
                <a16:creationId xmlns:a16="http://schemas.microsoft.com/office/drawing/2014/main" id="{00000000-0008-0000-0900-00006F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130">
            <a:extLst>
              <a:ext uri="{FF2B5EF4-FFF2-40B4-BE49-F238E27FC236}">
                <a16:creationId xmlns:a16="http://schemas.microsoft.com/office/drawing/2014/main" id="{00000000-0008-0000-0900-000070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131">
            <a:extLst>
              <a:ext uri="{FF2B5EF4-FFF2-40B4-BE49-F238E27FC236}">
                <a16:creationId xmlns:a16="http://schemas.microsoft.com/office/drawing/2014/main" id="{00000000-0008-0000-0900-000071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xdr:col>
      <xdr:colOff>200025</xdr:colOff>
      <xdr:row>5</xdr:row>
      <xdr:rowOff>0</xdr:rowOff>
    </xdr:from>
    <xdr:to>
      <xdr:col>19</xdr:col>
      <xdr:colOff>333375</xdr:colOff>
      <xdr:row>92</xdr:row>
      <xdr:rowOff>0</xdr:rowOff>
    </xdr:to>
    <xdr:sp macro="" textlink="">
      <xdr:nvSpPr>
        <xdr:cNvPr id="114" name="Rectangle 1">
          <a:extLst>
            <a:ext uri="{FF2B5EF4-FFF2-40B4-BE49-F238E27FC236}">
              <a16:creationId xmlns:a16="http://schemas.microsoft.com/office/drawing/2014/main" id="{00000000-0008-0000-0900-000072000000}"/>
            </a:ext>
          </a:extLst>
        </xdr:cNvPr>
        <xdr:cNvSpPr>
          <a:spLocks noChangeArrowheads="1"/>
        </xdr:cNvSpPr>
      </xdr:nvSpPr>
      <xdr:spPr bwMode="auto">
        <a:xfrm>
          <a:off x="3543300" y="762000"/>
          <a:ext cx="12944475" cy="1246822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59</xdr:row>
      <xdr:rowOff>9525</xdr:rowOff>
    </xdr:from>
    <xdr:to>
      <xdr:col>3</xdr:col>
      <xdr:colOff>371475</xdr:colOff>
      <xdr:row>101</xdr:row>
      <xdr:rowOff>142875</xdr:rowOff>
    </xdr:to>
    <xdr:sp macro="" textlink="">
      <xdr:nvSpPr>
        <xdr:cNvPr id="115" name="Line 2">
          <a:extLst>
            <a:ext uri="{FF2B5EF4-FFF2-40B4-BE49-F238E27FC236}">
              <a16:creationId xmlns:a16="http://schemas.microsoft.com/office/drawing/2014/main" id="{00000000-0008-0000-0900-000073000000}"/>
            </a:ext>
          </a:extLst>
        </xdr:cNvPr>
        <xdr:cNvSpPr>
          <a:spLocks noChangeShapeType="1"/>
        </xdr:cNvSpPr>
      </xdr:nvSpPr>
      <xdr:spPr bwMode="auto">
        <a:xfrm>
          <a:off x="2200275" y="8620125"/>
          <a:ext cx="9525" cy="6134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40</xdr:row>
      <xdr:rowOff>133350</xdr:rowOff>
    </xdr:from>
    <xdr:to>
      <xdr:col>3</xdr:col>
      <xdr:colOff>352425</xdr:colOff>
      <xdr:row>45</xdr:row>
      <xdr:rowOff>123825</xdr:rowOff>
    </xdr:to>
    <xdr:sp macro="" textlink="">
      <xdr:nvSpPr>
        <xdr:cNvPr id="116" name="Line 4">
          <a:extLst>
            <a:ext uri="{FF2B5EF4-FFF2-40B4-BE49-F238E27FC236}">
              <a16:creationId xmlns:a16="http://schemas.microsoft.com/office/drawing/2014/main" id="{00000000-0008-0000-0900-000074000000}"/>
            </a:ext>
          </a:extLst>
        </xdr:cNvPr>
        <xdr:cNvSpPr>
          <a:spLocks noChangeShapeType="1"/>
        </xdr:cNvSpPr>
      </xdr:nvSpPr>
      <xdr:spPr bwMode="auto">
        <a:xfrm>
          <a:off x="1476375" y="5819775"/>
          <a:ext cx="714375" cy="7620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48</xdr:row>
      <xdr:rowOff>0</xdr:rowOff>
    </xdr:from>
    <xdr:to>
      <xdr:col>3</xdr:col>
      <xdr:colOff>361950</xdr:colOff>
      <xdr:row>56</xdr:row>
      <xdr:rowOff>85725</xdr:rowOff>
    </xdr:to>
    <xdr:sp macro="" textlink="">
      <xdr:nvSpPr>
        <xdr:cNvPr id="117" name="Line 5">
          <a:extLst>
            <a:ext uri="{FF2B5EF4-FFF2-40B4-BE49-F238E27FC236}">
              <a16:creationId xmlns:a16="http://schemas.microsoft.com/office/drawing/2014/main" id="{00000000-0008-0000-0900-000075000000}"/>
            </a:ext>
          </a:extLst>
        </xdr:cNvPr>
        <xdr:cNvSpPr>
          <a:spLocks noChangeShapeType="1"/>
        </xdr:cNvSpPr>
      </xdr:nvSpPr>
      <xdr:spPr bwMode="auto">
        <a:xfrm>
          <a:off x="2200275" y="6934200"/>
          <a:ext cx="0" cy="13049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638175</xdr:colOff>
      <xdr:row>90</xdr:row>
      <xdr:rowOff>66675</xdr:rowOff>
    </xdr:from>
    <xdr:to>
      <xdr:col>18</xdr:col>
      <xdr:colOff>638175</xdr:colOff>
      <xdr:row>94</xdr:row>
      <xdr:rowOff>0</xdr:rowOff>
    </xdr:to>
    <xdr:sp macro="" textlink="">
      <xdr:nvSpPr>
        <xdr:cNvPr id="118" name="Line 6">
          <a:extLst>
            <a:ext uri="{FF2B5EF4-FFF2-40B4-BE49-F238E27FC236}">
              <a16:creationId xmlns:a16="http://schemas.microsoft.com/office/drawing/2014/main" id="{00000000-0008-0000-0900-000076000000}"/>
            </a:ext>
          </a:extLst>
        </xdr:cNvPr>
        <xdr:cNvSpPr>
          <a:spLocks noChangeShapeType="1"/>
        </xdr:cNvSpPr>
      </xdr:nvSpPr>
      <xdr:spPr bwMode="auto">
        <a:xfrm>
          <a:off x="15963900" y="12982575"/>
          <a:ext cx="0" cy="5524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94</xdr:row>
      <xdr:rowOff>0</xdr:rowOff>
    </xdr:from>
    <xdr:to>
      <xdr:col>18</xdr:col>
      <xdr:colOff>657225</xdr:colOff>
      <xdr:row>94</xdr:row>
      <xdr:rowOff>0</xdr:rowOff>
    </xdr:to>
    <xdr:sp macro="" textlink="">
      <xdr:nvSpPr>
        <xdr:cNvPr id="119" name="Line 7">
          <a:extLst>
            <a:ext uri="{FF2B5EF4-FFF2-40B4-BE49-F238E27FC236}">
              <a16:creationId xmlns:a16="http://schemas.microsoft.com/office/drawing/2014/main" id="{00000000-0008-0000-0900-000077000000}"/>
            </a:ext>
          </a:extLst>
        </xdr:cNvPr>
        <xdr:cNvSpPr>
          <a:spLocks noChangeShapeType="1"/>
        </xdr:cNvSpPr>
      </xdr:nvSpPr>
      <xdr:spPr bwMode="auto">
        <a:xfrm flipH="1">
          <a:off x="2219325" y="13535025"/>
          <a:ext cx="137636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111</xdr:row>
      <xdr:rowOff>133350</xdr:rowOff>
    </xdr:from>
    <xdr:to>
      <xdr:col>3</xdr:col>
      <xdr:colOff>381000</xdr:colOff>
      <xdr:row>144</xdr:row>
      <xdr:rowOff>104775</xdr:rowOff>
    </xdr:to>
    <xdr:sp macro="" textlink="">
      <xdr:nvSpPr>
        <xdr:cNvPr id="120" name="Line 9">
          <a:extLst>
            <a:ext uri="{FF2B5EF4-FFF2-40B4-BE49-F238E27FC236}">
              <a16:creationId xmlns:a16="http://schemas.microsoft.com/office/drawing/2014/main" id="{00000000-0008-0000-0900-000078000000}"/>
            </a:ext>
          </a:extLst>
        </xdr:cNvPr>
        <xdr:cNvSpPr>
          <a:spLocks noChangeShapeType="1"/>
        </xdr:cNvSpPr>
      </xdr:nvSpPr>
      <xdr:spPr bwMode="auto">
        <a:xfrm>
          <a:off x="2219325" y="16278225"/>
          <a:ext cx="0" cy="48387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7</xdr:row>
      <xdr:rowOff>0</xdr:rowOff>
    </xdr:from>
    <xdr:to>
      <xdr:col>22</xdr:col>
      <xdr:colOff>0</xdr:colOff>
      <xdr:row>9</xdr:row>
      <xdr:rowOff>0</xdr:rowOff>
    </xdr:to>
    <xdr:sp macro="" textlink="">
      <xdr:nvSpPr>
        <xdr:cNvPr id="121" name="Line 10">
          <a:extLst>
            <a:ext uri="{FF2B5EF4-FFF2-40B4-BE49-F238E27FC236}">
              <a16:creationId xmlns:a16="http://schemas.microsoft.com/office/drawing/2014/main" id="{00000000-0008-0000-0900-000079000000}"/>
            </a:ext>
          </a:extLst>
        </xdr:cNvPr>
        <xdr:cNvSpPr>
          <a:spLocks noChangeShapeType="1"/>
        </xdr:cNvSpPr>
      </xdr:nvSpPr>
      <xdr:spPr bwMode="auto">
        <a:xfrm>
          <a:off x="1960245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352425</xdr:colOff>
      <xdr:row>99</xdr:row>
      <xdr:rowOff>114300</xdr:rowOff>
    </xdr:from>
    <xdr:to>
      <xdr:col>19</xdr:col>
      <xdr:colOff>352425</xdr:colOff>
      <xdr:row>191</xdr:row>
      <xdr:rowOff>57150</xdr:rowOff>
    </xdr:to>
    <xdr:sp macro="" textlink="">
      <xdr:nvSpPr>
        <xdr:cNvPr id="122" name="Rectangle 11">
          <a:extLst>
            <a:ext uri="{FF2B5EF4-FFF2-40B4-BE49-F238E27FC236}">
              <a16:creationId xmlns:a16="http://schemas.microsoft.com/office/drawing/2014/main" id="{00000000-0008-0000-0900-00007A000000}"/>
            </a:ext>
          </a:extLst>
        </xdr:cNvPr>
        <xdr:cNvSpPr>
          <a:spLocks noChangeArrowheads="1"/>
        </xdr:cNvSpPr>
      </xdr:nvSpPr>
      <xdr:spPr bwMode="auto">
        <a:xfrm>
          <a:off x="638175" y="14411325"/>
          <a:ext cx="15868650" cy="137350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38100</xdr:colOff>
      <xdr:row>98</xdr:row>
      <xdr:rowOff>85725</xdr:rowOff>
    </xdr:from>
    <xdr:to>
      <xdr:col>17</xdr:col>
      <xdr:colOff>276225</xdr:colOff>
      <xdr:row>100</xdr:row>
      <xdr:rowOff>133350</xdr:rowOff>
    </xdr:to>
    <xdr:sp macro="" textlink="">
      <xdr:nvSpPr>
        <xdr:cNvPr id="123" name="Text Box 12">
          <a:extLst>
            <a:ext uri="{FF2B5EF4-FFF2-40B4-BE49-F238E27FC236}">
              <a16:creationId xmlns:a16="http://schemas.microsoft.com/office/drawing/2014/main" id="{00000000-0008-0000-0900-00007B000000}"/>
            </a:ext>
          </a:extLst>
        </xdr:cNvPr>
        <xdr:cNvSpPr txBox="1">
          <a:spLocks noChangeArrowheads="1"/>
        </xdr:cNvSpPr>
      </xdr:nvSpPr>
      <xdr:spPr bwMode="auto">
        <a:xfrm>
          <a:off x="12087225" y="14230350"/>
          <a:ext cx="2686050" cy="352425"/>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38100</xdr:colOff>
      <xdr:row>3</xdr:row>
      <xdr:rowOff>114300</xdr:rowOff>
    </xdr:from>
    <xdr:to>
      <xdr:col>17</xdr:col>
      <xdr:colOff>161925</xdr:colOff>
      <xdr:row>6</xdr:row>
      <xdr:rowOff>9525</xdr:rowOff>
    </xdr:to>
    <xdr:sp macro="" textlink="">
      <xdr:nvSpPr>
        <xdr:cNvPr id="124" name="Text Box 13">
          <a:extLst>
            <a:ext uri="{FF2B5EF4-FFF2-40B4-BE49-F238E27FC236}">
              <a16:creationId xmlns:a16="http://schemas.microsoft.com/office/drawing/2014/main" id="{00000000-0008-0000-0900-00007C000000}"/>
            </a:ext>
          </a:extLst>
        </xdr:cNvPr>
        <xdr:cNvSpPr txBox="1">
          <a:spLocks noChangeArrowheads="1"/>
        </xdr:cNvSpPr>
      </xdr:nvSpPr>
      <xdr:spPr bwMode="auto">
        <a:xfrm>
          <a:off x="12087225" y="571500"/>
          <a:ext cx="25717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2</xdr:col>
      <xdr:colOff>523875</xdr:colOff>
      <xdr:row>50</xdr:row>
      <xdr:rowOff>85725</xdr:rowOff>
    </xdr:from>
    <xdr:to>
      <xdr:col>4</xdr:col>
      <xdr:colOff>152400</xdr:colOff>
      <xdr:row>53</xdr:row>
      <xdr:rowOff>104775</xdr:rowOff>
    </xdr:to>
    <xdr:sp macro="" textlink="">
      <xdr:nvSpPr>
        <xdr:cNvPr id="125" name="Text Box 18">
          <a:extLst>
            <a:ext uri="{FF2B5EF4-FFF2-40B4-BE49-F238E27FC236}">
              <a16:creationId xmlns:a16="http://schemas.microsoft.com/office/drawing/2014/main" id="{00000000-0008-0000-0900-00007D000000}"/>
            </a:ext>
          </a:extLst>
        </xdr:cNvPr>
        <xdr:cNvSpPr txBox="1">
          <a:spLocks noChangeArrowheads="1"/>
        </xdr:cNvSpPr>
      </xdr:nvSpPr>
      <xdr:spPr bwMode="auto">
        <a:xfrm>
          <a:off x="1609725" y="7324725"/>
          <a:ext cx="1133475" cy="476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1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314325</xdr:colOff>
      <xdr:row>87</xdr:row>
      <xdr:rowOff>47625</xdr:rowOff>
    </xdr:from>
    <xdr:to>
      <xdr:col>4</xdr:col>
      <xdr:colOff>476250</xdr:colOff>
      <xdr:row>89</xdr:row>
      <xdr:rowOff>85725</xdr:rowOff>
    </xdr:to>
    <xdr:sp macro="" textlink="">
      <xdr:nvSpPr>
        <xdr:cNvPr id="126" name="Text Box 19">
          <a:extLst>
            <a:ext uri="{FF2B5EF4-FFF2-40B4-BE49-F238E27FC236}">
              <a16:creationId xmlns:a16="http://schemas.microsoft.com/office/drawing/2014/main" id="{00000000-0008-0000-0900-00007E000000}"/>
            </a:ext>
          </a:extLst>
        </xdr:cNvPr>
        <xdr:cNvSpPr txBox="1">
          <a:spLocks noChangeArrowheads="1"/>
        </xdr:cNvSpPr>
      </xdr:nvSpPr>
      <xdr:spPr bwMode="auto">
        <a:xfrm>
          <a:off x="1400175" y="12477750"/>
          <a:ext cx="1666875" cy="3524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1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4</xdr:col>
      <xdr:colOff>466724</xdr:colOff>
      <xdr:row>41</xdr:row>
      <xdr:rowOff>9525</xdr:rowOff>
    </xdr:from>
    <xdr:to>
      <xdr:col>4</xdr:col>
      <xdr:colOff>685799</xdr:colOff>
      <xdr:row>56</xdr:row>
      <xdr:rowOff>25400</xdr:rowOff>
    </xdr:to>
    <xdr:sp macro="" textlink="">
      <xdr:nvSpPr>
        <xdr:cNvPr id="127" name="Text Box 21">
          <a:extLst>
            <a:ext uri="{FF2B5EF4-FFF2-40B4-BE49-F238E27FC236}">
              <a16:creationId xmlns:a16="http://schemas.microsoft.com/office/drawing/2014/main" id="{00000000-0008-0000-0900-00007F000000}"/>
            </a:ext>
          </a:extLst>
        </xdr:cNvPr>
        <xdr:cNvSpPr txBox="1">
          <a:spLocks noChangeArrowheads="1"/>
        </xdr:cNvSpPr>
      </xdr:nvSpPr>
      <xdr:spPr bwMode="auto">
        <a:xfrm>
          <a:off x="3057524" y="6334125"/>
          <a:ext cx="219075" cy="232727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438150</xdr:colOff>
      <xdr:row>42</xdr:row>
      <xdr:rowOff>76200</xdr:rowOff>
    </xdr:from>
    <xdr:to>
      <xdr:col>8</xdr:col>
      <xdr:colOff>714375</xdr:colOff>
      <xdr:row>70</xdr:row>
      <xdr:rowOff>85725</xdr:rowOff>
    </xdr:to>
    <xdr:sp macro="" textlink="">
      <xdr:nvSpPr>
        <xdr:cNvPr id="128" name="Text Box 80">
          <a:extLst>
            <a:ext uri="{FF2B5EF4-FFF2-40B4-BE49-F238E27FC236}">
              <a16:creationId xmlns:a16="http://schemas.microsoft.com/office/drawing/2014/main" id="{00000000-0008-0000-0900-000080000000}"/>
            </a:ext>
          </a:extLst>
        </xdr:cNvPr>
        <xdr:cNvSpPr txBox="1">
          <a:spLocks noChangeArrowheads="1"/>
        </xdr:cNvSpPr>
      </xdr:nvSpPr>
      <xdr:spPr bwMode="auto">
        <a:xfrm>
          <a:off x="7553325" y="6076950"/>
          <a:ext cx="276225" cy="43053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50</xdr:row>
      <xdr:rowOff>66675</xdr:rowOff>
    </xdr:from>
    <xdr:to>
      <xdr:col>11</xdr:col>
      <xdr:colOff>628650</xdr:colOff>
      <xdr:row>88</xdr:row>
      <xdr:rowOff>76200</xdr:rowOff>
    </xdr:to>
    <xdr:grpSp>
      <xdr:nvGrpSpPr>
        <xdr:cNvPr id="129" name="Group 440">
          <a:extLst>
            <a:ext uri="{FF2B5EF4-FFF2-40B4-BE49-F238E27FC236}">
              <a16:creationId xmlns:a16="http://schemas.microsoft.com/office/drawing/2014/main" id="{00000000-0008-0000-0900-000081000000}"/>
            </a:ext>
          </a:extLst>
        </xdr:cNvPr>
        <xdr:cNvGrpSpPr>
          <a:grpSpLocks/>
        </xdr:cNvGrpSpPr>
      </xdr:nvGrpSpPr>
      <xdr:grpSpPr bwMode="auto">
        <a:xfrm>
          <a:off x="11395075" y="7788275"/>
          <a:ext cx="561975" cy="5813425"/>
          <a:chOff x="1101" y="782"/>
          <a:chExt cx="59" cy="597"/>
        </a:xfrm>
      </xdr:grpSpPr>
      <xdr:sp macro="" textlink="">
        <xdr:nvSpPr>
          <xdr:cNvPr id="130" name="Line 247">
            <a:extLst>
              <a:ext uri="{FF2B5EF4-FFF2-40B4-BE49-F238E27FC236}">
                <a16:creationId xmlns:a16="http://schemas.microsoft.com/office/drawing/2014/main" id="{00000000-0008-0000-0900-000082000000}"/>
              </a:ext>
            </a:extLst>
          </xdr:cNvPr>
          <xdr:cNvSpPr>
            <a:spLocks noChangeShapeType="1"/>
          </xdr:cNvSpPr>
        </xdr:nvSpPr>
        <xdr:spPr bwMode="auto">
          <a:xfrm>
            <a:off x="1102" y="78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1" name="Line 248">
            <a:extLst>
              <a:ext uri="{FF2B5EF4-FFF2-40B4-BE49-F238E27FC236}">
                <a16:creationId xmlns:a16="http://schemas.microsoft.com/office/drawing/2014/main" id="{00000000-0008-0000-0900-000083000000}"/>
              </a:ext>
            </a:extLst>
          </xdr:cNvPr>
          <xdr:cNvSpPr>
            <a:spLocks noChangeShapeType="1"/>
          </xdr:cNvSpPr>
        </xdr:nvSpPr>
        <xdr:spPr bwMode="auto">
          <a:xfrm>
            <a:off x="1101" y="7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2" name="Line 249">
            <a:extLst>
              <a:ext uri="{FF2B5EF4-FFF2-40B4-BE49-F238E27FC236}">
                <a16:creationId xmlns:a16="http://schemas.microsoft.com/office/drawing/2014/main" id="{00000000-0008-0000-0900-000084000000}"/>
              </a:ext>
            </a:extLst>
          </xdr:cNvPr>
          <xdr:cNvSpPr>
            <a:spLocks noChangeShapeType="1"/>
          </xdr:cNvSpPr>
        </xdr:nvSpPr>
        <xdr:spPr bwMode="auto">
          <a:xfrm>
            <a:off x="1101" y="81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3" name="Line 250">
            <a:extLst>
              <a:ext uri="{FF2B5EF4-FFF2-40B4-BE49-F238E27FC236}">
                <a16:creationId xmlns:a16="http://schemas.microsoft.com/office/drawing/2014/main" id="{00000000-0008-0000-0900-000085000000}"/>
              </a:ext>
            </a:extLst>
          </xdr:cNvPr>
          <xdr:cNvSpPr>
            <a:spLocks noChangeShapeType="1"/>
          </xdr:cNvSpPr>
        </xdr:nvSpPr>
        <xdr:spPr bwMode="auto">
          <a:xfrm>
            <a:off x="1101" y="83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4" name="Line 251">
            <a:extLst>
              <a:ext uri="{FF2B5EF4-FFF2-40B4-BE49-F238E27FC236}">
                <a16:creationId xmlns:a16="http://schemas.microsoft.com/office/drawing/2014/main" id="{00000000-0008-0000-0900-000086000000}"/>
              </a:ext>
            </a:extLst>
          </xdr:cNvPr>
          <xdr:cNvSpPr>
            <a:spLocks noChangeShapeType="1"/>
          </xdr:cNvSpPr>
        </xdr:nvSpPr>
        <xdr:spPr bwMode="auto">
          <a:xfrm>
            <a:off x="1101" y="85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5" name="Line 252">
            <a:extLst>
              <a:ext uri="{FF2B5EF4-FFF2-40B4-BE49-F238E27FC236}">
                <a16:creationId xmlns:a16="http://schemas.microsoft.com/office/drawing/2014/main" id="{00000000-0008-0000-0900-000087000000}"/>
              </a:ext>
            </a:extLst>
          </xdr:cNvPr>
          <xdr:cNvSpPr>
            <a:spLocks noChangeShapeType="1"/>
          </xdr:cNvSpPr>
        </xdr:nvSpPr>
        <xdr:spPr bwMode="auto">
          <a:xfrm>
            <a:off x="1101" y="86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6" name="Line 253">
            <a:extLst>
              <a:ext uri="{FF2B5EF4-FFF2-40B4-BE49-F238E27FC236}">
                <a16:creationId xmlns:a16="http://schemas.microsoft.com/office/drawing/2014/main" id="{00000000-0008-0000-0900-000088000000}"/>
              </a:ext>
            </a:extLst>
          </xdr:cNvPr>
          <xdr:cNvSpPr>
            <a:spLocks noChangeShapeType="1"/>
          </xdr:cNvSpPr>
        </xdr:nvSpPr>
        <xdr:spPr bwMode="auto">
          <a:xfrm>
            <a:off x="1101" y="88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7" name="Line 254">
            <a:extLst>
              <a:ext uri="{FF2B5EF4-FFF2-40B4-BE49-F238E27FC236}">
                <a16:creationId xmlns:a16="http://schemas.microsoft.com/office/drawing/2014/main" id="{00000000-0008-0000-0900-000089000000}"/>
              </a:ext>
            </a:extLst>
          </xdr:cNvPr>
          <xdr:cNvSpPr>
            <a:spLocks noChangeShapeType="1"/>
          </xdr:cNvSpPr>
        </xdr:nvSpPr>
        <xdr:spPr bwMode="auto">
          <a:xfrm>
            <a:off x="1101" y="9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8" name="Line 255">
            <a:extLst>
              <a:ext uri="{FF2B5EF4-FFF2-40B4-BE49-F238E27FC236}">
                <a16:creationId xmlns:a16="http://schemas.microsoft.com/office/drawing/2014/main" id="{00000000-0008-0000-0900-00008A000000}"/>
              </a:ext>
            </a:extLst>
          </xdr:cNvPr>
          <xdr:cNvSpPr>
            <a:spLocks noChangeShapeType="1"/>
          </xdr:cNvSpPr>
        </xdr:nvSpPr>
        <xdr:spPr bwMode="auto">
          <a:xfrm>
            <a:off x="1101" y="91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9" name="Line 256">
            <a:extLst>
              <a:ext uri="{FF2B5EF4-FFF2-40B4-BE49-F238E27FC236}">
                <a16:creationId xmlns:a16="http://schemas.microsoft.com/office/drawing/2014/main" id="{00000000-0008-0000-0900-00008B000000}"/>
              </a:ext>
            </a:extLst>
          </xdr:cNvPr>
          <xdr:cNvSpPr>
            <a:spLocks noChangeShapeType="1"/>
          </xdr:cNvSpPr>
        </xdr:nvSpPr>
        <xdr:spPr bwMode="auto">
          <a:xfrm>
            <a:off x="1101" y="9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0" name="Line 257">
            <a:extLst>
              <a:ext uri="{FF2B5EF4-FFF2-40B4-BE49-F238E27FC236}">
                <a16:creationId xmlns:a16="http://schemas.microsoft.com/office/drawing/2014/main" id="{00000000-0008-0000-0900-00008C000000}"/>
              </a:ext>
            </a:extLst>
          </xdr:cNvPr>
          <xdr:cNvSpPr>
            <a:spLocks noChangeShapeType="1"/>
          </xdr:cNvSpPr>
        </xdr:nvSpPr>
        <xdr:spPr bwMode="auto">
          <a:xfrm>
            <a:off x="1101" y="95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1" name="Line 258">
            <a:extLst>
              <a:ext uri="{FF2B5EF4-FFF2-40B4-BE49-F238E27FC236}">
                <a16:creationId xmlns:a16="http://schemas.microsoft.com/office/drawing/2014/main" id="{00000000-0008-0000-0900-00008D000000}"/>
              </a:ext>
            </a:extLst>
          </xdr:cNvPr>
          <xdr:cNvSpPr>
            <a:spLocks noChangeShapeType="1"/>
          </xdr:cNvSpPr>
        </xdr:nvSpPr>
        <xdr:spPr bwMode="auto">
          <a:xfrm>
            <a:off x="1101" y="96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2" name="Line 259">
            <a:extLst>
              <a:ext uri="{FF2B5EF4-FFF2-40B4-BE49-F238E27FC236}">
                <a16:creationId xmlns:a16="http://schemas.microsoft.com/office/drawing/2014/main" id="{00000000-0008-0000-0900-00008E000000}"/>
              </a:ext>
            </a:extLst>
          </xdr:cNvPr>
          <xdr:cNvSpPr>
            <a:spLocks noChangeShapeType="1"/>
          </xdr:cNvSpPr>
        </xdr:nvSpPr>
        <xdr:spPr bwMode="auto">
          <a:xfrm>
            <a:off x="1101" y="98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3" name="Line 260">
            <a:extLst>
              <a:ext uri="{FF2B5EF4-FFF2-40B4-BE49-F238E27FC236}">
                <a16:creationId xmlns:a16="http://schemas.microsoft.com/office/drawing/2014/main" id="{00000000-0008-0000-0900-00008F000000}"/>
              </a:ext>
            </a:extLst>
          </xdr:cNvPr>
          <xdr:cNvSpPr>
            <a:spLocks noChangeShapeType="1"/>
          </xdr:cNvSpPr>
        </xdr:nvSpPr>
        <xdr:spPr bwMode="auto">
          <a:xfrm>
            <a:off x="1101" y="100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4" name="Line 261">
            <a:extLst>
              <a:ext uri="{FF2B5EF4-FFF2-40B4-BE49-F238E27FC236}">
                <a16:creationId xmlns:a16="http://schemas.microsoft.com/office/drawing/2014/main" id="{00000000-0008-0000-0900-000090000000}"/>
              </a:ext>
            </a:extLst>
          </xdr:cNvPr>
          <xdr:cNvSpPr>
            <a:spLocks noChangeShapeType="1"/>
          </xdr:cNvSpPr>
        </xdr:nvSpPr>
        <xdr:spPr bwMode="auto">
          <a:xfrm>
            <a:off x="1101" y="102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5" name="Line 262">
            <a:extLst>
              <a:ext uri="{FF2B5EF4-FFF2-40B4-BE49-F238E27FC236}">
                <a16:creationId xmlns:a16="http://schemas.microsoft.com/office/drawing/2014/main" id="{00000000-0008-0000-0900-000091000000}"/>
              </a:ext>
            </a:extLst>
          </xdr:cNvPr>
          <xdr:cNvSpPr>
            <a:spLocks noChangeShapeType="1"/>
          </xdr:cNvSpPr>
        </xdr:nvSpPr>
        <xdr:spPr bwMode="auto">
          <a:xfrm>
            <a:off x="1101" y="10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6" name="Line 263">
            <a:extLst>
              <a:ext uri="{FF2B5EF4-FFF2-40B4-BE49-F238E27FC236}">
                <a16:creationId xmlns:a16="http://schemas.microsoft.com/office/drawing/2014/main" id="{00000000-0008-0000-0900-000092000000}"/>
              </a:ext>
            </a:extLst>
          </xdr:cNvPr>
          <xdr:cNvSpPr>
            <a:spLocks noChangeShapeType="1"/>
          </xdr:cNvSpPr>
        </xdr:nvSpPr>
        <xdr:spPr bwMode="auto">
          <a:xfrm>
            <a:off x="1101" y="10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7" name="Line 264">
            <a:extLst>
              <a:ext uri="{FF2B5EF4-FFF2-40B4-BE49-F238E27FC236}">
                <a16:creationId xmlns:a16="http://schemas.microsoft.com/office/drawing/2014/main" id="{00000000-0008-0000-0900-000093000000}"/>
              </a:ext>
            </a:extLst>
          </xdr:cNvPr>
          <xdr:cNvSpPr>
            <a:spLocks noChangeShapeType="1"/>
          </xdr:cNvSpPr>
        </xdr:nvSpPr>
        <xdr:spPr bwMode="auto">
          <a:xfrm>
            <a:off x="1101" y="10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8" name="Line 265">
            <a:extLst>
              <a:ext uri="{FF2B5EF4-FFF2-40B4-BE49-F238E27FC236}">
                <a16:creationId xmlns:a16="http://schemas.microsoft.com/office/drawing/2014/main" id="{00000000-0008-0000-0900-000094000000}"/>
              </a:ext>
            </a:extLst>
          </xdr:cNvPr>
          <xdr:cNvSpPr>
            <a:spLocks noChangeShapeType="1"/>
          </xdr:cNvSpPr>
        </xdr:nvSpPr>
        <xdr:spPr bwMode="auto">
          <a:xfrm>
            <a:off x="1101" y="10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9" name="Line 266">
            <a:extLst>
              <a:ext uri="{FF2B5EF4-FFF2-40B4-BE49-F238E27FC236}">
                <a16:creationId xmlns:a16="http://schemas.microsoft.com/office/drawing/2014/main" id="{00000000-0008-0000-0900-000095000000}"/>
              </a:ext>
            </a:extLst>
          </xdr:cNvPr>
          <xdr:cNvSpPr>
            <a:spLocks noChangeShapeType="1"/>
          </xdr:cNvSpPr>
        </xdr:nvSpPr>
        <xdr:spPr bwMode="auto">
          <a:xfrm>
            <a:off x="1101" y="11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0" name="Line 267">
            <a:extLst>
              <a:ext uri="{FF2B5EF4-FFF2-40B4-BE49-F238E27FC236}">
                <a16:creationId xmlns:a16="http://schemas.microsoft.com/office/drawing/2014/main" id="{00000000-0008-0000-0900-000096000000}"/>
              </a:ext>
            </a:extLst>
          </xdr:cNvPr>
          <xdr:cNvSpPr>
            <a:spLocks noChangeShapeType="1"/>
          </xdr:cNvSpPr>
        </xdr:nvSpPr>
        <xdr:spPr bwMode="auto">
          <a:xfrm>
            <a:off x="1101" y="11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1" name="Line 268">
            <a:extLst>
              <a:ext uri="{FF2B5EF4-FFF2-40B4-BE49-F238E27FC236}">
                <a16:creationId xmlns:a16="http://schemas.microsoft.com/office/drawing/2014/main" id="{00000000-0008-0000-0900-000097000000}"/>
              </a:ext>
            </a:extLst>
          </xdr:cNvPr>
          <xdr:cNvSpPr>
            <a:spLocks noChangeShapeType="1"/>
          </xdr:cNvSpPr>
        </xdr:nvSpPr>
        <xdr:spPr bwMode="auto">
          <a:xfrm>
            <a:off x="1101" y="11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2" name="Line 269">
            <a:extLst>
              <a:ext uri="{FF2B5EF4-FFF2-40B4-BE49-F238E27FC236}">
                <a16:creationId xmlns:a16="http://schemas.microsoft.com/office/drawing/2014/main" id="{00000000-0008-0000-0900-000098000000}"/>
              </a:ext>
            </a:extLst>
          </xdr:cNvPr>
          <xdr:cNvSpPr>
            <a:spLocks noChangeShapeType="1"/>
          </xdr:cNvSpPr>
        </xdr:nvSpPr>
        <xdr:spPr bwMode="auto">
          <a:xfrm>
            <a:off x="1101" y="11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3" name="Line 270">
            <a:extLst>
              <a:ext uri="{FF2B5EF4-FFF2-40B4-BE49-F238E27FC236}">
                <a16:creationId xmlns:a16="http://schemas.microsoft.com/office/drawing/2014/main" id="{00000000-0008-0000-0900-000099000000}"/>
              </a:ext>
            </a:extLst>
          </xdr:cNvPr>
          <xdr:cNvSpPr>
            <a:spLocks noChangeShapeType="1"/>
          </xdr:cNvSpPr>
        </xdr:nvSpPr>
        <xdr:spPr bwMode="auto">
          <a:xfrm>
            <a:off x="1101" y="11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4" name="Line 271">
            <a:extLst>
              <a:ext uri="{FF2B5EF4-FFF2-40B4-BE49-F238E27FC236}">
                <a16:creationId xmlns:a16="http://schemas.microsoft.com/office/drawing/2014/main" id="{00000000-0008-0000-0900-00009A000000}"/>
              </a:ext>
            </a:extLst>
          </xdr:cNvPr>
          <xdr:cNvSpPr>
            <a:spLocks noChangeShapeType="1"/>
          </xdr:cNvSpPr>
        </xdr:nvSpPr>
        <xdr:spPr bwMode="auto">
          <a:xfrm>
            <a:off x="1101" y="11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5" name="Line 272">
            <a:extLst>
              <a:ext uri="{FF2B5EF4-FFF2-40B4-BE49-F238E27FC236}">
                <a16:creationId xmlns:a16="http://schemas.microsoft.com/office/drawing/2014/main" id="{00000000-0008-0000-0900-00009B000000}"/>
              </a:ext>
            </a:extLst>
          </xdr:cNvPr>
          <xdr:cNvSpPr>
            <a:spLocks noChangeShapeType="1"/>
          </xdr:cNvSpPr>
        </xdr:nvSpPr>
        <xdr:spPr bwMode="auto">
          <a:xfrm>
            <a:off x="1101" y="12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6" name="Line 273">
            <a:extLst>
              <a:ext uri="{FF2B5EF4-FFF2-40B4-BE49-F238E27FC236}">
                <a16:creationId xmlns:a16="http://schemas.microsoft.com/office/drawing/2014/main" id="{00000000-0008-0000-0900-00009C000000}"/>
              </a:ext>
            </a:extLst>
          </xdr:cNvPr>
          <xdr:cNvSpPr>
            <a:spLocks noChangeShapeType="1"/>
          </xdr:cNvSpPr>
        </xdr:nvSpPr>
        <xdr:spPr bwMode="auto">
          <a:xfrm>
            <a:off x="1101" y="12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7" name="Line 274">
            <a:extLst>
              <a:ext uri="{FF2B5EF4-FFF2-40B4-BE49-F238E27FC236}">
                <a16:creationId xmlns:a16="http://schemas.microsoft.com/office/drawing/2014/main" id="{00000000-0008-0000-0900-00009D000000}"/>
              </a:ext>
            </a:extLst>
          </xdr:cNvPr>
          <xdr:cNvSpPr>
            <a:spLocks noChangeShapeType="1"/>
          </xdr:cNvSpPr>
        </xdr:nvSpPr>
        <xdr:spPr bwMode="auto">
          <a:xfrm>
            <a:off x="1101" y="12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8" name="Line 275">
            <a:extLst>
              <a:ext uri="{FF2B5EF4-FFF2-40B4-BE49-F238E27FC236}">
                <a16:creationId xmlns:a16="http://schemas.microsoft.com/office/drawing/2014/main" id="{00000000-0008-0000-0900-00009E000000}"/>
              </a:ext>
            </a:extLst>
          </xdr:cNvPr>
          <xdr:cNvSpPr>
            <a:spLocks noChangeShapeType="1"/>
          </xdr:cNvSpPr>
        </xdr:nvSpPr>
        <xdr:spPr bwMode="auto">
          <a:xfrm>
            <a:off x="1101" y="127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9" name="Line 276">
            <a:extLst>
              <a:ext uri="{FF2B5EF4-FFF2-40B4-BE49-F238E27FC236}">
                <a16:creationId xmlns:a16="http://schemas.microsoft.com/office/drawing/2014/main" id="{00000000-0008-0000-0900-00009F000000}"/>
              </a:ext>
            </a:extLst>
          </xdr:cNvPr>
          <xdr:cNvSpPr>
            <a:spLocks noChangeShapeType="1"/>
          </xdr:cNvSpPr>
        </xdr:nvSpPr>
        <xdr:spPr bwMode="auto">
          <a:xfrm>
            <a:off x="1101" y="128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0" name="Line 277">
            <a:extLst>
              <a:ext uri="{FF2B5EF4-FFF2-40B4-BE49-F238E27FC236}">
                <a16:creationId xmlns:a16="http://schemas.microsoft.com/office/drawing/2014/main" id="{00000000-0008-0000-0900-0000A0000000}"/>
              </a:ext>
            </a:extLst>
          </xdr:cNvPr>
          <xdr:cNvSpPr>
            <a:spLocks noChangeShapeType="1"/>
          </xdr:cNvSpPr>
        </xdr:nvSpPr>
        <xdr:spPr bwMode="auto">
          <a:xfrm>
            <a:off x="1101" y="130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1" name="Line 278">
            <a:extLst>
              <a:ext uri="{FF2B5EF4-FFF2-40B4-BE49-F238E27FC236}">
                <a16:creationId xmlns:a16="http://schemas.microsoft.com/office/drawing/2014/main" id="{00000000-0008-0000-0900-0000A1000000}"/>
              </a:ext>
            </a:extLst>
          </xdr:cNvPr>
          <xdr:cNvSpPr>
            <a:spLocks noChangeShapeType="1"/>
          </xdr:cNvSpPr>
        </xdr:nvSpPr>
        <xdr:spPr bwMode="auto">
          <a:xfrm>
            <a:off x="1101" y="132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2" name="Line 279">
            <a:extLst>
              <a:ext uri="{FF2B5EF4-FFF2-40B4-BE49-F238E27FC236}">
                <a16:creationId xmlns:a16="http://schemas.microsoft.com/office/drawing/2014/main" id="{00000000-0008-0000-0900-0000A2000000}"/>
              </a:ext>
            </a:extLst>
          </xdr:cNvPr>
          <xdr:cNvSpPr>
            <a:spLocks noChangeShapeType="1"/>
          </xdr:cNvSpPr>
        </xdr:nvSpPr>
        <xdr:spPr bwMode="auto">
          <a:xfrm>
            <a:off x="1101" y="134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3" name="Line 280">
            <a:extLst>
              <a:ext uri="{FF2B5EF4-FFF2-40B4-BE49-F238E27FC236}">
                <a16:creationId xmlns:a16="http://schemas.microsoft.com/office/drawing/2014/main" id="{00000000-0008-0000-0900-0000A3000000}"/>
              </a:ext>
            </a:extLst>
          </xdr:cNvPr>
          <xdr:cNvSpPr>
            <a:spLocks noChangeShapeType="1"/>
          </xdr:cNvSpPr>
        </xdr:nvSpPr>
        <xdr:spPr bwMode="auto">
          <a:xfrm>
            <a:off x="1101" y="136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4" name="Line 281">
            <a:extLst>
              <a:ext uri="{FF2B5EF4-FFF2-40B4-BE49-F238E27FC236}">
                <a16:creationId xmlns:a16="http://schemas.microsoft.com/office/drawing/2014/main" id="{00000000-0008-0000-0900-0000A4000000}"/>
              </a:ext>
            </a:extLst>
          </xdr:cNvPr>
          <xdr:cNvSpPr>
            <a:spLocks noChangeShapeType="1"/>
          </xdr:cNvSpPr>
        </xdr:nvSpPr>
        <xdr:spPr bwMode="auto">
          <a:xfrm>
            <a:off x="1101" y="137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371475</xdr:colOff>
      <xdr:row>112</xdr:row>
      <xdr:rowOff>0</xdr:rowOff>
    </xdr:from>
    <xdr:to>
      <xdr:col>7</xdr:col>
      <xdr:colOff>428625</xdr:colOff>
      <xdr:row>112</xdr:row>
      <xdr:rowOff>0</xdr:rowOff>
    </xdr:to>
    <xdr:sp macro="" textlink="">
      <xdr:nvSpPr>
        <xdr:cNvPr id="165" name="Line 285">
          <a:extLst>
            <a:ext uri="{FF2B5EF4-FFF2-40B4-BE49-F238E27FC236}">
              <a16:creationId xmlns:a16="http://schemas.microsoft.com/office/drawing/2014/main" id="{00000000-0008-0000-0900-0000A5000000}"/>
            </a:ext>
          </a:extLst>
        </xdr:cNvPr>
        <xdr:cNvSpPr>
          <a:spLocks noChangeShapeType="1"/>
        </xdr:cNvSpPr>
      </xdr:nvSpPr>
      <xdr:spPr bwMode="auto">
        <a:xfrm>
          <a:off x="2209800" y="16306800"/>
          <a:ext cx="43910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106</xdr:row>
      <xdr:rowOff>28575</xdr:rowOff>
    </xdr:from>
    <xdr:to>
      <xdr:col>7</xdr:col>
      <xdr:colOff>419100</xdr:colOff>
      <xdr:row>112</xdr:row>
      <xdr:rowOff>38100</xdr:rowOff>
    </xdr:to>
    <xdr:sp macro="" textlink="">
      <xdr:nvSpPr>
        <xdr:cNvPr id="166" name="Line 286">
          <a:extLst>
            <a:ext uri="{FF2B5EF4-FFF2-40B4-BE49-F238E27FC236}">
              <a16:creationId xmlns:a16="http://schemas.microsoft.com/office/drawing/2014/main" id="{00000000-0008-0000-0900-0000A6000000}"/>
            </a:ext>
          </a:extLst>
        </xdr:cNvPr>
        <xdr:cNvSpPr>
          <a:spLocks noChangeShapeType="1"/>
        </xdr:cNvSpPr>
      </xdr:nvSpPr>
      <xdr:spPr bwMode="auto">
        <a:xfrm flipV="1">
          <a:off x="6591300" y="15401925"/>
          <a:ext cx="0" cy="9429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129</xdr:row>
      <xdr:rowOff>57150</xdr:rowOff>
    </xdr:from>
    <xdr:to>
      <xdr:col>5</xdr:col>
      <xdr:colOff>781050</xdr:colOff>
      <xdr:row>168</xdr:row>
      <xdr:rowOff>25400</xdr:rowOff>
    </xdr:to>
    <xdr:grpSp>
      <xdr:nvGrpSpPr>
        <xdr:cNvPr id="167" name="Group 288">
          <a:extLst>
            <a:ext uri="{FF2B5EF4-FFF2-40B4-BE49-F238E27FC236}">
              <a16:creationId xmlns:a16="http://schemas.microsoft.com/office/drawing/2014/main" id="{00000000-0008-0000-0900-0000A7000000}"/>
            </a:ext>
          </a:extLst>
        </xdr:cNvPr>
        <xdr:cNvGrpSpPr>
          <a:grpSpLocks/>
        </xdr:cNvGrpSpPr>
      </xdr:nvGrpSpPr>
      <xdr:grpSpPr bwMode="auto">
        <a:xfrm>
          <a:off x="2781300" y="19919950"/>
          <a:ext cx="1339850" cy="6775450"/>
          <a:chOff x="309" y="481"/>
          <a:chExt cx="76" cy="596"/>
        </a:xfrm>
      </xdr:grpSpPr>
      <xdr:sp macro="" textlink="">
        <xdr:nvSpPr>
          <xdr:cNvPr id="168" name="Line 289">
            <a:extLst>
              <a:ext uri="{FF2B5EF4-FFF2-40B4-BE49-F238E27FC236}">
                <a16:creationId xmlns:a16="http://schemas.microsoft.com/office/drawing/2014/main" id="{00000000-0008-0000-0900-0000A8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9" name="Line 290">
            <a:extLst>
              <a:ext uri="{FF2B5EF4-FFF2-40B4-BE49-F238E27FC236}">
                <a16:creationId xmlns:a16="http://schemas.microsoft.com/office/drawing/2014/main" id="{00000000-0008-0000-0900-0000A9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0" name="Line 291">
            <a:extLst>
              <a:ext uri="{FF2B5EF4-FFF2-40B4-BE49-F238E27FC236}">
                <a16:creationId xmlns:a16="http://schemas.microsoft.com/office/drawing/2014/main" id="{00000000-0008-0000-0900-0000AA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1" name="Line 292">
            <a:extLst>
              <a:ext uri="{FF2B5EF4-FFF2-40B4-BE49-F238E27FC236}">
                <a16:creationId xmlns:a16="http://schemas.microsoft.com/office/drawing/2014/main" id="{00000000-0008-0000-0900-0000AB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2" name="Line 293">
            <a:extLst>
              <a:ext uri="{FF2B5EF4-FFF2-40B4-BE49-F238E27FC236}">
                <a16:creationId xmlns:a16="http://schemas.microsoft.com/office/drawing/2014/main" id="{00000000-0008-0000-0900-0000AC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3" name="Line 294">
            <a:extLst>
              <a:ext uri="{FF2B5EF4-FFF2-40B4-BE49-F238E27FC236}">
                <a16:creationId xmlns:a16="http://schemas.microsoft.com/office/drawing/2014/main" id="{00000000-0008-0000-0900-0000AD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4" name="Line 295">
            <a:extLst>
              <a:ext uri="{FF2B5EF4-FFF2-40B4-BE49-F238E27FC236}">
                <a16:creationId xmlns:a16="http://schemas.microsoft.com/office/drawing/2014/main" id="{00000000-0008-0000-0900-0000AE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5" name="Line 296">
            <a:extLst>
              <a:ext uri="{FF2B5EF4-FFF2-40B4-BE49-F238E27FC236}">
                <a16:creationId xmlns:a16="http://schemas.microsoft.com/office/drawing/2014/main" id="{00000000-0008-0000-0900-0000AF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6" name="Line 297">
            <a:extLst>
              <a:ext uri="{FF2B5EF4-FFF2-40B4-BE49-F238E27FC236}">
                <a16:creationId xmlns:a16="http://schemas.microsoft.com/office/drawing/2014/main" id="{00000000-0008-0000-0900-0000B0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7" name="Line 298">
            <a:extLst>
              <a:ext uri="{FF2B5EF4-FFF2-40B4-BE49-F238E27FC236}">
                <a16:creationId xmlns:a16="http://schemas.microsoft.com/office/drawing/2014/main" id="{00000000-0008-0000-0900-0000B1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8" name="Line 299">
            <a:extLst>
              <a:ext uri="{FF2B5EF4-FFF2-40B4-BE49-F238E27FC236}">
                <a16:creationId xmlns:a16="http://schemas.microsoft.com/office/drawing/2014/main" id="{00000000-0008-0000-0900-0000B2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9" name="Line 300">
            <a:extLst>
              <a:ext uri="{FF2B5EF4-FFF2-40B4-BE49-F238E27FC236}">
                <a16:creationId xmlns:a16="http://schemas.microsoft.com/office/drawing/2014/main" id="{00000000-0008-0000-0900-0000B3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0" name="Line 301">
            <a:extLst>
              <a:ext uri="{FF2B5EF4-FFF2-40B4-BE49-F238E27FC236}">
                <a16:creationId xmlns:a16="http://schemas.microsoft.com/office/drawing/2014/main" id="{00000000-0008-0000-0900-0000B4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1" name="Line 302">
            <a:extLst>
              <a:ext uri="{FF2B5EF4-FFF2-40B4-BE49-F238E27FC236}">
                <a16:creationId xmlns:a16="http://schemas.microsoft.com/office/drawing/2014/main" id="{00000000-0008-0000-0900-0000B5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2" name="Line 303">
            <a:extLst>
              <a:ext uri="{FF2B5EF4-FFF2-40B4-BE49-F238E27FC236}">
                <a16:creationId xmlns:a16="http://schemas.microsoft.com/office/drawing/2014/main" id="{00000000-0008-0000-0900-0000B6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3" name="Line 304">
            <a:extLst>
              <a:ext uri="{FF2B5EF4-FFF2-40B4-BE49-F238E27FC236}">
                <a16:creationId xmlns:a16="http://schemas.microsoft.com/office/drawing/2014/main" id="{00000000-0008-0000-0900-0000B7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4" name="Line 305">
            <a:extLst>
              <a:ext uri="{FF2B5EF4-FFF2-40B4-BE49-F238E27FC236}">
                <a16:creationId xmlns:a16="http://schemas.microsoft.com/office/drawing/2014/main" id="{00000000-0008-0000-0900-0000B8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5" name="Line 306">
            <a:extLst>
              <a:ext uri="{FF2B5EF4-FFF2-40B4-BE49-F238E27FC236}">
                <a16:creationId xmlns:a16="http://schemas.microsoft.com/office/drawing/2014/main" id="{00000000-0008-0000-0900-0000B9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6" name="Line 307">
            <a:extLst>
              <a:ext uri="{FF2B5EF4-FFF2-40B4-BE49-F238E27FC236}">
                <a16:creationId xmlns:a16="http://schemas.microsoft.com/office/drawing/2014/main" id="{00000000-0008-0000-0900-0000BA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7" name="Line 308">
            <a:extLst>
              <a:ext uri="{FF2B5EF4-FFF2-40B4-BE49-F238E27FC236}">
                <a16:creationId xmlns:a16="http://schemas.microsoft.com/office/drawing/2014/main" id="{00000000-0008-0000-0900-0000BB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8" name="Line 309">
            <a:extLst>
              <a:ext uri="{FF2B5EF4-FFF2-40B4-BE49-F238E27FC236}">
                <a16:creationId xmlns:a16="http://schemas.microsoft.com/office/drawing/2014/main" id="{00000000-0008-0000-0900-0000BC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9" name="Line 310">
            <a:extLst>
              <a:ext uri="{FF2B5EF4-FFF2-40B4-BE49-F238E27FC236}">
                <a16:creationId xmlns:a16="http://schemas.microsoft.com/office/drawing/2014/main" id="{00000000-0008-0000-0900-0000BD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0" name="Line 311">
            <a:extLst>
              <a:ext uri="{FF2B5EF4-FFF2-40B4-BE49-F238E27FC236}">
                <a16:creationId xmlns:a16="http://schemas.microsoft.com/office/drawing/2014/main" id="{00000000-0008-0000-0900-0000BE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1" name="Line 312">
            <a:extLst>
              <a:ext uri="{FF2B5EF4-FFF2-40B4-BE49-F238E27FC236}">
                <a16:creationId xmlns:a16="http://schemas.microsoft.com/office/drawing/2014/main" id="{00000000-0008-0000-0900-0000BF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2" name="Line 313">
            <a:extLst>
              <a:ext uri="{FF2B5EF4-FFF2-40B4-BE49-F238E27FC236}">
                <a16:creationId xmlns:a16="http://schemas.microsoft.com/office/drawing/2014/main" id="{00000000-0008-0000-0900-0000C0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3" name="Line 314">
            <a:extLst>
              <a:ext uri="{FF2B5EF4-FFF2-40B4-BE49-F238E27FC236}">
                <a16:creationId xmlns:a16="http://schemas.microsoft.com/office/drawing/2014/main" id="{00000000-0008-0000-0900-0000C1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4" name="Line 315">
            <a:extLst>
              <a:ext uri="{FF2B5EF4-FFF2-40B4-BE49-F238E27FC236}">
                <a16:creationId xmlns:a16="http://schemas.microsoft.com/office/drawing/2014/main" id="{00000000-0008-0000-0900-0000C2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5" name="Line 316">
            <a:extLst>
              <a:ext uri="{FF2B5EF4-FFF2-40B4-BE49-F238E27FC236}">
                <a16:creationId xmlns:a16="http://schemas.microsoft.com/office/drawing/2014/main" id="{00000000-0008-0000-0900-0000C3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6" name="Line 317">
            <a:extLst>
              <a:ext uri="{FF2B5EF4-FFF2-40B4-BE49-F238E27FC236}">
                <a16:creationId xmlns:a16="http://schemas.microsoft.com/office/drawing/2014/main" id="{00000000-0008-0000-0900-0000C4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7" name="Line 318">
            <a:extLst>
              <a:ext uri="{FF2B5EF4-FFF2-40B4-BE49-F238E27FC236}">
                <a16:creationId xmlns:a16="http://schemas.microsoft.com/office/drawing/2014/main" id="{00000000-0008-0000-0900-0000C5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8" name="Line 319">
            <a:extLst>
              <a:ext uri="{FF2B5EF4-FFF2-40B4-BE49-F238E27FC236}">
                <a16:creationId xmlns:a16="http://schemas.microsoft.com/office/drawing/2014/main" id="{00000000-0008-0000-0900-0000C6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9" name="Line 320">
            <a:extLst>
              <a:ext uri="{FF2B5EF4-FFF2-40B4-BE49-F238E27FC236}">
                <a16:creationId xmlns:a16="http://schemas.microsoft.com/office/drawing/2014/main" id="{00000000-0008-0000-0900-0000C7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0" name="Line 321">
            <a:extLst>
              <a:ext uri="{FF2B5EF4-FFF2-40B4-BE49-F238E27FC236}">
                <a16:creationId xmlns:a16="http://schemas.microsoft.com/office/drawing/2014/main" id="{00000000-0008-0000-0900-0000C8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1" name="Line 322">
            <a:extLst>
              <a:ext uri="{FF2B5EF4-FFF2-40B4-BE49-F238E27FC236}">
                <a16:creationId xmlns:a16="http://schemas.microsoft.com/office/drawing/2014/main" id="{00000000-0008-0000-0900-0000C9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2" name="Line 323">
            <a:extLst>
              <a:ext uri="{FF2B5EF4-FFF2-40B4-BE49-F238E27FC236}">
                <a16:creationId xmlns:a16="http://schemas.microsoft.com/office/drawing/2014/main" id="{00000000-0008-0000-0900-0000CA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3" name="Line 324">
            <a:extLst>
              <a:ext uri="{FF2B5EF4-FFF2-40B4-BE49-F238E27FC236}">
                <a16:creationId xmlns:a16="http://schemas.microsoft.com/office/drawing/2014/main" id="{00000000-0008-0000-0900-0000CB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xdr:col>
      <xdr:colOff>57150</xdr:colOff>
      <xdr:row>107</xdr:row>
      <xdr:rowOff>95250</xdr:rowOff>
    </xdr:from>
    <xdr:to>
      <xdr:col>8</xdr:col>
      <xdr:colOff>1209675</xdr:colOff>
      <xdr:row>189</xdr:row>
      <xdr:rowOff>38100</xdr:rowOff>
    </xdr:to>
    <xdr:grpSp>
      <xdr:nvGrpSpPr>
        <xdr:cNvPr id="205" name="Group 325">
          <a:extLst>
            <a:ext uri="{FF2B5EF4-FFF2-40B4-BE49-F238E27FC236}">
              <a16:creationId xmlns:a16="http://schemas.microsoft.com/office/drawing/2014/main" id="{00000000-0008-0000-0900-0000CD000000}"/>
            </a:ext>
          </a:extLst>
        </xdr:cNvPr>
        <xdr:cNvGrpSpPr>
          <a:grpSpLocks/>
        </xdr:cNvGrpSpPr>
      </xdr:nvGrpSpPr>
      <xdr:grpSpPr bwMode="auto">
        <a:xfrm>
          <a:off x="7169150" y="16579850"/>
          <a:ext cx="1152525" cy="13328650"/>
          <a:chOff x="215" y="163"/>
          <a:chExt cx="74" cy="1295"/>
        </a:xfrm>
      </xdr:grpSpPr>
      <xdr:sp macro="" textlink="">
        <xdr:nvSpPr>
          <xdr:cNvPr id="206" name="Line 326">
            <a:extLst>
              <a:ext uri="{FF2B5EF4-FFF2-40B4-BE49-F238E27FC236}">
                <a16:creationId xmlns:a16="http://schemas.microsoft.com/office/drawing/2014/main" id="{00000000-0008-0000-0900-0000CE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7" name="Line 327">
            <a:extLst>
              <a:ext uri="{FF2B5EF4-FFF2-40B4-BE49-F238E27FC236}">
                <a16:creationId xmlns:a16="http://schemas.microsoft.com/office/drawing/2014/main" id="{00000000-0008-0000-0900-0000CF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8" name="Line 328">
            <a:extLst>
              <a:ext uri="{FF2B5EF4-FFF2-40B4-BE49-F238E27FC236}">
                <a16:creationId xmlns:a16="http://schemas.microsoft.com/office/drawing/2014/main" id="{00000000-0008-0000-0900-0000D0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9" name="Line 329">
            <a:extLst>
              <a:ext uri="{FF2B5EF4-FFF2-40B4-BE49-F238E27FC236}">
                <a16:creationId xmlns:a16="http://schemas.microsoft.com/office/drawing/2014/main" id="{00000000-0008-0000-0900-0000D1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0" name="Line 330">
            <a:extLst>
              <a:ext uri="{FF2B5EF4-FFF2-40B4-BE49-F238E27FC236}">
                <a16:creationId xmlns:a16="http://schemas.microsoft.com/office/drawing/2014/main" id="{00000000-0008-0000-0900-0000D2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1" name="Line 331">
            <a:extLst>
              <a:ext uri="{FF2B5EF4-FFF2-40B4-BE49-F238E27FC236}">
                <a16:creationId xmlns:a16="http://schemas.microsoft.com/office/drawing/2014/main" id="{00000000-0008-0000-0900-0000D3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2" name="Line 332">
            <a:extLst>
              <a:ext uri="{FF2B5EF4-FFF2-40B4-BE49-F238E27FC236}">
                <a16:creationId xmlns:a16="http://schemas.microsoft.com/office/drawing/2014/main" id="{00000000-0008-0000-0900-0000D4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3" name="Line 333">
            <a:extLst>
              <a:ext uri="{FF2B5EF4-FFF2-40B4-BE49-F238E27FC236}">
                <a16:creationId xmlns:a16="http://schemas.microsoft.com/office/drawing/2014/main" id="{00000000-0008-0000-0900-0000D5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4" name="Line 334">
            <a:extLst>
              <a:ext uri="{FF2B5EF4-FFF2-40B4-BE49-F238E27FC236}">
                <a16:creationId xmlns:a16="http://schemas.microsoft.com/office/drawing/2014/main" id="{00000000-0008-0000-0900-0000D6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5" name="Line 335">
            <a:extLst>
              <a:ext uri="{FF2B5EF4-FFF2-40B4-BE49-F238E27FC236}">
                <a16:creationId xmlns:a16="http://schemas.microsoft.com/office/drawing/2014/main" id="{00000000-0008-0000-0900-0000D7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6" name="Line 336">
            <a:extLst>
              <a:ext uri="{FF2B5EF4-FFF2-40B4-BE49-F238E27FC236}">
                <a16:creationId xmlns:a16="http://schemas.microsoft.com/office/drawing/2014/main" id="{00000000-0008-0000-0900-0000D8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7" name="Line 337">
            <a:extLst>
              <a:ext uri="{FF2B5EF4-FFF2-40B4-BE49-F238E27FC236}">
                <a16:creationId xmlns:a16="http://schemas.microsoft.com/office/drawing/2014/main" id="{00000000-0008-0000-0900-0000D9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8" name="Line 338">
            <a:extLst>
              <a:ext uri="{FF2B5EF4-FFF2-40B4-BE49-F238E27FC236}">
                <a16:creationId xmlns:a16="http://schemas.microsoft.com/office/drawing/2014/main" id="{00000000-0008-0000-0900-0000DA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9" name="Line 339">
            <a:extLst>
              <a:ext uri="{FF2B5EF4-FFF2-40B4-BE49-F238E27FC236}">
                <a16:creationId xmlns:a16="http://schemas.microsoft.com/office/drawing/2014/main" id="{00000000-0008-0000-0900-0000DB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0" name="Line 340">
            <a:extLst>
              <a:ext uri="{FF2B5EF4-FFF2-40B4-BE49-F238E27FC236}">
                <a16:creationId xmlns:a16="http://schemas.microsoft.com/office/drawing/2014/main" id="{00000000-0008-0000-0900-0000DC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1" name="Line 341">
            <a:extLst>
              <a:ext uri="{FF2B5EF4-FFF2-40B4-BE49-F238E27FC236}">
                <a16:creationId xmlns:a16="http://schemas.microsoft.com/office/drawing/2014/main" id="{00000000-0008-0000-0900-0000DD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2" name="Line 342">
            <a:extLst>
              <a:ext uri="{FF2B5EF4-FFF2-40B4-BE49-F238E27FC236}">
                <a16:creationId xmlns:a16="http://schemas.microsoft.com/office/drawing/2014/main" id="{00000000-0008-0000-0900-0000DE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23" name="Group 343">
            <a:extLst>
              <a:ext uri="{FF2B5EF4-FFF2-40B4-BE49-F238E27FC236}">
                <a16:creationId xmlns:a16="http://schemas.microsoft.com/office/drawing/2014/main" id="{00000000-0008-0000-0900-0000DF000000}"/>
              </a:ext>
            </a:extLst>
          </xdr:cNvPr>
          <xdr:cNvGrpSpPr>
            <a:grpSpLocks/>
          </xdr:cNvGrpSpPr>
        </xdr:nvGrpSpPr>
        <xdr:grpSpPr bwMode="auto">
          <a:xfrm>
            <a:off x="215" y="163"/>
            <a:ext cx="74" cy="935"/>
            <a:chOff x="215" y="163"/>
            <a:chExt cx="74" cy="935"/>
          </a:xfrm>
        </xdr:grpSpPr>
        <xdr:sp macro="" textlink="">
          <xdr:nvSpPr>
            <xdr:cNvPr id="243" name="Line 344">
              <a:extLst>
                <a:ext uri="{FF2B5EF4-FFF2-40B4-BE49-F238E27FC236}">
                  <a16:creationId xmlns:a16="http://schemas.microsoft.com/office/drawing/2014/main" id="{00000000-0008-0000-0900-0000F3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4" name="Line 345">
              <a:extLst>
                <a:ext uri="{FF2B5EF4-FFF2-40B4-BE49-F238E27FC236}">
                  <a16:creationId xmlns:a16="http://schemas.microsoft.com/office/drawing/2014/main" id="{00000000-0008-0000-0900-0000F4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Line 346">
              <a:extLst>
                <a:ext uri="{FF2B5EF4-FFF2-40B4-BE49-F238E27FC236}">
                  <a16:creationId xmlns:a16="http://schemas.microsoft.com/office/drawing/2014/main" id="{00000000-0008-0000-0900-0000F5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6" name="Line 347">
              <a:extLst>
                <a:ext uri="{FF2B5EF4-FFF2-40B4-BE49-F238E27FC236}">
                  <a16:creationId xmlns:a16="http://schemas.microsoft.com/office/drawing/2014/main" id="{00000000-0008-0000-0900-0000F6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7" name="Line 348">
              <a:extLst>
                <a:ext uri="{FF2B5EF4-FFF2-40B4-BE49-F238E27FC236}">
                  <a16:creationId xmlns:a16="http://schemas.microsoft.com/office/drawing/2014/main" id="{00000000-0008-0000-0900-0000F7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8" name="Line 349">
              <a:extLst>
                <a:ext uri="{FF2B5EF4-FFF2-40B4-BE49-F238E27FC236}">
                  <a16:creationId xmlns:a16="http://schemas.microsoft.com/office/drawing/2014/main" id="{00000000-0008-0000-0900-0000F8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Line 350">
              <a:extLst>
                <a:ext uri="{FF2B5EF4-FFF2-40B4-BE49-F238E27FC236}">
                  <a16:creationId xmlns:a16="http://schemas.microsoft.com/office/drawing/2014/main" id="{00000000-0008-0000-0900-0000F9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0" name="Line 351">
              <a:extLst>
                <a:ext uri="{FF2B5EF4-FFF2-40B4-BE49-F238E27FC236}">
                  <a16:creationId xmlns:a16="http://schemas.microsoft.com/office/drawing/2014/main" id="{00000000-0008-0000-0900-0000FA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1" name="Line 352">
              <a:extLst>
                <a:ext uri="{FF2B5EF4-FFF2-40B4-BE49-F238E27FC236}">
                  <a16:creationId xmlns:a16="http://schemas.microsoft.com/office/drawing/2014/main" id="{00000000-0008-0000-0900-0000FB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2" name="Line 353">
              <a:extLst>
                <a:ext uri="{FF2B5EF4-FFF2-40B4-BE49-F238E27FC236}">
                  <a16:creationId xmlns:a16="http://schemas.microsoft.com/office/drawing/2014/main" id="{00000000-0008-0000-0900-0000FC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3" name="Line 354">
              <a:extLst>
                <a:ext uri="{FF2B5EF4-FFF2-40B4-BE49-F238E27FC236}">
                  <a16:creationId xmlns:a16="http://schemas.microsoft.com/office/drawing/2014/main" id="{00000000-0008-0000-0900-0000FD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4" name="Line 355">
              <a:extLst>
                <a:ext uri="{FF2B5EF4-FFF2-40B4-BE49-F238E27FC236}">
                  <a16:creationId xmlns:a16="http://schemas.microsoft.com/office/drawing/2014/main" id="{00000000-0008-0000-0900-0000FE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5" name="Line 356">
              <a:extLst>
                <a:ext uri="{FF2B5EF4-FFF2-40B4-BE49-F238E27FC236}">
                  <a16:creationId xmlns:a16="http://schemas.microsoft.com/office/drawing/2014/main" id="{00000000-0008-0000-0900-0000FF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6" name="Line 357">
              <a:extLst>
                <a:ext uri="{FF2B5EF4-FFF2-40B4-BE49-F238E27FC236}">
                  <a16:creationId xmlns:a16="http://schemas.microsoft.com/office/drawing/2014/main" id="{00000000-0008-0000-0900-00000001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7" name="Line 358">
              <a:extLst>
                <a:ext uri="{FF2B5EF4-FFF2-40B4-BE49-F238E27FC236}">
                  <a16:creationId xmlns:a16="http://schemas.microsoft.com/office/drawing/2014/main" id="{00000000-0008-0000-0900-00000101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8" name="Line 359">
              <a:extLst>
                <a:ext uri="{FF2B5EF4-FFF2-40B4-BE49-F238E27FC236}">
                  <a16:creationId xmlns:a16="http://schemas.microsoft.com/office/drawing/2014/main" id="{00000000-0008-0000-0900-00000201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9" name="Line 360">
              <a:extLst>
                <a:ext uri="{FF2B5EF4-FFF2-40B4-BE49-F238E27FC236}">
                  <a16:creationId xmlns:a16="http://schemas.microsoft.com/office/drawing/2014/main" id="{00000000-0008-0000-0900-00000301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0" name="Line 361">
              <a:extLst>
                <a:ext uri="{FF2B5EF4-FFF2-40B4-BE49-F238E27FC236}">
                  <a16:creationId xmlns:a16="http://schemas.microsoft.com/office/drawing/2014/main" id="{00000000-0008-0000-0900-00000401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1" name="Line 362">
              <a:extLst>
                <a:ext uri="{FF2B5EF4-FFF2-40B4-BE49-F238E27FC236}">
                  <a16:creationId xmlns:a16="http://schemas.microsoft.com/office/drawing/2014/main" id="{00000000-0008-0000-0900-00000501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2" name="Line 363">
              <a:extLst>
                <a:ext uri="{FF2B5EF4-FFF2-40B4-BE49-F238E27FC236}">
                  <a16:creationId xmlns:a16="http://schemas.microsoft.com/office/drawing/2014/main" id="{00000000-0008-0000-0900-00000601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3" name="Line 364">
              <a:extLst>
                <a:ext uri="{FF2B5EF4-FFF2-40B4-BE49-F238E27FC236}">
                  <a16:creationId xmlns:a16="http://schemas.microsoft.com/office/drawing/2014/main" id="{00000000-0008-0000-0900-00000701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4" name="Line 365">
              <a:extLst>
                <a:ext uri="{FF2B5EF4-FFF2-40B4-BE49-F238E27FC236}">
                  <a16:creationId xmlns:a16="http://schemas.microsoft.com/office/drawing/2014/main" id="{00000000-0008-0000-0900-00000801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5" name="Line 366">
              <a:extLst>
                <a:ext uri="{FF2B5EF4-FFF2-40B4-BE49-F238E27FC236}">
                  <a16:creationId xmlns:a16="http://schemas.microsoft.com/office/drawing/2014/main" id="{00000000-0008-0000-0900-00000901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6" name="Line 367">
              <a:extLst>
                <a:ext uri="{FF2B5EF4-FFF2-40B4-BE49-F238E27FC236}">
                  <a16:creationId xmlns:a16="http://schemas.microsoft.com/office/drawing/2014/main" id="{00000000-0008-0000-0900-00000A01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7" name="Line 368">
              <a:extLst>
                <a:ext uri="{FF2B5EF4-FFF2-40B4-BE49-F238E27FC236}">
                  <a16:creationId xmlns:a16="http://schemas.microsoft.com/office/drawing/2014/main" id="{00000000-0008-0000-0900-00000B01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8" name="Line 369">
              <a:extLst>
                <a:ext uri="{FF2B5EF4-FFF2-40B4-BE49-F238E27FC236}">
                  <a16:creationId xmlns:a16="http://schemas.microsoft.com/office/drawing/2014/main" id="{00000000-0008-0000-0900-00000C01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9" name="Line 370">
              <a:extLst>
                <a:ext uri="{FF2B5EF4-FFF2-40B4-BE49-F238E27FC236}">
                  <a16:creationId xmlns:a16="http://schemas.microsoft.com/office/drawing/2014/main" id="{00000000-0008-0000-0900-00000D01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0" name="Line 371">
              <a:extLst>
                <a:ext uri="{FF2B5EF4-FFF2-40B4-BE49-F238E27FC236}">
                  <a16:creationId xmlns:a16="http://schemas.microsoft.com/office/drawing/2014/main" id="{00000000-0008-0000-0900-00000E01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1" name="Line 372">
              <a:extLst>
                <a:ext uri="{FF2B5EF4-FFF2-40B4-BE49-F238E27FC236}">
                  <a16:creationId xmlns:a16="http://schemas.microsoft.com/office/drawing/2014/main" id="{00000000-0008-0000-0900-00000F01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2" name="Line 373">
              <a:extLst>
                <a:ext uri="{FF2B5EF4-FFF2-40B4-BE49-F238E27FC236}">
                  <a16:creationId xmlns:a16="http://schemas.microsoft.com/office/drawing/2014/main" id="{00000000-0008-0000-0900-00001001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3" name="Line 374">
              <a:extLst>
                <a:ext uri="{FF2B5EF4-FFF2-40B4-BE49-F238E27FC236}">
                  <a16:creationId xmlns:a16="http://schemas.microsoft.com/office/drawing/2014/main" id="{00000000-0008-0000-0900-00001101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4" name="Line 375">
              <a:extLst>
                <a:ext uri="{FF2B5EF4-FFF2-40B4-BE49-F238E27FC236}">
                  <a16:creationId xmlns:a16="http://schemas.microsoft.com/office/drawing/2014/main" id="{00000000-0008-0000-0900-00001201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5" name="Line 376">
              <a:extLst>
                <a:ext uri="{FF2B5EF4-FFF2-40B4-BE49-F238E27FC236}">
                  <a16:creationId xmlns:a16="http://schemas.microsoft.com/office/drawing/2014/main" id="{00000000-0008-0000-0900-00001301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6" name="Line 377">
              <a:extLst>
                <a:ext uri="{FF2B5EF4-FFF2-40B4-BE49-F238E27FC236}">
                  <a16:creationId xmlns:a16="http://schemas.microsoft.com/office/drawing/2014/main" id="{00000000-0008-0000-0900-00001401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7" name="Line 378">
              <a:extLst>
                <a:ext uri="{FF2B5EF4-FFF2-40B4-BE49-F238E27FC236}">
                  <a16:creationId xmlns:a16="http://schemas.microsoft.com/office/drawing/2014/main" id="{00000000-0008-0000-0900-00001501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8" name="Line 379">
              <a:extLst>
                <a:ext uri="{FF2B5EF4-FFF2-40B4-BE49-F238E27FC236}">
                  <a16:creationId xmlns:a16="http://schemas.microsoft.com/office/drawing/2014/main" id="{00000000-0008-0000-0900-00001601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9" name="Line 380">
              <a:extLst>
                <a:ext uri="{FF2B5EF4-FFF2-40B4-BE49-F238E27FC236}">
                  <a16:creationId xmlns:a16="http://schemas.microsoft.com/office/drawing/2014/main" id="{00000000-0008-0000-0900-00001701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24" name="Line 381">
            <a:extLst>
              <a:ext uri="{FF2B5EF4-FFF2-40B4-BE49-F238E27FC236}">
                <a16:creationId xmlns:a16="http://schemas.microsoft.com/office/drawing/2014/main" id="{00000000-0008-0000-0900-0000E0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5" name="Line 382">
            <a:extLst>
              <a:ext uri="{FF2B5EF4-FFF2-40B4-BE49-F238E27FC236}">
                <a16:creationId xmlns:a16="http://schemas.microsoft.com/office/drawing/2014/main" id="{00000000-0008-0000-0900-0000E1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6" name="Line 383">
            <a:extLst>
              <a:ext uri="{FF2B5EF4-FFF2-40B4-BE49-F238E27FC236}">
                <a16:creationId xmlns:a16="http://schemas.microsoft.com/office/drawing/2014/main" id="{00000000-0008-0000-0900-0000E2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7" name="Line 384">
            <a:extLst>
              <a:ext uri="{FF2B5EF4-FFF2-40B4-BE49-F238E27FC236}">
                <a16:creationId xmlns:a16="http://schemas.microsoft.com/office/drawing/2014/main" id="{00000000-0008-0000-0900-0000E3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8" name="Line 385">
            <a:extLst>
              <a:ext uri="{FF2B5EF4-FFF2-40B4-BE49-F238E27FC236}">
                <a16:creationId xmlns:a16="http://schemas.microsoft.com/office/drawing/2014/main" id="{00000000-0008-0000-0900-0000E4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9" name="Line 386">
            <a:extLst>
              <a:ext uri="{FF2B5EF4-FFF2-40B4-BE49-F238E27FC236}">
                <a16:creationId xmlns:a16="http://schemas.microsoft.com/office/drawing/2014/main" id="{00000000-0008-0000-0900-0000E5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0" name="Line 387">
            <a:extLst>
              <a:ext uri="{FF2B5EF4-FFF2-40B4-BE49-F238E27FC236}">
                <a16:creationId xmlns:a16="http://schemas.microsoft.com/office/drawing/2014/main" id="{00000000-0008-0000-0900-0000E6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1" name="Line 388">
            <a:extLst>
              <a:ext uri="{FF2B5EF4-FFF2-40B4-BE49-F238E27FC236}">
                <a16:creationId xmlns:a16="http://schemas.microsoft.com/office/drawing/2014/main" id="{00000000-0008-0000-0900-0000E7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2" name="Line 389">
            <a:extLst>
              <a:ext uri="{FF2B5EF4-FFF2-40B4-BE49-F238E27FC236}">
                <a16:creationId xmlns:a16="http://schemas.microsoft.com/office/drawing/2014/main" id="{00000000-0008-0000-0900-0000E8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3" name="Line 390">
            <a:extLst>
              <a:ext uri="{FF2B5EF4-FFF2-40B4-BE49-F238E27FC236}">
                <a16:creationId xmlns:a16="http://schemas.microsoft.com/office/drawing/2014/main" id="{00000000-0008-0000-0900-0000E9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4" name="Line 391">
            <a:extLst>
              <a:ext uri="{FF2B5EF4-FFF2-40B4-BE49-F238E27FC236}">
                <a16:creationId xmlns:a16="http://schemas.microsoft.com/office/drawing/2014/main" id="{00000000-0008-0000-0900-0000EA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5" name="Line 392">
            <a:extLst>
              <a:ext uri="{FF2B5EF4-FFF2-40B4-BE49-F238E27FC236}">
                <a16:creationId xmlns:a16="http://schemas.microsoft.com/office/drawing/2014/main" id="{00000000-0008-0000-0900-0000EB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6" name="Line 393">
            <a:extLst>
              <a:ext uri="{FF2B5EF4-FFF2-40B4-BE49-F238E27FC236}">
                <a16:creationId xmlns:a16="http://schemas.microsoft.com/office/drawing/2014/main" id="{00000000-0008-0000-0900-0000EC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7" name="Line 394">
            <a:extLst>
              <a:ext uri="{FF2B5EF4-FFF2-40B4-BE49-F238E27FC236}">
                <a16:creationId xmlns:a16="http://schemas.microsoft.com/office/drawing/2014/main" id="{00000000-0008-0000-0900-0000ED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8" name="Line 395">
            <a:extLst>
              <a:ext uri="{FF2B5EF4-FFF2-40B4-BE49-F238E27FC236}">
                <a16:creationId xmlns:a16="http://schemas.microsoft.com/office/drawing/2014/main" id="{00000000-0008-0000-0900-0000EE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9" name="Line 396">
            <a:extLst>
              <a:ext uri="{FF2B5EF4-FFF2-40B4-BE49-F238E27FC236}">
                <a16:creationId xmlns:a16="http://schemas.microsoft.com/office/drawing/2014/main" id="{00000000-0008-0000-0900-0000EF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0" name="Line 397">
            <a:extLst>
              <a:ext uri="{FF2B5EF4-FFF2-40B4-BE49-F238E27FC236}">
                <a16:creationId xmlns:a16="http://schemas.microsoft.com/office/drawing/2014/main" id="{00000000-0008-0000-0900-0000F0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1" name="Line 398">
            <a:extLst>
              <a:ext uri="{FF2B5EF4-FFF2-40B4-BE49-F238E27FC236}">
                <a16:creationId xmlns:a16="http://schemas.microsoft.com/office/drawing/2014/main" id="{00000000-0008-0000-0900-0000F1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2" name="Line 399">
            <a:extLst>
              <a:ext uri="{FF2B5EF4-FFF2-40B4-BE49-F238E27FC236}">
                <a16:creationId xmlns:a16="http://schemas.microsoft.com/office/drawing/2014/main" id="{00000000-0008-0000-0900-0000F2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200025</xdr:colOff>
      <xdr:row>50</xdr:row>
      <xdr:rowOff>0</xdr:rowOff>
    </xdr:from>
    <xdr:to>
      <xdr:col>11</xdr:col>
      <xdr:colOff>419100</xdr:colOff>
      <xdr:row>89</xdr:row>
      <xdr:rowOff>0</xdr:rowOff>
    </xdr:to>
    <xdr:sp macro="" textlink="">
      <xdr:nvSpPr>
        <xdr:cNvPr id="280" name="Text Box 400">
          <a:extLst>
            <a:ext uri="{FF2B5EF4-FFF2-40B4-BE49-F238E27FC236}">
              <a16:creationId xmlns:a16="http://schemas.microsoft.com/office/drawing/2014/main" id="{00000000-0008-0000-0900-000018010000}"/>
            </a:ext>
          </a:extLst>
        </xdr:cNvPr>
        <xdr:cNvSpPr txBox="1">
          <a:spLocks noChangeArrowheads="1"/>
        </xdr:cNvSpPr>
      </xdr:nvSpPr>
      <xdr:spPr bwMode="auto">
        <a:xfrm>
          <a:off x="11525250" y="7239000"/>
          <a:ext cx="219075" cy="55054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8</xdr:col>
      <xdr:colOff>504825</xdr:colOff>
      <xdr:row>144</xdr:row>
      <xdr:rowOff>28575</xdr:rowOff>
    </xdr:from>
    <xdr:to>
      <xdr:col>8</xdr:col>
      <xdr:colOff>800100</xdr:colOff>
      <xdr:row>171</xdr:row>
      <xdr:rowOff>9525</xdr:rowOff>
    </xdr:to>
    <xdr:sp macro="" textlink="">
      <xdr:nvSpPr>
        <xdr:cNvPr id="281" name="Text Box 401">
          <a:extLst>
            <a:ext uri="{FF2B5EF4-FFF2-40B4-BE49-F238E27FC236}">
              <a16:creationId xmlns:a16="http://schemas.microsoft.com/office/drawing/2014/main" id="{00000000-0008-0000-0900-000019010000}"/>
            </a:ext>
          </a:extLst>
        </xdr:cNvPr>
        <xdr:cNvSpPr txBox="1">
          <a:spLocks noChangeArrowheads="1"/>
        </xdr:cNvSpPr>
      </xdr:nvSpPr>
      <xdr:spPr bwMode="auto">
        <a:xfrm>
          <a:off x="7620000" y="21040725"/>
          <a:ext cx="295275" cy="446722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149</xdr:row>
      <xdr:rowOff>104775</xdr:rowOff>
    </xdr:from>
    <xdr:to>
      <xdr:col>11</xdr:col>
      <xdr:colOff>628650</xdr:colOff>
      <xdr:row>187</xdr:row>
      <xdr:rowOff>114300</xdr:rowOff>
    </xdr:to>
    <xdr:grpSp>
      <xdr:nvGrpSpPr>
        <xdr:cNvPr id="282" name="Group 402">
          <a:extLst>
            <a:ext uri="{FF2B5EF4-FFF2-40B4-BE49-F238E27FC236}">
              <a16:creationId xmlns:a16="http://schemas.microsoft.com/office/drawing/2014/main" id="{00000000-0008-0000-0900-00001A010000}"/>
            </a:ext>
          </a:extLst>
        </xdr:cNvPr>
        <xdr:cNvGrpSpPr>
          <a:grpSpLocks/>
        </xdr:cNvGrpSpPr>
      </xdr:nvGrpSpPr>
      <xdr:grpSpPr bwMode="auto">
        <a:xfrm>
          <a:off x="11395075" y="23498175"/>
          <a:ext cx="561975" cy="6181725"/>
          <a:chOff x="1073" y="766"/>
          <a:chExt cx="59" cy="615"/>
        </a:xfrm>
      </xdr:grpSpPr>
      <xdr:sp macro="" textlink="">
        <xdr:nvSpPr>
          <xdr:cNvPr id="283" name="Line 403">
            <a:extLst>
              <a:ext uri="{FF2B5EF4-FFF2-40B4-BE49-F238E27FC236}">
                <a16:creationId xmlns:a16="http://schemas.microsoft.com/office/drawing/2014/main" id="{00000000-0008-0000-0900-00001B010000}"/>
              </a:ext>
            </a:extLst>
          </xdr:cNvPr>
          <xdr:cNvSpPr>
            <a:spLocks noChangeShapeType="1"/>
          </xdr:cNvSpPr>
        </xdr:nvSpPr>
        <xdr:spPr bwMode="auto">
          <a:xfrm>
            <a:off x="1074" y="76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4" name="Line 404">
            <a:extLst>
              <a:ext uri="{FF2B5EF4-FFF2-40B4-BE49-F238E27FC236}">
                <a16:creationId xmlns:a16="http://schemas.microsoft.com/office/drawing/2014/main" id="{00000000-0008-0000-0900-00001C010000}"/>
              </a:ext>
            </a:extLst>
          </xdr:cNvPr>
          <xdr:cNvSpPr>
            <a:spLocks noChangeShapeType="1"/>
          </xdr:cNvSpPr>
        </xdr:nvSpPr>
        <xdr:spPr bwMode="auto">
          <a:xfrm>
            <a:off x="1073" y="7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5" name="Line 405">
            <a:extLst>
              <a:ext uri="{FF2B5EF4-FFF2-40B4-BE49-F238E27FC236}">
                <a16:creationId xmlns:a16="http://schemas.microsoft.com/office/drawing/2014/main" id="{00000000-0008-0000-0900-00001D010000}"/>
              </a:ext>
            </a:extLst>
          </xdr:cNvPr>
          <xdr:cNvSpPr>
            <a:spLocks noChangeShapeType="1"/>
          </xdr:cNvSpPr>
        </xdr:nvSpPr>
        <xdr:spPr bwMode="auto">
          <a:xfrm>
            <a:off x="1073" y="80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6" name="Line 406">
            <a:extLst>
              <a:ext uri="{FF2B5EF4-FFF2-40B4-BE49-F238E27FC236}">
                <a16:creationId xmlns:a16="http://schemas.microsoft.com/office/drawing/2014/main" id="{00000000-0008-0000-0900-00001E010000}"/>
              </a:ext>
            </a:extLst>
          </xdr:cNvPr>
          <xdr:cNvSpPr>
            <a:spLocks noChangeShapeType="1"/>
          </xdr:cNvSpPr>
        </xdr:nvSpPr>
        <xdr:spPr bwMode="auto">
          <a:xfrm>
            <a:off x="1073" y="8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7" name="Line 407">
            <a:extLst>
              <a:ext uri="{FF2B5EF4-FFF2-40B4-BE49-F238E27FC236}">
                <a16:creationId xmlns:a16="http://schemas.microsoft.com/office/drawing/2014/main" id="{00000000-0008-0000-0900-00001F010000}"/>
              </a:ext>
            </a:extLst>
          </xdr:cNvPr>
          <xdr:cNvSpPr>
            <a:spLocks noChangeShapeType="1"/>
          </xdr:cNvSpPr>
        </xdr:nvSpPr>
        <xdr:spPr bwMode="auto">
          <a:xfrm>
            <a:off x="1073" y="83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8" name="Line 408">
            <a:extLst>
              <a:ext uri="{FF2B5EF4-FFF2-40B4-BE49-F238E27FC236}">
                <a16:creationId xmlns:a16="http://schemas.microsoft.com/office/drawing/2014/main" id="{00000000-0008-0000-0900-000020010000}"/>
              </a:ext>
            </a:extLst>
          </xdr:cNvPr>
          <xdr:cNvSpPr>
            <a:spLocks noChangeShapeType="1"/>
          </xdr:cNvSpPr>
        </xdr:nvSpPr>
        <xdr:spPr bwMode="auto">
          <a:xfrm>
            <a:off x="1073" y="85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9" name="Line 409">
            <a:extLst>
              <a:ext uri="{FF2B5EF4-FFF2-40B4-BE49-F238E27FC236}">
                <a16:creationId xmlns:a16="http://schemas.microsoft.com/office/drawing/2014/main" id="{00000000-0008-0000-0900-000021010000}"/>
              </a:ext>
            </a:extLst>
          </xdr:cNvPr>
          <xdr:cNvSpPr>
            <a:spLocks noChangeShapeType="1"/>
          </xdr:cNvSpPr>
        </xdr:nvSpPr>
        <xdr:spPr bwMode="auto">
          <a:xfrm>
            <a:off x="1073" y="86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0" name="Line 410">
            <a:extLst>
              <a:ext uri="{FF2B5EF4-FFF2-40B4-BE49-F238E27FC236}">
                <a16:creationId xmlns:a16="http://schemas.microsoft.com/office/drawing/2014/main" id="{00000000-0008-0000-0900-000022010000}"/>
              </a:ext>
            </a:extLst>
          </xdr:cNvPr>
          <xdr:cNvSpPr>
            <a:spLocks noChangeShapeType="1"/>
          </xdr:cNvSpPr>
        </xdr:nvSpPr>
        <xdr:spPr bwMode="auto">
          <a:xfrm>
            <a:off x="1073" y="88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1" name="Line 411">
            <a:extLst>
              <a:ext uri="{FF2B5EF4-FFF2-40B4-BE49-F238E27FC236}">
                <a16:creationId xmlns:a16="http://schemas.microsoft.com/office/drawing/2014/main" id="{00000000-0008-0000-0900-000023010000}"/>
              </a:ext>
            </a:extLst>
          </xdr:cNvPr>
          <xdr:cNvSpPr>
            <a:spLocks noChangeShapeType="1"/>
          </xdr:cNvSpPr>
        </xdr:nvSpPr>
        <xdr:spPr bwMode="auto">
          <a:xfrm>
            <a:off x="1073" y="90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2" name="Line 412">
            <a:extLst>
              <a:ext uri="{FF2B5EF4-FFF2-40B4-BE49-F238E27FC236}">
                <a16:creationId xmlns:a16="http://schemas.microsoft.com/office/drawing/2014/main" id="{00000000-0008-0000-0900-000024010000}"/>
              </a:ext>
            </a:extLst>
          </xdr:cNvPr>
          <xdr:cNvSpPr>
            <a:spLocks noChangeShapeType="1"/>
          </xdr:cNvSpPr>
        </xdr:nvSpPr>
        <xdr:spPr bwMode="auto">
          <a:xfrm>
            <a:off x="1073" y="9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3" name="Line 413">
            <a:extLst>
              <a:ext uri="{FF2B5EF4-FFF2-40B4-BE49-F238E27FC236}">
                <a16:creationId xmlns:a16="http://schemas.microsoft.com/office/drawing/2014/main" id="{00000000-0008-0000-0900-000025010000}"/>
              </a:ext>
            </a:extLst>
          </xdr:cNvPr>
          <xdr:cNvSpPr>
            <a:spLocks noChangeShapeType="1"/>
          </xdr:cNvSpPr>
        </xdr:nvSpPr>
        <xdr:spPr bwMode="auto">
          <a:xfrm>
            <a:off x="1073" y="93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4" name="Line 414">
            <a:extLst>
              <a:ext uri="{FF2B5EF4-FFF2-40B4-BE49-F238E27FC236}">
                <a16:creationId xmlns:a16="http://schemas.microsoft.com/office/drawing/2014/main" id="{00000000-0008-0000-0900-000026010000}"/>
              </a:ext>
            </a:extLst>
          </xdr:cNvPr>
          <xdr:cNvSpPr>
            <a:spLocks noChangeShapeType="1"/>
          </xdr:cNvSpPr>
        </xdr:nvSpPr>
        <xdr:spPr bwMode="auto">
          <a:xfrm>
            <a:off x="1073" y="9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5" name="Line 415">
            <a:extLst>
              <a:ext uri="{FF2B5EF4-FFF2-40B4-BE49-F238E27FC236}">
                <a16:creationId xmlns:a16="http://schemas.microsoft.com/office/drawing/2014/main" id="{00000000-0008-0000-0900-000027010000}"/>
              </a:ext>
            </a:extLst>
          </xdr:cNvPr>
          <xdr:cNvSpPr>
            <a:spLocks noChangeShapeType="1"/>
          </xdr:cNvSpPr>
        </xdr:nvSpPr>
        <xdr:spPr bwMode="auto">
          <a:xfrm>
            <a:off x="1073" y="97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6" name="Line 416">
            <a:extLst>
              <a:ext uri="{FF2B5EF4-FFF2-40B4-BE49-F238E27FC236}">
                <a16:creationId xmlns:a16="http://schemas.microsoft.com/office/drawing/2014/main" id="{00000000-0008-0000-0900-000028010000}"/>
              </a:ext>
            </a:extLst>
          </xdr:cNvPr>
          <xdr:cNvSpPr>
            <a:spLocks noChangeShapeType="1"/>
          </xdr:cNvSpPr>
        </xdr:nvSpPr>
        <xdr:spPr bwMode="auto">
          <a:xfrm>
            <a:off x="1073" y="98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7" name="Line 417">
            <a:extLst>
              <a:ext uri="{FF2B5EF4-FFF2-40B4-BE49-F238E27FC236}">
                <a16:creationId xmlns:a16="http://schemas.microsoft.com/office/drawing/2014/main" id="{00000000-0008-0000-0900-000029010000}"/>
              </a:ext>
            </a:extLst>
          </xdr:cNvPr>
          <xdr:cNvSpPr>
            <a:spLocks noChangeShapeType="1"/>
          </xdr:cNvSpPr>
        </xdr:nvSpPr>
        <xdr:spPr bwMode="auto">
          <a:xfrm>
            <a:off x="1073" y="100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8" name="Line 418">
            <a:extLst>
              <a:ext uri="{FF2B5EF4-FFF2-40B4-BE49-F238E27FC236}">
                <a16:creationId xmlns:a16="http://schemas.microsoft.com/office/drawing/2014/main" id="{00000000-0008-0000-0900-00002A010000}"/>
              </a:ext>
            </a:extLst>
          </xdr:cNvPr>
          <xdr:cNvSpPr>
            <a:spLocks noChangeShapeType="1"/>
          </xdr:cNvSpPr>
        </xdr:nvSpPr>
        <xdr:spPr bwMode="auto">
          <a:xfrm>
            <a:off x="1073" y="102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9" name="Line 419">
            <a:extLst>
              <a:ext uri="{FF2B5EF4-FFF2-40B4-BE49-F238E27FC236}">
                <a16:creationId xmlns:a16="http://schemas.microsoft.com/office/drawing/2014/main" id="{00000000-0008-0000-0900-00002B010000}"/>
              </a:ext>
            </a:extLst>
          </xdr:cNvPr>
          <xdr:cNvSpPr>
            <a:spLocks noChangeShapeType="1"/>
          </xdr:cNvSpPr>
        </xdr:nvSpPr>
        <xdr:spPr bwMode="auto">
          <a:xfrm>
            <a:off x="1073" y="103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0" name="Line 420">
            <a:extLst>
              <a:ext uri="{FF2B5EF4-FFF2-40B4-BE49-F238E27FC236}">
                <a16:creationId xmlns:a16="http://schemas.microsoft.com/office/drawing/2014/main" id="{00000000-0008-0000-0900-00002C010000}"/>
              </a:ext>
            </a:extLst>
          </xdr:cNvPr>
          <xdr:cNvSpPr>
            <a:spLocks noChangeShapeType="1"/>
          </xdr:cNvSpPr>
        </xdr:nvSpPr>
        <xdr:spPr bwMode="auto">
          <a:xfrm>
            <a:off x="1073" y="105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1" name="Line 421">
            <a:extLst>
              <a:ext uri="{FF2B5EF4-FFF2-40B4-BE49-F238E27FC236}">
                <a16:creationId xmlns:a16="http://schemas.microsoft.com/office/drawing/2014/main" id="{00000000-0008-0000-0900-00002D010000}"/>
              </a:ext>
            </a:extLst>
          </xdr:cNvPr>
          <xdr:cNvSpPr>
            <a:spLocks noChangeShapeType="1"/>
          </xdr:cNvSpPr>
        </xdr:nvSpPr>
        <xdr:spPr bwMode="auto">
          <a:xfrm>
            <a:off x="1073" y="107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2" name="Line 422">
            <a:extLst>
              <a:ext uri="{FF2B5EF4-FFF2-40B4-BE49-F238E27FC236}">
                <a16:creationId xmlns:a16="http://schemas.microsoft.com/office/drawing/2014/main" id="{00000000-0008-0000-0900-00002E010000}"/>
              </a:ext>
            </a:extLst>
          </xdr:cNvPr>
          <xdr:cNvSpPr>
            <a:spLocks noChangeShapeType="1"/>
          </xdr:cNvSpPr>
        </xdr:nvSpPr>
        <xdr:spPr bwMode="auto">
          <a:xfrm>
            <a:off x="1073" y="109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3" name="Line 423">
            <a:extLst>
              <a:ext uri="{FF2B5EF4-FFF2-40B4-BE49-F238E27FC236}">
                <a16:creationId xmlns:a16="http://schemas.microsoft.com/office/drawing/2014/main" id="{00000000-0008-0000-0900-00002F010000}"/>
              </a:ext>
            </a:extLst>
          </xdr:cNvPr>
          <xdr:cNvSpPr>
            <a:spLocks noChangeShapeType="1"/>
          </xdr:cNvSpPr>
        </xdr:nvSpPr>
        <xdr:spPr bwMode="auto">
          <a:xfrm>
            <a:off x="1073" y="111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4" name="Line 424">
            <a:extLst>
              <a:ext uri="{FF2B5EF4-FFF2-40B4-BE49-F238E27FC236}">
                <a16:creationId xmlns:a16="http://schemas.microsoft.com/office/drawing/2014/main" id="{00000000-0008-0000-0900-000030010000}"/>
              </a:ext>
            </a:extLst>
          </xdr:cNvPr>
          <xdr:cNvSpPr>
            <a:spLocks noChangeShapeType="1"/>
          </xdr:cNvSpPr>
        </xdr:nvSpPr>
        <xdr:spPr bwMode="auto">
          <a:xfrm>
            <a:off x="1073" y="112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5" name="Line 425">
            <a:extLst>
              <a:ext uri="{FF2B5EF4-FFF2-40B4-BE49-F238E27FC236}">
                <a16:creationId xmlns:a16="http://schemas.microsoft.com/office/drawing/2014/main" id="{00000000-0008-0000-0900-000031010000}"/>
              </a:ext>
            </a:extLst>
          </xdr:cNvPr>
          <xdr:cNvSpPr>
            <a:spLocks noChangeShapeType="1"/>
          </xdr:cNvSpPr>
        </xdr:nvSpPr>
        <xdr:spPr bwMode="auto">
          <a:xfrm>
            <a:off x="1073" y="114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6" name="Line 426">
            <a:extLst>
              <a:ext uri="{FF2B5EF4-FFF2-40B4-BE49-F238E27FC236}">
                <a16:creationId xmlns:a16="http://schemas.microsoft.com/office/drawing/2014/main" id="{00000000-0008-0000-0900-000032010000}"/>
              </a:ext>
            </a:extLst>
          </xdr:cNvPr>
          <xdr:cNvSpPr>
            <a:spLocks noChangeShapeType="1"/>
          </xdr:cNvSpPr>
        </xdr:nvSpPr>
        <xdr:spPr bwMode="auto">
          <a:xfrm>
            <a:off x="1073" y="116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7" name="Line 427">
            <a:extLst>
              <a:ext uri="{FF2B5EF4-FFF2-40B4-BE49-F238E27FC236}">
                <a16:creationId xmlns:a16="http://schemas.microsoft.com/office/drawing/2014/main" id="{00000000-0008-0000-0900-000033010000}"/>
              </a:ext>
            </a:extLst>
          </xdr:cNvPr>
          <xdr:cNvSpPr>
            <a:spLocks noChangeShapeType="1"/>
          </xdr:cNvSpPr>
        </xdr:nvSpPr>
        <xdr:spPr bwMode="auto">
          <a:xfrm>
            <a:off x="1073" y="11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8" name="Line 428">
            <a:extLst>
              <a:ext uri="{FF2B5EF4-FFF2-40B4-BE49-F238E27FC236}">
                <a16:creationId xmlns:a16="http://schemas.microsoft.com/office/drawing/2014/main" id="{00000000-0008-0000-0900-000034010000}"/>
              </a:ext>
            </a:extLst>
          </xdr:cNvPr>
          <xdr:cNvSpPr>
            <a:spLocks noChangeShapeType="1"/>
          </xdr:cNvSpPr>
        </xdr:nvSpPr>
        <xdr:spPr bwMode="auto">
          <a:xfrm>
            <a:off x="1073" y="12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9" name="Line 429">
            <a:extLst>
              <a:ext uri="{FF2B5EF4-FFF2-40B4-BE49-F238E27FC236}">
                <a16:creationId xmlns:a16="http://schemas.microsoft.com/office/drawing/2014/main" id="{00000000-0008-0000-0900-000035010000}"/>
              </a:ext>
            </a:extLst>
          </xdr:cNvPr>
          <xdr:cNvSpPr>
            <a:spLocks noChangeShapeType="1"/>
          </xdr:cNvSpPr>
        </xdr:nvSpPr>
        <xdr:spPr bwMode="auto">
          <a:xfrm>
            <a:off x="1073" y="12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 name="Line 430">
            <a:extLst>
              <a:ext uri="{FF2B5EF4-FFF2-40B4-BE49-F238E27FC236}">
                <a16:creationId xmlns:a16="http://schemas.microsoft.com/office/drawing/2014/main" id="{00000000-0008-0000-0900-000036010000}"/>
              </a:ext>
            </a:extLst>
          </xdr:cNvPr>
          <xdr:cNvSpPr>
            <a:spLocks noChangeShapeType="1"/>
          </xdr:cNvSpPr>
        </xdr:nvSpPr>
        <xdr:spPr bwMode="auto">
          <a:xfrm>
            <a:off x="1073" y="12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1" name="Line 431">
            <a:extLst>
              <a:ext uri="{FF2B5EF4-FFF2-40B4-BE49-F238E27FC236}">
                <a16:creationId xmlns:a16="http://schemas.microsoft.com/office/drawing/2014/main" id="{00000000-0008-0000-0900-000037010000}"/>
              </a:ext>
            </a:extLst>
          </xdr:cNvPr>
          <xdr:cNvSpPr>
            <a:spLocks noChangeShapeType="1"/>
          </xdr:cNvSpPr>
        </xdr:nvSpPr>
        <xdr:spPr bwMode="auto">
          <a:xfrm>
            <a:off x="1073" y="12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2" name="Line 432">
            <a:extLst>
              <a:ext uri="{FF2B5EF4-FFF2-40B4-BE49-F238E27FC236}">
                <a16:creationId xmlns:a16="http://schemas.microsoft.com/office/drawing/2014/main" id="{00000000-0008-0000-0900-000038010000}"/>
              </a:ext>
            </a:extLst>
          </xdr:cNvPr>
          <xdr:cNvSpPr>
            <a:spLocks noChangeShapeType="1"/>
          </xdr:cNvSpPr>
        </xdr:nvSpPr>
        <xdr:spPr bwMode="auto">
          <a:xfrm>
            <a:off x="1073" y="12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3" name="Line 433">
            <a:extLst>
              <a:ext uri="{FF2B5EF4-FFF2-40B4-BE49-F238E27FC236}">
                <a16:creationId xmlns:a16="http://schemas.microsoft.com/office/drawing/2014/main" id="{00000000-0008-0000-0900-000039010000}"/>
              </a:ext>
            </a:extLst>
          </xdr:cNvPr>
          <xdr:cNvSpPr>
            <a:spLocks noChangeShapeType="1"/>
          </xdr:cNvSpPr>
        </xdr:nvSpPr>
        <xdr:spPr bwMode="auto">
          <a:xfrm>
            <a:off x="1073" y="12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4" name="Line 434">
            <a:extLst>
              <a:ext uri="{FF2B5EF4-FFF2-40B4-BE49-F238E27FC236}">
                <a16:creationId xmlns:a16="http://schemas.microsoft.com/office/drawing/2014/main" id="{00000000-0008-0000-0900-00003A010000}"/>
              </a:ext>
            </a:extLst>
          </xdr:cNvPr>
          <xdr:cNvSpPr>
            <a:spLocks noChangeShapeType="1"/>
          </xdr:cNvSpPr>
        </xdr:nvSpPr>
        <xdr:spPr bwMode="auto">
          <a:xfrm>
            <a:off x="1073" y="13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5" name="Line 435">
            <a:extLst>
              <a:ext uri="{FF2B5EF4-FFF2-40B4-BE49-F238E27FC236}">
                <a16:creationId xmlns:a16="http://schemas.microsoft.com/office/drawing/2014/main" id="{00000000-0008-0000-0900-00003B010000}"/>
              </a:ext>
            </a:extLst>
          </xdr:cNvPr>
          <xdr:cNvSpPr>
            <a:spLocks noChangeShapeType="1"/>
          </xdr:cNvSpPr>
        </xdr:nvSpPr>
        <xdr:spPr bwMode="auto">
          <a:xfrm>
            <a:off x="1073" y="13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6" name="Line 436">
            <a:extLst>
              <a:ext uri="{FF2B5EF4-FFF2-40B4-BE49-F238E27FC236}">
                <a16:creationId xmlns:a16="http://schemas.microsoft.com/office/drawing/2014/main" id="{00000000-0008-0000-0900-00003C010000}"/>
              </a:ext>
            </a:extLst>
          </xdr:cNvPr>
          <xdr:cNvSpPr>
            <a:spLocks noChangeShapeType="1"/>
          </xdr:cNvSpPr>
        </xdr:nvSpPr>
        <xdr:spPr bwMode="auto">
          <a:xfrm>
            <a:off x="1073" y="13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7" name="Line 437">
            <a:extLst>
              <a:ext uri="{FF2B5EF4-FFF2-40B4-BE49-F238E27FC236}">
                <a16:creationId xmlns:a16="http://schemas.microsoft.com/office/drawing/2014/main" id="{00000000-0008-0000-0900-00003D010000}"/>
              </a:ext>
            </a:extLst>
          </xdr:cNvPr>
          <xdr:cNvSpPr>
            <a:spLocks noChangeShapeType="1"/>
          </xdr:cNvSpPr>
        </xdr:nvSpPr>
        <xdr:spPr bwMode="auto">
          <a:xfrm>
            <a:off x="1073" y="13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8" name="Line 438">
            <a:extLst>
              <a:ext uri="{FF2B5EF4-FFF2-40B4-BE49-F238E27FC236}">
                <a16:creationId xmlns:a16="http://schemas.microsoft.com/office/drawing/2014/main" id="{00000000-0008-0000-0900-00003E010000}"/>
              </a:ext>
            </a:extLst>
          </xdr:cNvPr>
          <xdr:cNvSpPr>
            <a:spLocks noChangeShapeType="1"/>
          </xdr:cNvSpPr>
        </xdr:nvSpPr>
        <xdr:spPr bwMode="auto">
          <a:xfrm>
            <a:off x="1073" y="13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180975</xdr:colOff>
      <xdr:row>149</xdr:row>
      <xdr:rowOff>66675</xdr:rowOff>
    </xdr:from>
    <xdr:to>
      <xdr:col>11</xdr:col>
      <xdr:colOff>409575</xdr:colOff>
      <xdr:row>188</xdr:row>
      <xdr:rowOff>47625</xdr:rowOff>
    </xdr:to>
    <xdr:sp macro="" textlink="">
      <xdr:nvSpPr>
        <xdr:cNvPr id="319" name="Text Box 439">
          <a:extLst>
            <a:ext uri="{FF2B5EF4-FFF2-40B4-BE49-F238E27FC236}">
              <a16:creationId xmlns:a16="http://schemas.microsoft.com/office/drawing/2014/main" id="{00000000-0008-0000-0900-00003F010000}"/>
            </a:ext>
          </a:extLst>
        </xdr:cNvPr>
        <xdr:cNvSpPr txBox="1">
          <a:spLocks noChangeArrowheads="1"/>
        </xdr:cNvSpPr>
      </xdr:nvSpPr>
      <xdr:spPr bwMode="auto">
        <a:xfrm>
          <a:off x="11506200" y="21917025"/>
          <a:ext cx="228600" cy="5762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5</xdr:col>
      <xdr:colOff>180975</xdr:colOff>
      <xdr:row>92</xdr:row>
      <xdr:rowOff>133350</xdr:rowOff>
    </xdr:from>
    <xdr:to>
      <xdr:col>6</xdr:col>
      <xdr:colOff>1476375</xdr:colOff>
      <xdr:row>95</xdr:row>
      <xdr:rowOff>19050</xdr:rowOff>
    </xdr:to>
    <xdr:sp macro="" textlink="">
      <xdr:nvSpPr>
        <xdr:cNvPr id="320" name="Text Box 441">
          <a:extLst>
            <a:ext uri="{FF2B5EF4-FFF2-40B4-BE49-F238E27FC236}">
              <a16:creationId xmlns:a16="http://schemas.microsoft.com/office/drawing/2014/main" id="{00000000-0008-0000-0900-000040010000}"/>
            </a:ext>
          </a:extLst>
        </xdr:cNvPr>
        <xdr:cNvSpPr txBox="1">
          <a:spLocks noChangeArrowheads="1"/>
        </xdr:cNvSpPr>
      </xdr:nvSpPr>
      <xdr:spPr bwMode="auto">
        <a:xfrm>
          <a:off x="3524250" y="13363575"/>
          <a:ext cx="212407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352425</xdr:colOff>
      <xdr:row>34</xdr:row>
      <xdr:rowOff>142875</xdr:rowOff>
    </xdr:from>
    <xdr:to>
      <xdr:col>3</xdr:col>
      <xdr:colOff>390525</xdr:colOff>
      <xdr:row>43</xdr:row>
      <xdr:rowOff>9525</xdr:rowOff>
    </xdr:to>
    <xdr:sp macro="" textlink="">
      <xdr:nvSpPr>
        <xdr:cNvPr id="321" name="Rectangle 442">
          <a:extLst>
            <a:ext uri="{FF2B5EF4-FFF2-40B4-BE49-F238E27FC236}">
              <a16:creationId xmlns:a16="http://schemas.microsoft.com/office/drawing/2014/main" id="{00000000-0008-0000-0900-000041010000}"/>
            </a:ext>
          </a:extLst>
        </xdr:cNvPr>
        <xdr:cNvSpPr>
          <a:spLocks noChangeArrowheads="1"/>
        </xdr:cNvSpPr>
      </xdr:nvSpPr>
      <xdr:spPr bwMode="auto">
        <a:xfrm>
          <a:off x="638175" y="4886325"/>
          <a:ext cx="1590675" cy="12763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466725</xdr:colOff>
      <xdr:row>33</xdr:row>
      <xdr:rowOff>104775</xdr:rowOff>
    </xdr:from>
    <xdr:to>
      <xdr:col>3</xdr:col>
      <xdr:colOff>304800</xdr:colOff>
      <xdr:row>36</xdr:row>
      <xdr:rowOff>9525</xdr:rowOff>
    </xdr:to>
    <xdr:sp macro="" textlink="">
      <xdr:nvSpPr>
        <xdr:cNvPr id="322" name="Text Box 15">
          <a:extLst>
            <a:ext uri="{FF2B5EF4-FFF2-40B4-BE49-F238E27FC236}">
              <a16:creationId xmlns:a16="http://schemas.microsoft.com/office/drawing/2014/main" id="{00000000-0008-0000-0900-000042010000}"/>
            </a:ext>
          </a:extLst>
        </xdr:cNvPr>
        <xdr:cNvSpPr txBox="1">
          <a:spLocks noChangeArrowheads="1"/>
        </xdr:cNvSpPr>
      </xdr:nvSpPr>
      <xdr:spPr bwMode="auto">
        <a:xfrm>
          <a:off x="752475" y="4695825"/>
          <a:ext cx="13906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5</xdr:col>
      <xdr:colOff>9525</xdr:colOff>
      <xdr:row>105</xdr:row>
      <xdr:rowOff>142874</xdr:rowOff>
    </xdr:from>
    <xdr:to>
      <xdr:col>6</xdr:col>
      <xdr:colOff>1990725</xdr:colOff>
      <xdr:row>110</xdr:row>
      <xdr:rowOff>126999</xdr:rowOff>
    </xdr:to>
    <xdr:sp macro="" textlink="">
      <xdr:nvSpPr>
        <xdr:cNvPr id="323" name="Text Box 443">
          <a:extLst>
            <a:ext uri="{FF2B5EF4-FFF2-40B4-BE49-F238E27FC236}">
              <a16:creationId xmlns:a16="http://schemas.microsoft.com/office/drawing/2014/main" id="{00000000-0008-0000-0900-000043010000}"/>
            </a:ext>
          </a:extLst>
        </xdr:cNvPr>
        <xdr:cNvSpPr txBox="1">
          <a:spLocks noChangeArrowheads="1"/>
        </xdr:cNvSpPr>
      </xdr:nvSpPr>
      <xdr:spPr bwMode="auto">
        <a:xfrm>
          <a:off x="3349625" y="16322674"/>
          <a:ext cx="2806700" cy="7588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300"/>
            </a:lnSpc>
            <a:defRPr sz="1000"/>
          </a:pPr>
          <a:r>
            <a:rPr lang="ja-JP" altLang="ja-JP" sz="1000" b="0" i="0" baseline="0">
              <a:effectLst/>
              <a:latin typeface="+mn-lt"/>
              <a:ea typeface="+mn-ea"/>
              <a:cs typeface="+mn-cs"/>
            </a:rPr>
            <a:t>消費転換係数：直近の最新の県民経済計算における「家計消費支出額」（暦年換算後）を（属人概念で計算された）「県民所得」（暦年換算後）で除して算出した係数</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342900</xdr:colOff>
      <xdr:row>0</xdr:row>
      <xdr:rowOff>114300</xdr:rowOff>
    </xdr:from>
    <xdr:to>
      <xdr:col>9</xdr:col>
      <xdr:colOff>409575</xdr:colOff>
      <xdr:row>3</xdr:row>
      <xdr:rowOff>0</xdr:rowOff>
    </xdr:to>
    <xdr:sp macro="" textlink="">
      <xdr:nvSpPr>
        <xdr:cNvPr id="324" name="Text Box 445">
          <a:extLst>
            <a:ext uri="{FF2B5EF4-FFF2-40B4-BE49-F238E27FC236}">
              <a16:creationId xmlns:a16="http://schemas.microsoft.com/office/drawing/2014/main" id="{00000000-0008-0000-0900-000044010000}"/>
            </a:ext>
          </a:extLst>
        </xdr:cNvPr>
        <xdr:cNvSpPr txBox="1">
          <a:spLocks noChangeArrowheads="1"/>
        </xdr:cNvSpPr>
      </xdr:nvSpPr>
      <xdr:spPr bwMode="auto">
        <a:xfrm>
          <a:off x="628650" y="114300"/>
          <a:ext cx="8162925" cy="3429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23</a:t>
          </a:r>
          <a:r>
            <a:rPr lang="ja-JP" altLang="en-US" sz="2000" b="0" i="0" u="none" strike="noStrike" baseline="0">
              <a:solidFill>
                <a:srgbClr val="000000"/>
              </a:solidFill>
              <a:latin typeface="ＭＳ ゴシック"/>
              <a:ea typeface="ＭＳ ゴシック"/>
            </a:rPr>
            <a:t>年三重県産業連関表・3</a:t>
          </a:r>
          <a:r>
            <a:rPr lang="en-US" altLang="ja-JP" sz="2000" b="0" i="0" u="none" strike="noStrike" baseline="0">
              <a:solidFill>
                <a:srgbClr val="000000"/>
              </a:solidFill>
              <a:latin typeface="ＭＳ ゴシック"/>
              <a:ea typeface="ＭＳ ゴシック"/>
            </a:rPr>
            <a:t>9</a:t>
          </a:r>
          <a:r>
            <a:rPr lang="ja-JP" altLang="en-US" sz="2000" b="0" i="0" u="none" strike="noStrike" baseline="0">
              <a:solidFill>
                <a:srgbClr val="000000"/>
              </a:solidFill>
              <a:latin typeface="ＭＳ ゴシック"/>
              <a:ea typeface="ＭＳ ゴシック"/>
            </a:rPr>
            <a:t>部門)</a:t>
          </a:r>
        </a:p>
      </xdr:txBody>
    </xdr:sp>
    <xdr:clientData/>
  </xdr:twoCellAnchor>
  <xdr:twoCellAnchor>
    <xdr:from>
      <xdr:col>4</xdr:col>
      <xdr:colOff>596900</xdr:colOff>
      <xdr:row>138</xdr:row>
      <xdr:rowOff>114300</xdr:rowOff>
    </xdr:from>
    <xdr:to>
      <xdr:col>5</xdr:col>
      <xdr:colOff>139700</xdr:colOff>
      <xdr:row>159</xdr:row>
      <xdr:rowOff>25400</xdr:rowOff>
    </xdr:to>
    <xdr:sp macro="" textlink="">
      <xdr:nvSpPr>
        <xdr:cNvPr id="325"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87700" y="21577300"/>
          <a:ext cx="292100" cy="36195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8</xdr:row>
      <xdr:rowOff>0</xdr:rowOff>
    </xdr:to>
    <xdr:sp macro="" textlink="">
      <xdr:nvSpPr>
        <xdr:cNvPr id="2" name="Line 120"/>
        <xdr:cNvSpPr>
          <a:spLocks noChangeShapeType="1"/>
        </xdr:cNvSpPr>
      </xdr:nvSpPr>
      <xdr:spPr bwMode="auto">
        <a:xfrm>
          <a:off x="3038475" y="923925"/>
          <a:ext cx="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28575</xdr:colOff>
      <xdr:row>0</xdr:row>
      <xdr:rowOff>104775</xdr:rowOff>
    </xdr:from>
    <xdr:to>
      <xdr:col>4</xdr:col>
      <xdr:colOff>371475</xdr:colOff>
      <xdr:row>3</xdr:row>
      <xdr:rowOff>9525</xdr:rowOff>
    </xdr:to>
    <xdr:sp macro="" textlink="">
      <xdr:nvSpPr>
        <xdr:cNvPr id="3" name="Text Box 324"/>
        <xdr:cNvSpPr txBox="1">
          <a:spLocks noChangeArrowheads="1"/>
        </xdr:cNvSpPr>
      </xdr:nvSpPr>
      <xdr:spPr bwMode="auto">
        <a:xfrm>
          <a:off x="228600" y="104775"/>
          <a:ext cx="4114800" cy="36195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257175</xdr:colOff>
      <xdr:row>6</xdr:row>
      <xdr:rowOff>95250</xdr:rowOff>
    </xdr:from>
    <xdr:to>
      <xdr:col>7</xdr:col>
      <xdr:colOff>638175</xdr:colOff>
      <xdr:row>9</xdr:row>
      <xdr:rowOff>0</xdr:rowOff>
    </xdr:to>
    <xdr:sp macro="" textlink="">
      <xdr:nvSpPr>
        <xdr:cNvPr id="2" name="AutoShape 1">
          <a:extLst>
            <a:ext uri="{FF2B5EF4-FFF2-40B4-BE49-F238E27FC236}">
              <a16:creationId xmlns:a16="http://schemas.microsoft.com/office/drawing/2014/main" id="{00000000-0008-0000-0B00-000002000000}"/>
            </a:ext>
          </a:extLst>
        </xdr:cNvPr>
        <xdr:cNvSpPr>
          <a:spLocks noChangeArrowheads="1"/>
        </xdr:cNvSpPr>
      </xdr:nvSpPr>
      <xdr:spPr bwMode="auto">
        <a:xfrm>
          <a:off x="65627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228600</xdr:colOff>
      <xdr:row>6</xdr:row>
      <xdr:rowOff>95250</xdr:rowOff>
    </xdr:from>
    <xdr:to>
      <xdr:col>9</xdr:col>
      <xdr:colOff>609600</xdr:colOff>
      <xdr:row>9</xdr:row>
      <xdr:rowOff>0</xdr:rowOff>
    </xdr:to>
    <xdr:sp macro="" textlink="">
      <xdr:nvSpPr>
        <xdr:cNvPr id="3" name="AutoShape 2">
          <a:extLst>
            <a:ext uri="{FF2B5EF4-FFF2-40B4-BE49-F238E27FC236}">
              <a16:creationId xmlns:a16="http://schemas.microsoft.com/office/drawing/2014/main" id="{00000000-0008-0000-0B00-000003000000}"/>
            </a:ext>
          </a:extLst>
        </xdr:cNvPr>
        <xdr:cNvSpPr>
          <a:spLocks noChangeArrowheads="1"/>
        </xdr:cNvSpPr>
      </xdr:nvSpPr>
      <xdr:spPr bwMode="auto">
        <a:xfrm>
          <a:off x="8210550"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219075</xdr:colOff>
      <xdr:row>6</xdr:row>
      <xdr:rowOff>95250</xdr:rowOff>
    </xdr:from>
    <xdr:to>
      <xdr:col>11</xdr:col>
      <xdr:colOff>600075</xdr:colOff>
      <xdr:row>9</xdr:row>
      <xdr:rowOff>0</xdr:rowOff>
    </xdr:to>
    <xdr:sp macro="" textlink="">
      <xdr:nvSpPr>
        <xdr:cNvPr id="4" name="AutoShape 3">
          <a:extLst>
            <a:ext uri="{FF2B5EF4-FFF2-40B4-BE49-F238E27FC236}">
              <a16:creationId xmlns:a16="http://schemas.microsoft.com/office/drawing/2014/main" id="{00000000-0008-0000-0B00-000004000000}"/>
            </a:ext>
          </a:extLst>
        </xdr:cNvPr>
        <xdr:cNvSpPr>
          <a:spLocks noChangeArrowheads="1"/>
        </xdr:cNvSpPr>
      </xdr:nvSpPr>
      <xdr:spPr bwMode="auto">
        <a:xfrm>
          <a:off x="98774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入力"/>
      <sheetName val="結果"/>
      <sheetName val="雇用"/>
      <sheetName val="税"/>
      <sheetName val="G1"/>
      <sheetName val="G2"/>
      <sheetName val="G3"/>
      <sheetName val="G4"/>
      <sheetName val="G5"/>
      <sheetName val="体系図"/>
      <sheetName val="効果内訳"/>
      <sheetName val="1次効果"/>
      <sheetName val="2次効果"/>
      <sheetName val="係数"/>
      <sheetName val="マージン率"/>
      <sheetName val="参考●消費転換係数の履歴"/>
    </sheetNames>
    <sheetDataSet>
      <sheetData sheetId="0"/>
      <sheetData sheetId="1"/>
      <sheetData sheetId="2"/>
      <sheetData sheetId="3"/>
      <sheetData sheetId="4"/>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22"/>
  <sheetViews>
    <sheetView showGridLines="0" zoomScaleNormal="100" workbookViewId="0">
      <selection activeCell="B3" sqref="B3"/>
    </sheetView>
  </sheetViews>
  <sheetFormatPr defaultRowHeight="13.5"/>
  <cols>
    <col min="1" max="1" width="2" style="2" customWidth="1"/>
    <col min="2" max="2" width="5" style="2" customWidth="1"/>
    <col min="3" max="3" width="17.625" style="2" bestFit="1" customWidth="1"/>
    <col min="4" max="4" width="10.75" style="2" customWidth="1"/>
    <col min="5" max="5" width="14.25" style="2" customWidth="1"/>
    <col min="6" max="6" width="54.75" style="2" customWidth="1"/>
    <col min="7" max="256" width="9" style="2"/>
    <col min="257" max="257" width="2" style="2" customWidth="1"/>
    <col min="258" max="258" width="5" style="2" customWidth="1"/>
    <col min="259" max="259" width="17.625" style="2" bestFit="1" customWidth="1"/>
    <col min="260" max="260" width="10.75" style="2" customWidth="1"/>
    <col min="261" max="261" width="14.25" style="2" customWidth="1"/>
    <col min="262" max="262" width="49.25" style="2" bestFit="1" customWidth="1"/>
    <col min="263" max="512" width="9" style="2"/>
    <col min="513" max="513" width="2" style="2" customWidth="1"/>
    <col min="514" max="514" width="5" style="2" customWidth="1"/>
    <col min="515" max="515" width="17.625" style="2" bestFit="1" customWidth="1"/>
    <col min="516" max="516" width="10.75" style="2" customWidth="1"/>
    <col min="517" max="517" width="14.25" style="2" customWidth="1"/>
    <col min="518" max="518" width="49.25" style="2" bestFit="1" customWidth="1"/>
    <col min="519" max="768" width="9" style="2"/>
    <col min="769" max="769" width="2" style="2" customWidth="1"/>
    <col min="770" max="770" width="5" style="2" customWidth="1"/>
    <col min="771" max="771" width="17.625" style="2" bestFit="1" customWidth="1"/>
    <col min="772" max="772" width="10.75" style="2" customWidth="1"/>
    <col min="773" max="773" width="14.25" style="2" customWidth="1"/>
    <col min="774" max="774" width="49.25" style="2" bestFit="1" customWidth="1"/>
    <col min="775" max="1024" width="9" style="2"/>
    <col min="1025" max="1025" width="2" style="2" customWidth="1"/>
    <col min="1026" max="1026" width="5" style="2" customWidth="1"/>
    <col min="1027" max="1027" width="17.625" style="2" bestFit="1" customWidth="1"/>
    <col min="1028" max="1028" width="10.75" style="2" customWidth="1"/>
    <col min="1029" max="1029" width="14.25" style="2" customWidth="1"/>
    <col min="1030" max="1030" width="49.25" style="2" bestFit="1" customWidth="1"/>
    <col min="1031" max="1280" width="9" style="2"/>
    <col min="1281" max="1281" width="2" style="2" customWidth="1"/>
    <col min="1282" max="1282" width="5" style="2" customWidth="1"/>
    <col min="1283" max="1283" width="17.625" style="2" bestFit="1" customWidth="1"/>
    <col min="1284" max="1284" width="10.75" style="2" customWidth="1"/>
    <col min="1285" max="1285" width="14.25" style="2" customWidth="1"/>
    <col min="1286" max="1286" width="49.25" style="2" bestFit="1" customWidth="1"/>
    <col min="1287" max="1536" width="9" style="2"/>
    <col min="1537" max="1537" width="2" style="2" customWidth="1"/>
    <col min="1538" max="1538" width="5" style="2" customWidth="1"/>
    <col min="1539" max="1539" width="17.625" style="2" bestFit="1" customWidth="1"/>
    <col min="1540" max="1540" width="10.75" style="2" customWidth="1"/>
    <col min="1541" max="1541" width="14.25" style="2" customWidth="1"/>
    <col min="1542" max="1542" width="49.25" style="2" bestFit="1" customWidth="1"/>
    <col min="1543" max="1792" width="9" style="2"/>
    <col min="1793" max="1793" width="2" style="2" customWidth="1"/>
    <col min="1794" max="1794" width="5" style="2" customWidth="1"/>
    <col min="1795" max="1795" width="17.625" style="2" bestFit="1" customWidth="1"/>
    <col min="1796" max="1796" width="10.75" style="2" customWidth="1"/>
    <col min="1797" max="1797" width="14.25" style="2" customWidth="1"/>
    <col min="1798" max="1798" width="49.25" style="2" bestFit="1" customWidth="1"/>
    <col min="1799" max="2048" width="9" style="2"/>
    <col min="2049" max="2049" width="2" style="2" customWidth="1"/>
    <col min="2050" max="2050" width="5" style="2" customWidth="1"/>
    <col min="2051" max="2051" width="17.625" style="2" bestFit="1" customWidth="1"/>
    <col min="2052" max="2052" width="10.75" style="2" customWidth="1"/>
    <col min="2053" max="2053" width="14.25" style="2" customWidth="1"/>
    <col min="2054" max="2054" width="49.25" style="2" bestFit="1" customWidth="1"/>
    <col min="2055" max="2304" width="9" style="2"/>
    <col min="2305" max="2305" width="2" style="2" customWidth="1"/>
    <col min="2306" max="2306" width="5" style="2" customWidth="1"/>
    <col min="2307" max="2307" width="17.625" style="2" bestFit="1" customWidth="1"/>
    <col min="2308" max="2308" width="10.75" style="2" customWidth="1"/>
    <col min="2309" max="2309" width="14.25" style="2" customWidth="1"/>
    <col min="2310" max="2310" width="49.25" style="2" bestFit="1" customWidth="1"/>
    <col min="2311" max="2560" width="9" style="2"/>
    <col min="2561" max="2561" width="2" style="2" customWidth="1"/>
    <col min="2562" max="2562" width="5" style="2" customWidth="1"/>
    <col min="2563" max="2563" width="17.625" style="2" bestFit="1" customWidth="1"/>
    <col min="2564" max="2564" width="10.75" style="2" customWidth="1"/>
    <col min="2565" max="2565" width="14.25" style="2" customWidth="1"/>
    <col min="2566" max="2566" width="49.25" style="2" bestFit="1" customWidth="1"/>
    <col min="2567" max="2816" width="9" style="2"/>
    <col min="2817" max="2817" width="2" style="2" customWidth="1"/>
    <col min="2818" max="2818" width="5" style="2" customWidth="1"/>
    <col min="2819" max="2819" width="17.625" style="2" bestFit="1" customWidth="1"/>
    <col min="2820" max="2820" width="10.75" style="2" customWidth="1"/>
    <col min="2821" max="2821" width="14.25" style="2" customWidth="1"/>
    <col min="2822" max="2822" width="49.25" style="2" bestFit="1" customWidth="1"/>
    <col min="2823" max="3072" width="9" style="2"/>
    <col min="3073" max="3073" width="2" style="2" customWidth="1"/>
    <col min="3074" max="3074" width="5" style="2" customWidth="1"/>
    <col min="3075" max="3075" width="17.625" style="2" bestFit="1" customWidth="1"/>
    <col min="3076" max="3076" width="10.75" style="2" customWidth="1"/>
    <col min="3077" max="3077" width="14.25" style="2" customWidth="1"/>
    <col min="3078" max="3078" width="49.25" style="2" bestFit="1" customWidth="1"/>
    <col min="3079" max="3328" width="9" style="2"/>
    <col min="3329" max="3329" width="2" style="2" customWidth="1"/>
    <col min="3330" max="3330" width="5" style="2" customWidth="1"/>
    <col min="3331" max="3331" width="17.625" style="2" bestFit="1" customWidth="1"/>
    <col min="3332" max="3332" width="10.75" style="2" customWidth="1"/>
    <col min="3333" max="3333" width="14.25" style="2" customWidth="1"/>
    <col min="3334" max="3334" width="49.25" style="2" bestFit="1" customWidth="1"/>
    <col min="3335" max="3584" width="9" style="2"/>
    <col min="3585" max="3585" width="2" style="2" customWidth="1"/>
    <col min="3586" max="3586" width="5" style="2" customWidth="1"/>
    <col min="3587" max="3587" width="17.625" style="2" bestFit="1" customWidth="1"/>
    <col min="3588" max="3588" width="10.75" style="2" customWidth="1"/>
    <col min="3589" max="3589" width="14.25" style="2" customWidth="1"/>
    <col min="3590" max="3590" width="49.25" style="2" bestFit="1" customWidth="1"/>
    <col min="3591" max="3840" width="9" style="2"/>
    <col min="3841" max="3841" width="2" style="2" customWidth="1"/>
    <col min="3842" max="3842" width="5" style="2" customWidth="1"/>
    <col min="3843" max="3843" width="17.625" style="2" bestFit="1" customWidth="1"/>
    <col min="3844" max="3844" width="10.75" style="2" customWidth="1"/>
    <col min="3845" max="3845" width="14.25" style="2" customWidth="1"/>
    <col min="3846" max="3846" width="49.25" style="2" bestFit="1" customWidth="1"/>
    <col min="3847" max="4096" width="9" style="2"/>
    <col min="4097" max="4097" width="2" style="2" customWidth="1"/>
    <col min="4098" max="4098" width="5" style="2" customWidth="1"/>
    <col min="4099" max="4099" width="17.625" style="2" bestFit="1" customWidth="1"/>
    <col min="4100" max="4100" width="10.75" style="2" customWidth="1"/>
    <col min="4101" max="4101" width="14.25" style="2" customWidth="1"/>
    <col min="4102" max="4102" width="49.25" style="2" bestFit="1" customWidth="1"/>
    <col min="4103" max="4352" width="9" style="2"/>
    <col min="4353" max="4353" width="2" style="2" customWidth="1"/>
    <col min="4354" max="4354" width="5" style="2" customWidth="1"/>
    <col min="4355" max="4355" width="17.625" style="2" bestFit="1" customWidth="1"/>
    <col min="4356" max="4356" width="10.75" style="2" customWidth="1"/>
    <col min="4357" max="4357" width="14.25" style="2" customWidth="1"/>
    <col min="4358" max="4358" width="49.25" style="2" bestFit="1" customWidth="1"/>
    <col min="4359" max="4608" width="9" style="2"/>
    <col min="4609" max="4609" width="2" style="2" customWidth="1"/>
    <col min="4610" max="4610" width="5" style="2" customWidth="1"/>
    <col min="4611" max="4611" width="17.625" style="2" bestFit="1" customWidth="1"/>
    <col min="4612" max="4612" width="10.75" style="2" customWidth="1"/>
    <col min="4613" max="4613" width="14.25" style="2" customWidth="1"/>
    <col min="4614" max="4614" width="49.25" style="2" bestFit="1" customWidth="1"/>
    <col min="4615" max="4864" width="9" style="2"/>
    <col min="4865" max="4865" width="2" style="2" customWidth="1"/>
    <col min="4866" max="4866" width="5" style="2" customWidth="1"/>
    <col min="4867" max="4867" width="17.625" style="2" bestFit="1" customWidth="1"/>
    <col min="4868" max="4868" width="10.75" style="2" customWidth="1"/>
    <col min="4869" max="4869" width="14.25" style="2" customWidth="1"/>
    <col min="4870" max="4870" width="49.25" style="2" bestFit="1" customWidth="1"/>
    <col min="4871" max="5120" width="9" style="2"/>
    <col min="5121" max="5121" width="2" style="2" customWidth="1"/>
    <col min="5122" max="5122" width="5" style="2" customWidth="1"/>
    <col min="5123" max="5123" width="17.625" style="2" bestFit="1" customWidth="1"/>
    <col min="5124" max="5124" width="10.75" style="2" customWidth="1"/>
    <col min="5125" max="5125" width="14.25" style="2" customWidth="1"/>
    <col min="5126" max="5126" width="49.25" style="2" bestFit="1" customWidth="1"/>
    <col min="5127" max="5376" width="9" style="2"/>
    <col min="5377" max="5377" width="2" style="2" customWidth="1"/>
    <col min="5378" max="5378" width="5" style="2" customWidth="1"/>
    <col min="5379" max="5379" width="17.625" style="2" bestFit="1" customWidth="1"/>
    <col min="5380" max="5380" width="10.75" style="2" customWidth="1"/>
    <col min="5381" max="5381" width="14.25" style="2" customWidth="1"/>
    <col min="5382" max="5382" width="49.25" style="2" bestFit="1" customWidth="1"/>
    <col min="5383" max="5632" width="9" style="2"/>
    <col min="5633" max="5633" width="2" style="2" customWidth="1"/>
    <col min="5634" max="5634" width="5" style="2" customWidth="1"/>
    <col min="5635" max="5635" width="17.625" style="2" bestFit="1" customWidth="1"/>
    <col min="5636" max="5636" width="10.75" style="2" customWidth="1"/>
    <col min="5637" max="5637" width="14.25" style="2" customWidth="1"/>
    <col min="5638" max="5638" width="49.25" style="2" bestFit="1" customWidth="1"/>
    <col min="5639" max="5888" width="9" style="2"/>
    <col min="5889" max="5889" width="2" style="2" customWidth="1"/>
    <col min="5890" max="5890" width="5" style="2" customWidth="1"/>
    <col min="5891" max="5891" width="17.625" style="2" bestFit="1" customWidth="1"/>
    <col min="5892" max="5892" width="10.75" style="2" customWidth="1"/>
    <col min="5893" max="5893" width="14.25" style="2" customWidth="1"/>
    <col min="5894" max="5894" width="49.25" style="2" bestFit="1" customWidth="1"/>
    <col min="5895" max="6144" width="9" style="2"/>
    <col min="6145" max="6145" width="2" style="2" customWidth="1"/>
    <col min="6146" max="6146" width="5" style="2" customWidth="1"/>
    <col min="6147" max="6147" width="17.625" style="2" bestFit="1" customWidth="1"/>
    <col min="6148" max="6148" width="10.75" style="2" customWidth="1"/>
    <col min="6149" max="6149" width="14.25" style="2" customWidth="1"/>
    <col min="6150" max="6150" width="49.25" style="2" bestFit="1" customWidth="1"/>
    <col min="6151" max="6400" width="9" style="2"/>
    <col min="6401" max="6401" width="2" style="2" customWidth="1"/>
    <col min="6402" max="6402" width="5" style="2" customWidth="1"/>
    <col min="6403" max="6403" width="17.625" style="2" bestFit="1" customWidth="1"/>
    <col min="6404" max="6404" width="10.75" style="2" customWidth="1"/>
    <col min="6405" max="6405" width="14.25" style="2" customWidth="1"/>
    <col min="6406" max="6406" width="49.25" style="2" bestFit="1" customWidth="1"/>
    <col min="6407" max="6656" width="9" style="2"/>
    <col min="6657" max="6657" width="2" style="2" customWidth="1"/>
    <col min="6658" max="6658" width="5" style="2" customWidth="1"/>
    <col min="6659" max="6659" width="17.625" style="2" bestFit="1" customWidth="1"/>
    <col min="6660" max="6660" width="10.75" style="2" customWidth="1"/>
    <col min="6661" max="6661" width="14.25" style="2" customWidth="1"/>
    <col min="6662" max="6662" width="49.25" style="2" bestFit="1" customWidth="1"/>
    <col min="6663" max="6912" width="9" style="2"/>
    <col min="6913" max="6913" width="2" style="2" customWidth="1"/>
    <col min="6914" max="6914" width="5" style="2" customWidth="1"/>
    <col min="6915" max="6915" width="17.625" style="2" bestFit="1" customWidth="1"/>
    <col min="6916" max="6916" width="10.75" style="2" customWidth="1"/>
    <col min="6917" max="6917" width="14.25" style="2" customWidth="1"/>
    <col min="6918" max="6918" width="49.25" style="2" bestFit="1" customWidth="1"/>
    <col min="6919" max="7168" width="9" style="2"/>
    <col min="7169" max="7169" width="2" style="2" customWidth="1"/>
    <col min="7170" max="7170" width="5" style="2" customWidth="1"/>
    <col min="7171" max="7171" width="17.625" style="2" bestFit="1" customWidth="1"/>
    <col min="7172" max="7172" width="10.75" style="2" customWidth="1"/>
    <col min="7173" max="7173" width="14.25" style="2" customWidth="1"/>
    <col min="7174" max="7174" width="49.25" style="2" bestFit="1" customWidth="1"/>
    <col min="7175" max="7424" width="9" style="2"/>
    <col min="7425" max="7425" width="2" style="2" customWidth="1"/>
    <col min="7426" max="7426" width="5" style="2" customWidth="1"/>
    <col min="7427" max="7427" width="17.625" style="2" bestFit="1" customWidth="1"/>
    <col min="7428" max="7428" width="10.75" style="2" customWidth="1"/>
    <col min="7429" max="7429" width="14.25" style="2" customWidth="1"/>
    <col min="7430" max="7430" width="49.25" style="2" bestFit="1" customWidth="1"/>
    <col min="7431" max="7680" width="9" style="2"/>
    <col min="7681" max="7681" width="2" style="2" customWidth="1"/>
    <col min="7682" max="7682" width="5" style="2" customWidth="1"/>
    <col min="7683" max="7683" width="17.625" style="2" bestFit="1" customWidth="1"/>
    <col min="7684" max="7684" width="10.75" style="2" customWidth="1"/>
    <col min="7685" max="7685" width="14.25" style="2" customWidth="1"/>
    <col min="7686" max="7686" width="49.25" style="2" bestFit="1" customWidth="1"/>
    <col min="7687" max="7936" width="9" style="2"/>
    <col min="7937" max="7937" width="2" style="2" customWidth="1"/>
    <col min="7938" max="7938" width="5" style="2" customWidth="1"/>
    <col min="7939" max="7939" width="17.625" style="2" bestFit="1" customWidth="1"/>
    <col min="7940" max="7940" width="10.75" style="2" customWidth="1"/>
    <col min="7941" max="7941" width="14.25" style="2" customWidth="1"/>
    <col min="7942" max="7942" width="49.25" style="2" bestFit="1" customWidth="1"/>
    <col min="7943" max="8192" width="9" style="2"/>
    <col min="8193" max="8193" width="2" style="2" customWidth="1"/>
    <col min="8194" max="8194" width="5" style="2" customWidth="1"/>
    <col min="8195" max="8195" width="17.625" style="2" bestFit="1" customWidth="1"/>
    <col min="8196" max="8196" width="10.75" style="2" customWidth="1"/>
    <col min="8197" max="8197" width="14.25" style="2" customWidth="1"/>
    <col min="8198" max="8198" width="49.25" style="2" bestFit="1" customWidth="1"/>
    <col min="8199" max="8448" width="9" style="2"/>
    <col min="8449" max="8449" width="2" style="2" customWidth="1"/>
    <col min="8450" max="8450" width="5" style="2" customWidth="1"/>
    <col min="8451" max="8451" width="17.625" style="2" bestFit="1" customWidth="1"/>
    <col min="8452" max="8452" width="10.75" style="2" customWidth="1"/>
    <col min="8453" max="8453" width="14.25" style="2" customWidth="1"/>
    <col min="8454" max="8454" width="49.25" style="2" bestFit="1" customWidth="1"/>
    <col min="8455" max="8704" width="9" style="2"/>
    <col min="8705" max="8705" width="2" style="2" customWidth="1"/>
    <col min="8706" max="8706" width="5" style="2" customWidth="1"/>
    <col min="8707" max="8707" width="17.625" style="2" bestFit="1" customWidth="1"/>
    <col min="8708" max="8708" width="10.75" style="2" customWidth="1"/>
    <col min="8709" max="8709" width="14.25" style="2" customWidth="1"/>
    <col min="8710" max="8710" width="49.25" style="2" bestFit="1" customWidth="1"/>
    <col min="8711" max="8960" width="9" style="2"/>
    <col min="8961" max="8961" width="2" style="2" customWidth="1"/>
    <col min="8962" max="8962" width="5" style="2" customWidth="1"/>
    <col min="8963" max="8963" width="17.625" style="2" bestFit="1" customWidth="1"/>
    <col min="8964" max="8964" width="10.75" style="2" customWidth="1"/>
    <col min="8965" max="8965" width="14.25" style="2" customWidth="1"/>
    <col min="8966" max="8966" width="49.25" style="2" bestFit="1" customWidth="1"/>
    <col min="8967" max="9216" width="9" style="2"/>
    <col min="9217" max="9217" width="2" style="2" customWidth="1"/>
    <col min="9218" max="9218" width="5" style="2" customWidth="1"/>
    <col min="9219" max="9219" width="17.625" style="2" bestFit="1" customWidth="1"/>
    <col min="9220" max="9220" width="10.75" style="2" customWidth="1"/>
    <col min="9221" max="9221" width="14.25" style="2" customWidth="1"/>
    <col min="9222" max="9222" width="49.25" style="2" bestFit="1" customWidth="1"/>
    <col min="9223" max="9472" width="9" style="2"/>
    <col min="9473" max="9473" width="2" style="2" customWidth="1"/>
    <col min="9474" max="9474" width="5" style="2" customWidth="1"/>
    <col min="9475" max="9475" width="17.625" style="2" bestFit="1" customWidth="1"/>
    <col min="9476" max="9476" width="10.75" style="2" customWidth="1"/>
    <col min="9477" max="9477" width="14.25" style="2" customWidth="1"/>
    <col min="9478" max="9478" width="49.25" style="2" bestFit="1" customWidth="1"/>
    <col min="9479" max="9728" width="9" style="2"/>
    <col min="9729" max="9729" width="2" style="2" customWidth="1"/>
    <col min="9730" max="9730" width="5" style="2" customWidth="1"/>
    <col min="9731" max="9731" width="17.625" style="2" bestFit="1" customWidth="1"/>
    <col min="9732" max="9732" width="10.75" style="2" customWidth="1"/>
    <col min="9733" max="9733" width="14.25" style="2" customWidth="1"/>
    <col min="9734" max="9734" width="49.25" style="2" bestFit="1" customWidth="1"/>
    <col min="9735" max="9984" width="9" style="2"/>
    <col min="9985" max="9985" width="2" style="2" customWidth="1"/>
    <col min="9986" max="9986" width="5" style="2" customWidth="1"/>
    <col min="9987" max="9987" width="17.625" style="2" bestFit="1" customWidth="1"/>
    <col min="9988" max="9988" width="10.75" style="2" customWidth="1"/>
    <col min="9989" max="9989" width="14.25" style="2" customWidth="1"/>
    <col min="9990" max="9990" width="49.25" style="2" bestFit="1" customWidth="1"/>
    <col min="9991" max="10240" width="9" style="2"/>
    <col min="10241" max="10241" width="2" style="2" customWidth="1"/>
    <col min="10242" max="10242" width="5" style="2" customWidth="1"/>
    <col min="10243" max="10243" width="17.625" style="2" bestFit="1" customWidth="1"/>
    <col min="10244" max="10244" width="10.75" style="2" customWidth="1"/>
    <col min="10245" max="10245" width="14.25" style="2" customWidth="1"/>
    <col min="10246" max="10246" width="49.25" style="2" bestFit="1" customWidth="1"/>
    <col min="10247" max="10496" width="9" style="2"/>
    <col min="10497" max="10497" width="2" style="2" customWidth="1"/>
    <col min="10498" max="10498" width="5" style="2" customWidth="1"/>
    <col min="10499" max="10499" width="17.625" style="2" bestFit="1" customWidth="1"/>
    <col min="10500" max="10500" width="10.75" style="2" customWidth="1"/>
    <col min="10501" max="10501" width="14.25" style="2" customWidth="1"/>
    <col min="10502" max="10502" width="49.25" style="2" bestFit="1" customWidth="1"/>
    <col min="10503" max="10752" width="9" style="2"/>
    <col min="10753" max="10753" width="2" style="2" customWidth="1"/>
    <col min="10754" max="10754" width="5" style="2" customWidth="1"/>
    <col min="10755" max="10755" width="17.625" style="2" bestFit="1" customWidth="1"/>
    <col min="10756" max="10756" width="10.75" style="2" customWidth="1"/>
    <col min="10757" max="10757" width="14.25" style="2" customWidth="1"/>
    <col min="10758" max="10758" width="49.25" style="2" bestFit="1" customWidth="1"/>
    <col min="10759" max="11008" width="9" style="2"/>
    <col min="11009" max="11009" width="2" style="2" customWidth="1"/>
    <col min="11010" max="11010" width="5" style="2" customWidth="1"/>
    <col min="11011" max="11011" width="17.625" style="2" bestFit="1" customWidth="1"/>
    <col min="11012" max="11012" width="10.75" style="2" customWidth="1"/>
    <col min="11013" max="11013" width="14.25" style="2" customWidth="1"/>
    <col min="11014" max="11014" width="49.25" style="2" bestFit="1" customWidth="1"/>
    <col min="11015" max="11264" width="9" style="2"/>
    <col min="11265" max="11265" width="2" style="2" customWidth="1"/>
    <col min="11266" max="11266" width="5" style="2" customWidth="1"/>
    <col min="11267" max="11267" width="17.625" style="2" bestFit="1" customWidth="1"/>
    <col min="11268" max="11268" width="10.75" style="2" customWidth="1"/>
    <col min="11269" max="11269" width="14.25" style="2" customWidth="1"/>
    <col min="11270" max="11270" width="49.25" style="2" bestFit="1" customWidth="1"/>
    <col min="11271" max="11520" width="9" style="2"/>
    <col min="11521" max="11521" width="2" style="2" customWidth="1"/>
    <col min="11522" max="11522" width="5" style="2" customWidth="1"/>
    <col min="11523" max="11523" width="17.625" style="2" bestFit="1" customWidth="1"/>
    <col min="11524" max="11524" width="10.75" style="2" customWidth="1"/>
    <col min="11525" max="11525" width="14.25" style="2" customWidth="1"/>
    <col min="11526" max="11526" width="49.25" style="2" bestFit="1" customWidth="1"/>
    <col min="11527" max="11776" width="9" style="2"/>
    <col min="11777" max="11777" width="2" style="2" customWidth="1"/>
    <col min="11778" max="11778" width="5" style="2" customWidth="1"/>
    <col min="11779" max="11779" width="17.625" style="2" bestFit="1" customWidth="1"/>
    <col min="11780" max="11780" width="10.75" style="2" customWidth="1"/>
    <col min="11781" max="11781" width="14.25" style="2" customWidth="1"/>
    <col min="11782" max="11782" width="49.25" style="2" bestFit="1" customWidth="1"/>
    <col min="11783" max="12032" width="9" style="2"/>
    <col min="12033" max="12033" width="2" style="2" customWidth="1"/>
    <col min="12034" max="12034" width="5" style="2" customWidth="1"/>
    <col min="12035" max="12035" width="17.625" style="2" bestFit="1" customWidth="1"/>
    <col min="12036" max="12036" width="10.75" style="2" customWidth="1"/>
    <col min="12037" max="12037" width="14.25" style="2" customWidth="1"/>
    <col min="12038" max="12038" width="49.25" style="2" bestFit="1" customWidth="1"/>
    <col min="12039" max="12288" width="9" style="2"/>
    <col min="12289" max="12289" width="2" style="2" customWidth="1"/>
    <col min="12290" max="12290" width="5" style="2" customWidth="1"/>
    <col min="12291" max="12291" width="17.625" style="2" bestFit="1" customWidth="1"/>
    <col min="12292" max="12292" width="10.75" style="2" customWidth="1"/>
    <col min="12293" max="12293" width="14.25" style="2" customWidth="1"/>
    <col min="12294" max="12294" width="49.25" style="2" bestFit="1" customWidth="1"/>
    <col min="12295" max="12544" width="9" style="2"/>
    <col min="12545" max="12545" width="2" style="2" customWidth="1"/>
    <col min="12546" max="12546" width="5" style="2" customWidth="1"/>
    <col min="12547" max="12547" width="17.625" style="2" bestFit="1" customWidth="1"/>
    <col min="12548" max="12548" width="10.75" style="2" customWidth="1"/>
    <col min="12549" max="12549" width="14.25" style="2" customWidth="1"/>
    <col min="12550" max="12550" width="49.25" style="2" bestFit="1" customWidth="1"/>
    <col min="12551" max="12800" width="9" style="2"/>
    <col min="12801" max="12801" width="2" style="2" customWidth="1"/>
    <col min="12802" max="12802" width="5" style="2" customWidth="1"/>
    <col min="12803" max="12803" width="17.625" style="2" bestFit="1" customWidth="1"/>
    <col min="12804" max="12804" width="10.75" style="2" customWidth="1"/>
    <col min="12805" max="12805" width="14.25" style="2" customWidth="1"/>
    <col min="12806" max="12806" width="49.25" style="2" bestFit="1" customWidth="1"/>
    <col min="12807" max="13056" width="9" style="2"/>
    <col min="13057" max="13057" width="2" style="2" customWidth="1"/>
    <col min="13058" max="13058" width="5" style="2" customWidth="1"/>
    <col min="13059" max="13059" width="17.625" style="2" bestFit="1" customWidth="1"/>
    <col min="13060" max="13060" width="10.75" style="2" customWidth="1"/>
    <col min="13061" max="13061" width="14.25" style="2" customWidth="1"/>
    <col min="13062" max="13062" width="49.25" style="2" bestFit="1" customWidth="1"/>
    <col min="13063" max="13312" width="9" style="2"/>
    <col min="13313" max="13313" width="2" style="2" customWidth="1"/>
    <col min="13314" max="13314" width="5" style="2" customWidth="1"/>
    <col min="13315" max="13315" width="17.625" style="2" bestFit="1" customWidth="1"/>
    <col min="13316" max="13316" width="10.75" style="2" customWidth="1"/>
    <col min="13317" max="13317" width="14.25" style="2" customWidth="1"/>
    <col min="13318" max="13318" width="49.25" style="2" bestFit="1" customWidth="1"/>
    <col min="13319" max="13568" width="9" style="2"/>
    <col min="13569" max="13569" width="2" style="2" customWidth="1"/>
    <col min="13570" max="13570" width="5" style="2" customWidth="1"/>
    <col min="13571" max="13571" width="17.625" style="2" bestFit="1" customWidth="1"/>
    <col min="13572" max="13572" width="10.75" style="2" customWidth="1"/>
    <col min="13573" max="13573" width="14.25" style="2" customWidth="1"/>
    <col min="13574" max="13574" width="49.25" style="2" bestFit="1" customWidth="1"/>
    <col min="13575" max="13824" width="9" style="2"/>
    <col min="13825" max="13825" width="2" style="2" customWidth="1"/>
    <col min="13826" max="13826" width="5" style="2" customWidth="1"/>
    <col min="13827" max="13827" width="17.625" style="2" bestFit="1" customWidth="1"/>
    <col min="13828" max="13828" width="10.75" style="2" customWidth="1"/>
    <col min="13829" max="13829" width="14.25" style="2" customWidth="1"/>
    <col min="13830" max="13830" width="49.25" style="2" bestFit="1" customWidth="1"/>
    <col min="13831" max="14080" width="9" style="2"/>
    <col min="14081" max="14081" width="2" style="2" customWidth="1"/>
    <col min="14082" max="14082" width="5" style="2" customWidth="1"/>
    <col min="14083" max="14083" width="17.625" style="2" bestFit="1" customWidth="1"/>
    <col min="14084" max="14084" width="10.75" style="2" customWidth="1"/>
    <col min="14085" max="14085" width="14.25" style="2" customWidth="1"/>
    <col min="14086" max="14086" width="49.25" style="2" bestFit="1" customWidth="1"/>
    <col min="14087" max="14336" width="9" style="2"/>
    <col min="14337" max="14337" width="2" style="2" customWidth="1"/>
    <col min="14338" max="14338" width="5" style="2" customWidth="1"/>
    <col min="14339" max="14339" width="17.625" style="2" bestFit="1" customWidth="1"/>
    <col min="14340" max="14340" width="10.75" style="2" customWidth="1"/>
    <col min="14341" max="14341" width="14.25" style="2" customWidth="1"/>
    <col min="14342" max="14342" width="49.25" style="2" bestFit="1" customWidth="1"/>
    <col min="14343" max="14592" width="9" style="2"/>
    <col min="14593" max="14593" width="2" style="2" customWidth="1"/>
    <col min="14594" max="14594" width="5" style="2" customWidth="1"/>
    <col min="14595" max="14595" width="17.625" style="2" bestFit="1" customWidth="1"/>
    <col min="14596" max="14596" width="10.75" style="2" customWidth="1"/>
    <col min="14597" max="14597" width="14.25" style="2" customWidth="1"/>
    <col min="14598" max="14598" width="49.25" style="2" bestFit="1" customWidth="1"/>
    <col min="14599" max="14848" width="9" style="2"/>
    <col min="14849" max="14849" width="2" style="2" customWidth="1"/>
    <col min="14850" max="14850" width="5" style="2" customWidth="1"/>
    <col min="14851" max="14851" width="17.625" style="2" bestFit="1" customWidth="1"/>
    <col min="14852" max="14852" width="10.75" style="2" customWidth="1"/>
    <col min="14853" max="14853" width="14.25" style="2" customWidth="1"/>
    <col min="14854" max="14854" width="49.25" style="2" bestFit="1" customWidth="1"/>
    <col min="14855" max="15104" width="9" style="2"/>
    <col min="15105" max="15105" width="2" style="2" customWidth="1"/>
    <col min="15106" max="15106" width="5" style="2" customWidth="1"/>
    <col min="15107" max="15107" width="17.625" style="2" bestFit="1" customWidth="1"/>
    <col min="15108" max="15108" width="10.75" style="2" customWidth="1"/>
    <col min="15109" max="15109" width="14.25" style="2" customWidth="1"/>
    <col min="15110" max="15110" width="49.25" style="2" bestFit="1" customWidth="1"/>
    <col min="15111" max="15360" width="9" style="2"/>
    <col min="15361" max="15361" width="2" style="2" customWidth="1"/>
    <col min="15362" max="15362" width="5" style="2" customWidth="1"/>
    <col min="15363" max="15363" width="17.625" style="2" bestFit="1" customWidth="1"/>
    <col min="15364" max="15364" width="10.75" style="2" customWidth="1"/>
    <col min="15365" max="15365" width="14.25" style="2" customWidth="1"/>
    <col min="15366" max="15366" width="49.25" style="2" bestFit="1" customWidth="1"/>
    <col min="15367" max="15616" width="9" style="2"/>
    <col min="15617" max="15617" width="2" style="2" customWidth="1"/>
    <col min="15618" max="15618" width="5" style="2" customWidth="1"/>
    <col min="15619" max="15619" width="17.625" style="2" bestFit="1" customWidth="1"/>
    <col min="15620" max="15620" width="10.75" style="2" customWidth="1"/>
    <col min="15621" max="15621" width="14.25" style="2" customWidth="1"/>
    <col min="15622" max="15622" width="49.25" style="2" bestFit="1" customWidth="1"/>
    <col min="15623" max="15872" width="9" style="2"/>
    <col min="15873" max="15873" width="2" style="2" customWidth="1"/>
    <col min="15874" max="15874" width="5" style="2" customWidth="1"/>
    <col min="15875" max="15875" width="17.625" style="2" bestFit="1" customWidth="1"/>
    <col min="15876" max="15876" width="10.75" style="2" customWidth="1"/>
    <col min="15877" max="15877" width="14.25" style="2" customWidth="1"/>
    <col min="15878" max="15878" width="49.25" style="2" bestFit="1" customWidth="1"/>
    <col min="15879" max="16128" width="9" style="2"/>
    <col min="16129" max="16129" width="2" style="2" customWidth="1"/>
    <col min="16130" max="16130" width="5" style="2" customWidth="1"/>
    <col min="16131" max="16131" width="17.625" style="2" bestFit="1" customWidth="1"/>
    <col min="16132" max="16132" width="10.75" style="2" customWidth="1"/>
    <col min="16133" max="16133" width="14.25" style="2" customWidth="1"/>
    <col min="16134" max="16134" width="49.25" style="2" bestFit="1" customWidth="1"/>
    <col min="16135" max="16384" width="9" style="2"/>
  </cols>
  <sheetData>
    <row r="2" spans="2:6" ht="17.25">
      <c r="B2" s="1" t="s">
        <v>249</v>
      </c>
      <c r="D2" s="1"/>
    </row>
    <row r="3" spans="2:6" ht="12.4" customHeight="1"/>
    <row r="4" spans="2:6" ht="12.4" customHeight="1">
      <c r="B4" s="3" t="s">
        <v>0</v>
      </c>
    </row>
    <row r="5" spans="2:6" ht="62.85" customHeight="1">
      <c r="B5" s="665" t="s">
        <v>346</v>
      </c>
      <c r="C5" s="665"/>
      <c r="D5" s="665"/>
      <c r="E5" s="665"/>
      <c r="F5" s="665"/>
    </row>
    <row r="6" spans="2:6" ht="14.25" customHeight="1" thickBot="1">
      <c r="B6" s="4" t="s">
        <v>1</v>
      </c>
      <c r="D6" s="5"/>
    </row>
    <row r="7" spans="2:6" ht="20.100000000000001" customHeight="1">
      <c r="B7" s="6" t="s">
        <v>2</v>
      </c>
      <c r="C7" s="7" t="s">
        <v>3</v>
      </c>
      <c r="D7" s="8" t="s">
        <v>4</v>
      </c>
      <c r="E7" s="7"/>
      <c r="F7" s="9" t="s">
        <v>5</v>
      </c>
    </row>
    <row r="8" spans="2:6" ht="31.5" customHeight="1">
      <c r="B8" s="532" t="s">
        <v>435</v>
      </c>
      <c r="C8" s="533" t="s">
        <v>347</v>
      </c>
      <c r="D8" s="534" t="s">
        <v>347</v>
      </c>
      <c r="E8" s="671" t="s">
        <v>6</v>
      </c>
      <c r="F8" s="535" t="s">
        <v>348</v>
      </c>
    </row>
    <row r="9" spans="2:6" ht="35.85" customHeight="1">
      <c r="B9" s="536">
        <v>2</v>
      </c>
      <c r="C9" s="533" t="s">
        <v>349</v>
      </c>
      <c r="D9" s="534" t="s">
        <v>349</v>
      </c>
      <c r="E9" s="672"/>
      <c r="F9" s="535" t="s">
        <v>350</v>
      </c>
    </row>
    <row r="10" spans="2:6" ht="17.850000000000001" customHeight="1">
      <c r="B10" s="10">
        <v>3</v>
      </c>
      <c r="C10" s="11" t="s">
        <v>7</v>
      </c>
      <c r="D10" s="673" t="s">
        <v>8</v>
      </c>
      <c r="E10" s="12" t="s">
        <v>7</v>
      </c>
      <c r="F10" s="13" t="s">
        <v>9</v>
      </c>
    </row>
    <row r="11" spans="2:6" ht="17.850000000000001" customHeight="1">
      <c r="B11" s="14">
        <v>4</v>
      </c>
      <c r="C11" s="15" t="s">
        <v>10</v>
      </c>
      <c r="D11" s="674"/>
      <c r="E11" s="12" t="s">
        <v>11</v>
      </c>
      <c r="F11" s="13" t="s">
        <v>12</v>
      </c>
    </row>
    <row r="12" spans="2:6" ht="17.850000000000001" customHeight="1">
      <c r="B12" s="14">
        <v>5</v>
      </c>
      <c r="C12" s="15" t="s">
        <v>13</v>
      </c>
      <c r="D12" s="674"/>
      <c r="E12" s="666" t="s">
        <v>14</v>
      </c>
      <c r="F12" s="16" t="s">
        <v>15</v>
      </c>
    </row>
    <row r="13" spans="2:6" ht="17.850000000000001" customHeight="1">
      <c r="B13" s="14">
        <v>6</v>
      </c>
      <c r="C13" s="15" t="s">
        <v>16</v>
      </c>
      <c r="D13" s="674"/>
      <c r="E13" s="667"/>
      <c r="F13" s="17" t="s">
        <v>17</v>
      </c>
    </row>
    <row r="14" spans="2:6" ht="17.850000000000001" customHeight="1">
      <c r="B14" s="14">
        <v>7</v>
      </c>
      <c r="C14" s="15" t="s">
        <v>18</v>
      </c>
      <c r="D14" s="674"/>
      <c r="E14" s="667"/>
      <c r="F14" s="17" t="s">
        <v>19</v>
      </c>
    </row>
    <row r="15" spans="2:6" ht="17.850000000000001" customHeight="1">
      <c r="B15" s="14">
        <v>8</v>
      </c>
      <c r="C15" s="15" t="s">
        <v>20</v>
      </c>
      <c r="D15" s="674"/>
      <c r="E15" s="667"/>
      <c r="F15" s="17" t="s">
        <v>21</v>
      </c>
    </row>
    <row r="16" spans="2:6" ht="17.850000000000001" customHeight="1">
      <c r="B16" s="14">
        <v>9</v>
      </c>
      <c r="C16" s="15" t="s">
        <v>22</v>
      </c>
      <c r="D16" s="674"/>
      <c r="E16" s="668"/>
      <c r="F16" s="18" t="s">
        <v>23</v>
      </c>
    </row>
    <row r="17" spans="2:6" ht="17.850000000000001" customHeight="1">
      <c r="B17" s="14">
        <v>10</v>
      </c>
      <c r="C17" s="15" t="s">
        <v>24</v>
      </c>
      <c r="D17" s="674"/>
      <c r="E17" s="12" t="s">
        <v>24</v>
      </c>
      <c r="F17" s="13" t="s">
        <v>25</v>
      </c>
    </row>
    <row r="18" spans="2:6" ht="17.850000000000001" customHeight="1">
      <c r="B18" s="19">
        <v>11</v>
      </c>
      <c r="C18" s="660" t="s">
        <v>436</v>
      </c>
      <c r="D18" s="675"/>
      <c r="E18" s="658" t="s">
        <v>436</v>
      </c>
      <c r="F18" s="659" t="s">
        <v>437</v>
      </c>
    </row>
    <row r="19" spans="2:6" ht="17.850000000000001" customHeight="1">
      <c r="B19" s="10">
        <v>12</v>
      </c>
      <c r="C19" s="11" t="s">
        <v>26</v>
      </c>
      <c r="D19" s="669" t="s">
        <v>27</v>
      </c>
      <c r="E19" s="12" t="s">
        <v>26</v>
      </c>
      <c r="F19" s="13" t="s">
        <v>28</v>
      </c>
    </row>
    <row r="20" spans="2:6" ht="17.850000000000001" customHeight="1">
      <c r="B20" s="19">
        <v>13</v>
      </c>
      <c r="C20" s="20" t="s">
        <v>29</v>
      </c>
      <c r="D20" s="670"/>
      <c r="E20" s="12" t="s">
        <v>29</v>
      </c>
      <c r="F20" s="13" t="s">
        <v>30</v>
      </c>
    </row>
    <row r="21" spans="2:6" ht="17.850000000000001" customHeight="1">
      <c r="B21" s="537">
        <v>14</v>
      </c>
      <c r="C21" s="538" t="s">
        <v>31</v>
      </c>
      <c r="D21" s="661"/>
      <c r="E21" s="663"/>
      <c r="F21" s="539" t="s">
        <v>32</v>
      </c>
    </row>
    <row r="22" spans="2:6" ht="14.25" thickBot="1">
      <c r="B22" s="540">
        <v>15</v>
      </c>
      <c r="C22" s="541" t="s">
        <v>351</v>
      </c>
      <c r="D22" s="662"/>
      <c r="E22" s="664"/>
      <c r="F22" s="542" t="s">
        <v>352</v>
      </c>
    </row>
  </sheetData>
  <mergeCells count="7">
    <mergeCell ref="D21:D22"/>
    <mergeCell ref="E21:E22"/>
    <mergeCell ref="B5:F5"/>
    <mergeCell ref="E12:E16"/>
    <mergeCell ref="D19:D20"/>
    <mergeCell ref="E8:E9"/>
    <mergeCell ref="D10:D18"/>
  </mergeCells>
  <phoneticPr fontId="8"/>
  <pageMargins left="0.25" right="0.25" top="0.75" bottom="0.75" header="0.3" footer="0.3"/>
  <pageSetup paperSize="9" scale="97"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34"/>
  <sheetViews>
    <sheetView showGridLines="0" topLeftCell="C1" zoomScaleNormal="75" zoomScaleSheetLayoutView="75" workbookViewId="0">
      <selection activeCell="C64" sqref="C64"/>
    </sheetView>
  </sheetViews>
  <sheetFormatPr defaultRowHeight="12"/>
  <cols>
    <col min="1" max="1" width="2.75" style="464" customWidth="1"/>
    <col min="2" max="2" width="4.125" style="464" customWidth="1"/>
    <col min="3" max="3" width="31.25" style="467" customWidth="1"/>
    <col min="4" max="16" width="9.375" style="464" customWidth="1"/>
    <col min="17" max="40" width="9.375" style="464" hidden="1" customWidth="1"/>
    <col min="41" max="42" width="0" style="464" hidden="1" customWidth="1"/>
    <col min="43" max="256" width="9" style="464"/>
    <col min="257" max="257" width="2.75" style="464" customWidth="1"/>
    <col min="258" max="258" width="4.125" style="464" customWidth="1"/>
    <col min="259" max="259" width="31.25" style="464" customWidth="1"/>
    <col min="260" max="296" width="9.375" style="464" customWidth="1"/>
    <col min="297" max="512" width="9" style="464"/>
    <col min="513" max="513" width="2.75" style="464" customWidth="1"/>
    <col min="514" max="514" width="4.125" style="464" customWidth="1"/>
    <col min="515" max="515" width="31.25" style="464" customWidth="1"/>
    <col min="516" max="552" width="9.375" style="464" customWidth="1"/>
    <col min="553" max="768" width="9" style="464"/>
    <col min="769" max="769" width="2.75" style="464" customWidth="1"/>
    <col min="770" max="770" width="4.125" style="464" customWidth="1"/>
    <col min="771" max="771" width="31.25" style="464" customWidth="1"/>
    <col min="772" max="808" width="9.375" style="464" customWidth="1"/>
    <col min="809" max="1024" width="9" style="464"/>
    <col min="1025" max="1025" width="2.75" style="464" customWidth="1"/>
    <col min="1026" max="1026" width="4.125" style="464" customWidth="1"/>
    <col min="1027" max="1027" width="31.25" style="464" customWidth="1"/>
    <col min="1028" max="1064" width="9.375" style="464" customWidth="1"/>
    <col min="1065" max="1280" width="9" style="464"/>
    <col min="1281" max="1281" width="2.75" style="464" customWidth="1"/>
    <col min="1282" max="1282" width="4.125" style="464" customWidth="1"/>
    <col min="1283" max="1283" width="31.25" style="464" customWidth="1"/>
    <col min="1284" max="1320" width="9.375" style="464" customWidth="1"/>
    <col min="1321" max="1536" width="9" style="464"/>
    <col min="1537" max="1537" width="2.75" style="464" customWidth="1"/>
    <col min="1538" max="1538" width="4.125" style="464" customWidth="1"/>
    <col min="1539" max="1539" width="31.25" style="464" customWidth="1"/>
    <col min="1540" max="1576" width="9.375" style="464" customWidth="1"/>
    <col min="1577" max="1792" width="9" style="464"/>
    <col min="1793" max="1793" width="2.75" style="464" customWidth="1"/>
    <col min="1794" max="1794" width="4.125" style="464" customWidth="1"/>
    <col min="1795" max="1795" width="31.25" style="464" customWidth="1"/>
    <col min="1796" max="1832" width="9.375" style="464" customWidth="1"/>
    <col min="1833" max="2048" width="9" style="464"/>
    <col min="2049" max="2049" width="2.75" style="464" customWidth="1"/>
    <col min="2050" max="2050" width="4.125" style="464" customWidth="1"/>
    <col min="2051" max="2051" width="31.25" style="464" customWidth="1"/>
    <col min="2052" max="2088" width="9.375" style="464" customWidth="1"/>
    <col min="2089" max="2304" width="9" style="464"/>
    <col min="2305" max="2305" width="2.75" style="464" customWidth="1"/>
    <col min="2306" max="2306" width="4.125" style="464" customWidth="1"/>
    <col min="2307" max="2307" width="31.25" style="464" customWidth="1"/>
    <col min="2308" max="2344" width="9.375" style="464" customWidth="1"/>
    <col min="2345" max="2560" width="9" style="464"/>
    <col min="2561" max="2561" width="2.75" style="464" customWidth="1"/>
    <col min="2562" max="2562" width="4.125" style="464" customWidth="1"/>
    <col min="2563" max="2563" width="31.25" style="464" customWidth="1"/>
    <col min="2564" max="2600" width="9.375" style="464" customWidth="1"/>
    <col min="2601" max="2816" width="9" style="464"/>
    <col min="2817" max="2817" width="2.75" style="464" customWidth="1"/>
    <col min="2818" max="2818" width="4.125" style="464" customWidth="1"/>
    <col min="2819" max="2819" width="31.25" style="464" customWidth="1"/>
    <col min="2820" max="2856" width="9.375" style="464" customWidth="1"/>
    <col min="2857" max="3072" width="9" style="464"/>
    <col min="3073" max="3073" width="2.75" style="464" customWidth="1"/>
    <col min="3074" max="3074" width="4.125" style="464" customWidth="1"/>
    <col min="3075" max="3075" width="31.25" style="464" customWidth="1"/>
    <col min="3076" max="3112" width="9.375" style="464" customWidth="1"/>
    <col min="3113" max="3328" width="9" style="464"/>
    <col min="3329" max="3329" width="2.75" style="464" customWidth="1"/>
    <col min="3330" max="3330" width="4.125" style="464" customWidth="1"/>
    <col min="3331" max="3331" width="31.25" style="464" customWidth="1"/>
    <col min="3332" max="3368" width="9.375" style="464" customWidth="1"/>
    <col min="3369" max="3584" width="9" style="464"/>
    <col min="3585" max="3585" width="2.75" style="464" customWidth="1"/>
    <col min="3586" max="3586" width="4.125" style="464" customWidth="1"/>
    <col min="3587" max="3587" width="31.25" style="464" customWidth="1"/>
    <col min="3588" max="3624" width="9.375" style="464" customWidth="1"/>
    <col min="3625" max="3840" width="9" style="464"/>
    <col min="3841" max="3841" width="2.75" style="464" customWidth="1"/>
    <col min="3842" max="3842" width="4.125" style="464" customWidth="1"/>
    <col min="3843" max="3843" width="31.25" style="464" customWidth="1"/>
    <col min="3844" max="3880" width="9.375" style="464" customWidth="1"/>
    <col min="3881" max="4096" width="9" style="464"/>
    <col min="4097" max="4097" width="2.75" style="464" customWidth="1"/>
    <col min="4098" max="4098" width="4.125" style="464" customWidth="1"/>
    <col min="4099" max="4099" width="31.25" style="464" customWidth="1"/>
    <col min="4100" max="4136" width="9.375" style="464" customWidth="1"/>
    <col min="4137" max="4352" width="9" style="464"/>
    <col min="4353" max="4353" width="2.75" style="464" customWidth="1"/>
    <col min="4354" max="4354" width="4.125" style="464" customWidth="1"/>
    <col min="4355" max="4355" width="31.25" style="464" customWidth="1"/>
    <col min="4356" max="4392" width="9.375" style="464" customWidth="1"/>
    <col min="4393" max="4608" width="9" style="464"/>
    <col min="4609" max="4609" width="2.75" style="464" customWidth="1"/>
    <col min="4610" max="4610" width="4.125" style="464" customWidth="1"/>
    <col min="4611" max="4611" width="31.25" style="464" customWidth="1"/>
    <col min="4612" max="4648" width="9.375" style="464" customWidth="1"/>
    <col min="4649" max="4864" width="9" style="464"/>
    <col min="4865" max="4865" width="2.75" style="464" customWidth="1"/>
    <col min="4866" max="4866" width="4.125" style="464" customWidth="1"/>
    <col min="4867" max="4867" width="31.25" style="464" customWidth="1"/>
    <col min="4868" max="4904" width="9.375" style="464" customWidth="1"/>
    <col min="4905" max="5120" width="9" style="464"/>
    <col min="5121" max="5121" width="2.75" style="464" customWidth="1"/>
    <col min="5122" max="5122" width="4.125" style="464" customWidth="1"/>
    <col min="5123" max="5123" width="31.25" style="464" customWidth="1"/>
    <col min="5124" max="5160" width="9.375" style="464" customWidth="1"/>
    <col min="5161" max="5376" width="9" style="464"/>
    <col min="5377" max="5377" width="2.75" style="464" customWidth="1"/>
    <col min="5378" max="5378" width="4.125" style="464" customWidth="1"/>
    <col min="5379" max="5379" width="31.25" style="464" customWidth="1"/>
    <col min="5380" max="5416" width="9.375" style="464" customWidth="1"/>
    <col min="5417" max="5632" width="9" style="464"/>
    <col min="5633" max="5633" width="2.75" style="464" customWidth="1"/>
    <col min="5634" max="5634" width="4.125" style="464" customWidth="1"/>
    <col min="5635" max="5635" width="31.25" style="464" customWidth="1"/>
    <col min="5636" max="5672" width="9.375" style="464" customWidth="1"/>
    <col min="5673" max="5888" width="9" style="464"/>
    <col min="5889" max="5889" width="2.75" style="464" customWidth="1"/>
    <col min="5890" max="5890" width="4.125" style="464" customWidth="1"/>
    <col min="5891" max="5891" width="31.25" style="464" customWidth="1"/>
    <col min="5892" max="5928" width="9.375" style="464" customWidth="1"/>
    <col min="5929" max="6144" width="9" style="464"/>
    <col min="6145" max="6145" width="2.75" style="464" customWidth="1"/>
    <col min="6146" max="6146" width="4.125" style="464" customWidth="1"/>
    <col min="6147" max="6147" width="31.25" style="464" customWidth="1"/>
    <col min="6148" max="6184" width="9.375" style="464" customWidth="1"/>
    <col min="6185" max="6400" width="9" style="464"/>
    <col min="6401" max="6401" width="2.75" style="464" customWidth="1"/>
    <col min="6402" max="6402" width="4.125" style="464" customWidth="1"/>
    <col min="6403" max="6403" width="31.25" style="464" customWidth="1"/>
    <col min="6404" max="6440" width="9.375" style="464" customWidth="1"/>
    <col min="6441" max="6656" width="9" style="464"/>
    <col min="6657" max="6657" width="2.75" style="464" customWidth="1"/>
    <col min="6658" max="6658" width="4.125" style="464" customWidth="1"/>
    <col min="6659" max="6659" width="31.25" style="464" customWidth="1"/>
    <col min="6660" max="6696" width="9.375" style="464" customWidth="1"/>
    <col min="6697" max="6912" width="9" style="464"/>
    <col min="6913" max="6913" width="2.75" style="464" customWidth="1"/>
    <col min="6914" max="6914" width="4.125" style="464" customWidth="1"/>
    <col min="6915" max="6915" width="31.25" style="464" customWidth="1"/>
    <col min="6916" max="6952" width="9.375" style="464" customWidth="1"/>
    <col min="6953" max="7168" width="9" style="464"/>
    <col min="7169" max="7169" width="2.75" style="464" customWidth="1"/>
    <col min="7170" max="7170" width="4.125" style="464" customWidth="1"/>
    <col min="7171" max="7171" width="31.25" style="464" customWidth="1"/>
    <col min="7172" max="7208" width="9.375" style="464" customWidth="1"/>
    <col min="7209" max="7424" width="9" style="464"/>
    <col min="7425" max="7425" width="2.75" style="464" customWidth="1"/>
    <col min="7426" max="7426" width="4.125" style="464" customWidth="1"/>
    <col min="7427" max="7427" width="31.25" style="464" customWidth="1"/>
    <col min="7428" max="7464" width="9.375" style="464" customWidth="1"/>
    <col min="7465" max="7680" width="9" style="464"/>
    <col min="7681" max="7681" width="2.75" style="464" customWidth="1"/>
    <col min="7682" max="7682" width="4.125" style="464" customWidth="1"/>
    <col min="7683" max="7683" width="31.25" style="464" customWidth="1"/>
    <col min="7684" max="7720" width="9.375" style="464" customWidth="1"/>
    <col min="7721" max="7936" width="9" style="464"/>
    <col min="7937" max="7937" width="2.75" style="464" customWidth="1"/>
    <col min="7938" max="7938" width="4.125" style="464" customWidth="1"/>
    <col min="7939" max="7939" width="31.25" style="464" customWidth="1"/>
    <col min="7940" max="7976" width="9.375" style="464" customWidth="1"/>
    <col min="7977" max="8192" width="9" style="464"/>
    <col min="8193" max="8193" width="2.75" style="464" customWidth="1"/>
    <col min="8194" max="8194" width="4.125" style="464" customWidth="1"/>
    <col min="8195" max="8195" width="31.25" style="464" customWidth="1"/>
    <col min="8196" max="8232" width="9.375" style="464" customWidth="1"/>
    <col min="8233" max="8448" width="9" style="464"/>
    <col min="8449" max="8449" width="2.75" style="464" customWidth="1"/>
    <col min="8450" max="8450" width="4.125" style="464" customWidth="1"/>
    <col min="8451" max="8451" width="31.25" style="464" customWidth="1"/>
    <col min="8452" max="8488" width="9.375" style="464" customWidth="1"/>
    <col min="8489" max="8704" width="9" style="464"/>
    <col min="8705" max="8705" width="2.75" style="464" customWidth="1"/>
    <col min="8706" max="8706" width="4.125" style="464" customWidth="1"/>
    <col min="8707" max="8707" width="31.25" style="464" customWidth="1"/>
    <col min="8708" max="8744" width="9.375" style="464" customWidth="1"/>
    <col min="8745" max="8960" width="9" style="464"/>
    <col min="8961" max="8961" width="2.75" style="464" customWidth="1"/>
    <col min="8962" max="8962" width="4.125" style="464" customWidth="1"/>
    <col min="8963" max="8963" width="31.25" style="464" customWidth="1"/>
    <col min="8964" max="9000" width="9.375" style="464" customWidth="1"/>
    <col min="9001" max="9216" width="9" style="464"/>
    <col min="9217" max="9217" width="2.75" style="464" customWidth="1"/>
    <col min="9218" max="9218" width="4.125" style="464" customWidth="1"/>
    <col min="9219" max="9219" width="31.25" style="464" customWidth="1"/>
    <col min="9220" max="9256" width="9.375" style="464" customWidth="1"/>
    <col min="9257" max="9472" width="9" style="464"/>
    <col min="9473" max="9473" width="2.75" style="464" customWidth="1"/>
    <col min="9474" max="9474" width="4.125" style="464" customWidth="1"/>
    <col min="9475" max="9475" width="31.25" style="464" customWidth="1"/>
    <col min="9476" max="9512" width="9.375" style="464" customWidth="1"/>
    <col min="9513" max="9728" width="9" style="464"/>
    <col min="9729" max="9729" width="2.75" style="464" customWidth="1"/>
    <col min="9730" max="9730" width="4.125" style="464" customWidth="1"/>
    <col min="9731" max="9731" width="31.25" style="464" customWidth="1"/>
    <col min="9732" max="9768" width="9.375" style="464" customWidth="1"/>
    <col min="9769" max="9984" width="9" style="464"/>
    <col min="9985" max="9985" width="2.75" style="464" customWidth="1"/>
    <col min="9986" max="9986" width="4.125" style="464" customWidth="1"/>
    <col min="9987" max="9987" width="31.25" style="464" customWidth="1"/>
    <col min="9988" max="10024" width="9.375" style="464" customWidth="1"/>
    <col min="10025" max="10240" width="9" style="464"/>
    <col min="10241" max="10241" width="2.75" style="464" customWidth="1"/>
    <col min="10242" max="10242" width="4.125" style="464" customWidth="1"/>
    <col min="10243" max="10243" width="31.25" style="464" customWidth="1"/>
    <col min="10244" max="10280" width="9.375" style="464" customWidth="1"/>
    <col min="10281" max="10496" width="9" style="464"/>
    <col min="10497" max="10497" width="2.75" style="464" customWidth="1"/>
    <col min="10498" max="10498" width="4.125" style="464" customWidth="1"/>
    <col min="10499" max="10499" width="31.25" style="464" customWidth="1"/>
    <col min="10500" max="10536" width="9.375" style="464" customWidth="1"/>
    <col min="10537" max="10752" width="9" style="464"/>
    <col min="10753" max="10753" width="2.75" style="464" customWidth="1"/>
    <col min="10754" max="10754" width="4.125" style="464" customWidth="1"/>
    <col min="10755" max="10755" width="31.25" style="464" customWidth="1"/>
    <col min="10756" max="10792" width="9.375" style="464" customWidth="1"/>
    <col min="10793" max="11008" width="9" style="464"/>
    <col min="11009" max="11009" width="2.75" style="464" customWidth="1"/>
    <col min="11010" max="11010" width="4.125" style="464" customWidth="1"/>
    <col min="11011" max="11011" width="31.25" style="464" customWidth="1"/>
    <col min="11012" max="11048" width="9.375" style="464" customWidth="1"/>
    <col min="11049" max="11264" width="9" style="464"/>
    <col min="11265" max="11265" width="2.75" style="464" customWidth="1"/>
    <col min="11266" max="11266" width="4.125" style="464" customWidth="1"/>
    <col min="11267" max="11267" width="31.25" style="464" customWidth="1"/>
    <col min="11268" max="11304" width="9.375" style="464" customWidth="1"/>
    <col min="11305" max="11520" width="9" style="464"/>
    <col min="11521" max="11521" width="2.75" style="464" customWidth="1"/>
    <col min="11522" max="11522" width="4.125" style="464" customWidth="1"/>
    <col min="11523" max="11523" width="31.25" style="464" customWidth="1"/>
    <col min="11524" max="11560" width="9.375" style="464" customWidth="1"/>
    <col min="11561" max="11776" width="9" style="464"/>
    <col min="11777" max="11777" width="2.75" style="464" customWidth="1"/>
    <col min="11778" max="11778" width="4.125" style="464" customWidth="1"/>
    <col min="11779" max="11779" width="31.25" style="464" customWidth="1"/>
    <col min="11780" max="11816" width="9.375" style="464" customWidth="1"/>
    <col min="11817" max="12032" width="9" style="464"/>
    <col min="12033" max="12033" width="2.75" style="464" customWidth="1"/>
    <col min="12034" max="12034" width="4.125" style="464" customWidth="1"/>
    <col min="12035" max="12035" width="31.25" style="464" customWidth="1"/>
    <col min="12036" max="12072" width="9.375" style="464" customWidth="1"/>
    <col min="12073" max="12288" width="9" style="464"/>
    <col min="12289" max="12289" width="2.75" style="464" customWidth="1"/>
    <col min="12290" max="12290" width="4.125" style="464" customWidth="1"/>
    <col min="12291" max="12291" width="31.25" style="464" customWidth="1"/>
    <col min="12292" max="12328" width="9.375" style="464" customWidth="1"/>
    <col min="12329" max="12544" width="9" style="464"/>
    <col min="12545" max="12545" width="2.75" style="464" customWidth="1"/>
    <col min="12546" max="12546" width="4.125" style="464" customWidth="1"/>
    <col min="12547" max="12547" width="31.25" style="464" customWidth="1"/>
    <col min="12548" max="12584" width="9.375" style="464" customWidth="1"/>
    <col min="12585" max="12800" width="9" style="464"/>
    <col min="12801" max="12801" width="2.75" style="464" customWidth="1"/>
    <col min="12802" max="12802" width="4.125" style="464" customWidth="1"/>
    <col min="12803" max="12803" width="31.25" style="464" customWidth="1"/>
    <col min="12804" max="12840" width="9.375" style="464" customWidth="1"/>
    <col min="12841" max="13056" width="9" style="464"/>
    <col min="13057" max="13057" width="2.75" style="464" customWidth="1"/>
    <col min="13058" max="13058" width="4.125" style="464" customWidth="1"/>
    <col min="13059" max="13059" width="31.25" style="464" customWidth="1"/>
    <col min="13060" max="13096" width="9.375" style="464" customWidth="1"/>
    <col min="13097" max="13312" width="9" style="464"/>
    <col min="13313" max="13313" width="2.75" style="464" customWidth="1"/>
    <col min="13314" max="13314" width="4.125" style="464" customWidth="1"/>
    <col min="13315" max="13315" width="31.25" style="464" customWidth="1"/>
    <col min="13316" max="13352" width="9.375" style="464" customWidth="1"/>
    <col min="13353" max="13568" width="9" style="464"/>
    <col min="13569" max="13569" width="2.75" style="464" customWidth="1"/>
    <col min="13570" max="13570" width="4.125" style="464" customWidth="1"/>
    <col min="13571" max="13571" width="31.25" style="464" customWidth="1"/>
    <col min="13572" max="13608" width="9.375" style="464" customWidth="1"/>
    <col min="13609" max="13824" width="9" style="464"/>
    <col min="13825" max="13825" width="2.75" style="464" customWidth="1"/>
    <col min="13826" max="13826" width="4.125" style="464" customWidth="1"/>
    <col min="13827" max="13827" width="31.25" style="464" customWidth="1"/>
    <col min="13828" max="13864" width="9.375" style="464" customWidth="1"/>
    <col min="13865" max="14080" width="9" style="464"/>
    <col min="14081" max="14081" width="2.75" style="464" customWidth="1"/>
    <col min="14082" max="14082" width="4.125" style="464" customWidth="1"/>
    <col min="14083" max="14083" width="31.25" style="464" customWidth="1"/>
    <col min="14084" max="14120" width="9.375" style="464" customWidth="1"/>
    <col min="14121" max="14336" width="9" style="464"/>
    <col min="14337" max="14337" width="2.75" style="464" customWidth="1"/>
    <col min="14338" max="14338" width="4.125" style="464" customWidth="1"/>
    <col min="14339" max="14339" width="31.25" style="464" customWidth="1"/>
    <col min="14340" max="14376" width="9.375" style="464" customWidth="1"/>
    <col min="14377" max="14592" width="9" style="464"/>
    <col min="14593" max="14593" width="2.75" style="464" customWidth="1"/>
    <col min="14594" max="14594" width="4.125" style="464" customWidth="1"/>
    <col min="14595" max="14595" width="31.25" style="464" customWidth="1"/>
    <col min="14596" max="14632" width="9.375" style="464" customWidth="1"/>
    <col min="14633" max="14848" width="9" style="464"/>
    <col min="14849" max="14849" width="2.75" style="464" customWidth="1"/>
    <col min="14850" max="14850" width="4.125" style="464" customWidth="1"/>
    <col min="14851" max="14851" width="31.25" style="464" customWidth="1"/>
    <col min="14852" max="14888" width="9.375" style="464" customWidth="1"/>
    <col min="14889" max="15104" width="9" style="464"/>
    <col min="15105" max="15105" width="2.75" style="464" customWidth="1"/>
    <col min="15106" max="15106" width="4.125" style="464" customWidth="1"/>
    <col min="15107" max="15107" width="31.25" style="464" customWidth="1"/>
    <col min="15108" max="15144" width="9.375" style="464" customWidth="1"/>
    <col min="15145" max="15360" width="9" style="464"/>
    <col min="15361" max="15361" width="2.75" style="464" customWidth="1"/>
    <col min="15362" max="15362" width="4.125" style="464" customWidth="1"/>
    <col min="15363" max="15363" width="31.25" style="464" customWidth="1"/>
    <col min="15364" max="15400" width="9.375" style="464" customWidth="1"/>
    <col min="15401" max="15616" width="9" style="464"/>
    <col min="15617" max="15617" width="2.75" style="464" customWidth="1"/>
    <col min="15618" max="15618" width="4.125" style="464" customWidth="1"/>
    <col min="15619" max="15619" width="31.25" style="464" customWidth="1"/>
    <col min="15620" max="15656" width="9.375" style="464" customWidth="1"/>
    <col min="15657" max="15872" width="9" style="464"/>
    <col min="15873" max="15873" width="2.75" style="464" customWidth="1"/>
    <col min="15874" max="15874" width="4.125" style="464" customWidth="1"/>
    <col min="15875" max="15875" width="31.25" style="464" customWidth="1"/>
    <col min="15876" max="15912" width="9.375" style="464" customWidth="1"/>
    <col min="15913" max="16128" width="9" style="464"/>
    <col min="16129" max="16129" width="2.75" style="464" customWidth="1"/>
    <col min="16130" max="16130" width="4.125" style="464" customWidth="1"/>
    <col min="16131" max="16131" width="31.25" style="464" customWidth="1"/>
    <col min="16132" max="16168" width="9.375" style="464" customWidth="1"/>
    <col min="16169" max="16384" width="9" style="464"/>
  </cols>
  <sheetData>
    <row r="1" spans="2:42" ht="12.75" thickBot="1">
      <c r="C1" s="468" t="s">
        <v>250</v>
      </c>
      <c r="Q1" s="464" t="s">
        <v>251</v>
      </c>
      <c r="R1" s="464" t="s">
        <v>252</v>
      </c>
      <c r="S1" s="464" t="s">
        <v>253</v>
      </c>
      <c r="T1" s="464" t="s">
        <v>254</v>
      </c>
      <c r="U1" s="464" t="s">
        <v>255</v>
      </c>
      <c r="V1" s="464" t="s">
        <v>256</v>
      </c>
      <c r="W1" s="464" t="s">
        <v>257</v>
      </c>
      <c r="X1" s="464" t="s">
        <v>258</v>
      </c>
      <c r="Y1" s="464" t="s">
        <v>259</v>
      </c>
      <c r="Z1" s="464" t="s">
        <v>260</v>
      </c>
      <c r="AA1" s="464" t="s">
        <v>261</v>
      </c>
      <c r="AB1" s="464" t="s">
        <v>262</v>
      </c>
      <c r="AC1" s="464" t="s">
        <v>263</v>
      </c>
      <c r="AD1" s="464" t="s">
        <v>264</v>
      </c>
      <c r="AE1" s="464" t="s">
        <v>265</v>
      </c>
      <c r="AF1" s="464" t="s">
        <v>266</v>
      </c>
      <c r="AG1" s="464" t="s">
        <v>267</v>
      </c>
      <c r="AH1" s="464" t="s">
        <v>268</v>
      </c>
      <c r="AI1" s="464" t="s">
        <v>269</v>
      </c>
      <c r="AJ1" s="464" t="s">
        <v>270</v>
      </c>
      <c r="AK1" s="464" t="s">
        <v>271</v>
      </c>
      <c r="AL1" s="464" t="s">
        <v>272</v>
      </c>
      <c r="AM1" s="464" t="s">
        <v>273</v>
      </c>
      <c r="AN1" s="464" t="s">
        <v>274</v>
      </c>
      <c r="AO1" s="464" t="s">
        <v>275</v>
      </c>
      <c r="AP1" s="464" t="s">
        <v>276</v>
      </c>
    </row>
    <row r="2" spans="2:42">
      <c r="B2" s="469"/>
      <c r="C2" s="470"/>
      <c r="D2" s="471" t="s">
        <v>191</v>
      </c>
      <c r="E2" s="471" t="s">
        <v>192</v>
      </c>
      <c r="F2" s="471" t="s">
        <v>193</v>
      </c>
      <c r="G2" s="471" t="s">
        <v>194</v>
      </c>
      <c r="H2" s="471" t="s">
        <v>195</v>
      </c>
      <c r="I2" s="471" t="s">
        <v>196</v>
      </c>
      <c r="J2" s="471" t="s">
        <v>197</v>
      </c>
      <c r="K2" s="471" t="s">
        <v>198</v>
      </c>
      <c r="L2" s="471" t="s">
        <v>199</v>
      </c>
      <c r="M2" s="471" t="s">
        <v>200</v>
      </c>
      <c r="N2" s="471" t="s">
        <v>201</v>
      </c>
      <c r="O2" s="471" t="s">
        <v>202</v>
      </c>
      <c r="P2" s="472" t="s">
        <v>203</v>
      </c>
      <c r="Q2" s="509" t="s">
        <v>204</v>
      </c>
      <c r="R2" s="471" t="s">
        <v>205</v>
      </c>
      <c r="S2" s="471" t="s">
        <v>206</v>
      </c>
      <c r="T2" s="471" t="s">
        <v>207</v>
      </c>
      <c r="U2" s="471" t="s">
        <v>208</v>
      </c>
      <c r="V2" s="471" t="s">
        <v>209</v>
      </c>
      <c r="W2" s="471" t="s">
        <v>210</v>
      </c>
      <c r="X2" s="471" t="s">
        <v>211</v>
      </c>
      <c r="Y2" s="471" t="s">
        <v>212</v>
      </c>
      <c r="Z2" s="471" t="s">
        <v>213</v>
      </c>
      <c r="AA2" s="471" t="s">
        <v>214</v>
      </c>
      <c r="AB2" s="471" t="s">
        <v>215</v>
      </c>
      <c r="AC2" s="472" t="s">
        <v>216</v>
      </c>
      <c r="AD2" s="473" t="s">
        <v>217</v>
      </c>
      <c r="AE2" s="471" t="s">
        <v>218</v>
      </c>
      <c r="AF2" s="471" t="s">
        <v>219</v>
      </c>
      <c r="AG2" s="471" t="s">
        <v>220</v>
      </c>
      <c r="AH2" s="471" t="s">
        <v>221</v>
      </c>
      <c r="AI2" s="471" t="s">
        <v>222</v>
      </c>
      <c r="AJ2" s="471" t="s">
        <v>223</v>
      </c>
      <c r="AK2" s="471" t="s">
        <v>224</v>
      </c>
      <c r="AL2" s="471" t="s">
        <v>225</v>
      </c>
      <c r="AM2" s="471" t="s">
        <v>226</v>
      </c>
      <c r="AN2" s="471" t="s">
        <v>227</v>
      </c>
      <c r="AO2" s="471" t="s">
        <v>228</v>
      </c>
      <c r="AP2" s="472" t="s">
        <v>229</v>
      </c>
    </row>
    <row r="3" spans="2:42" ht="42.75" customHeight="1">
      <c r="B3" s="477"/>
      <c r="C3" s="478"/>
      <c r="D3" s="474" t="s">
        <v>36</v>
      </c>
      <c r="E3" s="474" t="s">
        <v>230</v>
      </c>
      <c r="F3" s="474" t="s">
        <v>235</v>
      </c>
      <c r="G3" s="474" t="s">
        <v>236</v>
      </c>
      <c r="H3" s="474" t="s">
        <v>237</v>
      </c>
      <c r="I3" s="474" t="s">
        <v>37</v>
      </c>
      <c r="J3" s="474" t="s">
        <v>38</v>
      </c>
      <c r="K3" s="474" t="s">
        <v>39</v>
      </c>
      <c r="L3" s="474" t="s">
        <v>40</v>
      </c>
      <c r="M3" s="474" t="s">
        <v>231</v>
      </c>
      <c r="N3" s="474" t="s">
        <v>41</v>
      </c>
      <c r="O3" s="474" t="s">
        <v>42</v>
      </c>
      <c r="P3" s="475" t="s">
        <v>43</v>
      </c>
      <c r="Q3" s="510" t="s">
        <v>44</v>
      </c>
      <c r="R3" s="474" t="s">
        <v>238</v>
      </c>
      <c r="S3" s="474" t="s">
        <v>239</v>
      </c>
      <c r="T3" s="474" t="s">
        <v>240</v>
      </c>
      <c r="U3" s="474" t="s">
        <v>241</v>
      </c>
      <c r="V3" s="474" t="s">
        <v>45</v>
      </c>
      <c r="W3" s="474" t="s">
        <v>242</v>
      </c>
      <c r="X3" s="474" t="s">
        <v>46</v>
      </c>
      <c r="Y3" s="474" t="s">
        <v>47</v>
      </c>
      <c r="Z3" s="474" t="s">
        <v>48</v>
      </c>
      <c r="AA3" s="474" t="s">
        <v>232</v>
      </c>
      <c r="AB3" s="474" t="s">
        <v>233</v>
      </c>
      <c r="AC3" s="475" t="s">
        <v>234</v>
      </c>
      <c r="AD3" s="476" t="s">
        <v>49</v>
      </c>
      <c r="AE3" s="474" t="s">
        <v>50</v>
      </c>
      <c r="AF3" s="474" t="s">
        <v>51</v>
      </c>
      <c r="AG3" s="474" t="s">
        <v>243</v>
      </c>
      <c r="AH3" s="474" t="s">
        <v>244</v>
      </c>
      <c r="AI3" s="474" t="s">
        <v>52</v>
      </c>
      <c r="AJ3" s="474" t="s">
        <v>53</v>
      </c>
      <c r="AK3" s="474" t="s">
        <v>245</v>
      </c>
      <c r="AL3" s="474" t="s">
        <v>246</v>
      </c>
      <c r="AM3" s="474" t="s">
        <v>54</v>
      </c>
      <c r="AN3" s="474" t="s">
        <v>55</v>
      </c>
      <c r="AO3" s="474" t="s">
        <v>247</v>
      </c>
      <c r="AP3" s="475" t="s">
        <v>136</v>
      </c>
    </row>
    <row r="4" spans="2:42" ht="17.25" customHeight="1">
      <c r="B4" s="479">
        <v>1</v>
      </c>
      <c r="C4" s="480" t="s">
        <v>185</v>
      </c>
      <c r="D4" s="481">
        <v>0.5093888236887244</v>
      </c>
      <c r="E4" s="481">
        <v>0.45018246918680715</v>
      </c>
      <c r="F4" s="481">
        <v>0.51551816053589228</v>
      </c>
      <c r="G4" s="481">
        <v>0.99118654049940169</v>
      </c>
      <c r="H4" s="481">
        <v>0.82363028077942402</v>
      </c>
      <c r="I4" s="481">
        <v>0.87573770491803282</v>
      </c>
      <c r="J4" s="481">
        <v>0.87142102889575745</v>
      </c>
      <c r="K4" s="481">
        <v>0.7338231153206195</v>
      </c>
      <c r="L4" s="481">
        <v>0.49733807929818735</v>
      </c>
      <c r="M4" s="481">
        <v>0.77604033012425189</v>
      </c>
      <c r="N4" s="481">
        <v>0.80433470063551538</v>
      </c>
      <c r="O4" s="481">
        <v>0.88957001029502281</v>
      </c>
      <c r="P4" s="482">
        <v>0.82056030634605592</v>
      </c>
      <c r="Q4" s="508">
        <v>0.8258527146488599</v>
      </c>
      <c r="R4" s="481">
        <v>0.81811559207995355</v>
      </c>
      <c r="S4" s="481">
        <v>0.81383148765953262</v>
      </c>
      <c r="T4" s="481">
        <v>0.7921669098470836</v>
      </c>
      <c r="U4" s="481">
        <v>0.799173393465336</v>
      </c>
      <c r="V4" s="481">
        <v>0.81703758382937286</v>
      </c>
      <c r="W4" s="481">
        <v>0.86044553431618753</v>
      </c>
      <c r="X4" s="481">
        <v>0.69409667187907065</v>
      </c>
      <c r="Y4" s="481">
        <v>0.74665155634369329</v>
      </c>
      <c r="Z4" s="481">
        <v>0</v>
      </c>
      <c r="AA4" s="481">
        <v>0.15346220505752145</v>
      </c>
      <c r="AB4" s="481">
        <v>3.7033780318018614E-2</v>
      </c>
      <c r="AC4" s="482">
        <v>5.3736476320126105E-5</v>
      </c>
      <c r="AD4" s="483">
        <v>0.73108987448610085</v>
      </c>
      <c r="AE4" s="481">
        <v>9.7297968073703056E-2</v>
      </c>
      <c r="AF4" s="481">
        <v>4.6676049546551378E-2</v>
      </c>
      <c r="AG4" s="481">
        <v>0.32634854994821882</v>
      </c>
      <c r="AH4" s="481">
        <v>0.42774625530462174</v>
      </c>
      <c r="AI4" s="481">
        <v>0</v>
      </c>
      <c r="AJ4" s="481">
        <v>0.49209719528973339</v>
      </c>
      <c r="AK4" s="481">
        <v>4.2592979850059253E-3</v>
      </c>
      <c r="AL4" s="481">
        <v>4.7477966173947332E-2</v>
      </c>
      <c r="AM4" s="481">
        <v>0.37482204147399323</v>
      </c>
      <c r="AN4" s="481">
        <v>0.15344107910887739</v>
      </c>
      <c r="AO4" s="481">
        <v>0</v>
      </c>
      <c r="AP4" s="482">
        <v>7.0172308698690216E-3</v>
      </c>
    </row>
    <row r="5" spans="2:42" ht="17.25" customHeight="1">
      <c r="B5" s="479">
        <v>2</v>
      </c>
      <c r="C5" s="480" t="s">
        <v>186</v>
      </c>
      <c r="D5" s="481">
        <v>0.4906111763112756</v>
      </c>
      <c r="E5" s="481">
        <v>0.54981753081319285</v>
      </c>
      <c r="F5" s="481">
        <v>0.48448183946410772</v>
      </c>
      <c r="G5" s="481">
        <v>8.8134595005983085E-3</v>
      </c>
      <c r="H5" s="481">
        <v>0.17636971922057598</v>
      </c>
      <c r="I5" s="481">
        <v>0.12426229508196718</v>
      </c>
      <c r="J5" s="481">
        <v>0.12857897110424255</v>
      </c>
      <c r="K5" s="481">
        <v>0.2661768846793805</v>
      </c>
      <c r="L5" s="481">
        <v>0.50266192070181259</v>
      </c>
      <c r="M5" s="481">
        <v>0.22395966987574811</v>
      </c>
      <c r="N5" s="481">
        <v>0.19566529936448462</v>
      </c>
      <c r="O5" s="481">
        <v>0.11042998970497719</v>
      </c>
      <c r="P5" s="482">
        <v>0.17943969365394408</v>
      </c>
      <c r="Q5" s="508">
        <v>0.1741472853511401</v>
      </c>
      <c r="R5" s="481">
        <v>0.18188440792004645</v>
      </c>
      <c r="S5" s="481">
        <v>0.18616851234046738</v>
      </c>
      <c r="T5" s="481">
        <v>0.2078330901529164</v>
      </c>
      <c r="U5" s="481">
        <v>0.200826606534664</v>
      </c>
      <c r="V5" s="481">
        <v>0.18296241617062714</v>
      </c>
      <c r="W5" s="481">
        <v>0.13955446568381247</v>
      </c>
      <c r="X5" s="481">
        <v>0.30590332812092935</v>
      </c>
      <c r="Y5" s="481">
        <v>0.25334844365630671</v>
      </c>
      <c r="Z5" s="481">
        <v>1</v>
      </c>
      <c r="AA5" s="481">
        <v>0.84653779494247861</v>
      </c>
      <c r="AB5" s="481">
        <v>0.96296621968198137</v>
      </c>
      <c r="AC5" s="481">
        <v>0.99994626352367988</v>
      </c>
      <c r="AD5" s="481">
        <v>0.26891012551389915</v>
      </c>
      <c r="AE5" s="481">
        <v>0.90270203192629694</v>
      </c>
      <c r="AF5" s="481">
        <v>0.95332395045344864</v>
      </c>
      <c r="AG5" s="481">
        <v>0.67365145005178118</v>
      </c>
      <c r="AH5" s="481">
        <v>0.57225374469537826</v>
      </c>
      <c r="AI5" s="481">
        <v>1</v>
      </c>
      <c r="AJ5" s="481">
        <v>0.50790280471026661</v>
      </c>
      <c r="AK5" s="481">
        <v>0.99574070201499409</v>
      </c>
      <c r="AL5" s="481">
        <v>0.95252203382605272</v>
      </c>
      <c r="AM5" s="481">
        <v>0.62517795852600677</v>
      </c>
      <c r="AN5" s="481">
        <v>0.84655892089112261</v>
      </c>
      <c r="AO5" s="481">
        <v>1</v>
      </c>
      <c r="AP5" s="481">
        <v>0.99298276913013095</v>
      </c>
    </row>
    <row r="6" spans="2:42" ht="17.25" customHeight="1">
      <c r="B6" s="484">
        <v>3</v>
      </c>
      <c r="C6" s="485" t="s">
        <v>187</v>
      </c>
      <c r="D6" s="486">
        <v>9.175739985569166E-2</v>
      </c>
      <c r="E6" s="486">
        <v>0.23320294523699953</v>
      </c>
      <c r="F6" s="486">
        <v>0.18494847793597105</v>
      </c>
      <c r="G6" s="486">
        <v>0.16322230326606693</v>
      </c>
      <c r="H6" s="486">
        <v>0.11941228469845128</v>
      </c>
      <c r="I6" s="486">
        <v>0.33653907192280835</v>
      </c>
      <c r="J6" s="486">
        <v>0.13369554804362999</v>
      </c>
      <c r="K6" s="486">
        <v>7.0396886625001986E-2</v>
      </c>
      <c r="L6" s="486">
        <v>6.5539826240200456E-3</v>
      </c>
      <c r="M6" s="486">
        <v>0.16508014716869879</v>
      </c>
      <c r="N6" s="486">
        <v>0.16238422587571708</v>
      </c>
      <c r="O6" s="486">
        <v>0.10286949518925105</v>
      </c>
      <c r="P6" s="487">
        <v>6.4200620613666839E-2</v>
      </c>
      <c r="Q6" s="511">
        <v>0.22290141015554077</v>
      </c>
      <c r="R6" s="486">
        <v>0.17123834006306801</v>
      </c>
      <c r="S6" s="486">
        <v>0.22962027979383612</v>
      </c>
      <c r="T6" s="486">
        <v>0.11954910753008527</v>
      </c>
      <c r="U6" s="486">
        <v>0.11672355521733292</v>
      </c>
      <c r="V6" s="486">
        <v>0.13872273106117314</v>
      </c>
      <c r="W6" s="486">
        <v>0.13006548293665784</v>
      </c>
      <c r="X6" s="486">
        <v>0.10376164938536188</v>
      </c>
      <c r="Y6" s="486">
        <v>0.18937403425501537</v>
      </c>
      <c r="Z6" s="486">
        <v>0.33390828769602549</v>
      </c>
      <c r="AA6" s="486">
        <v>9.0420546785155737E-2</v>
      </c>
      <c r="AB6" s="486">
        <v>0.10087533530989694</v>
      </c>
      <c r="AC6" s="487">
        <v>0.46323635663022011</v>
      </c>
      <c r="AD6" s="488">
        <v>0.40134131327657019</v>
      </c>
      <c r="AE6" s="486">
        <v>0.23583960829407619</v>
      </c>
      <c r="AF6" s="486">
        <v>3.5929142664132024E-2</v>
      </c>
      <c r="AG6" s="486">
        <v>0.39131690816519482</v>
      </c>
      <c r="AH6" s="486">
        <v>0.14484222329008489</v>
      </c>
      <c r="AI6" s="486">
        <v>0.28984872298206921</v>
      </c>
      <c r="AJ6" s="486">
        <v>0.53483757625132133</v>
      </c>
      <c r="AK6" s="486">
        <v>0.42776753300528664</v>
      </c>
      <c r="AL6" s="486">
        <v>0.57873614473181301</v>
      </c>
      <c r="AM6" s="486">
        <v>0.32852146070397936</v>
      </c>
      <c r="AN6" s="486">
        <v>0.26977078648856606</v>
      </c>
      <c r="AO6" s="486">
        <v>0</v>
      </c>
      <c r="AP6" s="487">
        <v>2.7586571504097279E-2</v>
      </c>
    </row>
    <row r="7" spans="2:42" ht="17.25" customHeight="1">
      <c r="B7" s="479">
        <v>4</v>
      </c>
      <c r="C7" s="480" t="s">
        <v>188</v>
      </c>
      <c r="D7" s="486">
        <v>0.56924773200807477</v>
      </c>
      <c r="E7" s="486">
        <v>0.69155545329038193</v>
      </c>
      <c r="F7" s="486">
        <v>0.53219145756312436</v>
      </c>
      <c r="G7" s="486">
        <v>0.36745279196045061</v>
      </c>
      <c r="H7" s="486">
        <v>0.36638550416486559</v>
      </c>
      <c r="I7" s="486">
        <v>0.31248016250872851</v>
      </c>
      <c r="J7" s="486">
        <v>0.28199373195199057</v>
      </c>
      <c r="K7" s="486">
        <v>0.21117558218721966</v>
      </c>
      <c r="L7" s="486">
        <v>0.21082724488936944</v>
      </c>
      <c r="M7" s="486">
        <v>0.27856643794399999</v>
      </c>
      <c r="N7" s="486">
        <v>0.44724064993750601</v>
      </c>
      <c r="O7" s="486">
        <v>0.29327907995309344</v>
      </c>
      <c r="P7" s="487">
        <v>0.28259544407921222</v>
      </c>
      <c r="Q7" s="511">
        <v>0.30697815166737275</v>
      </c>
      <c r="R7" s="486">
        <v>0.34364629010460362</v>
      </c>
      <c r="S7" s="486">
        <v>0.40141059496326809</v>
      </c>
      <c r="T7" s="486">
        <v>0.1413771906336857</v>
      </c>
      <c r="U7" s="486">
        <v>0.33587000313353327</v>
      </c>
      <c r="V7" s="486">
        <v>0.21136318439087173</v>
      </c>
      <c r="W7" s="486">
        <v>0.32736431179952147</v>
      </c>
      <c r="X7" s="486">
        <v>0.17231967218062008</v>
      </c>
      <c r="Y7" s="486">
        <v>0.3243077605148032</v>
      </c>
      <c r="Z7" s="486">
        <v>0.49728374364167399</v>
      </c>
      <c r="AA7" s="486">
        <v>0.16497858130867549</v>
      </c>
      <c r="AB7" s="486">
        <v>0.64968233799237607</v>
      </c>
      <c r="AC7" s="487">
        <v>0.84810461923799429</v>
      </c>
      <c r="AD7" s="488">
        <v>0.75458958813974897</v>
      </c>
      <c r="AE7" s="486">
        <v>0.71020113876627466</v>
      </c>
      <c r="AF7" s="486">
        <v>0.89424536443004576</v>
      </c>
      <c r="AG7" s="486">
        <v>0.72123903101779552</v>
      </c>
      <c r="AH7" s="486">
        <v>0.5962986236893012</v>
      </c>
      <c r="AI7" s="486">
        <v>0.71200581883763614</v>
      </c>
      <c r="AJ7" s="486">
        <v>0.79645739047423891</v>
      </c>
      <c r="AK7" s="486">
        <v>0.62834506533650469</v>
      </c>
      <c r="AL7" s="486">
        <v>0.71936977109610567</v>
      </c>
      <c r="AM7" s="486">
        <v>0.65161794215947644</v>
      </c>
      <c r="AN7" s="486">
        <v>0.60110366140536664</v>
      </c>
      <c r="AO7" s="486">
        <v>0</v>
      </c>
      <c r="AP7" s="487">
        <v>0.39233412635474491</v>
      </c>
    </row>
    <row r="8" spans="2:42" ht="17.25" customHeight="1">
      <c r="B8" s="479">
        <v>5</v>
      </c>
      <c r="C8" s="480" t="s">
        <v>179</v>
      </c>
      <c r="D8" s="486">
        <v>7.8933035814530376E-3</v>
      </c>
      <c r="E8" s="486">
        <v>2.8706924753074215E-4</v>
      </c>
      <c r="F8" s="486">
        <v>2.3663399859723522E-3</v>
      </c>
      <c r="G8" s="486">
        <v>-5.7237733403368841E-6</v>
      </c>
      <c r="H8" s="486">
        <v>8.3893565994446181E-2</v>
      </c>
      <c r="I8" s="486">
        <v>1.0322605074169095E-2</v>
      </c>
      <c r="J8" s="486">
        <v>1.014208606882001E-3</v>
      </c>
      <c r="K8" s="486">
        <v>1.609392976225647E-2</v>
      </c>
      <c r="L8" s="486">
        <v>7.5753479723973227E-2</v>
      </c>
      <c r="M8" s="486">
        <v>2.5834030826482049E-3</v>
      </c>
      <c r="N8" s="486">
        <v>1.0721067756707932E-3</v>
      </c>
      <c r="O8" s="486">
        <v>6.6043538542348661E-7</v>
      </c>
      <c r="P8" s="487">
        <v>2.488740677404172E-3</v>
      </c>
      <c r="Q8" s="511">
        <v>1.259890570259538E-3</v>
      </c>
      <c r="R8" s="486">
        <v>5.6797443146419847E-5</v>
      </c>
      <c r="S8" s="486">
        <v>1.078711129525028E-5</v>
      </c>
      <c r="T8" s="486">
        <v>5.6577298017945348E-5</v>
      </c>
      <c r="U8" s="486">
        <v>1.0282978951043685E-3</v>
      </c>
      <c r="V8" s="486">
        <v>1.1181391220348101E-2</v>
      </c>
      <c r="W8" s="486">
        <v>1.2773700934604129E-2</v>
      </c>
      <c r="X8" s="486">
        <v>8.267176053141273E-2</v>
      </c>
      <c r="Y8" s="486">
        <v>7.3546084520759464E-3</v>
      </c>
      <c r="Z8" s="486">
        <v>0</v>
      </c>
      <c r="AA8" s="486">
        <v>5.0287091262043587E-2</v>
      </c>
      <c r="AB8" s="486">
        <v>5.5747350883596503E-3</v>
      </c>
      <c r="AC8" s="487">
        <v>1.0815730161951966E-3</v>
      </c>
      <c r="AD8" s="488">
        <v>0.10376386529055415</v>
      </c>
      <c r="AE8" s="486">
        <v>5.3381451187881096E-2</v>
      </c>
      <c r="AF8" s="486">
        <v>0.19029388934361088</v>
      </c>
      <c r="AG8" s="486">
        <v>3.3480992009172129E-2</v>
      </c>
      <c r="AH8" s="486">
        <v>3.0616243452333516E-2</v>
      </c>
      <c r="AI8" s="486">
        <v>3.2880876388950652E-3</v>
      </c>
      <c r="AJ8" s="486">
        <v>1.8468194972853905E-2</v>
      </c>
      <c r="AK8" s="486">
        <v>5.2088758993478861E-2</v>
      </c>
      <c r="AL8" s="486">
        <v>1.6818427380066035E-2</v>
      </c>
      <c r="AM8" s="486">
        <v>1.3782405913274266E-2</v>
      </c>
      <c r="AN8" s="486">
        <v>0.10683841215482895</v>
      </c>
      <c r="AO8" s="486">
        <v>0</v>
      </c>
      <c r="AP8" s="487">
        <v>7.837166573692041E-5</v>
      </c>
    </row>
    <row r="9" spans="2:42" ht="17.25" customHeight="1" thickBot="1">
      <c r="B9" s="489">
        <v>6</v>
      </c>
      <c r="C9" s="490" t="s">
        <v>74</v>
      </c>
      <c r="D9" s="491">
        <v>4.6429999999999999E-2</v>
      </c>
      <c r="E9" s="491">
        <v>0.112287</v>
      </c>
      <c r="F9" s="491">
        <v>2.3559E-2</v>
      </c>
      <c r="G9" s="491">
        <v>7.3668999999999998E-2</v>
      </c>
      <c r="H9" s="491">
        <v>4.2768E-2</v>
      </c>
      <c r="I9" s="491">
        <v>8.8236999999999996E-2</v>
      </c>
      <c r="J9" s="491">
        <v>5.076E-2</v>
      </c>
      <c r="K9" s="491">
        <v>8.5000000000000006E-3</v>
      </c>
      <c r="L9" s="491">
        <v>1.3550000000000001E-3</v>
      </c>
      <c r="M9" s="491">
        <v>3.7609999999999998E-2</v>
      </c>
      <c r="N9" s="491">
        <v>3.4644000000000001E-2</v>
      </c>
      <c r="O9" s="491">
        <v>3.7059000000000002E-2</v>
      </c>
      <c r="P9" s="492">
        <v>8.1910000000000004E-3</v>
      </c>
      <c r="Q9" s="508">
        <v>6.3325999999999993E-2</v>
      </c>
      <c r="R9" s="481">
        <v>4.4027999999999998E-2</v>
      </c>
      <c r="S9" s="481">
        <v>5.1773E-2</v>
      </c>
      <c r="T9" s="481">
        <v>1.6990000000000002E-2</v>
      </c>
      <c r="U9" s="481">
        <v>1.0186000000000001E-2</v>
      </c>
      <c r="V9" s="481">
        <v>4.0231999999999997E-2</v>
      </c>
      <c r="W9" s="481">
        <v>1.4449999999999999E-2</v>
      </c>
      <c r="X9" s="481">
        <v>1.6730999999999999E-2</v>
      </c>
      <c r="Y9" s="481">
        <v>4.6427000000000003E-2</v>
      </c>
      <c r="Z9" s="481">
        <v>0.10488</v>
      </c>
      <c r="AA9" s="481">
        <v>4.1479999999999998E-3</v>
      </c>
      <c r="AB9" s="481">
        <v>3.4264999999999997E-2</v>
      </c>
      <c r="AC9" s="482">
        <v>7.6189000000000007E-2</v>
      </c>
      <c r="AD9" s="483">
        <v>0.16450600000000001</v>
      </c>
      <c r="AE9" s="481">
        <v>4.0304E-2</v>
      </c>
      <c r="AF9" s="481">
        <v>4.6090000000000002E-3</v>
      </c>
      <c r="AG9" s="481">
        <v>8.7373999999999993E-2</v>
      </c>
      <c r="AH9" s="481">
        <v>4.7018999999999998E-2</v>
      </c>
      <c r="AI9" s="481">
        <v>5.3838999999999998E-2</v>
      </c>
      <c r="AJ9" s="481">
        <v>9.8073999999999995E-2</v>
      </c>
      <c r="AK9" s="481">
        <v>0.10319399999999999</v>
      </c>
      <c r="AL9" s="481">
        <v>9.3026999999999999E-2</v>
      </c>
      <c r="AM9" s="481">
        <v>0.113093</v>
      </c>
      <c r="AN9" s="481">
        <v>0.1396</v>
      </c>
      <c r="AO9" s="481">
        <v>0</v>
      </c>
      <c r="AP9" s="482">
        <v>5.3080000000000002E-3</v>
      </c>
    </row>
    <row r="10" spans="2:42" ht="12.75" thickBot="1">
      <c r="B10" s="466"/>
      <c r="C10" s="493"/>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row>
    <row r="11" spans="2:42" ht="21.4" customHeight="1">
      <c r="B11" s="465"/>
      <c r="C11" s="494"/>
      <c r="D11" s="495" t="s">
        <v>277</v>
      </c>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row>
    <row r="12" spans="2:42" ht="17.25" customHeight="1">
      <c r="B12" s="479">
        <v>7</v>
      </c>
      <c r="C12" s="480" t="s">
        <v>82</v>
      </c>
      <c r="D12" s="482">
        <v>6.0864988225573791E-2</v>
      </c>
      <c r="E12" s="466"/>
      <c r="F12" s="466"/>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row>
    <row r="13" spans="2:42" ht="17.25" customHeight="1">
      <c r="B13" s="479">
        <v>8</v>
      </c>
      <c r="C13" s="480" t="s">
        <v>189</v>
      </c>
      <c r="D13" s="482">
        <v>5.3433276976174941E-2</v>
      </c>
      <c r="E13" s="496"/>
      <c r="F13" s="466"/>
      <c r="G13" s="497"/>
      <c r="H13" s="496"/>
      <c r="I13" s="496"/>
      <c r="J13" s="496"/>
      <c r="K13" s="49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row>
    <row r="14" spans="2:42" ht="17.25" customHeight="1" thickBot="1">
      <c r="B14" s="489">
        <v>9</v>
      </c>
      <c r="C14" s="490" t="s">
        <v>190</v>
      </c>
      <c r="D14" s="492">
        <v>6.4717887517944869E-2</v>
      </c>
      <c r="E14" s="496"/>
      <c r="F14" s="466"/>
      <c r="G14" s="497"/>
      <c r="H14" s="496"/>
      <c r="I14" s="496"/>
      <c r="J14" s="496"/>
      <c r="K14" s="49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row>
    <row r="15" spans="2:42" s="501" customFormat="1" ht="17.25" customHeight="1">
      <c r="B15" s="498"/>
      <c r="C15" s="499"/>
      <c r="D15" s="464"/>
      <c r="E15" s="464"/>
      <c r="F15" s="464"/>
      <c r="G15" s="500"/>
      <c r="H15" s="500"/>
      <c r="I15" s="500"/>
      <c r="J15" s="500"/>
      <c r="K15" s="500"/>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row>
    <row r="16" spans="2:42" ht="12.75" thickBot="1">
      <c r="C16" s="468" t="s">
        <v>278</v>
      </c>
    </row>
    <row r="17" spans="2:16" ht="12.95" customHeight="1">
      <c r="B17" s="469"/>
      <c r="C17" s="470"/>
      <c r="D17" s="471" t="s">
        <v>204</v>
      </c>
      <c r="E17" s="471" t="s">
        <v>205</v>
      </c>
      <c r="F17" s="471" t="s">
        <v>206</v>
      </c>
      <c r="G17" s="471" t="s">
        <v>207</v>
      </c>
      <c r="H17" s="471" t="s">
        <v>208</v>
      </c>
      <c r="I17" s="471" t="s">
        <v>209</v>
      </c>
      <c r="J17" s="471" t="s">
        <v>210</v>
      </c>
      <c r="K17" s="471" t="s">
        <v>211</v>
      </c>
      <c r="L17" s="471" t="s">
        <v>212</v>
      </c>
      <c r="M17" s="471" t="s">
        <v>213</v>
      </c>
      <c r="N17" s="471" t="s">
        <v>214</v>
      </c>
      <c r="O17" s="471" t="s">
        <v>215</v>
      </c>
      <c r="P17" s="472" t="s">
        <v>216</v>
      </c>
    </row>
    <row r="18" spans="2:16" ht="42.75" customHeight="1">
      <c r="B18" s="477"/>
      <c r="C18" s="478"/>
      <c r="D18" s="474" t="s">
        <v>44</v>
      </c>
      <c r="E18" s="474" t="s">
        <v>238</v>
      </c>
      <c r="F18" s="474" t="s">
        <v>239</v>
      </c>
      <c r="G18" s="474" t="s">
        <v>240</v>
      </c>
      <c r="H18" s="474" t="s">
        <v>241</v>
      </c>
      <c r="I18" s="474" t="s">
        <v>45</v>
      </c>
      <c r="J18" s="474" t="s">
        <v>242</v>
      </c>
      <c r="K18" s="474" t="s">
        <v>46</v>
      </c>
      <c r="L18" s="474" t="s">
        <v>47</v>
      </c>
      <c r="M18" s="474" t="s">
        <v>48</v>
      </c>
      <c r="N18" s="474" t="s">
        <v>232</v>
      </c>
      <c r="O18" s="474" t="s">
        <v>233</v>
      </c>
      <c r="P18" s="475" t="s">
        <v>234</v>
      </c>
    </row>
    <row r="19" spans="2:16" ht="17.25" customHeight="1">
      <c r="B19" s="479">
        <v>1</v>
      </c>
      <c r="C19" s="480" t="s">
        <v>185</v>
      </c>
      <c r="D19" s="481">
        <v>0.8258527146488599</v>
      </c>
      <c r="E19" s="481">
        <v>0.81811559207995355</v>
      </c>
      <c r="F19" s="502">
        <v>0.81383148765953262</v>
      </c>
      <c r="G19" s="502">
        <v>0.7921669098470836</v>
      </c>
      <c r="H19" s="502">
        <v>0.799173393465336</v>
      </c>
      <c r="I19" s="502">
        <v>0.81703758382937286</v>
      </c>
      <c r="J19" s="502">
        <v>0.86044553431618753</v>
      </c>
      <c r="K19" s="502">
        <v>0.69409667187907065</v>
      </c>
      <c r="L19" s="502">
        <v>0.74665155634369329</v>
      </c>
      <c r="M19" s="502">
        <v>0</v>
      </c>
      <c r="N19" s="502">
        <v>0.15346220505752145</v>
      </c>
      <c r="O19" s="502">
        <v>3.7033780318018614E-2</v>
      </c>
      <c r="P19" s="503">
        <v>5.3736476320126105E-5</v>
      </c>
    </row>
    <row r="20" spans="2:16" ht="17.25" customHeight="1">
      <c r="B20" s="479">
        <v>2</v>
      </c>
      <c r="C20" s="480" t="s">
        <v>186</v>
      </c>
      <c r="D20" s="481">
        <v>0.1741472853511401</v>
      </c>
      <c r="E20" s="481">
        <v>0.18188440792004645</v>
      </c>
      <c r="F20" s="502">
        <v>0.18616851234046738</v>
      </c>
      <c r="G20" s="502">
        <v>0.2078330901529164</v>
      </c>
      <c r="H20" s="502">
        <v>0.200826606534664</v>
      </c>
      <c r="I20" s="502">
        <v>0.18296241617062714</v>
      </c>
      <c r="J20" s="502">
        <v>0.13955446568381247</v>
      </c>
      <c r="K20" s="502">
        <v>0.30590332812092935</v>
      </c>
      <c r="L20" s="502">
        <v>0.25334844365630671</v>
      </c>
      <c r="M20" s="502">
        <v>1</v>
      </c>
      <c r="N20" s="502">
        <v>0.84653779494247861</v>
      </c>
      <c r="O20" s="502">
        <v>0.96296621968198137</v>
      </c>
      <c r="P20" s="503">
        <v>0.99994626352367988</v>
      </c>
    </row>
    <row r="21" spans="2:16" ht="17.25" customHeight="1">
      <c r="B21" s="484">
        <v>3</v>
      </c>
      <c r="C21" s="485" t="s">
        <v>187</v>
      </c>
      <c r="D21" s="486">
        <v>0.22290141015554077</v>
      </c>
      <c r="E21" s="486">
        <v>0.17123834006306801</v>
      </c>
      <c r="F21" s="502">
        <v>0.22962027979383612</v>
      </c>
      <c r="G21" s="502">
        <v>0.11954910753008527</v>
      </c>
      <c r="H21" s="502">
        <v>0.11672355521733292</v>
      </c>
      <c r="I21" s="502">
        <v>0.13872273106117314</v>
      </c>
      <c r="J21" s="502">
        <v>0.13006548293665784</v>
      </c>
      <c r="K21" s="502">
        <v>0.10376164938536188</v>
      </c>
      <c r="L21" s="502">
        <v>0.18937403425501537</v>
      </c>
      <c r="M21" s="502">
        <v>0.33390828769602549</v>
      </c>
      <c r="N21" s="502">
        <v>9.0420546785155737E-2</v>
      </c>
      <c r="O21" s="502">
        <v>0.10087533530989694</v>
      </c>
      <c r="P21" s="503">
        <v>0.46323635663022011</v>
      </c>
    </row>
    <row r="22" spans="2:16" ht="17.25" customHeight="1">
      <c r="B22" s="479">
        <v>4</v>
      </c>
      <c r="C22" s="480" t="s">
        <v>188</v>
      </c>
      <c r="D22" s="486">
        <v>0.30697815166737275</v>
      </c>
      <c r="E22" s="486">
        <v>0.34364629010460362</v>
      </c>
      <c r="F22" s="502">
        <v>0.40141059496326809</v>
      </c>
      <c r="G22" s="502">
        <v>0.1413771906336857</v>
      </c>
      <c r="H22" s="502">
        <v>0.33587000313353327</v>
      </c>
      <c r="I22" s="502">
        <v>0.21136318439087173</v>
      </c>
      <c r="J22" s="502">
        <v>0.32736431179952147</v>
      </c>
      <c r="K22" s="502">
        <v>0.17231967218062008</v>
      </c>
      <c r="L22" s="502">
        <v>0.3243077605148032</v>
      </c>
      <c r="M22" s="502">
        <v>0.49728374364167399</v>
      </c>
      <c r="N22" s="502">
        <v>0.16497858130867549</v>
      </c>
      <c r="O22" s="502">
        <v>0.64968233799237607</v>
      </c>
      <c r="P22" s="503">
        <v>0.84810461923799429</v>
      </c>
    </row>
    <row r="23" spans="2:16" ht="17.25" customHeight="1">
      <c r="B23" s="479">
        <v>5</v>
      </c>
      <c r="C23" s="480" t="s">
        <v>179</v>
      </c>
      <c r="D23" s="502">
        <v>1.259890570259538E-3</v>
      </c>
      <c r="E23" s="502">
        <v>5.6797443146419847E-5</v>
      </c>
      <c r="F23" s="502">
        <v>1.078711129525028E-5</v>
      </c>
      <c r="G23" s="502">
        <v>5.6577298017945348E-5</v>
      </c>
      <c r="H23" s="502">
        <v>1.0282978951043685E-3</v>
      </c>
      <c r="I23" s="502">
        <v>1.1181391220348101E-2</v>
      </c>
      <c r="J23" s="502">
        <v>1.2773700934604129E-2</v>
      </c>
      <c r="K23" s="502">
        <v>8.267176053141273E-2</v>
      </c>
      <c r="L23" s="502">
        <v>7.3546084520759464E-3</v>
      </c>
      <c r="M23" s="502">
        <v>0</v>
      </c>
      <c r="N23" s="502">
        <v>5.0287091262043587E-2</v>
      </c>
      <c r="O23" s="502">
        <v>5.5747350883596503E-3</v>
      </c>
      <c r="P23" s="503">
        <v>1.0815730161951966E-3</v>
      </c>
    </row>
    <row r="24" spans="2:16" ht="17.25" customHeight="1" thickBot="1">
      <c r="B24" s="489">
        <v>6</v>
      </c>
      <c r="C24" s="490" t="s">
        <v>74</v>
      </c>
      <c r="D24" s="504">
        <v>6.3325999999999993E-2</v>
      </c>
      <c r="E24" s="504">
        <v>4.4027999999999998E-2</v>
      </c>
      <c r="F24" s="504">
        <v>5.1773E-2</v>
      </c>
      <c r="G24" s="504">
        <v>1.6990000000000002E-2</v>
      </c>
      <c r="H24" s="504">
        <v>1.0186000000000001E-2</v>
      </c>
      <c r="I24" s="504">
        <v>4.0231999999999997E-2</v>
      </c>
      <c r="J24" s="504">
        <v>1.4449999999999999E-2</v>
      </c>
      <c r="K24" s="504">
        <v>1.6730999999999999E-2</v>
      </c>
      <c r="L24" s="504">
        <v>4.6427000000000003E-2</v>
      </c>
      <c r="M24" s="504">
        <v>0.10488</v>
      </c>
      <c r="N24" s="504">
        <v>4.1479999999999998E-3</v>
      </c>
      <c r="O24" s="504">
        <v>3.4264999999999997E-2</v>
      </c>
      <c r="P24" s="505">
        <v>7.6189000000000007E-2</v>
      </c>
    </row>
    <row r="26" spans="2:16" ht="12.75" thickBot="1">
      <c r="C26" s="468" t="s">
        <v>278</v>
      </c>
    </row>
    <row r="27" spans="2:16" ht="12.95" customHeight="1">
      <c r="B27" s="469"/>
      <c r="C27" s="470"/>
      <c r="D27" s="471" t="s">
        <v>217</v>
      </c>
      <c r="E27" s="471" t="s">
        <v>218</v>
      </c>
      <c r="F27" s="471" t="s">
        <v>219</v>
      </c>
      <c r="G27" s="471" t="s">
        <v>220</v>
      </c>
      <c r="H27" s="471" t="s">
        <v>221</v>
      </c>
      <c r="I27" s="471" t="s">
        <v>222</v>
      </c>
      <c r="J27" s="471" t="s">
        <v>223</v>
      </c>
      <c r="K27" s="471" t="s">
        <v>224</v>
      </c>
      <c r="L27" s="471" t="s">
        <v>225</v>
      </c>
      <c r="M27" s="471" t="s">
        <v>226</v>
      </c>
      <c r="N27" s="506" t="s">
        <v>227</v>
      </c>
      <c r="O27" s="506" t="s">
        <v>228</v>
      </c>
      <c r="P27" s="507" t="s">
        <v>229</v>
      </c>
    </row>
    <row r="28" spans="2:16" ht="42.75" customHeight="1">
      <c r="B28" s="477"/>
      <c r="C28" s="478"/>
      <c r="D28" s="474" t="s">
        <v>49</v>
      </c>
      <c r="E28" s="474" t="s">
        <v>50</v>
      </c>
      <c r="F28" s="474" t="s">
        <v>51</v>
      </c>
      <c r="G28" s="474" t="s">
        <v>243</v>
      </c>
      <c r="H28" s="474" t="s">
        <v>244</v>
      </c>
      <c r="I28" s="474" t="s">
        <v>52</v>
      </c>
      <c r="J28" s="474" t="s">
        <v>53</v>
      </c>
      <c r="K28" s="474" t="s">
        <v>245</v>
      </c>
      <c r="L28" s="474" t="s">
        <v>246</v>
      </c>
      <c r="M28" s="474" t="s">
        <v>54</v>
      </c>
      <c r="N28" s="474" t="s">
        <v>55</v>
      </c>
      <c r="O28" s="474" t="s">
        <v>247</v>
      </c>
      <c r="P28" s="475" t="s">
        <v>136</v>
      </c>
    </row>
    <row r="29" spans="2:16" ht="17.25" customHeight="1">
      <c r="B29" s="479">
        <v>1</v>
      </c>
      <c r="C29" s="480" t="s">
        <v>185</v>
      </c>
      <c r="D29" s="502">
        <v>0.73108987448610085</v>
      </c>
      <c r="E29" s="502">
        <v>9.7297968073703056E-2</v>
      </c>
      <c r="F29" s="502">
        <v>4.6676049546551378E-2</v>
      </c>
      <c r="G29" s="502">
        <v>0.32634854994821882</v>
      </c>
      <c r="H29" s="502">
        <v>0.42774625530462174</v>
      </c>
      <c r="I29" s="502">
        <v>0</v>
      </c>
      <c r="J29" s="502">
        <v>0.49209719528973339</v>
      </c>
      <c r="K29" s="502">
        <v>4.2592979850059253E-3</v>
      </c>
      <c r="L29" s="502">
        <v>4.7477966173947332E-2</v>
      </c>
      <c r="M29" s="502">
        <v>0.37482204147399323</v>
      </c>
      <c r="N29" s="502">
        <v>0.15344107910887739</v>
      </c>
      <c r="O29" s="502">
        <v>0</v>
      </c>
      <c r="P29" s="503">
        <v>7.0172308698690216E-3</v>
      </c>
    </row>
    <row r="30" spans="2:16" ht="17.25" customHeight="1">
      <c r="B30" s="479">
        <v>2</v>
      </c>
      <c r="C30" s="480" t="s">
        <v>186</v>
      </c>
      <c r="D30" s="502">
        <v>0.26891012551389915</v>
      </c>
      <c r="E30" s="502">
        <v>0.90270203192629694</v>
      </c>
      <c r="F30" s="502">
        <v>0.95332395045344864</v>
      </c>
      <c r="G30" s="502">
        <v>0.67365145005178118</v>
      </c>
      <c r="H30" s="502">
        <v>0.57225374469537826</v>
      </c>
      <c r="I30" s="502">
        <v>1</v>
      </c>
      <c r="J30" s="502">
        <v>0.50790280471026661</v>
      </c>
      <c r="K30" s="502">
        <v>0.99574070201499409</v>
      </c>
      <c r="L30" s="502">
        <v>0.95252203382605272</v>
      </c>
      <c r="M30" s="502">
        <v>0.62517795852600677</v>
      </c>
      <c r="N30" s="502">
        <v>0.84655892089112261</v>
      </c>
      <c r="O30" s="502">
        <v>1</v>
      </c>
      <c r="P30" s="503">
        <v>0.99298276913013095</v>
      </c>
    </row>
    <row r="31" spans="2:16" ht="17.25" customHeight="1">
      <c r="B31" s="484">
        <v>3</v>
      </c>
      <c r="C31" s="485" t="s">
        <v>187</v>
      </c>
      <c r="D31" s="502">
        <v>0.40134131327657019</v>
      </c>
      <c r="E31" s="502">
        <v>0.23583960829407619</v>
      </c>
      <c r="F31" s="502">
        <v>3.5929142664132024E-2</v>
      </c>
      <c r="G31" s="502">
        <v>0.39131690816519482</v>
      </c>
      <c r="H31" s="502">
        <v>0.14484222329008489</v>
      </c>
      <c r="I31" s="502">
        <v>0.28984872298206921</v>
      </c>
      <c r="J31" s="502">
        <v>0.53483757625132133</v>
      </c>
      <c r="K31" s="502">
        <v>0.42776753300528664</v>
      </c>
      <c r="L31" s="502">
        <v>0.57873614473181301</v>
      </c>
      <c r="M31" s="502">
        <v>0.32852146070397936</v>
      </c>
      <c r="N31" s="502">
        <v>0.26977078648856606</v>
      </c>
      <c r="O31" s="502">
        <v>0</v>
      </c>
      <c r="P31" s="503">
        <v>2.7586571504097279E-2</v>
      </c>
    </row>
    <row r="32" spans="2:16" ht="17.25" customHeight="1">
      <c r="B32" s="479">
        <v>4</v>
      </c>
      <c r="C32" s="480" t="s">
        <v>188</v>
      </c>
      <c r="D32" s="502">
        <v>0.75458958813974897</v>
      </c>
      <c r="E32" s="502">
        <v>0.71020113876627466</v>
      </c>
      <c r="F32" s="502">
        <v>0.89424536443004576</v>
      </c>
      <c r="G32" s="502">
        <v>0.72123903101779552</v>
      </c>
      <c r="H32" s="502">
        <v>0.5962986236893012</v>
      </c>
      <c r="I32" s="502">
        <v>0.71200581883763614</v>
      </c>
      <c r="J32" s="502">
        <v>0.79645739047423891</v>
      </c>
      <c r="K32" s="502">
        <v>0.62834506533650469</v>
      </c>
      <c r="L32" s="502">
        <v>0.71936977109610567</v>
      </c>
      <c r="M32" s="502">
        <v>0.65161794215947644</v>
      </c>
      <c r="N32" s="502">
        <v>0.60110366140536664</v>
      </c>
      <c r="O32" s="502">
        <v>0</v>
      </c>
      <c r="P32" s="503">
        <v>0.39233412635474491</v>
      </c>
    </row>
    <row r="33" spans="2:16" ht="17.25" customHeight="1">
      <c r="B33" s="479">
        <v>5</v>
      </c>
      <c r="C33" s="480" t="s">
        <v>179</v>
      </c>
      <c r="D33" s="502">
        <v>0.10376386529055415</v>
      </c>
      <c r="E33" s="502">
        <v>5.3381451187881096E-2</v>
      </c>
      <c r="F33" s="502">
        <v>0.19029388934361088</v>
      </c>
      <c r="G33" s="502">
        <v>3.3480992009172129E-2</v>
      </c>
      <c r="H33" s="502">
        <v>3.0616243452333516E-2</v>
      </c>
      <c r="I33" s="502">
        <v>3.2880876388950652E-3</v>
      </c>
      <c r="J33" s="502">
        <v>1.8468194972853905E-2</v>
      </c>
      <c r="K33" s="502">
        <v>5.2088758993478861E-2</v>
      </c>
      <c r="L33" s="502">
        <v>1.6818427380066035E-2</v>
      </c>
      <c r="M33" s="502">
        <v>1.3782405913274266E-2</v>
      </c>
      <c r="N33" s="502">
        <v>0.10683841215482895</v>
      </c>
      <c r="O33" s="502">
        <v>0</v>
      </c>
      <c r="P33" s="503">
        <v>7.837166573692041E-5</v>
      </c>
    </row>
    <row r="34" spans="2:16" ht="17.25" customHeight="1" thickBot="1">
      <c r="B34" s="489">
        <v>6</v>
      </c>
      <c r="C34" s="490" t="s">
        <v>74</v>
      </c>
      <c r="D34" s="504">
        <v>0.16450600000000001</v>
      </c>
      <c r="E34" s="504">
        <v>4.0304E-2</v>
      </c>
      <c r="F34" s="504">
        <v>4.6090000000000002E-3</v>
      </c>
      <c r="G34" s="504">
        <v>8.7373999999999993E-2</v>
      </c>
      <c r="H34" s="504">
        <v>4.7018999999999998E-2</v>
      </c>
      <c r="I34" s="504">
        <v>5.3838999999999998E-2</v>
      </c>
      <c r="J34" s="504">
        <v>9.8073999999999995E-2</v>
      </c>
      <c r="K34" s="504">
        <v>0.10319399999999999</v>
      </c>
      <c r="L34" s="504">
        <v>9.3026999999999999E-2</v>
      </c>
      <c r="M34" s="504">
        <v>0.113093</v>
      </c>
      <c r="N34" s="504">
        <v>0.1396</v>
      </c>
      <c r="O34" s="504">
        <v>0</v>
      </c>
      <c r="P34" s="505">
        <v>5.3080000000000002E-3</v>
      </c>
    </row>
  </sheetData>
  <phoneticPr fontId="8"/>
  <conditionalFormatting sqref="D4:P4">
    <cfRule type="cellIs" dxfId="5" priority="6" operator="greaterThan">
      <formula>1</formula>
    </cfRule>
  </conditionalFormatting>
  <conditionalFormatting sqref="AD4:AP4">
    <cfRule type="cellIs" dxfId="4" priority="5" operator="greaterThan">
      <formula>1</formula>
    </cfRule>
  </conditionalFormatting>
  <conditionalFormatting sqref="Q4:AC4">
    <cfRule type="cellIs" dxfId="3" priority="4" operator="greaterThan">
      <formula>1</formula>
    </cfRule>
  </conditionalFormatting>
  <conditionalFormatting sqref="D9:P9">
    <cfRule type="cellIs" dxfId="2" priority="3" operator="greaterThan">
      <formula>1</formula>
    </cfRule>
  </conditionalFormatting>
  <conditionalFormatting sqref="AD9:AP9">
    <cfRule type="cellIs" dxfId="1" priority="2" operator="greaterThan">
      <formula>1</formula>
    </cfRule>
  </conditionalFormatting>
  <conditionalFormatting sqref="Q9:AC9">
    <cfRule type="cellIs" dxfId="0" priority="1" operator="greaterThan">
      <formula>1</formula>
    </cfRule>
  </conditionalFormatting>
  <pageMargins left="0.98425196850393704" right="0.78740157480314965" top="1.1811023622047245" bottom="0.98425196850393704" header="0.51181102362204722" footer="0.51181102362204722"/>
  <pageSetup paperSize="9" scale="79" orientation="landscape" r:id="rId1"/>
  <headerFooter alignWithMargins="0"/>
  <rowBreaks count="1" manualBreakCount="1">
    <brk id="25" min="1"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workbookViewId="0">
      <selection activeCell="AE6" sqref="AE6"/>
    </sheetView>
  </sheetViews>
  <sheetFormatPr defaultRowHeight="12"/>
  <cols>
    <col min="1" max="1" width="9" style="582"/>
    <col min="2" max="2" width="22" style="582" bestFit="1" customWidth="1"/>
    <col min="3" max="5" width="0" style="582" hidden="1" customWidth="1"/>
    <col min="6" max="7" width="10.25" style="582" hidden="1" customWidth="1"/>
    <col min="8" max="8" width="9.25" style="582" hidden="1" customWidth="1"/>
    <col min="9" max="17" width="0" style="582" hidden="1" customWidth="1"/>
    <col min="18" max="18" width="9.875" style="582" customWidth="1"/>
    <col min="19" max="19" width="11.125" style="582" customWidth="1"/>
    <col min="20" max="28" width="0" style="582" hidden="1" customWidth="1"/>
    <col min="29" max="29" width="9" style="582"/>
    <col min="30" max="30" width="0" style="582" hidden="1" customWidth="1"/>
    <col min="31" max="16384" width="9" style="582"/>
  </cols>
  <sheetData>
    <row r="1" spans="1:30">
      <c r="A1" s="606"/>
      <c r="B1" s="607"/>
      <c r="E1" s="582" t="s">
        <v>365</v>
      </c>
      <c r="F1" s="582" t="s">
        <v>366</v>
      </c>
      <c r="G1" s="582" t="s">
        <v>367</v>
      </c>
      <c r="H1" s="582" t="s">
        <v>368</v>
      </c>
      <c r="I1" s="582" t="s">
        <v>369</v>
      </c>
      <c r="J1" s="582" t="s">
        <v>370</v>
      </c>
      <c r="K1" s="582" t="s">
        <v>371</v>
      </c>
      <c r="L1" s="582" t="s">
        <v>372</v>
      </c>
      <c r="M1" s="582" t="s">
        <v>373</v>
      </c>
      <c r="N1" s="582" t="s">
        <v>374</v>
      </c>
      <c r="O1" s="582" t="s">
        <v>375</v>
      </c>
      <c r="P1" s="582" t="s">
        <v>376</v>
      </c>
      <c r="Q1" s="582" t="s">
        <v>377</v>
      </c>
      <c r="R1" s="590" t="s">
        <v>378</v>
      </c>
      <c r="S1" s="590" t="s">
        <v>378</v>
      </c>
      <c r="T1" s="583" t="s">
        <v>378</v>
      </c>
      <c r="U1" s="583" t="s">
        <v>378</v>
      </c>
      <c r="V1" s="583" t="s">
        <v>378</v>
      </c>
      <c r="W1" s="583" t="s">
        <v>378</v>
      </c>
      <c r="X1" s="583" t="s">
        <v>378</v>
      </c>
      <c r="Y1" s="583" t="s">
        <v>378</v>
      </c>
      <c r="Z1" s="583" t="s">
        <v>378</v>
      </c>
      <c r="AA1" s="583" t="s">
        <v>378</v>
      </c>
      <c r="AB1" s="583" t="s">
        <v>378</v>
      </c>
    </row>
    <row r="2" spans="1:30" ht="24">
      <c r="A2" s="608"/>
      <c r="B2" s="609"/>
      <c r="E2" s="591" t="s">
        <v>379</v>
      </c>
      <c r="F2" s="584" t="s">
        <v>380</v>
      </c>
      <c r="G2" s="584" t="s">
        <v>381</v>
      </c>
      <c r="H2" s="584" t="s">
        <v>360</v>
      </c>
      <c r="I2" s="592" t="s">
        <v>382</v>
      </c>
      <c r="J2" s="592" t="s">
        <v>383</v>
      </c>
      <c r="K2" s="592" t="s">
        <v>384</v>
      </c>
      <c r="L2" s="592" t="s">
        <v>385</v>
      </c>
      <c r="M2" s="592" t="s">
        <v>386</v>
      </c>
      <c r="N2" s="593" t="s">
        <v>387</v>
      </c>
      <c r="O2" s="593" t="s">
        <v>388</v>
      </c>
      <c r="P2" s="593" t="s">
        <v>389</v>
      </c>
      <c r="Q2" s="593" t="s">
        <v>390</v>
      </c>
      <c r="R2" s="594" t="s">
        <v>381</v>
      </c>
      <c r="S2" s="594" t="s">
        <v>360</v>
      </c>
      <c r="T2" s="585" t="s">
        <v>382</v>
      </c>
      <c r="U2" s="585" t="s">
        <v>383</v>
      </c>
      <c r="V2" s="585" t="s">
        <v>384</v>
      </c>
      <c r="W2" s="585" t="s">
        <v>385</v>
      </c>
      <c r="X2" s="585" t="s">
        <v>386</v>
      </c>
      <c r="Y2" s="586" t="s">
        <v>387</v>
      </c>
      <c r="Z2" s="586" t="s">
        <v>388</v>
      </c>
      <c r="AA2" s="586" t="s">
        <v>389</v>
      </c>
      <c r="AB2" s="586" t="s">
        <v>390</v>
      </c>
    </row>
    <row r="3" spans="1:30" ht="13.5">
      <c r="A3" s="595" t="s">
        <v>191</v>
      </c>
      <c r="B3" s="596" t="s">
        <v>36</v>
      </c>
      <c r="C3" s="597"/>
      <c r="D3" s="597" t="s">
        <v>191</v>
      </c>
      <c r="E3" s="597">
        <v>9825714</v>
      </c>
      <c r="F3" s="598">
        <v>14329889</v>
      </c>
      <c r="G3" s="598">
        <v>-3830323</v>
      </c>
      <c r="H3" s="598">
        <v>-673852</v>
      </c>
      <c r="I3" s="597">
        <v>-2424703</v>
      </c>
      <c r="J3" s="597">
        <v>-1405620</v>
      </c>
      <c r="K3" s="597">
        <v>-11327</v>
      </c>
      <c r="L3" s="597">
        <v>-449279</v>
      </c>
      <c r="M3" s="597">
        <v>-17226</v>
      </c>
      <c r="N3" s="597">
        <v>-28444</v>
      </c>
      <c r="O3" s="597">
        <v>-4790</v>
      </c>
      <c r="P3" s="597">
        <v>-35562</v>
      </c>
      <c r="Q3" s="597">
        <v>-127224</v>
      </c>
      <c r="R3" s="599">
        <v>-0.26729606907632014</v>
      </c>
      <c r="S3" s="599">
        <v>-4.7024230264449358E-2</v>
      </c>
      <c r="T3" s="588">
        <v>-0.16920598617337509</v>
      </c>
      <c r="U3" s="588">
        <v>-9.8090082902945019E-2</v>
      </c>
      <c r="V3" s="588">
        <v>-7.9044575990784018E-4</v>
      </c>
      <c r="W3" s="588">
        <v>-3.1352580609661389E-2</v>
      </c>
      <c r="X3" s="588">
        <v>-1.2021028215919887E-3</v>
      </c>
      <c r="Y3" s="588">
        <v>-1.9849421024824409E-3</v>
      </c>
      <c r="Z3" s="588">
        <v>-3.3426637149806257E-4</v>
      </c>
      <c r="AA3" s="588">
        <v>-2.4816661175812316E-3</v>
      </c>
      <c r="AB3" s="588">
        <v>-8.8782264817264117E-3</v>
      </c>
      <c r="AD3" s="595" t="s">
        <v>191</v>
      </c>
    </row>
    <row r="4" spans="1:30" ht="13.5">
      <c r="A4" s="595" t="s">
        <v>192</v>
      </c>
      <c r="B4" s="596" t="s">
        <v>230</v>
      </c>
      <c r="C4" s="597"/>
      <c r="D4" s="597" t="s">
        <v>192</v>
      </c>
      <c r="E4" s="597">
        <v>873698</v>
      </c>
      <c r="F4" s="598">
        <v>1285177</v>
      </c>
      <c r="G4" s="598">
        <v>-376313</v>
      </c>
      <c r="H4" s="598">
        <v>-35166</v>
      </c>
      <c r="I4" s="597">
        <v>-237742</v>
      </c>
      <c r="J4" s="597">
        <v>-138571</v>
      </c>
      <c r="K4" s="597">
        <v>-38</v>
      </c>
      <c r="L4" s="597">
        <v>-18819</v>
      </c>
      <c r="M4" s="597">
        <v>-2008</v>
      </c>
      <c r="N4" s="597">
        <v>-7705</v>
      </c>
      <c r="O4" s="597">
        <v>-274</v>
      </c>
      <c r="P4" s="597">
        <v>-1437</v>
      </c>
      <c r="Q4" s="597">
        <v>-4885</v>
      </c>
      <c r="R4" s="599">
        <v>-0.29281025103935099</v>
      </c>
      <c r="S4" s="599">
        <v>-2.7362767930020532E-2</v>
      </c>
      <c r="T4" s="588">
        <v>-0.18498774876923568</v>
      </c>
      <c r="U4" s="588">
        <v>-0.10782250227011532</v>
      </c>
      <c r="V4" s="588">
        <v>-2.9567911657304793E-5</v>
      </c>
      <c r="W4" s="588">
        <v>-1.4643119196811024E-2</v>
      </c>
      <c r="X4" s="588">
        <v>-1.5624307002070532E-3</v>
      </c>
      <c r="Y4" s="588">
        <v>-5.9952831399877216E-3</v>
      </c>
      <c r="Z4" s="588">
        <v>-2.1320020510793455E-4</v>
      </c>
      <c r="AA4" s="588">
        <v>-1.1181339224091312E-3</v>
      </c>
      <c r="AB4" s="588">
        <v>-3.8010328538403658E-3</v>
      </c>
      <c r="AD4" s="595" t="s">
        <v>192</v>
      </c>
    </row>
    <row r="5" spans="1:30" ht="13.5">
      <c r="A5" s="595" t="s">
        <v>193</v>
      </c>
      <c r="B5" s="596" t="s">
        <v>391</v>
      </c>
      <c r="C5" s="597"/>
      <c r="D5" s="597" t="s">
        <v>193</v>
      </c>
      <c r="E5" s="597">
        <v>1336550</v>
      </c>
      <c r="F5" s="598">
        <v>2196496</v>
      </c>
      <c r="G5" s="598">
        <v>-790565</v>
      </c>
      <c r="H5" s="598">
        <v>-69381</v>
      </c>
      <c r="I5" s="597">
        <v>-582731</v>
      </c>
      <c r="J5" s="597">
        <v>-207834</v>
      </c>
      <c r="K5" s="597">
        <v>-17</v>
      </c>
      <c r="L5" s="597">
        <v>-46608</v>
      </c>
      <c r="M5" s="597"/>
      <c r="N5" s="597">
        <v>-1338</v>
      </c>
      <c r="O5" s="597">
        <v>-3625</v>
      </c>
      <c r="P5" s="597">
        <v>-5518</v>
      </c>
      <c r="Q5" s="597">
        <v>-12275</v>
      </c>
      <c r="R5" s="599">
        <v>-0.35992098323875849</v>
      </c>
      <c r="S5" s="599">
        <v>-3.1587127861830842E-2</v>
      </c>
      <c r="T5" s="588">
        <v>-0.26530027826137631</v>
      </c>
      <c r="U5" s="588">
        <v>-9.4620704977382161E-2</v>
      </c>
      <c r="V5" s="588">
        <v>-7.739599798952513E-6</v>
      </c>
      <c r="W5" s="588">
        <v>-2.1219251025269337E-2</v>
      </c>
      <c r="X5" s="588">
        <v>0</v>
      </c>
      <c r="Y5" s="588">
        <v>-6.0915203123520373E-4</v>
      </c>
      <c r="Z5" s="588">
        <v>-1.6503558394825213E-3</v>
      </c>
      <c r="AA5" s="588">
        <v>-2.512183040624704E-3</v>
      </c>
      <c r="AB5" s="588">
        <v>-5.5884463254201235E-3</v>
      </c>
      <c r="AD5" s="595" t="s">
        <v>193</v>
      </c>
    </row>
    <row r="6" spans="1:30" ht="13.5">
      <c r="A6" s="595" t="s">
        <v>194</v>
      </c>
      <c r="B6" s="596" t="s">
        <v>392</v>
      </c>
      <c r="C6" s="597"/>
      <c r="D6" s="597" t="s">
        <v>196</v>
      </c>
      <c r="E6" s="597">
        <v>759980</v>
      </c>
      <c r="F6" s="598">
        <v>2623740</v>
      </c>
      <c r="G6" s="598">
        <v>-410234</v>
      </c>
      <c r="H6" s="598">
        <v>-1453526</v>
      </c>
      <c r="I6" s="597">
        <v>-409792</v>
      </c>
      <c r="J6" s="597">
        <v>-442</v>
      </c>
      <c r="K6" s="597">
        <v>-2294</v>
      </c>
      <c r="L6" s="597">
        <v>-534016</v>
      </c>
      <c r="M6" s="597">
        <v>-156013</v>
      </c>
      <c r="N6" s="597">
        <v>-315217</v>
      </c>
      <c r="O6" s="597"/>
      <c r="P6" s="597">
        <v>-45100</v>
      </c>
      <c r="Q6" s="597">
        <v>-400886</v>
      </c>
      <c r="R6" s="599">
        <v>-0.1563546692888777</v>
      </c>
      <c r="S6" s="599">
        <v>-0.55399010572693941</v>
      </c>
      <c r="T6" s="588">
        <v>-0.15618620747482601</v>
      </c>
      <c r="U6" s="588">
        <v>-1.6846181405169718E-4</v>
      </c>
      <c r="V6" s="588">
        <v>-8.743244376348266E-4</v>
      </c>
      <c r="W6" s="588">
        <v>-0.20353236220052293</v>
      </c>
      <c r="X6" s="588">
        <v>-5.9462065601012297E-2</v>
      </c>
      <c r="Y6" s="588">
        <v>-0.12014033402699963</v>
      </c>
      <c r="Z6" s="588">
        <v>0</v>
      </c>
      <c r="AA6" s="588">
        <v>-1.7189203198487654E-2</v>
      </c>
      <c r="AB6" s="588">
        <v>-0.15279181626228208</v>
      </c>
      <c r="AD6" s="595" t="s">
        <v>196</v>
      </c>
    </row>
    <row r="7" spans="1:30" ht="13.5">
      <c r="A7" s="595" t="s">
        <v>195</v>
      </c>
      <c r="B7" s="596" t="s">
        <v>393</v>
      </c>
      <c r="C7" s="597"/>
      <c r="D7" s="597" t="s">
        <v>201</v>
      </c>
      <c r="E7" s="597">
        <v>35540910</v>
      </c>
      <c r="F7" s="598">
        <v>58050928</v>
      </c>
      <c r="G7" s="598">
        <v>-20551527</v>
      </c>
      <c r="H7" s="598">
        <v>-1958491</v>
      </c>
      <c r="I7" s="597">
        <v>-8427449</v>
      </c>
      <c r="J7" s="597">
        <v>-12124078</v>
      </c>
      <c r="K7" s="597">
        <v>-18733</v>
      </c>
      <c r="L7" s="597">
        <v>-1587320</v>
      </c>
      <c r="M7" s="597">
        <v>-20547</v>
      </c>
      <c r="N7" s="597">
        <v>-28735</v>
      </c>
      <c r="O7" s="597">
        <v>-6188</v>
      </c>
      <c r="P7" s="597">
        <v>-97616</v>
      </c>
      <c r="Q7" s="597">
        <v>-199352</v>
      </c>
      <c r="R7" s="599">
        <v>-0.35402581333411243</v>
      </c>
      <c r="S7" s="599">
        <v>-3.3737462388198171E-2</v>
      </c>
      <c r="T7" s="588">
        <v>-0.14517337259449151</v>
      </c>
      <c r="U7" s="588">
        <v>-0.20885244073962092</v>
      </c>
      <c r="V7" s="588">
        <v>-3.2269940628683834E-4</v>
      </c>
      <c r="W7" s="588">
        <v>-2.7343576660824442E-2</v>
      </c>
      <c r="X7" s="588">
        <v>-3.5394783008464568E-4</v>
      </c>
      <c r="Y7" s="588">
        <v>-4.949963935115732E-4</v>
      </c>
      <c r="Z7" s="588">
        <v>-1.0659605648336922E-4</v>
      </c>
      <c r="AA7" s="588">
        <v>-1.6815579589011911E-3</v>
      </c>
      <c r="AB7" s="588">
        <v>-3.4340880821061119E-3</v>
      </c>
      <c r="AD7" s="595" t="s">
        <v>201</v>
      </c>
    </row>
    <row r="8" spans="1:30" ht="13.5">
      <c r="A8" s="595" t="s">
        <v>196</v>
      </c>
      <c r="B8" s="596" t="s">
        <v>37</v>
      </c>
      <c r="C8" s="597"/>
      <c r="D8" s="597" t="s">
        <v>205</v>
      </c>
      <c r="E8" s="597">
        <v>3354142</v>
      </c>
      <c r="F8" s="598">
        <v>10421404</v>
      </c>
      <c r="G8" s="598">
        <v>-6750377</v>
      </c>
      <c r="H8" s="598">
        <v>-316885</v>
      </c>
      <c r="I8" s="597">
        <v>-2692216</v>
      </c>
      <c r="J8" s="597">
        <v>-4058161</v>
      </c>
      <c r="K8" s="597">
        <v>-622</v>
      </c>
      <c r="L8" s="597">
        <v>-267414</v>
      </c>
      <c r="M8" s="597">
        <v>-317</v>
      </c>
      <c r="N8" s="597">
        <v>-5121</v>
      </c>
      <c r="O8" s="597">
        <v>-2433</v>
      </c>
      <c r="P8" s="597">
        <v>-15579</v>
      </c>
      <c r="Q8" s="597">
        <v>-25399</v>
      </c>
      <c r="R8" s="599">
        <v>-0.64774160947987436</v>
      </c>
      <c r="S8" s="599">
        <v>-3.0407131323188317E-2</v>
      </c>
      <c r="T8" s="588">
        <v>-0.25833524926199963</v>
      </c>
      <c r="U8" s="588">
        <v>-0.38940636021787467</v>
      </c>
      <c r="V8" s="588">
        <v>-5.9684856282320501E-5</v>
      </c>
      <c r="W8" s="588">
        <v>-2.5660074208811019E-2</v>
      </c>
      <c r="X8" s="588">
        <v>-3.0418166304655305E-5</v>
      </c>
      <c r="Y8" s="588">
        <v>-4.9139252254302784E-4</v>
      </c>
      <c r="Z8" s="588">
        <v>-2.3346182529724403E-4</v>
      </c>
      <c r="AA8" s="588">
        <v>-1.4949041415149053E-3</v>
      </c>
      <c r="AB8" s="588">
        <v>-2.4371956024351422E-3</v>
      </c>
      <c r="AD8" s="595" t="s">
        <v>205</v>
      </c>
    </row>
    <row r="9" spans="1:30" ht="13.5">
      <c r="A9" s="595" t="s">
        <v>197</v>
      </c>
      <c r="B9" s="596" t="s">
        <v>38</v>
      </c>
      <c r="C9" s="597"/>
      <c r="D9" s="597" t="s">
        <v>206</v>
      </c>
      <c r="E9" s="597">
        <v>11068469</v>
      </c>
      <c r="F9" s="598">
        <v>17143739</v>
      </c>
      <c r="G9" s="598">
        <v>-5031554</v>
      </c>
      <c r="H9" s="598">
        <v>-1043716</v>
      </c>
      <c r="I9" s="597">
        <v>-4158930</v>
      </c>
      <c r="J9" s="597">
        <v>-872624</v>
      </c>
      <c r="K9" s="597">
        <v>-14785</v>
      </c>
      <c r="L9" s="597">
        <v>-825095</v>
      </c>
      <c r="M9" s="597">
        <v>-17175</v>
      </c>
      <c r="N9" s="597">
        <v>-41117</v>
      </c>
      <c r="O9" s="597">
        <v>-490</v>
      </c>
      <c r="P9" s="597">
        <v>-52435</v>
      </c>
      <c r="Q9" s="597">
        <v>-92619</v>
      </c>
      <c r="R9" s="599">
        <v>-0.29349221893777083</v>
      </c>
      <c r="S9" s="599">
        <v>-6.0880301549154477E-2</v>
      </c>
      <c r="T9" s="588">
        <v>-0.24259177067499685</v>
      </c>
      <c r="U9" s="588">
        <v>-5.0900448262773949E-2</v>
      </c>
      <c r="V9" s="588">
        <v>-8.6241396932139488E-4</v>
      </c>
      <c r="W9" s="588">
        <v>-4.8128065878744422E-2</v>
      </c>
      <c r="X9" s="588">
        <v>-1.0018234645312787E-3</v>
      </c>
      <c r="Y9" s="588">
        <v>-2.3983682906045176E-3</v>
      </c>
      <c r="Z9" s="588">
        <v>-2.8581863034662391E-5</v>
      </c>
      <c r="AA9" s="588">
        <v>-3.0585509963724951E-3</v>
      </c>
      <c r="AB9" s="588">
        <v>-5.4024970865457064E-3</v>
      </c>
      <c r="AD9" s="595" t="s">
        <v>206</v>
      </c>
    </row>
    <row r="10" spans="1:30" ht="13.5">
      <c r="A10" s="595" t="s">
        <v>198</v>
      </c>
      <c r="B10" s="596" t="s">
        <v>39</v>
      </c>
      <c r="C10" s="597"/>
      <c r="D10" s="597" t="s">
        <v>210</v>
      </c>
      <c r="E10" s="597">
        <v>27633914</v>
      </c>
      <c r="F10" s="598">
        <v>38248825</v>
      </c>
      <c r="G10" s="598">
        <v>-9506954</v>
      </c>
      <c r="H10" s="598">
        <v>-1107957</v>
      </c>
      <c r="I10" s="597">
        <v>-7165281</v>
      </c>
      <c r="J10" s="597">
        <v>-2341673</v>
      </c>
      <c r="K10" s="597">
        <v>-14167</v>
      </c>
      <c r="L10" s="597">
        <v>-855236</v>
      </c>
      <c r="M10" s="597">
        <v>-53288</v>
      </c>
      <c r="N10" s="597">
        <v>-35417</v>
      </c>
      <c r="O10" s="597">
        <v>-1746</v>
      </c>
      <c r="P10" s="597">
        <v>-59012</v>
      </c>
      <c r="Q10" s="597">
        <v>-89091</v>
      </c>
      <c r="R10" s="599">
        <v>-0.24855545235703319</v>
      </c>
      <c r="S10" s="599">
        <v>-2.8967085917018368E-2</v>
      </c>
      <c r="T10" s="588">
        <v>-0.18733336252812996</v>
      </c>
      <c r="U10" s="588">
        <v>-6.1222089828903238E-2</v>
      </c>
      <c r="V10" s="588">
        <v>-3.7039046297500643E-4</v>
      </c>
      <c r="W10" s="588">
        <v>-2.2359797980722285E-2</v>
      </c>
      <c r="X10" s="588">
        <v>-1.3931931242332281E-3</v>
      </c>
      <c r="Y10" s="588">
        <v>-9.2596308514052389E-4</v>
      </c>
      <c r="Z10" s="588">
        <v>-4.5648461096517346E-5</v>
      </c>
      <c r="AA10" s="588">
        <v>-1.5428447801991304E-3</v>
      </c>
      <c r="AB10" s="588">
        <v>-2.329248022651676E-3</v>
      </c>
      <c r="AD10" s="595" t="s">
        <v>210</v>
      </c>
    </row>
    <row r="11" spans="1:30" ht="13.5">
      <c r="A11" s="595" t="s">
        <v>199</v>
      </c>
      <c r="B11" s="596" t="s">
        <v>40</v>
      </c>
      <c r="C11" s="597"/>
      <c r="D11" s="597" t="s">
        <v>211</v>
      </c>
      <c r="E11" s="597">
        <v>19857207</v>
      </c>
      <c r="F11" s="598">
        <v>25566352</v>
      </c>
      <c r="G11" s="598">
        <v>-5131915</v>
      </c>
      <c r="H11" s="598">
        <v>-577230</v>
      </c>
      <c r="I11" s="597">
        <v>-1930738</v>
      </c>
      <c r="J11" s="597">
        <v>-3201177</v>
      </c>
      <c r="K11" s="597">
        <v>-16559</v>
      </c>
      <c r="L11" s="597">
        <v>-294026</v>
      </c>
      <c r="M11" s="597">
        <v>-162382</v>
      </c>
      <c r="N11" s="597">
        <v>-22969</v>
      </c>
      <c r="O11" s="597">
        <v>-33</v>
      </c>
      <c r="P11" s="597">
        <v>-43415</v>
      </c>
      <c r="Q11" s="597">
        <v>-37846</v>
      </c>
      <c r="R11" s="599">
        <v>-0.20072926321283538</v>
      </c>
      <c r="S11" s="599">
        <v>-2.2577722468970152E-2</v>
      </c>
      <c r="T11" s="588">
        <v>-7.5518713033443333E-2</v>
      </c>
      <c r="U11" s="588">
        <v>-0.12521055017939203</v>
      </c>
      <c r="V11" s="588">
        <v>-6.4768724141793868E-4</v>
      </c>
      <c r="W11" s="588">
        <v>-1.15005066033668E-2</v>
      </c>
      <c r="X11" s="588">
        <v>-6.3513949897897048E-3</v>
      </c>
      <c r="Y11" s="588">
        <v>-8.9840740673522758E-4</v>
      </c>
      <c r="Z11" s="588">
        <v>-1.2907590414150599E-6</v>
      </c>
      <c r="AA11" s="588">
        <v>-1.698130417667722E-3</v>
      </c>
      <c r="AB11" s="588">
        <v>-1.4803050509513442E-3</v>
      </c>
      <c r="AD11" s="595" t="s">
        <v>211</v>
      </c>
    </row>
    <row r="12" spans="1:30" ht="13.5">
      <c r="A12" s="595" t="s">
        <v>200</v>
      </c>
      <c r="B12" s="596" t="s">
        <v>231</v>
      </c>
      <c r="C12" s="597"/>
      <c r="D12" s="597" t="s">
        <v>212</v>
      </c>
      <c r="E12" s="597">
        <v>12906131</v>
      </c>
      <c r="F12" s="598">
        <v>17308917</v>
      </c>
      <c r="G12" s="598">
        <v>-3878035</v>
      </c>
      <c r="H12" s="598">
        <v>-524751</v>
      </c>
      <c r="I12" s="597">
        <v>-3305794</v>
      </c>
      <c r="J12" s="597">
        <v>-572241</v>
      </c>
      <c r="K12" s="597">
        <v>-2178</v>
      </c>
      <c r="L12" s="597">
        <v>-422224</v>
      </c>
      <c r="M12" s="597">
        <v>-9303</v>
      </c>
      <c r="N12" s="597">
        <v>-8720</v>
      </c>
      <c r="O12" s="597">
        <v>-681</v>
      </c>
      <c r="P12" s="597">
        <v>-23419</v>
      </c>
      <c r="Q12" s="597">
        <v>-58226</v>
      </c>
      <c r="R12" s="599">
        <v>-0.22404839078031283</v>
      </c>
      <c r="S12" s="599">
        <v>-3.031680144979608E-2</v>
      </c>
      <c r="T12" s="588">
        <v>-0.1909879168061179</v>
      </c>
      <c r="U12" s="588">
        <v>-3.3060473974194919E-2</v>
      </c>
      <c r="V12" s="588">
        <v>-1.2583109619163348E-4</v>
      </c>
      <c r="W12" s="588">
        <v>-2.4393438364745754E-2</v>
      </c>
      <c r="X12" s="588">
        <v>-5.3746863538602671E-4</v>
      </c>
      <c r="Y12" s="588">
        <v>-5.0378657428422585E-4</v>
      </c>
      <c r="Z12" s="588">
        <v>-3.9343882693527272E-5</v>
      </c>
      <c r="AA12" s="588">
        <v>-1.353002039353473E-3</v>
      </c>
      <c r="AB12" s="588">
        <v>-3.3639308571414375E-3</v>
      </c>
      <c r="AD12" s="595" t="s">
        <v>212</v>
      </c>
    </row>
    <row r="13" spans="1:30" ht="13.5">
      <c r="A13" s="595" t="s">
        <v>201</v>
      </c>
      <c r="B13" s="596" t="s">
        <v>41</v>
      </c>
      <c r="C13" s="597"/>
      <c r="D13" s="597" t="s">
        <v>215</v>
      </c>
      <c r="E13" s="597">
        <v>6439483</v>
      </c>
      <c r="F13" s="598">
        <v>8840707</v>
      </c>
      <c r="G13" s="598">
        <v>-1946915</v>
      </c>
      <c r="H13" s="598">
        <v>-454309</v>
      </c>
      <c r="I13" s="597">
        <v>-1803266</v>
      </c>
      <c r="J13" s="597">
        <v>-143649</v>
      </c>
      <c r="K13" s="597">
        <v>-1809</v>
      </c>
      <c r="L13" s="597">
        <v>-356390</v>
      </c>
      <c r="M13" s="597">
        <v>-32250</v>
      </c>
      <c r="N13" s="597">
        <v>-21967</v>
      </c>
      <c r="O13" s="597">
        <v>-97</v>
      </c>
      <c r="P13" s="597">
        <v>-19070</v>
      </c>
      <c r="Q13" s="597">
        <v>-22726</v>
      </c>
      <c r="R13" s="599">
        <v>-0.22022164064480362</v>
      </c>
      <c r="S13" s="599">
        <v>-5.1388310912238125E-2</v>
      </c>
      <c r="T13" s="588">
        <v>-0.20397305328634915</v>
      </c>
      <c r="U13" s="588">
        <v>-1.6248587358454476E-2</v>
      </c>
      <c r="V13" s="588">
        <v>-2.0462164394770689E-4</v>
      </c>
      <c r="W13" s="588">
        <v>-4.0312386780830989E-2</v>
      </c>
      <c r="X13" s="588">
        <v>-3.6478982959168311E-3</v>
      </c>
      <c r="Y13" s="588">
        <v>-2.484756026865272E-3</v>
      </c>
      <c r="Z13" s="588">
        <v>-1.0971973169114189E-5</v>
      </c>
      <c r="AA13" s="588">
        <v>-2.1570673024227586E-3</v>
      </c>
      <c r="AB13" s="588">
        <v>-2.5706088890854544E-3</v>
      </c>
      <c r="AD13" s="595" t="s">
        <v>215</v>
      </c>
    </row>
    <row r="14" spans="1:30" ht="13.5">
      <c r="A14" s="595" t="s">
        <v>202</v>
      </c>
      <c r="B14" s="596" t="s">
        <v>42</v>
      </c>
      <c r="C14" s="597"/>
      <c r="D14" s="597" t="s">
        <v>216</v>
      </c>
      <c r="E14" s="597">
        <v>30487216</v>
      </c>
      <c r="F14" s="598">
        <v>34255922</v>
      </c>
      <c r="G14" s="598">
        <v>-2854997</v>
      </c>
      <c r="H14" s="598">
        <v>-913709</v>
      </c>
      <c r="I14" s="597">
        <v>-2854983</v>
      </c>
      <c r="J14" s="597">
        <v>-14</v>
      </c>
      <c r="K14" s="597">
        <v>-791</v>
      </c>
      <c r="L14" s="597">
        <v>-610427</v>
      </c>
      <c r="M14" s="597">
        <v>-39638</v>
      </c>
      <c r="N14" s="597">
        <v>-154498</v>
      </c>
      <c r="O14" s="597"/>
      <c r="P14" s="597">
        <v>-33996</v>
      </c>
      <c r="Q14" s="597">
        <v>-74359</v>
      </c>
      <c r="R14" s="599">
        <v>-8.3343166183061715E-2</v>
      </c>
      <c r="S14" s="599">
        <v>-2.6673023134510875E-2</v>
      </c>
      <c r="T14" s="588">
        <v>-8.334275749460196E-2</v>
      </c>
      <c r="U14" s="588">
        <v>-4.0868845976470871E-7</v>
      </c>
      <c r="V14" s="588">
        <v>-2.3090897976706042E-5</v>
      </c>
      <c r="W14" s="588">
        <v>-1.7819605030627989E-2</v>
      </c>
      <c r="X14" s="588">
        <v>-1.1571137977252517E-3</v>
      </c>
      <c r="Y14" s="588">
        <v>-4.5101106897662835E-3</v>
      </c>
      <c r="Z14" s="588">
        <v>0</v>
      </c>
      <c r="AA14" s="588">
        <v>-9.9241234844007413E-4</v>
      </c>
      <c r="AB14" s="588">
        <v>-2.1706903699745695E-3</v>
      </c>
      <c r="AD14" s="595" t="s">
        <v>216</v>
      </c>
    </row>
    <row r="15" spans="1:30" ht="13.5">
      <c r="A15" s="595" t="s">
        <v>203</v>
      </c>
      <c r="B15" s="596" t="s">
        <v>43</v>
      </c>
      <c r="C15" s="597"/>
      <c r="D15" s="597" t="s">
        <v>217</v>
      </c>
      <c r="E15" s="597">
        <v>9061891</v>
      </c>
      <c r="F15" s="598">
        <v>11369720</v>
      </c>
      <c r="G15" s="598">
        <v>-1885562</v>
      </c>
      <c r="H15" s="598">
        <v>-422267</v>
      </c>
      <c r="I15" s="597">
        <v>-1758927</v>
      </c>
      <c r="J15" s="597">
        <v>-126635</v>
      </c>
      <c r="K15" s="597">
        <v>-942</v>
      </c>
      <c r="L15" s="597">
        <v>-298151</v>
      </c>
      <c r="M15" s="597">
        <v>-2020</v>
      </c>
      <c r="N15" s="597">
        <v>-18625</v>
      </c>
      <c r="O15" s="597">
        <v>-190</v>
      </c>
      <c r="P15" s="597">
        <v>-15345</v>
      </c>
      <c r="Q15" s="597">
        <v>-86994</v>
      </c>
      <c r="R15" s="599">
        <v>-0.16584067153808538</v>
      </c>
      <c r="S15" s="599">
        <v>-3.7139612936818146E-2</v>
      </c>
      <c r="T15" s="588">
        <v>-0.15470275433344005</v>
      </c>
      <c r="U15" s="588">
        <v>-1.113791720464532E-2</v>
      </c>
      <c r="V15" s="588">
        <v>-8.2851644543577145E-5</v>
      </c>
      <c r="W15" s="588">
        <v>-2.6223249121350396E-2</v>
      </c>
      <c r="X15" s="588">
        <v>-1.7766488532699134E-4</v>
      </c>
      <c r="Y15" s="588">
        <v>-1.638123014462977E-3</v>
      </c>
      <c r="Z15" s="588">
        <v>-1.6711053570360573E-5</v>
      </c>
      <c r="AA15" s="588">
        <v>-1.3496374580904368E-3</v>
      </c>
      <c r="AB15" s="588">
        <v>-7.651375759473408E-3</v>
      </c>
      <c r="AD15" s="595" t="s">
        <v>217</v>
      </c>
    </row>
    <row r="16" spans="1:30" ht="13.5">
      <c r="A16" s="595" t="s">
        <v>204</v>
      </c>
      <c r="B16" s="596" t="s">
        <v>44</v>
      </c>
      <c r="C16" s="597"/>
      <c r="D16" s="597" t="s">
        <v>218</v>
      </c>
      <c r="E16" s="597">
        <v>10131260</v>
      </c>
      <c r="F16" s="598">
        <v>12811412</v>
      </c>
      <c r="G16" s="598">
        <v>-2116735</v>
      </c>
      <c r="H16" s="598">
        <v>-563417</v>
      </c>
      <c r="I16" s="597">
        <v>-1918367</v>
      </c>
      <c r="J16" s="597">
        <v>-198368</v>
      </c>
      <c r="K16" s="597">
        <v>-1668</v>
      </c>
      <c r="L16" s="597">
        <v>-496428</v>
      </c>
      <c r="M16" s="597">
        <v>-10415</v>
      </c>
      <c r="N16" s="597">
        <v>-6275</v>
      </c>
      <c r="O16" s="597">
        <v>-102</v>
      </c>
      <c r="P16" s="597">
        <v>-26123</v>
      </c>
      <c r="Q16" s="597">
        <v>-22406</v>
      </c>
      <c r="R16" s="599">
        <v>-0.16522261558679091</v>
      </c>
      <c r="S16" s="599">
        <v>-4.3977744217421157E-2</v>
      </c>
      <c r="T16" s="588">
        <v>-0.14973892026889776</v>
      </c>
      <c r="U16" s="588">
        <v>-1.5483695317893141E-2</v>
      </c>
      <c r="V16" s="588">
        <v>-1.3019642175273109E-4</v>
      </c>
      <c r="W16" s="588">
        <v>-3.8748890442364979E-2</v>
      </c>
      <c r="X16" s="588">
        <v>-8.1294708186732266E-4</v>
      </c>
      <c r="Y16" s="588">
        <v>-4.8979768974723474E-4</v>
      </c>
      <c r="Z16" s="588">
        <v>-7.9616516899152097E-6</v>
      </c>
      <c r="AA16" s="588">
        <v>-2.039041442114265E-3</v>
      </c>
      <c r="AB16" s="588">
        <v>-1.7489094878847078E-3</v>
      </c>
      <c r="AD16" s="595" t="s">
        <v>218</v>
      </c>
    </row>
    <row r="17" spans="1:30" ht="13.5">
      <c r="A17" s="595" t="s">
        <v>205</v>
      </c>
      <c r="B17" s="596" t="s">
        <v>394</v>
      </c>
      <c r="C17" s="597"/>
      <c r="D17" s="597" t="s">
        <v>219</v>
      </c>
      <c r="E17" s="597">
        <v>9424801</v>
      </c>
      <c r="F17" s="598">
        <v>10929934</v>
      </c>
      <c r="G17" s="598">
        <v>-1354017</v>
      </c>
      <c r="H17" s="598">
        <v>-151116</v>
      </c>
      <c r="I17" s="597">
        <v>-1346100</v>
      </c>
      <c r="J17" s="597">
        <v>-7917</v>
      </c>
      <c r="K17" s="597">
        <v>-204</v>
      </c>
      <c r="L17" s="597">
        <v>-126136</v>
      </c>
      <c r="M17" s="597">
        <v>-504</v>
      </c>
      <c r="N17" s="597">
        <v>-4845</v>
      </c>
      <c r="O17" s="597">
        <v>-448</v>
      </c>
      <c r="P17" s="597">
        <v>-6624</v>
      </c>
      <c r="Q17" s="597">
        <v>-12355</v>
      </c>
      <c r="R17" s="599">
        <v>-0.123881534874776</v>
      </c>
      <c r="S17" s="599">
        <v>-1.3825884035530315E-2</v>
      </c>
      <c r="T17" s="588">
        <v>-0.12315719381288122</v>
      </c>
      <c r="U17" s="588">
        <v>-7.2434106189479277E-4</v>
      </c>
      <c r="V17" s="588">
        <v>-1.8664339601684694E-5</v>
      </c>
      <c r="W17" s="588">
        <v>-1.1540417352931865E-2</v>
      </c>
      <c r="X17" s="588">
        <v>-4.6111897839456305E-5</v>
      </c>
      <c r="Y17" s="588">
        <v>-4.4327806554001148E-4</v>
      </c>
      <c r="Z17" s="588">
        <v>-4.098835363507227E-5</v>
      </c>
      <c r="AA17" s="588">
        <v>-6.0604208588999715E-4</v>
      </c>
      <c r="AB17" s="588">
        <v>-1.1303819400922276E-3</v>
      </c>
      <c r="AD17" s="595" t="s">
        <v>219</v>
      </c>
    </row>
    <row r="18" spans="1:30" ht="13.5">
      <c r="A18" s="595" t="s">
        <v>206</v>
      </c>
      <c r="B18" s="596" t="s">
        <v>395</v>
      </c>
      <c r="C18" s="597"/>
      <c r="D18" s="597" t="s">
        <v>220</v>
      </c>
      <c r="E18" s="597">
        <v>14359122</v>
      </c>
      <c r="F18" s="598">
        <v>17064914</v>
      </c>
      <c r="G18" s="598">
        <v>-2503662</v>
      </c>
      <c r="H18" s="598">
        <v>-202130</v>
      </c>
      <c r="I18" s="597">
        <v>-2278006</v>
      </c>
      <c r="J18" s="597">
        <v>-225656</v>
      </c>
      <c r="K18" s="597">
        <v>-306</v>
      </c>
      <c r="L18" s="597">
        <v>-169292</v>
      </c>
      <c r="M18" s="597">
        <v>-1013</v>
      </c>
      <c r="N18" s="597">
        <v>-6034</v>
      </c>
      <c r="O18" s="597">
        <v>-149</v>
      </c>
      <c r="P18" s="597">
        <v>-8496</v>
      </c>
      <c r="Q18" s="597">
        <v>-16840</v>
      </c>
      <c r="R18" s="599">
        <v>-0.14671401215382626</v>
      </c>
      <c r="S18" s="599">
        <v>-1.1844771089968575E-2</v>
      </c>
      <c r="T18" s="588">
        <v>-0.13349062292373698</v>
      </c>
      <c r="U18" s="588">
        <v>-1.3223389230089293E-2</v>
      </c>
      <c r="V18" s="588">
        <v>-1.7931528983972611E-5</v>
      </c>
      <c r="W18" s="588">
        <v>-9.920471910963043E-3</v>
      </c>
      <c r="X18" s="588">
        <v>-5.9361564904458351E-5</v>
      </c>
      <c r="Y18" s="588">
        <v>-3.5359099963820504E-4</v>
      </c>
      <c r="Z18" s="588">
        <v>-8.7313654203003895E-6</v>
      </c>
      <c r="AA18" s="588">
        <v>-4.9786362826088665E-4</v>
      </c>
      <c r="AB18" s="588">
        <v>-9.8682009179770834E-4</v>
      </c>
      <c r="AD18" s="595" t="s">
        <v>220</v>
      </c>
    </row>
    <row r="19" spans="1:30" ht="13.5">
      <c r="A19" s="595" t="s">
        <v>207</v>
      </c>
      <c r="B19" s="596" t="s">
        <v>396</v>
      </c>
      <c r="C19" s="597"/>
      <c r="D19" s="597" t="s">
        <v>221</v>
      </c>
      <c r="E19" s="597">
        <v>6433760</v>
      </c>
      <c r="F19" s="598">
        <v>8431211</v>
      </c>
      <c r="G19" s="598">
        <v>-1863298</v>
      </c>
      <c r="H19" s="598">
        <v>-134153</v>
      </c>
      <c r="I19" s="597">
        <v>-1364991</v>
      </c>
      <c r="J19" s="597">
        <v>-498307</v>
      </c>
      <c r="K19" s="597">
        <v>-66</v>
      </c>
      <c r="L19" s="597">
        <v>-115475</v>
      </c>
      <c r="M19" s="597">
        <v>-376</v>
      </c>
      <c r="N19" s="597">
        <v>-3259</v>
      </c>
      <c r="O19" s="597">
        <v>-532</v>
      </c>
      <c r="P19" s="597">
        <v>-6426</v>
      </c>
      <c r="Q19" s="597">
        <v>-8019</v>
      </c>
      <c r="R19" s="599">
        <v>-0.22100004376595486</v>
      </c>
      <c r="S19" s="599">
        <v>-1.5911474638696625E-2</v>
      </c>
      <c r="T19" s="588">
        <v>-0.16189738342451637</v>
      </c>
      <c r="U19" s="588">
        <v>-5.9102660341438497E-2</v>
      </c>
      <c r="V19" s="588">
        <v>-7.8280569659566103E-6</v>
      </c>
      <c r="W19" s="588">
        <v>-1.3696134517330903E-2</v>
      </c>
      <c r="X19" s="588">
        <v>-4.4596203321207355E-5</v>
      </c>
      <c r="Y19" s="588">
        <v>-3.8653996442503932E-4</v>
      </c>
      <c r="Z19" s="588">
        <v>-6.3098883422559347E-5</v>
      </c>
      <c r="AA19" s="588">
        <v>-7.6216809186722999E-4</v>
      </c>
      <c r="AB19" s="588">
        <v>-9.5110892136372814E-4</v>
      </c>
      <c r="AD19" s="595" t="s">
        <v>221</v>
      </c>
    </row>
    <row r="20" spans="1:30" ht="13.5">
      <c r="A20" s="595" t="s">
        <v>208</v>
      </c>
      <c r="B20" s="596" t="s">
        <v>397</v>
      </c>
      <c r="C20" s="597"/>
      <c r="D20" s="597" t="s">
        <v>222</v>
      </c>
      <c r="E20" s="597">
        <v>13408381</v>
      </c>
      <c r="F20" s="598">
        <v>14676586</v>
      </c>
      <c r="G20" s="598">
        <v>-1109590</v>
      </c>
      <c r="H20" s="598">
        <v>-158615</v>
      </c>
      <c r="I20" s="597">
        <v>-1063453</v>
      </c>
      <c r="J20" s="597">
        <v>-46137</v>
      </c>
      <c r="K20" s="597">
        <v>-102</v>
      </c>
      <c r="L20" s="597">
        <v>-123470</v>
      </c>
      <c r="M20" s="597">
        <v>-629</v>
      </c>
      <c r="N20" s="597">
        <v>-5670</v>
      </c>
      <c r="O20" s="597">
        <v>-3467</v>
      </c>
      <c r="P20" s="597">
        <v>-9729</v>
      </c>
      <c r="Q20" s="597">
        <v>-15548</v>
      </c>
      <c r="R20" s="599">
        <v>-7.5602732134026268E-2</v>
      </c>
      <c r="S20" s="599">
        <v>-1.0807349883685483E-2</v>
      </c>
      <c r="T20" s="588">
        <v>-7.2459153647857891E-2</v>
      </c>
      <c r="U20" s="588">
        <v>-3.1435784861683774E-3</v>
      </c>
      <c r="V20" s="588">
        <v>-6.9498451479111012E-6</v>
      </c>
      <c r="W20" s="588">
        <v>-8.4127194158096445E-3</v>
      </c>
      <c r="X20" s="588">
        <v>-4.285737841211846E-5</v>
      </c>
      <c r="Y20" s="588">
        <v>-3.8632962733976416E-4</v>
      </c>
      <c r="Z20" s="588">
        <v>-2.3622659929223321E-4</v>
      </c>
      <c r="AA20" s="588">
        <v>-6.6289258278457949E-4</v>
      </c>
      <c r="AB20" s="588">
        <v>-1.0593744348992335E-3</v>
      </c>
      <c r="AD20" s="595" t="s">
        <v>222</v>
      </c>
    </row>
    <row r="21" spans="1:30" ht="13.5">
      <c r="A21" s="595" t="s">
        <v>209</v>
      </c>
      <c r="B21" s="596" t="s">
        <v>45</v>
      </c>
      <c r="C21" s="597"/>
      <c r="D21" s="597" t="s">
        <v>223</v>
      </c>
      <c r="E21" s="597">
        <v>15042653</v>
      </c>
      <c r="F21" s="598">
        <v>19330194</v>
      </c>
      <c r="G21" s="598">
        <v>-4092701</v>
      </c>
      <c r="H21" s="598">
        <v>-194840</v>
      </c>
      <c r="I21" s="597">
        <v>-2497499</v>
      </c>
      <c r="J21" s="597">
        <v>-1595202</v>
      </c>
      <c r="K21" s="597">
        <v>-714</v>
      </c>
      <c r="L21" s="597">
        <v>-159828</v>
      </c>
      <c r="M21" s="597">
        <v>-727</v>
      </c>
      <c r="N21" s="597">
        <v>-6557</v>
      </c>
      <c r="O21" s="597">
        <v>-784</v>
      </c>
      <c r="P21" s="597">
        <v>-9061</v>
      </c>
      <c r="Q21" s="597">
        <v>-17169</v>
      </c>
      <c r="R21" s="599">
        <v>-0.21172581092564308</v>
      </c>
      <c r="S21" s="599">
        <v>-1.0079567747742211E-2</v>
      </c>
      <c r="T21" s="588">
        <v>-0.12920196248418406</v>
      </c>
      <c r="U21" s="588">
        <v>-8.2523848441458991E-2</v>
      </c>
      <c r="V21" s="588">
        <v>-3.6937032292588473E-5</v>
      </c>
      <c r="W21" s="588">
        <v>-8.2683081194115278E-3</v>
      </c>
      <c r="X21" s="588">
        <v>-3.7609555289512355E-5</v>
      </c>
      <c r="Y21" s="588">
        <v>-3.3921025314075998E-4</v>
      </c>
      <c r="Z21" s="588">
        <v>-4.0558309968332442E-5</v>
      </c>
      <c r="AA21" s="588">
        <v>-4.6874852885594423E-4</v>
      </c>
      <c r="AB21" s="588">
        <v>-8.8819594878354559E-4</v>
      </c>
      <c r="AD21" s="595" t="s">
        <v>223</v>
      </c>
    </row>
    <row r="22" spans="1:30" ht="13.5">
      <c r="A22" s="595" t="s">
        <v>210</v>
      </c>
      <c r="B22" s="596" t="s">
        <v>398</v>
      </c>
      <c r="C22" s="597"/>
      <c r="D22" s="597" t="s">
        <v>224</v>
      </c>
      <c r="E22" s="597">
        <v>7902425</v>
      </c>
      <c r="F22" s="598">
        <v>11242374</v>
      </c>
      <c r="G22" s="598">
        <v>-3213788</v>
      </c>
      <c r="H22" s="598">
        <v>-126161</v>
      </c>
      <c r="I22" s="597">
        <v>-1803752</v>
      </c>
      <c r="J22" s="597">
        <v>-1410036</v>
      </c>
      <c r="K22" s="597">
        <v>-289</v>
      </c>
      <c r="L22" s="597">
        <v>-101408</v>
      </c>
      <c r="M22" s="597">
        <v>-537</v>
      </c>
      <c r="N22" s="597">
        <v>-5438</v>
      </c>
      <c r="O22" s="597">
        <v>-892</v>
      </c>
      <c r="P22" s="597">
        <v>-6053</v>
      </c>
      <c r="Q22" s="597">
        <v>-11544</v>
      </c>
      <c r="R22" s="599">
        <v>-0.28586382200058458</v>
      </c>
      <c r="S22" s="599">
        <v>-1.1221918075310429E-2</v>
      </c>
      <c r="T22" s="588">
        <v>-0.16044226957758209</v>
      </c>
      <c r="U22" s="588">
        <v>-0.12542155242300249</v>
      </c>
      <c r="V22" s="588">
        <v>-2.5706314342504528E-5</v>
      </c>
      <c r="W22" s="588">
        <v>-9.0201589094972296E-3</v>
      </c>
      <c r="X22" s="588">
        <v>-4.7765712117387303E-5</v>
      </c>
      <c r="Y22" s="588">
        <v>-4.8370566572505062E-4</v>
      </c>
      <c r="Z22" s="588">
        <v>-7.9342672641917087E-5</v>
      </c>
      <c r="AA22" s="588">
        <v>-5.3840941423937685E-4</v>
      </c>
      <c r="AB22" s="588">
        <v>-1.026829386746963E-3</v>
      </c>
      <c r="AD22" s="595" t="s">
        <v>224</v>
      </c>
    </row>
    <row r="23" spans="1:30" ht="13.5">
      <c r="A23" s="595" t="s">
        <v>211</v>
      </c>
      <c r="B23" s="596" t="s">
        <v>46</v>
      </c>
      <c r="C23" s="597"/>
      <c r="D23" s="597" t="s">
        <v>225</v>
      </c>
      <c r="E23" s="597">
        <v>45571502</v>
      </c>
      <c r="F23" s="598">
        <v>50734667</v>
      </c>
      <c r="G23" s="598">
        <v>-4348882</v>
      </c>
      <c r="H23" s="598">
        <v>-814283</v>
      </c>
      <c r="I23" s="597">
        <v>-1866198</v>
      </c>
      <c r="J23" s="597">
        <v>-2482684</v>
      </c>
      <c r="K23" s="597">
        <v>-2821</v>
      </c>
      <c r="L23" s="597">
        <v>-586947</v>
      </c>
      <c r="M23" s="597">
        <v>-27258</v>
      </c>
      <c r="N23" s="597">
        <v>-109572</v>
      </c>
      <c r="O23" s="597">
        <v>-2158</v>
      </c>
      <c r="P23" s="597">
        <v>-37658</v>
      </c>
      <c r="Q23" s="597">
        <v>-47869</v>
      </c>
      <c r="R23" s="599">
        <v>-8.5718154018828985E-2</v>
      </c>
      <c r="S23" s="599">
        <v>-1.6049834327285524E-2</v>
      </c>
      <c r="T23" s="588">
        <v>-3.6783487708710101E-2</v>
      </c>
      <c r="U23" s="588">
        <v>-4.8934666310118877E-2</v>
      </c>
      <c r="V23" s="588">
        <v>-5.5603006125969052E-5</v>
      </c>
      <c r="W23" s="588">
        <v>-1.1568953433753689E-2</v>
      </c>
      <c r="X23" s="588">
        <v>-5.3726577135117498E-4</v>
      </c>
      <c r="Y23" s="588">
        <v>-2.1597066952267568E-3</v>
      </c>
      <c r="Z23" s="588">
        <v>-4.2535018511109968E-5</v>
      </c>
      <c r="AA23" s="588">
        <v>-7.4225381236857238E-4</v>
      </c>
      <c r="AB23" s="588">
        <v>-9.4351658994824979E-4</v>
      </c>
      <c r="AD23" s="595" t="s">
        <v>225</v>
      </c>
    </row>
    <row r="24" spans="1:30" ht="13.5">
      <c r="A24" s="595" t="s">
        <v>212</v>
      </c>
      <c r="B24" s="596" t="s">
        <v>399</v>
      </c>
      <c r="C24" s="597"/>
      <c r="D24" s="597" t="s">
        <v>229</v>
      </c>
      <c r="E24" s="597">
        <v>9956203</v>
      </c>
      <c r="F24" s="598">
        <v>16327608</v>
      </c>
      <c r="G24" s="598">
        <v>-5771530</v>
      </c>
      <c r="H24" s="598">
        <v>-599875</v>
      </c>
      <c r="I24" s="597">
        <v>-2168704</v>
      </c>
      <c r="J24" s="597">
        <v>-3602826</v>
      </c>
      <c r="K24" s="597">
        <v>-1018</v>
      </c>
      <c r="L24" s="597">
        <v>-517418</v>
      </c>
      <c r="M24" s="597">
        <v>-3189</v>
      </c>
      <c r="N24" s="597">
        <v>-5155</v>
      </c>
      <c r="O24" s="597">
        <v>-1579</v>
      </c>
      <c r="P24" s="597">
        <v>-26697</v>
      </c>
      <c r="Q24" s="597">
        <v>-44819</v>
      </c>
      <c r="R24" s="599">
        <v>-0.35348288616434204</v>
      </c>
      <c r="S24" s="599">
        <v>-3.6739919282726533E-2</v>
      </c>
      <c r="T24" s="588">
        <v>-0.13282435492081879</v>
      </c>
      <c r="U24" s="588">
        <v>-0.22065853124352325</v>
      </c>
      <c r="V24" s="588">
        <v>-6.2348385630032268E-5</v>
      </c>
      <c r="W24" s="588">
        <v>-3.1689761292652295E-2</v>
      </c>
      <c r="X24" s="588">
        <v>-1.953133612712897E-4</v>
      </c>
      <c r="Y24" s="588">
        <v>-3.157229154448098E-4</v>
      </c>
      <c r="Z24" s="588">
        <v>-9.670736828076715E-5</v>
      </c>
      <c r="AA24" s="588">
        <v>-1.6350833508496775E-3</v>
      </c>
      <c r="AB24" s="588">
        <v>-2.7449826085976588E-3</v>
      </c>
      <c r="AD24" s="595" t="s">
        <v>229</v>
      </c>
    </row>
    <row r="25" spans="1:30" ht="13.5">
      <c r="A25" s="595" t="s">
        <v>213</v>
      </c>
      <c r="B25" s="596" t="s">
        <v>48</v>
      </c>
      <c r="C25" s="597"/>
      <c r="D25" s="597" t="s">
        <v>364</v>
      </c>
      <c r="E25" s="597">
        <v>52514485</v>
      </c>
      <c r="F25" s="598">
        <v>52514485</v>
      </c>
      <c r="G25" s="598">
        <v>0</v>
      </c>
      <c r="H25" s="598">
        <v>0</v>
      </c>
      <c r="I25" s="597"/>
      <c r="J25" s="597"/>
      <c r="K25" s="597"/>
      <c r="L25" s="597"/>
      <c r="M25" s="597"/>
      <c r="N25" s="597"/>
      <c r="O25" s="597"/>
      <c r="P25" s="597"/>
      <c r="Q25" s="597"/>
      <c r="R25" s="599">
        <v>0</v>
      </c>
      <c r="S25" s="599">
        <v>0</v>
      </c>
      <c r="T25" s="588">
        <v>0</v>
      </c>
      <c r="U25" s="588">
        <v>0</v>
      </c>
      <c r="V25" s="588">
        <v>0</v>
      </c>
      <c r="W25" s="588">
        <v>0</v>
      </c>
      <c r="X25" s="588">
        <v>0</v>
      </c>
      <c r="Y25" s="588">
        <v>0</v>
      </c>
      <c r="Z25" s="588">
        <v>0</v>
      </c>
      <c r="AA25" s="588">
        <v>0</v>
      </c>
      <c r="AB25" s="588">
        <v>0</v>
      </c>
      <c r="AD25" s="595" t="s">
        <v>364</v>
      </c>
    </row>
    <row r="26" spans="1:30" ht="13.5">
      <c r="A26" s="595" t="s">
        <v>214</v>
      </c>
      <c r="B26" s="596" t="s">
        <v>232</v>
      </c>
      <c r="C26" s="597"/>
      <c r="D26" s="597" t="s">
        <v>400</v>
      </c>
      <c r="E26" s="597">
        <v>21187278</v>
      </c>
      <c r="F26" s="598">
        <v>21187278</v>
      </c>
      <c r="G26" s="598">
        <v>0</v>
      </c>
      <c r="H26" s="598">
        <v>0</v>
      </c>
      <c r="I26" s="597"/>
      <c r="J26" s="597"/>
      <c r="K26" s="597"/>
      <c r="L26" s="597"/>
      <c r="M26" s="597"/>
      <c r="N26" s="597"/>
      <c r="O26" s="597"/>
      <c r="P26" s="597"/>
      <c r="Q26" s="597"/>
      <c r="R26" s="599">
        <v>0</v>
      </c>
      <c r="S26" s="599">
        <v>0</v>
      </c>
      <c r="T26" s="588">
        <v>0</v>
      </c>
      <c r="U26" s="588">
        <v>0</v>
      </c>
      <c r="V26" s="588">
        <v>0</v>
      </c>
      <c r="W26" s="588">
        <v>0</v>
      </c>
      <c r="X26" s="588">
        <v>0</v>
      </c>
      <c r="Y26" s="588">
        <v>0</v>
      </c>
      <c r="Z26" s="588">
        <v>0</v>
      </c>
      <c r="AA26" s="588">
        <v>0</v>
      </c>
      <c r="AB26" s="588">
        <v>0</v>
      </c>
      <c r="AD26" s="595" t="s">
        <v>400</v>
      </c>
    </row>
    <row r="27" spans="1:30" ht="13.5">
      <c r="A27" s="595" t="s">
        <v>215</v>
      </c>
      <c r="B27" s="596" t="s">
        <v>233</v>
      </c>
      <c r="C27" s="597"/>
      <c r="D27" s="597" t="s">
        <v>401</v>
      </c>
      <c r="E27" s="597">
        <v>4567395</v>
      </c>
      <c r="F27" s="598">
        <v>4567395</v>
      </c>
      <c r="G27" s="598">
        <v>0</v>
      </c>
      <c r="H27" s="598">
        <v>0</v>
      </c>
      <c r="I27" s="597"/>
      <c r="J27" s="597"/>
      <c r="K27" s="597"/>
      <c r="L27" s="597"/>
      <c r="M27" s="597"/>
      <c r="N27" s="597"/>
      <c r="O27" s="597"/>
      <c r="P27" s="597"/>
      <c r="Q27" s="597"/>
      <c r="R27" s="599">
        <v>0</v>
      </c>
      <c r="S27" s="599">
        <v>0</v>
      </c>
      <c r="T27" s="588">
        <v>0</v>
      </c>
      <c r="U27" s="588">
        <v>0</v>
      </c>
      <c r="V27" s="588">
        <v>0</v>
      </c>
      <c r="W27" s="588">
        <v>0</v>
      </c>
      <c r="X27" s="588">
        <v>0</v>
      </c>
      <c r="Y27" s="588">
        <v>0</v>
      </c>
      <c r="Z27" s="588">
        <v>0</v>
      </c>
      <c r="AA27" s="588">
        <v>0</v>
      </c>
      <c r="AB27" s="588">
        <v>0</v>
      </c>
      <c r="AD27" s="595" t="s">
        <v>401</v>
      </c>
    </row>
    <row r="28" spans="1:30" ht="13.5">
      <c r="A28" s="595" t="s">
        <v>216</v>
      </c>
      <c r="B28" s="596" t="s">
        <v>234</v>
      </c>
      <c r="C28" s="597"/>
      <c r="D28" s="597" t="s">
        <v>402</v>
      </c>
      <c r="E28" s="597">
        <v>3765124</v>
      </c>
      <c r="F28" s="598">
        <v>3765124</v>
      </c>
      <c r="G28" s="598">
        <v>0</v>
      </c>
      <c r="H28" s="598">
        <v>0</v>
      </c>
      <c r="I28" s="597"/>
      <c r="J28" s="597"/>
      <c r="K28" s="597"/>
      <c r="L28" s="597"/>
      <c r="M28" s="597"/>
      <c r="N28" s="597"/>
      <c r="O28" s="597"/>
      <c r="P28" s="597"/>
      <c r="Q28" s="597"/>
      <c r="R28" s="599">
        <v>0</v>
      </c>
      <c r="S28" s="599">
        <v>0</v>
      </c>
      <c r="T28" s="588">
        <v>0</v>
      </c>
      <c r="U28" s="588">
        <v>0</v>
      </c>
      <c r="V28" s="588">
        <v>0</v>
      </c>
      <c r="W28" s="588">
        <v>0</v>
      </c>
      <c r="X28" s="588">
        <v>0</v>
      </c>
      <c r="Y28" s="588">
        <v>0</v>
      </c>
      <c r="Z28" s="588">
        <v>0</v>
      </c>
      <c r="AA28" s="588">
        <v>0</v>
      </c>
      <c r="AB28" s="588">
        <v>0</v>
      </c>
      <c r="AD28" s="595" t="s">
        <v>402</v>
      </c>
    </row>
    <row r="29" spans="1:30" ht="13.5">
      <c r="A29" s="600" t="s">
        <v>217</v>
      </c>
      <c r="B29" s="601" t="s">
        <v>49</v>
      </c>
      <c r="C29" s="602" t="s">
        <v>404</v>
      </c>
      <c r="D29" s="602" t="s">
        <v>403</v>
      </c>
      <c r="E29" s="602">
        <v>93655813</v>
      </c>
      <c r="F29" s="603">
        <v>1771385</v>
      </c>
      <c r="G29" s="603">
        <v>91884428</v>
      </c>
      <c r="H29" s="603">
        <v>0</v>
      </c>
      <c r="I29" s="602">
        <v>54617200</v>
      </c>
      <c r="J29" s="602">
        <v>37267228</v>
      </c>
      <c r="K29" s="602"/>
      <c r="L29" s="602"/>
      <c r="M29" s="602"/>
      <c r="N29" s="602"/>
      <c r="O29" s="602"/>
      <c r="P29" s="602"/>
      <c r="Q29" s="602"/>
      <c r="R29" s="604">
        <v>51.87151748490588</v>
      </c>
      <c r="S29" s="604">
        <v>0</v>
      </c>
      <c r="T29" s="589">
        <v>30.833048716117613</v>
      </c>
      <c r="U29" s="589">
        <v>21.038468768788263</v>
      </c>
      <c r="V29" s="589">
        <v>0</v>
      </c>
      <c r="W29" s="589">
        <v>0</v>
      </c>
      <c r="X29" s="589">
        <v>0</v>
      </c>
      <c r="Y29" s="589">
        <v>0</v>
      </c>
      <c r="Z29" s="589">
        <v>0</v>
      </c>
      <c r="AA29" s="589">
        <v>0</v>
      </c>
      <c r="AB29" s="589">
        <v>0</v>
      </c>
      <c r="AD29" s="600" t="s">
        <v>403</v>
      </c>
    </row>
    <row r="30" spans="1:30" ht="13.5">
      <c r="A30" s="595" t="s">
        <v>218</v>
      </c>
      <c r="B30" s="596" t="s">
        <v>50</v>
      </c>
      <c r="C30" s="597"/>
      <c r="D30" s="597" t="s">
        <v>405</v>
      </c>
      <c r="E30" s="597">
        <v>32093913</v>
      </c>
      <c r="F30" s="598">
        <v>32093913</v>
      </c>
      <c r="G30" s="598">
        <v>0</v>
      </c>
      <c r="H30" s="598">
        <v>0</v>
      </c>
      <c r="I30" s="597"/>
      <c r="J30" s="597"/>
      <c r="K30" s="597"/>
      <c r="L30" s="597"/>
      <c r="M30" s="597"/>
      <c r="N30" s="597"/>
      <c r="O30" s="597"/>
      <c r="P30" s="597"/>
      <c r="Q30" s="597"/>
      <c r="R30" s="599">
        <v>0</v>
      </c>
      <c r="S30" s="599">
        <v>0</v>
      </c>
      <c r="T30" s="588">
        <v>0</v>
      </c>
      <c r="U30" s="588">
        <v>0</v>
      </c>
      <c r="V30" s="588">
        <v>0</v>
      </c>
      <c r="W30" s="588">
        <v>0</v>
      </c>
      <c r="X30" s="588">
        <v>0</v>
      </c>
      <c r="Y30" s="588">
        <v>0</v>
      </c>
      <c r="Z30" s="588">
        <v>0</v>
      </c>
      <c r="AA30" s="588">
        <v>0</v>
      </c>
      <c r="AB30" s="588">
        <v>0</v>
      </c>
      <c r="AD30" s="595" t="s">
        <v>405</v>
      </c>
    </row>
    <row r="31" spans="1:30" ht="13.5">
      <c r="A31" s="595" t="s">
        <v>219</v>
      </c>
      <c r="B31" s="596" t="s">
        <v>51</v>
      </c>
      <c r="C31" s="597"/>
      <c r="D31" s="597" t="s">
        <v>406</v>
      </c>
      <c r="E31" s="597">
        <v>71187533</v>
      </c>
      <c r="F31" s="598">
        <v>71187533</v>
      </c>
      <c r="G31" s="598">
        <v>0</v>
      </c>
      <c r="H31" s="598">
        <v>0</v>
      </c>
      <c r="I31" s="597"/>
      <c r="J31" s="597"/>
      <c r="K31" s="597"/>
      <c r="L31" s="597"/>
      <c r="M31" s="597"/>
      <c r="N31" s="597"/>
      <c r="O31" s="597"/>
      <c r="P31" s="597"/>
      <c r="Q31" s="597"/>
      <c r="R31" s="599">
        <v>0</v>
      </c>
      <c r="S31" s="599">
        <v>0</v>
      </c>
      <c r="T31" s="588">
        <v>0</v>
      </c>
      <c r="U31" s="588">
        <v>0</v>
      </c>
      <c r="V31" s="588">
        <v>0</v>
      </c>
      <c r="W31" s="588">
        <v>0</v>
      </c>
      <c r="X31" s="588">
        <v>0</v>
      </c>
      <c r="Y31" s="588">
        <v>0</v>
      </c>
      <c r="Z31" s="588">
        <v>0</v>
      </c>
      <c r="AA31" s="588">
        <v>0</v>
      </c>
      <c r="AB31" s="588">
        <v>0</v>
      </c>
      <c r="AD31" s="595" t="s">
        <v>406</v>
      </c>
    </row>
    <row r="32" spans="1:30" ht="13.5">
      <c r="A32" s="600" t="s">
        <v>220</v>
      </c>
      <c r="B32" s="601" t="s">
        <v>408</v>
      </c>
      <c r="C32" s="602" t="s">
        <v>404</v>
      </c>
      <c r="D32" s="602" t="s">
        <v>407</v>
      </c>
      <c r="E32" s="602">
        <v>39301367</v>
      </c>
      <c r="F32" s="603">
        <v>26463420</v>
      </c>
      <c r="G32" s="603">
        <v>0</v>
      </c>
      <c r="H32" s="603">
        <v>12837947</v>
      </c>
      <c r="I32" s="602"/>
      <c r="J32" s="602"/>
      <c r="K32" s="602">
        <v>100442</v>
      </c>
      <c r="L32" s="602">
        <v>9163424</v>
      </c>
      <c r="M32" s="602">
        <v>568525</v>
      </c>
      <c r="N32" s="602">
        <v>857810</v>
      </c>
      <c r="O32" s="602">
        <v>33572</v>
      </c>
      <c r="P32" s="602">
        <v>607197</v>
      </c>
      <c r="Q32" s="602">
        <v>1506977</v>
      </c>
      <c r="R32" s="604">
        <v>0</v>
      </c>
      <c r="S32" s="604">
        <v>0.48512047951474147</v>
      </c>
      <c r="T32" s="589">
        <v>0</v>
      </c>
      <c r="U32" s="589">
        <v>0</v>
      </c>
      <c r="V32" s="589">
        <v>3.7955033778702828E-3</v>
      </c>
      <c r="W32" s="589">
        <v>0.34626756481210669</v>
      </c>
      <c r="X32" s="589">
        <v>2.148342882363655E-2</v>
      </c>
      <c r="Y32" s="589">
        <v>3.2414933519552651E-2</v>
      </c>
      <c r="Z32" s="589">
        <v>1.2686190976071877E-3</v>
      </c>
      <c r="AA32" s="589">
        <v>2.2944766776176323E-2</v>
      </c>
      <c r="AB32" s="589">
        <v>5.6945663107791811E-2</v>
      </c>
      <c r="AD32" s="600" t="s">
        <v>407</v>
      </c>
    </row>
    <row r="33" spans="1:30" ht="13.5">
      <c r="A33" s="595" t="s">
        <v>221</v>
      </c>
      <c r="B33" s="596" t="s">
        <v>410</v>
      </c>
      <c r="C33" s="597"/>
      <c r="D33" s="597" t="s">
        <v>409</v>
      </c>
      <c r="E33" s="597">
        <v>46160257</v>
      </c>
      <c r="F33" s="598">
        <v>48791949</v>
      </c>
      <c r="G33" s="598">
        <v>-2427273</v>
      </c>
      <c r="H33" s="598">
        <v>-204419</v>
      </c>
      <c r="I33" s="597">
        <v>-467953</v>
      </c>
      <c r="J33" s="597">
        <v>-1959320</v>
      </c>
      <c r="K33" s="597">
        <v>-1260</v>
      </c>
      <c r="L33" s="597">
        <v>-169133</v>
      </c>
      <c r="M33" s="597">
        <v>-20</v>
      </c>
      <c r="N33" s="597">
        <v>-320</v>
      </c>
      <c r="O33" s="597">
        <v>-839</v>
      </c>
      <c r="P33" s="597">
        <v>-9877</v>
      </c>
      <c r="Q33" s="597">
        <v>-22970</v>
      </c>
      <c r="R33" s="599">
        <v>-4.9747408122598258E-2</v>
      </c>
      <c r="S33" s="599">
        <v>-4.1896051334206798E-3</v>
      </c>
      <c r="T33" s="588">
        <v>-9.5907831023515789E-3</v>
      </c>
      <c r="U33" s="588">
        <v>-4.0156625020246681E-2</v>
      </c>
      <c r="V33" s="588">
        <v>-2.5823932550839484E-5</v>
      </c>
      <c r="W33" s="588">
        <v>-3.4664120508897892E-3</v>
      </c>
      <c r="X33" s="588">
        <v>-4.0990369128316643E-7</v>
      </c>
      <c r="Y33" s="588">
        <v>-6.5584590605306629E-6</v>
      </c>
      <c r="Z33" s="588">
        <v>-1.719545984932883E-5</v>
      </c>
      <c r="AA33" s="588">
        <v>-2.0243093794019174E-4</v>
      </c>
      <c r="AB33" s="588">
        <v>-4.707743894387166E-4</v>
      </c>
      <c r="AD33" s="595" t="s">
        <v>409</v>
      </c>
    </row>
    <row r="34" spans="1:30" ht="13.5">
      <c r="A34" s="595" t="s">
        <v>222</v>
      </c>
      <c r="B34" s="596" t="s">
        <v>52</v>
      </c>
      <c r="C34" s="597"/>
      <c r="D34" s="597" t="s">
        <v>411</v>
      </c>
      <c r="E34" s="597">
        <v>39405194</v>
      </c>
      <c r="F34" s="598">
        <v>39405194</v>
      </c>
      <c r="G34" s="598">
        <v>0</v>
      </c>
      <c r="H34" s="598">
        <v>0</v>
      </c>
      <c r="I34" s="597"/>
      <c r="J34" s="597"/>
      <c r="K34" s="597"/>
      <c r="L34" s="597"/>
      <c r="M34" s="597"/>
      <c r="N34" s="597"/>
      <c r="O34" s="597"/>
      <c r="P34" s="597"/>
      <c r="Q34" s="597"/>
      <c r="R34" s="599">
        <v>0</v>
      </c>
      <c r="S34" s="599">
        <v>0</v>
      </c>
      <c r="T34" s="588">
        <v>0</v>
      </c>
      <c r="U34" s="588">
        <v>0</v>
      </c>
      <c r="V34" s="588">
        <v>0</v>
      </c>
      <c r="W34" s="588">
        <v>0</v>
      </c>
      <c r="X34" s="588">
        <v>0</v>
      </c>
      <c r="Y34" s="588">
        <v>0</v>
      </c>
      <c r="Z34" s="588">
        <v>0</v>
      </c>
      <c r="AA34" s="588">
        <v>0</v>
      </c>
      <c r="AB34" s="588">
        <v>0</v>
      </c>
      <c r="AD34" s="595" t="s">
        <v>411</v>
      </c>
    </row>
    <row r="35" spans="1:30" ht="13.5">
      <c r="A35" s="595" t="s">
        <v>223</v>
      </c>
      <c r="B35" s="596" t="s">
        <v>53</v>
      </c>
      <c r="C35" s="597"/>
      <c r="D35" s="597" t="s">
        <v>412</v>
      </c>
      <c r="E35" s="597">
        <v>34837104</v>
      </c>
      <c r="F35" s="598">
        <v>34837104</v>
      </c>
      <c r="G35" s="598">
        <v>0</v>
      </c>
      <c r="H35" s="598">
        <v>0</v>
      </c>
      <c r="I35" s="597"/>
      <c r="J35" s="597"/>
      <c r="K35" s="597"/>
      <c r="L35" s="597"/>
      <c r="M35" s="597"/>
      <c r="N35" s="597"/>
      <c r="O35" s="597"/>
      <c r="P35" s="597"/>
      <c r="Q35" s="597"/>
      <c r="R35" s="599">
        <v>0</v>
      </c>
      <c r="S35" s="599">
        <v>0</v>
      </c>
      <c r="T35" s="588">
        <v>0</v>
      </c>
      <c r="U35" s="588">
        <v>0</v>
      </c>
      <c r="V35" s="588">
        <v>0</v>
      </c>
      <c r="W35" s="588">
        <v>0</v>
      </c>
      <c r="X35" s="588">
        <v>0</v>
      </c>
      <c r="Y35" s="588">
        <v>0</v>
      </c>
      <c r="Z35" s="588">
        <v>0</v>
      </c>
      <c r="AA35" s="588">
        <v>0</v>
      </c>
      <c r="AB35" s="588">
        <v>0</v>
      </c>
      <c r="AD35" s="595" t="s">
        <v>412</v>
      </c>
    </row>
    <row r="36" spans="1:30" ht="13.5">
      <c r="A36" s="595" t="s">
        <v>224</v>
      </c>
      <c r="B36" s="596" t="s">
        <v>414</v>
      </c>
      <c r="C36" s="597"/>
      <c r="D36" s="597" t="s">
        <v>413</v>
      </c>
      <c r="E36" s="597">
        <v>60275091</v>
      </c>
      <c r="F36" s="598">
        <v>60275091</v>
      </c>
      <c r="G36" s="598">
        <v>0</v>
      </c>
      <c r="H36" s="598">
        <v>0</v>
      </c>
      <c r="I36" s="597"/>
      <c r="J36" s="597"/>
      <c r="K36" s="597"/>
      <c r="L36" s="597"/>
      <c r="M36" s="597"/>
      <c r="N36" s="597"/>
      <c r="O36" s="597"/>
      <c r="P36" s="597"/>
      <c r="Q36" s="597"/>
      <c r="R36" s="599">
        <v>0</v>
      </c>
      <c r="S36" s="599">
        <v>0</v>
      </c>
      <c r="T36" s="588">
        <v>0</v>
      </c>
      <c r="U36" s="588">
        <v>0</v>
      </c>
      <c r="V36" s="588">
        <v>0</v>
      </c>
      <c r="W36" s="588">
        <v>0</v>
      </c>
      <c r="X36" s="588">
        <v>0</v>
      </c>
      <c r="Y36" s="588">
        <v>0</v>
      </c>
      <c r="Z36" s="588">
        <v>0</v>
      </c>
      <c r="AA36" s="588">
        <v>0</v>
      </c>
      <c r="AB36" s="588">
        <v>0</v>
      </c>
      <c r="AD36" s="595" t="s">
        <v>413</v>
      </c>
    </row>
    <row r="37" spans="1:30" ht="13.5">
      <c r="A37" s="595" t="s">
        <v>225</v>
      </c>
      <c r="B37" s="596" t="s">
        <v>416</v>
      </c>
      <c r="C37" s="597"/>
      <c r="D37" s="597" t="s">
        <v>415</v>
      </c>
      <c r="E37" s="597">
        <v>5165598</v>
      </c>
      <c r="F37" s="598">
        <v>5165598</v>
      </c>
      <c r="G37" s="598">
        <v>0</v>
      </c>
      <c r="H37" s="598">
        <v>0</v>
      </c>
      <c r="I37" s="597"/>
      <c r="J37" s="597"/>
      <c r="K37" s="597"/>
      <c r="L37" s="597"/>
      <c r="M37" s="597"/>
      <c r="N37" s="597"/>
      <c r="O37" s="597"/>
      <c r="P37" s="597"/>
      <c r="Q37" s="597"/>
      <c r="R37" s="599">
        <v>0</v>
      </c>
      <c r="S37" s="599">
        <v>0</v>
      </c>
      <c r="T37" s="588">
        <v>0</v>
      </c>
      <c r="U37" s="588">
        <v>0</v>
      </c>
      <c r="V37" s="588">
        <v>0</v>
      </c>
      <c r="W37" s="588">
        <v>0</v>
      </c>
      <c r="X37" s="588">
        <v>0</v>
      </c>
      <c r="Y37" s="588">
        <v>0</v>
      </c>
      <c r="Z37" s="588">
        <v>0</v>
      </c>
      <c r="AA37" s="588">
        <v>0</v>
      </c>
      <c r="AB37" s="588">
        <v>0</v>
      </c>
      <c r="AD37" s="595" t="s">
        <v>415</v>
      </c>
    </row>
    <row r="38" spans="1:30" ht="13.5">
      <c r="A38" s="595" t="s">
        <v>226</v>
      </c>
      <c r="B38" s="596" t="s">
        <v>54</v>
      </c>
      <c r="C38" s="597"/>
      <c r="D38" s="597" t="s">
        <v>417</v>
      </c>
      <c r="E38" s="597">
        <v>66161192</v>
      </c>
      <c r="F38" s="598">
        <v>66161192</v>
      </c>
      <c r="G38" s="598">
        <v>0</v>
      </c>
      <c r="H38" s="598">
        <v>0</v>
      </c>
      <c r="I38" s="597"/>
      <c r="J38" s="597"/>
      <c r="K38" s="597"/>
      <c r="L38" s="597"/>
      <c r="M38" s="597"/>
      <c r="N38" s="597"/>
      <c r="O38" s="597"/>
      <c r="P38" s="597"/>
      <c r="Q38" s="597"/>
      <c r="R38" s="599">
        <v>0</v>
      </c>
      <c r="S38" s="599">
        <v>0</v>
      </c>
      <c r="T38" s="588">
        <v>0</v>
      </c>
      <c r="U38" s="588">
        <v>0</v>
      </c>
      <c r="V38" s="588">
        <v>0</v>
      </c>
      <c r="W38" s="588">
        <v>0</v>
      </c>
      <c r="X38" s="588">
        <v>0</v>
      </c>
      <c r="Y38" s="588">
        <v>0</v>
      </c>
      <c r="Z38" s="588">
        <v>0</v>
      </c>
      <c r="AA38" s="588">
        <v>0</v>
      </c>
      <c r="AB38" s="588">
        <v>0</v>
      </c>
      <c r="AD38" s="595" t="s">
        <v>417</v>
      </c>
    </row>
    <row r="39" spans="1:30" ht="13.5">
      <c r="A39" s="595" t="s">
        <v>227</v>
      </c>
      <c r="B39" s="596" t="s">
        <v>419</v>
      </c>
      <c r="C39" s="597"/>
      <c r="D39" s="597" t="s">
        <v>418</v>
      </c>
      <c r="E39" s="597">
        <v>52754122</v>
      </c>
      <c r="F39" s="598">
        <v>52755566</v>
      </c>
      <c r="G39" s="598">
        <v>-1223</v>
      </c>
      <c r="H39" s="598">
        <v>-221</v>
      </c>
      <c r="I39" s="597">
        <v>-1223</v>
      </c>
      <c r="J39" s="597"/>
      <c r="K39" s="597"/>
      <c r="L39" s="597">
        <v>-211</v>
      </c>
      <c r="M39" s="597"/>
      <c r="N39" s="597"/>
      <c r="O39" s="597"/>
      <c r="P39" s="597">
        <v>-10</v>
      </c>
      <c r="Q39" s="597"/>
      <c r="R39" s="599">
        <v>-2.318238799674711E-5</v>
      </c>
      <c r="S39" s="599">
        <v>-4.189131436861089E-6</v>
      </c>
      <c r="T39" s="588">
        <v>-2.318238799674711E-5</v>
      </c>
      <c r="U39" s="588">
        <v>0</v>
      </c>
      <c r="V39" s="588">
        <v>0</v>
      </c>
      <c r="W39" s="588">
        <v>-3.9995779781795915E-6</v>
      </c>
      <c r="X39" s="588">
        <v>0</v>
      </c>
      <c r="Y39" s="588">
        <v>0</v>
      </c>
      <c r="Z39" s="588">
        <v>0</v>
      </c>
      <c r="AA39" s="588">
        <v>-1.8955345868149722E-7</v>
      </c>
      <c r="AB39" s="588">
        <v>0</v>
      </c>
      <c r="AD39" s="595" t="s">
        <v>418</v>
      </c>
    </row>
    <row r="40" spans="1:30" ht="13.5">
      <c r="A40" s="595" t="s">
        <v>228</v>
      </c>
      <c r="B40" s="596" t="s">
        <v>421</v>
      </c>
      <c r="C40" s="597"/>
      <c r="D40" s="597" t="s">
        <v>420</v>
      </c>
      <c r="E40" s="597">
        <v>1325036</v>
      </c>
      <c r="F40" s="598">
        <v>1325036</v>
      </c>
      <c r="G40" s="598">
        <v>0</v>
      </c>
      <c r="H40" s="598">
        <v>0</v>
      </c>
      <c r="I40" s="597"/>
      <c r="J40" s="597"/>
      <c r="K40" s="597"/>
      <c r="L40" s="597"/>
      <c r="M40" s="597"/>
      <c r="N40" s="597"/>
      <c r="O40" s="597"/>
      <c r="P40" s="597"/>
      <c r="Q40" s="597"/>
      <c r="R40" s="599">
        <v>0</v>
      </c>
      <c r="S40" s="599">
        <v>0</v>
      </c>
      <c r="T40" s="588">
        <v>0</v>
      </c>
      <c r="U40" s="588">
        <v>0</v>
      </c>
      <c r="V40" s="588">
        <v>0</v>
      </c>
      <c r="W40" s="588">
        <v>0</v>
      </c>
      <c r="X40" s="588">
        <v>0</v>
      </c>
      <c r="Y40" s="588">
        <v>0</v>
      </c>
      <c r="Z40" s="588">
        <v>0</v>
      </c>
      <c r="AA40" s="588">
        <v>0</v>
      </c>
      <c r="AB40" s="588">
        <v>0</v>
      </c>
      <c r="AD40" s="595" t="s">
        <v>420</v>
      </c>
    </row>
    <row r="41" spans="1:30" ht="13.5">
      <c r="A41" s="595" t="s">
        <v>229</v>
      </c>
      <c r="B41" s="596" t="s">
        <v>423</v>
      </c>
      <c r="C41" s="597"/>
      <c r="D41" s="597" t="s">
        <v>422</v>
      </c>
      <c r="E41" s="597">
        <v>5010275</v>
      </c>
      <c r="F41" s="598">
        <v>5284210</v>
      </c>
      <c r="G41" s="598">
        <v>-136458</v>
      </c>
      <c r="H41" s="598">
        <v>-137477</v>
      </c>
      <c r="I41" s="597">
        <v>-88402</v>
      </c>
      <c r="J41" s="597">
        <v>-48056</v>
      </c>
      <c r="K41" s="597">
        <v>-7732</v>
      </c>
      <c r="L41" s="597">
        <v>-32673</v>
      </c>
      <c r="M41" s="597">
        <v>-11690</v>
      </c>
      <c r="N41" s="597">
        <v>-14812</v>
      </c>
      <c r="O41" s="597">
        <v>-2075</v>
      </c>
      <c r="P41" s="597">
        <v>-12939</v>
      </c>
      <c r="Q41" s="597">
        <v>-55556</v>
      </c>
      <c r="R41" s="599">
        <v>-2.5823727671686024E-2</v>
      </c>
      <c r="S41" s="599">
        <v>-2.6016566336311386E-2</v>
      </c>
      <c r="T41" s="588">
        <v>-1.6729463817675681E-2</v>
      </c>
      <c r="U41" s="588">
        <v>-9.0942638540103433E-3</v>
      </c>
      <c r="V41" s="588">
        <v>-1.4632272373732308E-3</v>
      </c>
      <c r="W41" s="588">
        <v>-6.183138066049608E-3</v>
      </c>
      <c r="X41" s="588">
        <v>-2.2122512163596829E-3</v>
      </c>
      <c r="Y41" s="588">
        <v>-2.8030680082737061E-3</v>
      </c>
      <c r="Z41" s="588">
        <v>-3.9267932198001215E-4</v>
      </c>
      <c r="AA41" s="588">
        <v>-2.4486157817346396E-3</v>
      </c>
      <c r="AB41" s="588">
        <v>-1.0513586704540508E-2</v>
      </c>
      <c r="AD41" s="595" t="s">
        <v>422</v>
      </c>
    </row>
    <row r="42" spans="1:30" ht="13.5">
      <c r="A42" s="595" t="s">
        <v>363</v>
      </c>
      <c r="B42" s="596" t="s">
        <v>425</v>
      </c>
      <c r="C42" s="597"/>
      <c r="D42" s="597" t="s">
        <v>424</v>
      </c>
      <c r="E42" s="597">
        <v>930742189</v>
      </c>
      <c r="F42" s="598">
        <v>930742189</v>
      </c>
      <c r="G42" s="598">
        <v>0</v>
      </c>
      <c r="H42" s="598">
        <v>0</v>
      </c>
      <c r="I42" s="598">
        <v>0</v>
      </c>
      <c r="J42" s="598">
        <v>0</v>
      </c>
      <c r="K42" s="598">
        <v>0</v>
      </c>
      <c r="L42" s="598">
        <v>0</v>
      </c>
      <c r="M42" s="598">
        <v>0</v>
      </c>
      <c r="N42" s="598">
        <v>0</v>
      </c>
      <c r="O42" s="598">
        <v>0</v>
      </c>
      <c r="P42" s="598">
        <v>0</v>
      </c>
      <c r="Q42" s="598">
        <v>0</v>
      </c>
      <c r="R42" s="599">
        <v>0</v>
      </c>
      <c r="S42" s="599">
        <v>0</v>
      </c>
      <c r="T42" s="588">
        <v>0</v>
      </c>
      <c r="U42" s="588">
        <v>0</v>
      </c>
      <c r="V42" s="588">
        <v>0</v>
      </c>
      <c r="W42" s="588">
        <v>0</v>
      </c>
      <c r="X42" s="588">
        <v>0</v>
      </c>
      <c r="Y42" s="588">
        <v>0</v>
      </c>
      <c r="Z42" s="588">
        <v>0</v>
      </c>
      <c r="AA42" s="588">
        <v>0</v>
      </c>
      <c r="AB42" s="588">
        <v>0</v>
      </c>
      <c r="AD42" s="595" t="s">
        <v>424</v>
      </c>
    </row>
    <row r="43" spans="1:30">
      <c r="G43" s="587"/>
    </row>
  </sheetData>
  <dataConsolidate topLabels="1">
    <dataRefs count="1">
      <dataRef ref="A1:N519" sheet="ベース２" r:id="rId1"/>
    </dataRefs>
  </dataConsolidate>
  <phoneticPr fontId="8"/>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K12"/>
  <sheetViews>
    <sheetView workbookViewId="0">
      <selection activeCell="L32" sqref="L32"/>
    </sheetView>
  </sheetViews>
  <sheetFormatPr defaultRowHeight="13.5"/>
  <sheetData>
    <row r="7" spans="1:11">
      <c r="A7" s="728" t="s">
        <v>438</v>
      </c>
      <c r="B7" s="728"/>
      <c r="C7" s="728"/>
      <c r="D7" s="728"/>
      <c r="E7" s="728"/>
      <c r="F7" s="728" t="s">
        <v>438</v>
      </c>
      <c r="G7" s="728"/>
      <c r="H7" s="728"/>
      <c r="I7" s="730"/>
      <c r="J7" s="730"/>
      <c r="K7" s="730"/>
    </row>
    <row r="8" spans="1:11" ht="15" thickBot="1">
      <c r="A8" s="729" t="s">
        <v>345</v>
      </c>
      <c r="B8" s="730"/>
      <c r="C8" s="730"/>
      <c r="D8" s="730"/>
      <c r="E8" s="730"/>
      <c r="F8" s="729" t="s">
        <v>345</v>
      </c>
      <c r="G8" s="730"/>
      <c r="H8" s="730"/>
      <c r="I8" s="730"/>
      <c r="J8" s="730"/>
      <c r="K8" s="730"/>
    </row>
    <row r="9" spans="1:11">
      <c r="A9" s="731" t="s">
        <v>439</v>
      </c>
      <c r="B9" s="732"/>
      <c r="C9" s="733"/>
      <c r="D9" s="730"/>
      <c r="E9" s="730"/>
      <c r="F9" s="731" t="s">
        <v>442</v>
      </c>
      <c r="G9" s="732"/>
      <c r="H9" s="733"/>
      <c r="I9" s="730"/>
      <c r="J9" s="730"/>
      <c r="K9" s="730"/>
    </row>
    <row r="10" spans="1:11">
      <c r="A10" s="734">
        <v>0.74210877238890616</v>
      </c>
      <c r="B10" s="735"/>
      <c r="C10" s="736"/>
      <c r="D10" s="730"/>
      <c r="E10" s="730"/>
      <c r="F10" s="734">
        <v>0.66465911321126903</v>
      </c>
      <c r="G10" s="735"/>
      <c r="H10" s="736"/>
      <c r="I10" s="730"/>
      <c r="J10" s="730"/>
      <c r="K10" s="730"/>
    </row>
    <row r="11" spans="1:11">
      <c r="A11" s="737"/>
      <c r="B11" s="738"/>
      <c r="C11" s="739"/>
      <c r="D11" s="730"/>
      <c r="E11" s="730"/>
      <c r="F11" s="737"/>
      <c r="G11" s="738"/>
      <c r="H11" s="739"/>
      <c r="I11" s="730"/>
      <c r="J11" s="730"/>
      <c r="K11" s="730"/>
    </row>
    <row r="12" spans="1:11" ht="14.25" thickBot="1">
      <c r="A12" s="740"/>
      <c r="B12" s="741"/>
      <c r="C12" s="742"/>
      <c r="D12" s="730"/>
      <c r="E12" s="730"/>
      <c r="F12" s="740"/>
      <c r="G12" s="741"/>
      <c r="H12" s="742"/>
      <c r="I12" s="728"/>
      <c r="J12" s="728"/>
      <c r="K12" s="728"/>
    </row>
  </sheetData>
  <mergeCells count="4">
    <mergeCell ref="A9:C9"/>
    <mergeCell ref="F9:H9"/>
    <mergeCell ref="A10:C12"/>
    <mergeCell ref="F10:H12"/>
  </mergeCells>
  <phoneticPr fontId="8"/>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7"/>
  <sheetViews>
    <sheetView tabSelected="1" workbookViewId="0"/>
  </sheetViews>
  <sheetFormatPr defaultRowHeight="12"/>
  <cols>
    <col min="1" max="1" width="3.125" style="544" customWidth="1"/>
    <col min="2" max="2" width="6.25" style="581" customWidth="1"/>
    <col min="3" max="3" width="42.75" style="544" customWidth="1"/>
    <col min="4" max="4" width="12.625" style="544" customWidth="1"/>
    <col min="5" max="5" width="3.125" style="544" customWidth="1"/>
    <col min="6" max="6" width="9" style="544"/>
    <col min="7" max="7" width="6.25" style="581" hidden="1" customWidth="1"/>
    <col min="8" max="8" width="42.75" style="544" hidden="1" customWidth="1"/>
    <col min="9" max="10" width="12.625" style="544" hidden="1" customWidth="1"/>
    <col min="11" max="11" width="9" style="544" hidden="1" customWidth="1"/>
    <col min="12" max="12" width="9" style="544"/>
    <col min="13" max="13" width="6.25" style="581" customWidth="1"/>
    <col min="14" max="14" width="42.75" style="544" customWidth="1"/>
    <col min="15" max="15" width="12.625" style="544" customWidth="1"/>
    <col min="16" max="17" width="9" style="544"/>
    <col min="18" max="18" width="6.25" style="581" customWidth="1"/>
    <col min="19" max="19" width="42.75" style="544" customWidth="1"/>
    <col min="20" max="20" width="12.625" style="544" customWidth="1"/>
    <col min="21" max="16384" width="9" style="544"/>
  </cols>
  <sheetData>
    <row r="1" spans="2:20" ht="12.75" thickBot="1">
      <c r="B1" s="543"/>
      <c r="G1" s="543"/>
      <c r="M1" s="543"/>
      <c r="R1" s="543"/>
    </row>
    <row r="2" spans="2:20" ht="18.75" thickTop="1" thickBot="1">
      <c r="B2" s="545" t="s">
        <v>33</v>
      </c>
      <c r="C2" s="546"/>
      <c r="G2" s="545"/>
      <c r="H2" s="546"/>
      <c r="M2" s="545"/>
      <c r="N2" s="546"/>
      <c r="Q2" s="676" t="s">
        <v>285</v>
      </c>
      <c r="R2" s="677"/>
      <c r="S2" s="677"/>
      <c r="T2" s="678"/>
    </row>
    <row r="3" spans="2:20" ht="12" customHeight="1" thickTop="1">
      <c r="B3" s="547"/>
      <c r="C3" s="548"/>
      <c r="D3" s="549"/>
      <c r="E3" s="550"/>
      <c r="G3" s="547"/>
      <c r="H3" s="548"/>
      <c r="I3" s="549"/>
      <c r="J3" s="549"/>
      <c r="M3" s="547"/>
      <c r="N3" s="548"/>
      <c r="O3" s="549"/>
      <c r="R3" s="547"/>
      <c r="S3" s="548"/>
      <c r="T3" s="549"/>
    </row>
    <row r="4" spans="2:20" ht="94.5" customHeight="1" thickBot="1">
      <c r="B4" s="543"/>
      <c r="C4" s="551" t="s">
        <v>353</v>
      </c>
      <c r="D4" s="552" t="s">
        <v>99</v>
      </c>
      <c r="G4" s="543"/>
      <c r="H4" s="553"/>
      <c r="I4" s="543"/>
      <c r="J4" s="543"/>
      <c r="M4" s="543"/>
      <c r="N4" s="551" t="s">
        <v>354</v>
      </c>
      <c r="O4" s="552" t="s">
        <v>99</v>
      </c>
      <c r="R4" s="543"/>
      <c r="S4" s="551" t="s">
        <v>355</v>
      </c>
      <c r="T4" s="552" t="s">
        <v>99</v>
      </c>
    </row>
    <row r="5" spans="2:20" ht="27.75" thickBot="1">
      <c r="B5" s="554" t="s">
        <v>356</v>
      </c>
      <c r="C5" s="555" t="s">
        <v>357</v>
      </c>
      <c r="D5" s="556" t="s">
        <v>358</v>
      </c>
      <c r="G5" s="557" t="s">
        <v>356</v>
      </c>
      <c r="H5" s="558" t="s">
        <v>357</v>
      </c>
      <c r="I5" s="559" t="s">
        <v>359</v>
      </c>
      <c r="J5" s="560" t="s">
        <v>361</v>
      </c>
      <c r="M5" s="554" t="s">
        <v>356</v>
      </c>
      <c r="N5" s="555" t="s">
        <v>357</v>
      </c>
      <c r="O5" s="561" t="s">
        <v>362</v>
      </c>
      <c r="R5" s="554" t="s">
        <v>356</v>
      </c>
      <c r="S5" s="555" t="s">
        <v>357</v>
      </c>
      <c r="T5" s="561" t="s">
        <v>362</v>
      </c>
    </row>
    <row r="6" spans="2:20">
      <c r="B6" s="562" t="s">
        <v>191</v>
      </c>
      <c r="C6" s="563" t="s">
        <v>328</v>
      </c>
      <c r="D6" s="564"/>
      <c r="G6" s="565" t="s">
        <v>191</v>
      </c>
      <c r="H6" s="566" t="s">
        <v>328</v>
      </c>
      <c r="I6" s="567">
        <f>+$D6*マージン率!$R3</f>
        <v>0</v>
      </c>
      <c r="J6" s="567">
        <f>+$D6*マージン率!$S3</f>
        <v>0</v>
      </c>
      <c r="M6" s="562" t="s">
        <v>191</v>
      </c>
      <c r="N6" s="563" t="s">
        <v>328</v>
      </c>
      <c r="O6" s="568">
        <f>+D6+SUM(I6:J6)</f>
        <v>0</v>
      </c>
      <c r="R6" s="562" t="s">
        <v>191</v>
      </c>
      <c r="S6" s="563" t="s">
        <v>328</v>
      </c>
      <c r="T6" s="564">
        <f>+O6</f>
        <v>0</v>
      </c>
    </row>
    <row r="7" spans="2:20">
      <c r="B7" s="569" t="s">
        <v>192</v>
      </c>
      <c r="C7" s="570" t="s">
        <v>329</v>
      </c>
      <c r="D7" s="571"/>
      <c r="G7" s="572" t="s">
        <v>192</v>
      </c>
      <c r="H7" s="566" t="s">
        <v>329</v>
      </c>
      <c r="I7" s="567">
        <f>+$D7*マージン率!$R4</f>
        <v>0</v>
      </c>
      <c r="J7" s="567">
        <f>+$D7*マージン率!$S4</f>
        <v>0</v>
      </c>
      <c r="M7" s="569" t="s">
        <v>192</v>
      </c>
      <c r="N7" s="570" t="s">
        <v>329</v>
      </c>
      <c r="O7" s="573">
        <f t="shared" ref="O7:O44" si="0">+D7+SUM(I7:J7)</f>
        <v>0</v>
      </c>
      <c r="R7" s="569" t="s">
        <v>192</v>
      </c>
      <c r="S7" s="570" t="s">
        <v>329</v>
      </c>
      <c r="T7" s="571">
        <f t="shared" ref="T7:T44" si="1">+O7</f>
        <v>0</v>
      </c>
    </row>
    <row r="8" spans="2:20">
      <c r="B8" s="569" t="s">
        <v>193</v>
      </c>
      <c r="C8" s="570" t="s">
        <v>330</v>
      </c>
      <c r="D8" s="571"/>
      <c r="G8" s="572" t="s">
        <v>193</v>
      </c>
      <c r="H8" s="566" t="s">
        <v>330</v>
      </c>
      <c r="I8" s="567">
        <f>+$D8*マージン率!$R5</f>
        <v>0</v>
      </c>
      <c r="J8" s="567">
        <f>+$D8*マージン率!$S5</f>
        <v>0</v>
      </c>
      <c r="M8" s="569" t="s">
        <v>193</v>
      </c>
      <c r="N8" s="570" t="s">
        <v>330</v>
      </c>
      <c r="O8" s="573">
        <f t="shared" si="0"/>
        <v>0</v>
      </c>
      <c r="R8" s="569" t="s">
        <v>193</v>
      </c>
      <c r="S8" s="570" t="s">
        <v>330</v>
      </c>
      <c r="T8" s="571">
        <f t="shared" si="1"/>
        <v>0</v>
      </c>
    </row>
    <row r="9" spans="2:20">
      <c r="B9" s="569" t="s">
        <v>194</v>
      </c>
      <c r="C9" s="570" t="s">
        <v>236</v>
      </c>
      <c r="D9" s="571"/>
      <c r="G9" s="572" t="s">
        <v>194</v>
      </c>
      <c r="H9" s="566" t="s">
        <v>236</v>
      </c>
      <c r="I9" s="567">
        <f>+$D9*マージン率!$R6</f>
        <v>0</v>
      </c>
      <c r="J9" s="567">
        <f>+$D9*マージン率!$S6</f>
        <v>0</v>
      </c>
      <c r="M9" s="569" t="s">
        <v>194</v>
      </c>
      <c r="N9" s="570" t="s">
        <v>236</v>
      </c>
      <c r="O9" s="573">
        <f t="shared" si="0"/>
        <v>0</v>
      </c>
      <c r="R9" s="569" t="s">
        <v>194</v>
      </c>
      <c r="S9" s="570" t="s">
        <v>236</v>
      </c>
      <c r="T9" s="571">
        <f t="shared" si="1"/>
        <v>0</v>
      </c>
    </row>
    <row r="10" spans="2:20" ht="12.95" customHeight="1">
      <c r="B10" s="569" t="s">
        <v>195</v>
      </c>
      <c r="C10" s="570" t="s">
        <v>331</v>
      </c>
      <c r="D10" s="571"/>
      <c r="G10" s="572" t="s">
        <v>195</v>
      </c>
      <c r="H10" s="566" t="s">
        <v>331</v>
      </c>
      <c r="I10" s="567">
        <f>+$D10*マージン率!$R7</f>
        <v>0</v>
      </c>
      <c r="J10" s="567">
        <f>+$D10*マージン率!$S7</f>
        <v>0</v>
      </c>
      <c r="M10" s="569" t="s">
        <v>195</v>
      </c>
      <c r="N10" s="570" t="s">
        <v>331</v>
      </c>
      <c r="O10" s="573">
        <f t="shared" si="0"/>
        <v>0</v>
      </c>
      <c r="R10" s="569" t="s">
        <v>195</v>
      </c>
      <c r="S10" s="570" t="s">
        <v>331</v>
      </c>
      <c r="T10" s="571">
        <f t="shared" si="1"/>
        <v>0</v>
      </c>
    </row>
    <row r="11" spans="2:20">
      <c r="B11" s="569" t="s">
        <v>196</v>
      </c>
      <c r="C11" s="570" t="s">
        <v>332</v>
      </c>
      <c r="D11" s="571"/>
      <c r="G11" s="572" t="s">
        <v>196</v>
      </c>
      <c r="H11" s="566" t="s">
        <v>332</v>
      </c>
      <c r="I11" s="567">
        <f>+$D11*マージン率!$R8</f>
        <v>0</v>
      </c>
      <c r="J11" s="567">
        <f>+$D11*マージン率!$S8</f>
        <v>0</v>
      </c>
      <c r="M11" s="569" t="s">
        <v>196</v>
      </c>
      <c r="N11" s="570" t="s">
        <v>332</v>
      </c>
      <c r="O11" s="573">
        <f t="shared" si="0"/>
        <v>0</v>
      </c>
      <c r="R11" s="569" t="s">
        <v>196</v>
      </c>
      <c r="S11" s="570" t="s">
        <v>332</v>
      </c>
      <c r="T11" s="571">
        <f t="shared" si="1"/>
        <v>0</v>
      </c>
    </row>
    <row r="12" spans="2:20" ht="13.5" customHeight="1">
      <c r="B12" s="569" t="s">
        <v>197</v>
      </c>
      <c r="C12" s="570" t="s">
        <v>38</v>
      </c>
      <c r="D12" s="571"/>
      <c r="G12" s="572" t="s">
        <v>197</v>
      </c>
      <c r="H12" s="566" t="s">
        <v>38</v>
      </c>
      <c r="I12" s="567">
        <f>+$D12*マージン率!$R9</f>
        <v>0</v>
      </c>
      <c r="J12" s="567">
        <f>+$D12*マージン率!$S9</f>
        <v>0</v>
      </c>
      <c r="M12" s="569" t="s">
        <v>197</v>
      </c>
      <c r="N12" s="570" t="s">
        <v>38</v>
      </c>
      <c r="O12" s="573">
        <f t="shared" si="0"/>
        <v>0</v>
      </c>
      <c r="R12" s="569" t="s">
        <v>197</v>
      </c>
      <c r="S12" s="570" t="s">
        <v>38</v>
      </c>
      <c r="T12" s="571">
        <f t="shared" si="1"/>
        <v>0</v>
      </c>
    </row>
    <row r="13" spans="2:20">
      <c r="B13" s="569" t="s">
        <v>198</v>
      </c>
      <c r="C13" s="570" t="s">
        <v>333</v>
      </c>
      <c r="D13" s="571"/>
      <c r="G13" s="572" t="s">
        <v>198</v>
      </c>
      <c r="H13" s="566" t="s">
        <v>333</v>
      </c>
      <c r="I13" s="567">
        <f>+$D13*マージン率!$R10</f>
        <v>0</v>
      </c>
      <c r="J13" s="567">
        <f>+$D13*マージン率!$S10</f>
        <v>0</v>
      </c>
      <c r="M13" s="569" t="s">
        <v>198</v>
      </c>
      <c r="N13" s="570" t="s">
        <v>333</v>
      </c>
      <c r="O13" s="573">
        <f t="shared" si="0"/>
        <v>0</v>
      </c>
      <c r="R13" s="569" t="s">
        <v>198</v>
      </c>
      <c r="S13" s="570" t="s">
        <v>333</v>
      </c>
      <c r="T13" s="571">
        <f t="shared" si="1"/>
        <v>0</v>
      </c>
    </row>
    <row r="14" spans="2:20">
      <c r="B14" s="569" t="s">
        <v>199</v>
      </c>
      <c r="C14" s="570" t="s">
        <v>334</v>
      </c>
      <c r="D14" s="571"/>
      <c r="G14" s="572" t="s">
        <v>199</v>
      </c>
      <c r="H14" s="566" t="s">
        <v>334</v>
      </c>
      <c r="I14" s="567">
        <f>+$D14*マージン率!$R11</f>
        <v>0</v>
      </c>
      <c r="J14" s="567">
        <f>+$D14*マージン率!$S11</f>
        <v>0</v>
      </c>
      <c r="M14" s="569" t="s">
        <v>199</v>
      </c>
      <c r="N14" s="570" t="s">
        <v>334</v>
      </c>
      <c r="O14" s="573">
        <f t="shared" si="0"/>
        <v>0</v>
      </c>
      <c r="R14" s="569" t="s">
        <v>199</v>
      </c>
      <c r="S14" s="570" t="s">
        <v>334</v>
      </c>
      <c r="T14" s="571">
        <f t="shared" si="1"/>
        <v>0</v>
      </c>
    </row>
    <row r="15" spans="2:20">
      <c r="B15" s="569" t="s">
        <v>200</v>
      </c>
      <c r="C15" s="570" t="s">
        <v>231</v>
      </c>
      <c r="D15" s="571"/>
      <c r="G15" s="572" t="s">
        <v>200</v>
      </c>
      <c r="H15" s="566" t="s">
        <v>231</v>
      </c>
      <c r="I15" s="567">
        <f>+$D15*マージン率!$R12</f>
        <v>0</v>
      </c>
      <c r="J15" s="567">
        <f>+$D15*マージン率!$S12</f>
        <v>0</v>
      </c>
      <c r="M15" s="569" t="s">
        <v>200</v>
      </c>
      <c r="N15" s="570" t="s">
        <v>231</v>
      </c>
      <c r="O15" s="573">
        <f t="shared" si="0"/>
        <v>0</v>
      </c>
      <c r="R15" s="569" t="s">
        <v>200</v>
      </c>
      <c r="S15" s="570" t="s">
        <v>231</v>
      </c>
      <c r="T15" s="571">
        <f t="shared" si="1"/>
        <v>0</v>
      </c>
    </row>
    <row r="16" spans="2:20">
      <c r="B16" s="569" t="s">
        <v>201</v>
      </c>
      <c r="C16" s="570" t="s">
        <v>335</v>
      </c>
      <c r="D16" s="571"/>
      <c r="G16" s="572" t="s">
        <v>201</v>
      </c>
      <c r="H16" s="566" t="s">
        <v>335</v>
      </c>
      <c r="I16" s="567">
        <f>+$D16*マージン率!$R13</f>
        <v>0</v>
      </c>
      <c r="J16" s="567">
        <f>+$D16*マージン率!$S13</f>
        <v>0</v>
      </c>
      <c r="M16" s="569" t="s">
        <v>201</v>
      </c>
      <c r="N16" s="570" t="s">
        <v>335</v>
      </c>
      <c r="O16" s="573">
        <f t="shared" si="0"/>
        <v>0</v>
      </c>
      <c r="R16" s="569" t="s">
        <v>201</v>
      </c>
      <c r="S16" s="570" t="s">
        <v>335</v>
      </c>
      <c r="T16" s="571">
        <f t="shared" si="1"/>
        <v>0</v>
      </c>
    </row>
    <row r="17" spans="2:20">
      <c r="B17" s="569" t="s">
        <v>202</v>
      </c>
      <c r="C17" s="570" t="s">
        <v>336</v>
      </c>
      <c r="D17" s="571"/>
      <c r="G17" s="572" t="s">
        <v>202</v>
      </c>
      <c r="H17" s="566" t="s">
        <v>336</v>
      </c>
      <c r="I17" s="567">
        <f>+$D17*マージン率!$R14</f>
        <v>0</v>
      </c>
      <c r="J17" s="567">
        <f>+$D17*マージン率!$S14</f>
        <v>0</v>
      </c>
      <c r="M17" s="569" t="s">
        <v>202</v>
      </c>
      <c r="N17" s="570" t="s">
        <v>336</v>
      </c>
      <c r="O17" s="573">
        <f t="shared" si="0"/>
        <v>0</v>
      </c>
      <c r="R17" s="569" t="s">
        <v>202</v>
      </c>
      <c r="S17" s="570" t="s">
        <v>336</v>
      </c>
      <c r="T17" s="571">
        <f t="shared" si="1"/>
        <v>0</v>
      </c>
    </row>
    <row r="18" spans="2:20">
      <c r="B18" s="569" t="s">
        <v>203</v>
      </c>
      <c r="C18" s="570" t="s">
        <v>337</v>
      </c>
      <c r="D18" s="571"/>
      <c r="G18" s="572" t="s">
        <v>203</v>
      </c>
      <c r="H18" s="566" t="s">
        <v>337</v>
      </c>
      <c r="I18" s="567">
        <f>+$D18*マージン率!$R15</f>
        <v>0</v>
      </c>
      <c r="J18" s="567">
        <f>+$D18*マージン率!$S15</f>
        <v>0</v>
      </c>
      <c r="M18" s="569" t="s">
        <v>203</v>
      </c>
      <c r="N18" s="570" t="s">
        <v>337</v>
      </c>
      <c r="O18" s="573">
        <f t="shared" si="0"/>
        <v>0</v>
      </c>
      <c r="R18" s="569" t="s">
        <v>203</v>
      </c>
      <c r="S18" s="570" t="s">
        <v>337</v>
      </c>
      <c r="T18" s="571">
        <f t="shared" si="1"/>
        <v>0</v>
      </c>
    </row>
    <row r="19" spans="2:20">
      <c r="B19" s="569" t="s">
        <v>204</v>
      </c>
      <c r="C19" s="570" t="s">
        <v>338</v>
      </c>
      <c r="D19" s="571"/>
      <c r="G19" s="572" t="s">
        <v>204</v>
      </c>
      <c r="H19" s="566" t="s">
        <v>338</v>
      </c>
      <c r="I19" s="567">
        <f>+$D19*マージン率!$R16</f>
        <v>0</v>
      </c>
      <c r="J19" s="567">
        <f>+$D19*マージン率!$S16</f>
        <v>0</v>
      </c>
      <c r="M19" s="569" t="s">
        <v>204</v>
      </c>
      <c r="N19" s="570" t="s">
        <v>338</v>
      </c>
      <c r="O19" s="573">
        <f t="shared" si="0"/>
        <v>0</v>
      </c>
      <c r="R19" s="569" t="s">
        <v>204</v>
      </c>
      <c r="S19" s="570" t="s">
        <v>338</v>
      </c>
      <c r="T19" s="571">
        <f t="shared" si="1"/>
        <v>0</v>
      </c>
    </row>
    <row r="20" spans="2:20">
      <c r="B20" s="569" t="s">
        <v>205</v>
      </c>
      <c r="C20" s="570" t="s">
        <v>238</v>
      </c>
      <c r="D20" s="571"/>
      <c r="G20" s="572" t="s">
        <v>205</v>
      </c>
      <c r="H20" s="566" t="s">
        <v>238</v>
      </c>
      <c r="I20" s="567">
        <f>+$D20*マージン率!$R17</f>
        <v>0</v>
      </c>
      <c r="J20" s="567">
        <f>+$D20*マージン率!$S17</f>
        <v>0</v>
      </c>
      <c r="M20" s="569" t="s">
        <v>205</v>
      </c>
      <c r="N20" s="570" t="s">
        <v>238</v>
      </c>
      <c r="O20" s="573">
        <f t="shared" si="0"/>
        <v>0</v>
      </c>
      <c r="R20" s="569" t="s">
        <v>205</v>
      </c>
      <c r="S20" s="570" t="s">
        <v>238</v>
      </c>
      <c r="T20" s="571">
        <f t="shared" si="1"/>
        <v>0</v>
      </c>
    </row>
    <row r="21" spans="2:20">
      <c r="B21" s="569" t="s">
        <v>206</v>
      </c>
      <c r="C21" s="570" t="s">
        <v>239</v>
      </c>
      <c r="D21" s="571"/>
      <c r="G21" s="572" t="s">
        <v>206</v>
      </c>
      <c r="H21" s="566" t="s">
        <v>239</v>
      </c>
      <c r="I21" s="567">
        <f>+$D21*マージン率!$R18</f>
        <v>0</v>
      </c>
      <c r="J21" s="567">
        <f>+$D21*マージン率!$S18</f>
        <v>0</v>
      </c>
      <c r="M21" s="569" t="s">
        <v>206</v>
      </c>
      <c r="N21" s="570" t="s">
        <v>239</v>
      </c>
      <c r="O21" s="573">
        <f t="shared" si="0"/>
        <v>0</v>
      </c>
      <c r="R21" s="569" t="s">
        <v>206</v>
      </c>
      <c r="S21" s="570" t="s">
        <v>239</v>
      </c>
      <c r="T21" s="571">
        <f t="shared" si="1"/>
        <v>0</v>
      </c>
    </row>
    <row r="22" spans="2:20">
      <c r="B22" s="569" t="s">
        <v>207</v>
      </c>
      <c r="C22" s="570" t="s">
        <v>240</v>
      </c>
      <c r="D22" s="571"/>
      <c r="G22" s="572" t="s">
        <v>207</v>
      </c>
      <c r="H22" s="566" t="s">
        <v>240</v>
      </c>
      <c r="I22" s="567">
        <f>+$D22*マージン率!$R19</f>
        <v>0</v>
      </c>
      <c r="J22" s="567">
        <f>+$D22*マージン率!$S19</f>
        <v>0</v>
      </c>
      <c r="M22" s="569" t="s">
        <v>207</v>
      </c>
      <c r="N22" s="570" t="s">
        <v>240</v>
      </c>
      <c r="O22" s="573">
        <f t="shared" si="0"/>
        <v>0</v>
      </c>
      <c r="R22" s="569" t="s">
        <v>207</v>
      </c>
      <c r="S22" s="570" t="s">
        <v>240</v>
      </c>
      <c r="T22" s="571">
        <f t="shared" si="1"/>
        <v>0</v>
      </c>
    </row>
    <row r="23" spans="2:20">
      <c r="B23" s="569" t="s">
        <v>208</v>
      </c>
      <c r="C23" s="570" t="s">
        <v>241</v>
      </c>
      <c r="D23" s="571"/>
      <c r="G23" s="572" t="s">
        <v>208</v>
      </c>
      <c r="H23" s="566" t="s">
        <v>241</v>
      </c>
      <c r="I23" s="567">
        <f>+$D23*マージン率!$R20</f>
        <v>0</v>
      </c>
      <c r="J23" s="567">
        <f>+$D23*マージン率!$S20</f>
        <v>0</v>
      </c>
      <c r="M23" s="569" t="s">
        <v>208</v>
      </c>
      <c r="N23" s="570" t="s">
        <v>241</v>
      </c>
      <c r="O23" s="573">
        <f t="shared" si="0"/>
        <v>0</v>
      </c>
      <c r="R23" s="569" t="s">
        <v>208</v>
      </c>
      <c r="S23" s="570" t="s">
        <v>241</v>
      </c>
      <c r="T23" s="571">
        <f t="shared" si="1"/>
        <v>0</v>
      </c>
    </row>
    <row r="24" spans="2:20">
      <c r="B24" s="569" t="s">
        <v>209</v>
      </c>
      <c r="C24" s="570" t="s">
        <v>339</v>
      </c>
      <c r="D24" s="571"/>
      <c r="G24" s="572" t="s">
        <v>209</v>
      </c>
      <c r="H24" s="566" t="s">
        <v>339</v>
      </c>
      <c r="I24" s="567">
        <f>+$D24*マージン率!$R21</f>
        <v>0</v>
      </c>
      <c r="J24" s="567">
        <f>+$D24*マージン率!$S21</f>
        <v>0</v>
      </c>
      <c r="M24" s="569" t="s">
        <v>209</v>
      </c>
      <c r="N24" s="570" t="s">
        <v>339</v>
      </c>
      <c r="O24" s="573">
        <f t="shared" si="0"/>
        <v>0</v>
      </c>
      <c r="R24" s="569" t="s">
        <v>209</v>
      </c>
      <c r="S24" s="570" t="s">
        <v>339</v>
      </c>
      <c r="T24" s="571">
        <f t="shared" si="1"/>
        <v>0</v>
      </c>
    </row>
    <row r="25" spans="2:20">
      <c r="B25" s="569" t="s">
        <v>210</v>
      </c>
      <c r="C25" s="570" t="s">
        <v>242</v>
      </c>
      <c r="D25" s="571"/>
      <c r="G25" s="572" t="s">
        <v>210</v>
      </c>
      <c r="H25" s="566" t="s">
        <v>242</v>
      </c>
      <c r="I25" s="567">
        <f>+$D25*マージン率!$R22</f>
        <v>0</v>
      </c>
      <c r="J25" s="567">
        <f>+$D25*マージン率!$S22</f>
        <v>0</v>
      </c>
      <c r="M25" s="569" t="s">
        <v>210</v>
      </c>
      <c r="N25" s="570" t="s">
        <v>242</v>
      </c>
      <c r="O25" s="573">
        <f t="shared" si="0"/>
        <v>0</v>
      </c>
      <c r="R25" s="569" t="s">
        <v>210</v>
      </c>
      <c r="S25" s="570" t="s">
        <v>242</v>
      </c>
      <c r="T25" s="571">
        <f t="shared" si="1"/>
        <v>0</v>
      </c>
    </row>
    <row r="26" spans="2:20">
      <c r="B26" s="569" t="s">
        <v>211</v>
      </c>
      <c r="C26" s="570" t="s">
        <v>340</v>
      </c>
      <c r="D26" s="571"/>
      <c r="G26" s="572" t="s">
        <v>211</v>
      </c>
      <c r="H26" s="566" t="s">
        <v>340</v>
      </c>
      <c r="I26" s="567">
        <f>+$D26*マージン率!$R23</f>
        <v>0</v>
      </c>
      <c r="J26" s="567">
        <f>+$D26*マージン率!$S23</f>
        <v>0</v>
      </c>
      <c r="M26" s="569" t="s">
        <v>211</v>
      </c>
      <c r="N26" s="570" t="s">
        <v>340</v>
      </c>
      <c r="O26" s="573">
        <f t="shared" si="0"/>
        <v>0</v>
      </c>
      <c r="R26" s="569" t="s">
        <v>211</v>
      </c>
      <c r="S26" s="570" t="s">
        <v>340</v>
      </c>
      <c r="T26" s="571">
        <f t="shared" si="1"/>
        <v>0</v>
      </c>
    </row>
    <row r="27" spans="2:20">
      <c r="B27" s="569" t="s">
        <v>212</v>
      </c>
      <c r="C27" s="570" t="s">
        <v>47</v>
      </c>
      <c r="D27" s="571"/>
      <c r="G27" s="572" t="s">
        <v>212</v>
      </c>
      <c r="H27" s="566" t="s">
        <v>47</v>
      </c>
      <c r="I27" s="567">
        <f>+$D27*マージン率!$R24</f>
        <v>0</v>
      </c>
      <c r="J27" s="567">
        <f>+$D27*マージン率!$S24</f>
        <v>0</v>
      </c>
      <c r="M27" s="569" t="s">
        <v>212</v>
      </c>
      <c r="N27" s="570" t="s">
        <v>47</v>
      </c>
      <c r="O27" s="573">
        <f t="shared" si="0"/>
        <v>0</v>
      </c>
      <c r="R27" s="569" t="s">
        <v>212</v>
      </c>
      <c r="S27" s="570" t="s">
        <v>47</v>
      </c>
      <c r="T27" s="571">
        <f t="shared" si="1"/>
        <v>0</v>
      </c>
    </row>
    <row r="28" spans="2:20">
      <c r="B28" s="569" t="s">
        <v>213</v>
      </c>
      <c r="C28" s="570" t="s">
        <v>341</v>
      </c>
      <c r="D28" s="571"/>
      <c r="G28" s="572" t="s">
        <v>213</v>
      </c>
      <c r="H28" s="566" t="s">
        <v>341</v>
      </c>
      <c r="I28" s="567">
        <f>+$D28*マージン率!$R25</f>
        <v>0</v>
      </c>
      <c r="J28" s="567">
        <f>+$D28*マージン率!$S25</f>
        <v>0</v>
      </c>
      <c r="M28" s="569" t="s">
        <v>213</v>
      </c>
      <c r="N28" s="570" t="s">
        <v>341</v>
      </c>
      <c r="O28" s="573">
        <f t="shared" si="0"/>
        <v>0</v>
      </c>
      <c r="R28" s="569" t="s">
        <v>213</v>
      </c>
      <c r="S28" s="570" t="s">
        <v>341</v>
      </c>
      <c r="T28" s="571">
        <f t="shared" si="1"/>
        <v>0</v>
      </c>
    </row>
    <row r="29" spans="2:20">
      <c r="B29" s="569" t="s">
        <v>214</v>
      </c>
      <c r="C29" s="570" t="s">
        <v>232</v>
      </c>
      <c r="D29" s="571"/>
      <c r="G29" s="572" t="s">
        <v>214</v>
      </c>
      <c r="H29" s="566" t="s">
        <v>232</v>
      </c>
      <c r="I29" s="567">
        <f>+$D29*マージン率!$R26</f>
        <v>0</v>
      </c>
      <c r="J29" s="567">
        <f>+$D29*マージン率!$S26</f>
        <v>0</v>
      </c>
      <c r="M29" s="569" t="s">
        <v>214</v>
      </c>
      <c r="N29" s="570" t="s">
        <v>232</v>
      </c>
      <c r="O29" s="573">
        <f t="shared" si="0"/>
        <v>0</v>
      </c>
      <c r="R29" s="569" t="s">
        <v>214</v>
      </c>
      <c r="S29" s="570" t="s">
        <v>232</v>
      </c>
      <c r="T29" s="571">
        <f t="shared" si="1"/>
        <v>0</v>
      </c>
    </row>
    <row r="30" spans="2:20">
      <c r="B30" s="569" t="s">
        <v>215</v>
      </c>
      <c r="C30" s="570" t="s">
        <v>233</v>
      </c>
      <c r="D30" s="571"/>
      <c r="G30" s="572" t="s">
        <v>215</v>
      </c>
      <c r="H30" s="566" t="s">
        <v>233</v>
      </c>
      <c r="I30" s="567">
        <f>+$D30*マージン率!$R27</f>
        <v>0</v>
      </c>
      <c r="J30" s="567">
        <f>+$D30*マージン率!$S27</f>
        <v>0</v>
      </c>
      <c r="M30" s="569" t="s">
        <v>215</v>
      </c>
      <c r="N30" s="570" t="s">
        <v>233</v>
      </c>
      <c r="O30" s="573">
        <f t="shared" si="0"/>
        <v>0</v>
      </c>
      <c r="R30" s="569" t="s">
        <v>215</v>
      </c>
      <c r="S30" s="570" t="s">
        <v>233</v>
      </c>
      <c r="T30" s="571">
        <f t="shared" si="1"/>
        <v>0</v>
      </c>
    </row>
    <row r="31" spans="2:20">
      <c r="B31" s="569" t="s">
        <v>216</v>
      </c>
      <c r="C31" s="570" t="s">
        <v>234</v>
      </c>
      <c r="D31" s="571"/>
      <c r="G31" s="572" t="s">
        <v>216</v>
      </c>
      <c r="H31" s="566" t="s">
        <v>234</v>
      </c>
      <c r="I31" s="567">
        <f>+$D31*マージン率!$R28</f>
        <v>0</v>
      </c>
      <c r="J31" s="567">
        <f>+$D31*マージン率!$S28</f>
        <v>0</v>
      </c>
      <c r="M31" s="569" t="s">
        <v>216</v>
      </c>
      <c r="N31" s="570" t="s">
        <v>234</v>
      </c>
      <c r="O31" s="573">
        <f t="shared" si="0"/>
        <v>0</v>
      </c>
      <c r="R31" s="569" t="s">
        <v>216</v>
      </c>
      <c r="S31" s="570" t="s">
        <v>234</v>
      </c>
      <c r="T31" s="571">
        <f t="shared" si="1"/>
        <v>0</v>
      </c>
    </row>
    <row r="32" spans="2:20">
      <c r="B32" s="569" t="s">
        <v>217</v>
      </c>
      <c r="C32" s="570" t="s">
        <v>127</v>
      </c>
      <c r="D32" s="571"/>
      <c r="G32" s="572" t="s">
        <v>217</v>
      </c>
      <c r="H32" s="566" t="s">
        <v>127</v>
      </c>
      <c r="I32" s="567"/>
      <c r="J32" s="567"/>
      <c r="M32" s="569" t="s">
        <v>217</v>
      </c>
      <c r="N32" s="570" t="s">
        <v>127</v>
      </c>
      <c r="O32" s="573">
        <f>+D32+(I45*-1)</f>
        <v>0</v>
      </c>
      <c r="R32" s="569" t="s">
        <v>217</v>
      </c>
      <c r="S32" s="570" t="s">
        <v>127</v>
      </c>
      <c r="T32" s="571">
        <f t="shared" si="1"/>
        <v>0</v>
      </c>
    </row>
    <row r="33" spans="2:20">
      <c r="B33" s="569" t="s">
        <v>218</v>
      </c>
      <c r="C33" s="570" t="s">
        <v>128</v>
      </c>
      <c r="D33" s="571"/>
      <c r="G33" s="572" t="s">
        <v>218</v>
      </c>
      <c r="H33" s="566" t="s">
        <v>128</v>
      </c>
      <c r="I33" s="567">
        <f>+$D33*マージン率!$R30</f>
        <v>0</v>
      </c>
      <c r="J33" s="567">
        <f>+$D33*マージン率!$S30</f>
        <v>0</v>
      </c>
      <c r="M33" s="569" t="s">
        <v>218</v>
      </c>
      <c r="N33" s="570" t="s">
        <v>128</v>
      </c>
      <c r="O33" s="573">
        <f t="shared" si="0"/>
        <v>0</v>
      </c>
      <c r="R33" s="569" t="s">
        <v>218</v>
      </c>
      <c r="S33" s="570" t="s">
        <v>128</v>
      </c>
      <c r="T33" s="571">
        <f t="shared" si="1"/>
        <v>0</v>
      </c>
    </row>
    <row r="34" spans="2:20">
      <c r="B34" s="569" t="s">
        <v>219</v>
      </c>
      <c r="C34" s="570" t="s">
        <v>131</v>
      </c>
      <c r="D34" s="571"/>
      <c r="G34" s="572" t="s">
        <v>219</v>
      </c>
      <c r="H34" s="566" t="s">
        <v>131</v>
      </c>
      <c r="I34" s="567">
        <f>+$D34*マージン率!$R31</f>
        <v>0</v>
      </c>
      <c r="J34" s="567">
        <f>+$D34*マージン率!$S31</f>
        <v>0</v>
      </c>
      <c r="M34" s="569" t="s">
        <v>219</v>
      </c>
      <c r="N34" s="570" t="s">
        <v>131</v>
      </c>
      <c r="O34" s="573">
        <f t="shared" si="0"/>
        <v>0</v>
      </c>
      <c r="R34" s="569" t="s">
        <v>219</v>
      </c>
      <c r="S34" s="570" t="s">
        <v>131</v>
      </c>
      <c r="T34" s="571">
        <f t="shared" si="1"/>
        <v>0</v>
      </c>
    </row>
    <row r="35" spans="2:20">
      <c r="B35" s="569" t="s">
        <v>220</v>
      </c>
      <c r="C35" s="570" t="s">
        <v>342</v>
      </c>
      <c r="D35" s="571"/>
      <c r="G35" s="572" t="s">
        <v>220</v>
      </c>
      <c r="H35" s="566" t="s">
        <v>342</v>
      </c>
      <c r="I35" s="567"/>
      <c r="J35" s="567"/>
      <c r="M35" s="569" t="s">
        <v>220</v>
      </c>
      <c r="N35" s="570" t="s">
        <v>342</v>
      </c>
      <c r="O35" s="573">
        <f>+D35+(J45*-1)</f>
        <v>0</v>
      </c>
      <c r="R35" s="569" t="s">
        <v>220</v>
      </c>
      <c r="S35" s="570" t="s">
        <v>342</v>
      </c>
      <c r="T35" s="571">
        <f t="shared" si="1"/>
        <v>0</v>
      </c>
    </row>
    <row r="36" spans="2:20">
      <c r="B36" s="569" t="s">
        <v>221</v>
      </c>
      <c r="C36" s="570" t="s">
        <v>244</v>
      </c>
      <c r="D36" s="571"/>
      <c r="G36" s="572" t="s">
        <v>221</v>
      </c>
      <c r="H36" s="566" t="s">
        <v>244</v>
      </c>
      <c r="I36" s="567">
        <f>+$D36*マージン率!$R33</f>
        <v>0</v>
      </c>
      <c r="J36" s="567">
        <f>+$D36*マージン率!$S33</f>
        <v>0</v>
      </c>
      <c r="M36" s="569" t="s">
        <v>221</v>
      </c>
      <c r="N36" s="570" t="s">
        <v>244</v>
      </c>
      <c r="O36" s="573">
        <f t="shared" si="0"/>
        <v>0</v>
      </c>
      <c r="R36" s="569" t="s">
        <v>221</v>
      </c>
      <c r="S36" s="570" t="s">
        <v>244</v>
      </c>
      <c r="T36" s="571">
        <f t="shared" si="1"/>
        <v>0</v>
      </c>
    </row>
    <row r="37" spans="2:20">
      <c r="B37" s="569" t="s">
        <v>222</v>
      </c>
      <c r="C37" s="570" t="s">
        <v>343</v>
      </c>
      <c r="D37" s="571"/>
      <c r="G37" s="572" t="s">
        <v>222</v>
      </c>
      <c r="H37" s="566" t="s">
        <v>343</v>
      </c>
      <c r="I37" s="567">
        <f>+$D37*マージン率!$R34</f>
        <v>0</v>
      </c>
      <c r="J37" s="567">
        <f>+$D37*マージン率!$S34</f>
        <v>0</v>
      </c>
      <c r="M37" s="569" t="s">
        <v>222</v>
      </c>
      <c r="N37" s="570" t="s">
        <v>343</v>
      </c>
      <c r="O37" s="573">
        <f t="shared" si="0"/>
        <v>0</v>
      </c>
      <c r="R37" s="569" t="s">
        <v>222</v>
      </c>
      <c r="S37" s="570" t="s">
        <v>343</v>
      </c>
      <c r="T37" s="571">
        <f t="shared" si="1"/>
        <v>0</v>
      </c>
    </row>
    <row r="38" spans="2:20">
      <c r="B38" s="569" t="s">
        <v>223</v>
      </c>
      <c r="C38" s="570" t="s">
        <v>344</v>
      </c>
      <c r="D38" s="571"/>
      <c r="G38" s="572" t="s">
        <v>223</v>
      </c>
      <c r="H38" s="566" t="s">
        <v>344</v>
      </c>
      <c r="I38" s="567">
        <f>+$D38*マージン率!$R35</f>
        <v>0</v>
      </c>
      <c r="J38" s="567">
        <f>+$D38*マージン率!$S35</f>
        <v>0</v>
      </c>
      <c r="M38" s="569" t="s">
        <v>223</v>
      </c>
      <c r="N38" s="570" t="s">
        <v>344</v>
      </c>
      <c r="O38" s="573">
        <f t="shared" si="0"/>
        <v>0</v>
      </c>
      <c r="R38" s="569" t="s">
        <v>223</v>
      </c>
      <c r="S38" s="570" t="s">
        <v>344</v>
      </c>
      <c r="T38" s="571">
        <f t="shared" si="1"/>
        <v>0</v>
      </c>
    </row>
    <row r="39" spans="2:20">
      <c r="B39" s="569" t="s">
        <v>224</v>
      </c>
      <c r="C39" s="570" t="s">
        <v>245</v>
      </c>
      <c r="D39" s="571"/>
      <c r="G39" s="572" t="s">
        <v>224</v>
      </c>
      <c r="H39" s="566" t="s">
        <v>245</v>
      </c>
      <c r="I39" s="567">
        <f>+$D39*マージン率!$R36</f>
        <v>0</v>
      </c>
      <c r="J39" s="567">
        <f>+$D39*マージン率!$S36</f>
        <v>0</v>
      </c>
      <c r="M39" s="569" t="s">
        <v>224</v>
      </c>
      <c r="N39" s="570" t="s">
        <v>245</v>
      </c>
      <c r="O39" s="573">
        <f t="shared" si="0"/>
        <v>0</v>
      </c>
      <c r="R39" s="569" t="s">
        <v>224</v>
      </c>
      <c r="S39" s="570" t="s">
        <v>245</v>
      </c>
      <c r="T39" s="571">
        <f t="shared" si="1"/>
        <v>0</v>
      </c>
    </row>
    <row r="40" spans="2:20">
      <c r="B40" s="569" t="s">
        <v>225</v>
      </c>
      <c r="C40" s="570" t="s">
        <v>246</v>
      </c>
      <c r="D40" s="571"/>
      <c r="G40" s="572" t="s">
        <v>225</v>
      </c>
      <c r="H40" s="566" t="s">
        <v>246</v>
      </c>
      <c r="I40" s="567">
        <f>+$D40*マージン率!$R37</f>
        <v>0</v>
      </c>
      <c r="J40" s="567">
        <f>+$D40*マージン率!$S37</f>
        <v>0</v>
      </c>
      <c r="M40" s="569" t="s">
        <v>225</v>
      </c>
      <c r="N40" s="570" t="s">
        <v>246</v>
      </c>
      <c r="O40" s="573">
        <f t="shared" si="0"/>
        <v>0</v>
      </c>
      <c r="R40" s="569" t="s">
        <v>225</v>
      </c>
      <c r="S40" s="570" t="s">
        <v>246</v>
      </c>
      <c r="T40" s="571">
        <f t="shared" si="1"/>
        <v>0</v>
      </c>
    </row>
    <row r="41" spans="2:20">
      <c r="B41" s="569" t="s">
        <v>226</v>
      </c>
      <c r="C41" s="570" t="s">
        <v>54</v>
      </c>
      <c r="D41" s="571"/>
      <c r="G41" s="572" t="s">
        <v>226</v>
      </c>
      <c r="H41" s="566" t="s">
        <v>54</v>
      </c>
      <c r="I41" s="567">
        <f>+$D41*マージン率!$R38</f>
        <v>0</v>
      </c>
      <c r="J41" s="567">
        <f>+$D41*マージン率!$S38</f>
        <v>0</v>
      </c>
      <c r="M41" s="569" t="s">
        <v>226</v>
      </c>
      <c r="N41" s="570" t="s">
        <v>54</v>
      </c>
      <c r="O41" s="573">
        <f t="shared" si="0"/>
        <v>0</v>
      </c>
      <c r="R41" s="569" t="s">
        <v>226</v>
      </c>
      <c r="S41" s="570" t="s">
        <v>54</v>
      </c>
      <c r="T41" s="571">
        <f t="shared" si="1"/>
        <v>0</v>
      </c>
    </row>
    <row r="42" spans="2:20">
      <c r="B42" s="569" t="s">
        <v>227</v>
      </c>
      <c r="C42" s="570" t="s">
        <v>55</v>
      </c>
      <c r="D42" s="571"/>
      <c r="G42" s="572" t="s">
        <v>227</v>
      </c>
      <c r="H42" s="566" t="s">
        <v>55</v>
      </c>
      <c r="I42" s="567">
        <f>+$D42*マージン率!$R39</f>
        <v>0</v>
      </c>
      <c r="J42" s="567">
        <f>+$D42*マージン率!$S39</f>
        <v>0</v>
      </c>
      <c r="M42" s="569" t="s">
        <v>227</v>
      </c>
      <c r="N42" s="570" t="s">
        <v>55</v>
      </c>
      <c r="O42" s="573">
        <f t="shared" si="0"/>
        <v>0</v>
      </c>
      <c r="R42" s="569" t="s">
        <v>227</v>
      </c>
      <c r="S42" s="570" t="s">
        <v>55</v>
      </c>
      <c r="T42" s="571">
        <f t="shared" si="1"/>
        <v>0</v>
      </c>
    </row>
    <row r="43" spans="2:20">
      <c r="B43" s="569" t="s">
        <v>228</v>
      </c>
      <c r="C43" s="570" t="s">
        <v>247</v>
      </c>
      <c r="D43" s="571"/>
      <c r="G43" s="572" t="s">
        <v>228</v>
      </c>
      <c r="H43" s="566" t="s">
        <v>247</v>
      </c>
      <c r="I43" s="567">
        <f>+$D43*マージン率!$R40</f>
        <v>0</v>
      </c>
      <c r="J43" s="567">
        <f>+$D43*マージン率!$S40</f>
        <v>0</v>
      </c>
      <c r="M43" s="569" t="s">
        <v>228</v>
      </c>
      <c r="N43" s="570" t="s">
        <v>247</v>
      </c>
      <c r="O43" s="573">
        <f t="shared" si="0"/>
        <v>0</v>
      </c>
      <c r="R43" s="569" t="s">
        <v>228</v>
      </c>
      <c r="S43" s="570" t="s">
        <v>247</v>
      </c>
      <c r="T43" s="571">
        <f t="shared" si="1"/>
        <v>0</v>
      </c>
    </row>
    <row r="44" spans="2:20">
      <c r="B44" s="569" t="s">
        <v>229</v>
      </c>
      <c r="C44" s="570" t="s">
        <v>136</v>
      </c>
      <c r="D44" s="571"/>
      <c r="G44" s="572" t="s">
        <v>229</v>
      </c>
      <c r="H44" s="566" t="s">
        <v>136</v>
      </c>
      <c r="I44" s="567">
        <f>+$D44*マージン率!$R41</f>
        <v>0</v>
      </c>
      <c r="J44" s="567">
        <f>+$D44*マージン率!$S41</f>
        <v>0</v>
      </c>
      <c r="M44" s="569" t="s">
        <v>229</v>
      </c>
      <c r="N44" s="570" t="s">
        <v>136</v>
      </c>
      <c r="O44" s="573">
        <f t="shared" si="0"/>
        <v>0</v>
      </c>
      <c r="R44" s="569" t="s">
        <v>229</v>
      </c>
      <c r="S44" s="570" t="s">
        <v>136</v>
      </c>
      <c r="T44" s="571">
        <f t="shared" si="1"/>
        <v>0</v>
      </c>
    </row>
    <row r="45" spans="2:20" ht="12.75" thickBot="1">
      <c r="B45" s="574"/>
      <c r="C45" s="575" t="s">
        <v>56</v>
      </c>
      <c r="D45" s="576">
        <f>SUM(D6:D44)</f>
        <v>0</v>
      </c>
      <c r="G45" s="577"/>
      <c r="H45" s="578" t="s">
        <v>56</v>
      </c>
      <c r="I45" s="567">
        <f>SUM(I6:I44)</f>
        <v>0</v>
      </c>
      <c r="J45" s="567">
        <f>SUM(J6:J44)</f>
        <v>0</v>
      </c>
      <c r="M45" s="574"/>
      <c r="N45" s="575" t="s">
        <v>56</v>
      </c>
      <c r="O45" s="579">
        <f>SUM(O6:O44)</f>
        <v>0</v>
      </c>
      <c r="R45" s="574"/>
      <c r="S45" s="575" t="s">
        <v>56</v>
      </c>
      <c r="T45" s="580">
        <f>SUM(T6:T44)</f>
        <v>0</v>
      </c>
    </row>
    <row r="46" spans="2:20">
      <c r="I46" s="559" t="s">
        <v>359</v>
      </c>
      <c r="J46" s="560" t="s">
        <v>361</v>
      </c>
    </row>
    <row r="47" spans="2:20" ht="15.75" customHeight="1">
      <c r="C47" s="544" t="s">
        <v>71</v>
      </c>
    </row>
  </sheetData>
  <mergeCells count="1">
    <mergeCell ref="Q2:T2"/>
  </mergeCells>
  <phoneticPr fontId="8"/>
  <pageMargins left="0.25" right="0.25" top="0.75" bottom="0.75" header="0.3" footer="0.3"/>
  <pageSetup paperSize="9" scale="63"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C1:BD66"/>
  <sheetViews>
    <sheetView showGridLines="0" view="pageBreakPreview" topLeftCell="A4" zoomScale="55" zoomScaleNormal="40" zoomScaleSheetLayoutView="55" workbookViewId="0">
      <selection activeCell="T45" sqref="T45"/>
    </sheetView>
  </sheetViews>
  <sheetFormatPr defaultRowHeight="12"/>
  <cols>
    <col min="1" max="2" width="2" style="21" customWidth="1"/>
    <col min="3" max="3" width="18.75" style="21" customWidth="1"/>
    <col min="4" max="5" width="9.125" style="21" bestFit="1" customWidth="1"/>
    <col min="6" max="6" width="9.625" style="21" bestFit="1" customWidth="1"/>
    <col min="7" max="21" width="9.125" style="21" bestFit="1" customWidth="1"/>
    <col min="22" max="22" width="9.875" style="21" bestFit="1" customWidth="1"/>
    <col min="23" max="25" width="9.125" style="21" bestFit="1" customWidth="1"/>
    <col min="26" max="43" width="9" style="21"/>
    <col min="44" max="44" width="2.875" style="21" customWidth="1"/>
    <col min="45" max="256" width="9" style="21"/>
    <col min="257" max="258" width="2" style="21" customWidth="1"/>
    <col min="259" max="259" width="18.75" style="21" customWidth="1"/>
    <col min="260" max="261" width="9.125" style="21" bestFit="1" customWidth="1"/>
    <col min="262" max="262" width="9.625" style="21" bestFit="1" customWidth="1"/>
    <col min="263" max="277" width="9.125" style="21" bestFit="1" customWidth="1"/>
    <col min="278" max="278" width="9.875" style="21" bestFit="1" customWidth="1"/>
    <col min="279" max="281" width="9.125" style="21" bestFit="1" customWidth="1"/>
    <col min="282" max="299" width="9" style="21"/>
    <col min="300" max="300" width="2.875" style="21" customWidth="1"/>
    <col min="301" max="512" width="9" style="21"/>
    <col min="513" max="514" width="2" style="21" customWidth="1"/>
    <col min="515" max="515" width="18.75" style="21" customWidth="1"/>
    <col min="516" max="517" width="9.125" style="21" bestFit="1" customWidth="1"/>
    <col min="518" max="518" width="9.625" style="21" bestFit="1" customWidth="1"/>
    <col min="519" max="533" width="9.125" style="21" bestFit="1" customWidth="1"/>
    <col min="534" max="534" width="9.875" style="21" bestFit="1" customWidth="1"/>
    <col min="535" max="537" width="9.125" style="21" bestFit="1" customWidth="1"/>
    <col min="538" max="555" width="9" style="21"/>
    <col min="556" max="556" width="2.875" style="21" customWidth="1"/>
    <col min="557" max="768" width="9" style="21"/>
    <col min="769" max="770" width="2" style="21" customWidth="1"/>
    <col min="771" max="771" width="18.75" style="21" customWidth="1"/>
    <col min="772" max="773" width="9.125" style="21" bestFit="1" customWidth="1"/>
    <col min="774" max="774" width="9.625" style="21" bestFit="1" customWidth="1"/>
    <col min="775" max="789" width="9.125" style="21" bestFit="1" customWidth="1"/>
    <col min="790" max="790" width="9.875" style="21" bestFit="1" customWidth="1"/>
    <col min="791" max="793" width="9.125" style="21" bestFit="1" customWidth="1"/>
    <col min="794" max="811" width="9" style="21"/>
    <col min="812" max="812" width="2.875" style="21" customWidth="1"/>
    <col min="813" max="1024" width="9" style="21"/>
    <col min="1025" max="1026" width="2" style="21" customWidth="1"/>
    <col min="1027" max="1027" width="18.75" style="21" customWidth="1"/>
    <col min="1028" max="1029" width="9.125" style="21" bestFit="1" customWidth="1"/>
    <col min="1030" max="1030" width="9.625" style="21" bestFit="1" customWidth="1"/>
    <col min="1031" max="1045" width="9.125" style="21" bestFit="1" customWidth="1"/>
    <col min="1046" max="1046" width="9.875" style="21" bestFit="1" customWidth="1"/>
    <col min="1047" max="1049" width="9.125" style="21" bestFit="1" customWidth="1"/>
    <col min="1050" max="1067" width="9" style="21"/>
    <col min="1068" max="1068" width="2.875" style="21" customWidth="1"/>
    <col min="1069" max="1280" width="9" style="21"/>
    <col min="1281" max="1282" width="2" style="21" customWidth="1"/>
    <col min="1283" max="1283" width="18.75" style="21" customWidth="1"/>
    <col min="1284" max="1285" width="9.125" style="21" bestFit="1" customWidth="1"/>
    <col min="1286" max="1286" width="9.625" style="21" bestFit="1" customWidth="1"/>
    <col min="1287" max="1301" width="9.125" style="21" bestFit="1" customWidth="1"/>
    <col min="1302" max="1302" width="9.875" style="21" bestFit="1" customWidth="1"/>
    <col min="1303" max="1305" width="9.125" style="21" bestFit="1" customWidth="1"/>
    <col min="1306" max="1323" width="9" style="21"/>
    <col min="1324" max="1324" width="2.875" style="21" customWidth="1"/>
    <col min="1325" max="1536" width="9" style="21"/>
    <col min="1537" max="1538" width="2" style="21" customWidth="1"/>
    <col min="1539" max="1539" width="18.75" style="21" customWidth="1"/>
    <col min="1540" max="1541" width="9.125" style="21" bestFit="1" customWidth="1"/>
    <col min="1542" max="1542" width="9.625" style="21" bestFit="1" customWidth="1"/>
    <col min="1543" max="1557" width="9.125" style="21" bestFit="1" customWidth="1"/>
    <col min="1558" max="1558" width="9.875" style="21" bestFit="1" customWidth="1"/>
    <col min="1559" max="1561" width="9.125" style="21" bestFit="1" customWidth="1"/>
    <col min="1562" max="1579" width="9" style="21"/>
    <col min="1580" max="1580" width="2.875" style="21" customWidth="1"/>
    <col min="1581" max="1792" width="9" style="21"/>
    <col min="1793" max="1794" width="2" style="21" customWidth="1"/>
    <col min="1795" max="1795" width="18.75" style="21" customWidth="1"/>
    <col min="1796" max="1797" width="9.125" style="21" bestFit="1" customWidth="1"/>
    <col min="1798" max="1798" width="9.625" style="21" bestFit="1" customWidth="1"/>
    <col min="1799" max="1813" width="9.125" style="21" bestFit="1" customWidth="1"/>
    <col min="1814" max="1814" width="9.875" style="21" bestFit="1" customWidth="1"/>
    <col min="1815" max="1817" width="9.125" style="21" bestFit="1" customWidth="1"/>
    <col min="1818" max="1835" width="9" style="21"/>
    <col min="1836" max="1836" width="2.875" style="21" customWidth="1"/>
    <col min="1837" max="2048" width="9" style="21"/>
    <col min="2049" max="2050" width="2" style="21" customWidth="1"/>
    <col min="2051" max="2051" width="18.75" style="21" customWidth="1"/>
    <col min="2052" max="2053" width="9.125" style="21" bestFit="1" customWidth="1"/>
    <col min="2054" max="2054" width="9.625" style="21" bestFit="1" customWidth="1"/>
    <col min="2055" max="2069" width="9.125" style="21" bestFit="1" customWidth="1"/>
    <col min="2070" max="2070" width="9.875" style="21" bestFit="1" customWidth="1"/>
    <col min="2071" max="2073" width="9.125" style="21" bestFit="1" customWidth="1"/>
    <col min="2074" max="2091" width="9" style="21"/>
    <col min="2092" max="2092" width="2.875" style="21" customWidth="1"/>
    <col min="2093" max="2304" width="9" style="21"/>
    <col min="2305" max="2306" width="2" style="21" customWidth="1"/>
    <col min="2307" max="2307" width="18.75" style="21" customWidth="1"/>
    <col min="2308" max="2309" width="9.125" style="21" bestFit="1" customWidth="1"/>
    <col min="2310" max="2310" width="9.625" style="21" bestFit="1" customWidth="1"/>
    <col min="2311" max="2325" width="9.125" style="21" bestFit="1" customWidth="1"/>
    <col min="2326" max="2326" width="9.875" style="21" bestFit="1" customWidth="1"/>
    <col min="2327" max="2329" width="9.125" style="21" bestFit="1" customWidth="1"/>
    <col min="2330" max="2347" width="9" style="21"/>
    <col min="2348" max="2348" width="2.875" style="21" customWidth="1"/>
    <col min="2349" max="2560" width="9" style="21"/>
    <col min="2561" max="2562" width="2" style="21" customWidth="1"/>
    <col min="2563" max="2563" width="18.75" style="21" customWidth="1"/>
    <col min="2564" max="2565" width="9.125" style="21" bestFit="1" customWidth="1"/>
    <col min="2566" max="2566" width="9.625" style="21" bestFit="1" customWidth="1"/>
    <col min="2567" max="2581" width="9.125" style="21" bestFit="1" customWidth="1"/>
    <col min="2582" max="2582" width="9.875" style="21" bestFit="1" customWidth="1"/>
    <col min="2583" max="2585" width="9.125" style="21" bestFit="1" customWidth="1"/>
    <col min="2586" max="2603" width="9" style="21"/>
    <col min="2604" max="2604" width="2.875" style="21" customWidth="1"/>
    <col min="2605" max="2816" width="9" style="21"/>
    <col min="2817" max="2818" width="2" style="21" customWidth="1"/>
    <col min="2819" max="2819" width="18.75" style="21" customWidth="1"/>
    <col min="2820" max="2821" width="9.125" style="21" bestFit="1" customWidth="1"/>
    <col min="2822" max="2822" width="9.625" style="21" bestFit="1" customWidth="1"/>
    <col min="2823" max="2837" width="9.125" style="21" bestFit="1" customWidth="1"/>
    <col min="2838" max="2838" width="9.875" style="21" bestFit="1" customWidth="1"/>
    <col min="2839" max="2841" width="9.125" style="21" bestFit="1" customWidth="1"/>
    <col min="2842" max="2859" width="9" style="21"/>
    <col min="2860" max="2860" width="2.875" style="21" customWidth="1"/>
    <col min="2861" max="3072" width="9" style="21"/>
    <col min="3073" max="3074" width="2" style="21" customWidth="1"/>
    <col min="3075" max="3075" width="18.75" style="21" customWidth="1"/>
    <col min="3076" max="3077" width="9.125" style="21" bestFit="1" customWidth="1"/>
    <col min="3078" max="3078" width="9.625" style="21" bestFit="1" customWidth="1"/>
    <col min="3079" max="3093" width="9.125" style="21" bestFit="1" customWidth="1"/>
    <col min="3094" max="3094" width="9.875" style="21" bestFit="1" customWidth="1"/>
    <col min="3095" max="3097" width="9.125" style="21" bestFit="1" customWidth="1"/>
    <col min="3098" max="3115" width="9" style="21"/>
    <col min="3116" max="3116" width="2.875" style="21" customWidth="1"/>
    <col min="3117" max="3328" width="9" style="21"/>
    <col min="3329" max="3330" width="2" style="21" customWidth="1"/>
    <col min="3331" max="3331" width="18.75" style="21" customWidth="1"/>
    <col min="3332" max="3333" width="9.125" style="21" bestFit="1" customWidth="1"/>
    <col min="3334" max="3334" width="9.625" style="21" bestFit="1" customWidth="1"/>
    <col min="3335" max="3349" width="9.125" style="21" bestFit="1" customWidth="1"/>
    <col min="3350" max="3350" width="9.875" style="21" bestFit="1" customWidth="1"/>
    <col min="3351" max="3353" width="9.125" style="21" bestFit="1" customWidth="1"/>
    <col min="3354" max="3371" width="9" style="21"/>
    <col min="3372" max="3372" width="2.875" style="21" customWidth="1"/>
    <col min="3373" max="3584" width="9" style="21"/>
    <col min="3585" max="3586" width="2" style="21" customWidth="1"/>
    <col min="3587" max="3587" width="18.75" style="21" customWidth="1"/>
    <col min="3588" max="3589" width="9.125" style="21" bestFit="1" customWidth="1"/>
    <col min="3590" max="3590" width="9.625" style="21" bestFit="1" customWidth="1"/>
    <col min="3591" max="3605" width="9.125" style="21" bestFit="1" customWidth="1"/>
    <col min="3606" max="3606" width="9.875" style="21" bestFit="1" customWidth="1"/>
    <col min="3607" max="3609" width="9.125" style="21" bestFit="1" customWidth="1"/>
    <col min="3610" max="3627" width="9" style="21"/>
    <col min="3628" max="3628" width="2.875" style="21" customWidth="1"/>
    <col min="3629" max="3840" width="9" style="21"/>
    <col min="3841" max="3842" width="2" style="21" customWidth="1"/>
    <col min="3843" max="3843" width="18.75" style="21" customWidth="1"/>
    <col min="3844" max="3845" width="9.125" style="21" bestFit="1" customWidth="1"/>
    <col min="3846" max="3846" width="9.625" style="21" bestFit="1" customWidth="1"/>
    <col min="3847" max="3861" width="9.125" style="21" bestFit="1" customWidth="1"/>
    <col min="3862" max="3862" width="9.875" style="21" bestFit="1" customWidth="1"/>
    <col min="3863" max="3865" width="9.125" style="21" bestFit="1" customWidth="1"/>
    <col min="3866" max="3883" width="9" style="21"/>
    <col min="3884" max="3884" width="2.875" style="21" customWidth="1"/>
    <col min="3885" max="4096" width="9" style="21"/>
    <col min="4097" max="4098" width="2" style="21" customWidth="1"/>
    <col min="4099" max="4099" width="18.75" style="21" customWidth="1"/>
    <col min="4100" max="4101" width="9.125" style="21" bestFit="1" customWidth="1"/>
    <col min="4102" max="4102" width="9.625" style="21" bestFit="1" customWidth="1"/>
    <col min="4103" max="4117" width="9.125" style="21" bestFit="1" customWidth="1"/>
    <col min="4118" max="4118" width="9.875" style="21" bestFit="1" customWidth="1"/>
    <col min="4119" max="4121" width="9.125" style="21" bestFit="1" customWidth="1"/>
    <col min="4122" max="4139" width="9" style="21"/>
    <col min="4140" max="4140" width="2.875" style="21" customWidth="1"/>
    <col min="4141" max="4352" width="9" style="21"/>
    <col min="4353" max="4354" width="2" style="21" customWidth="1"/>
    <col min="4355" max="4355" width="18.75" style="21" customWidth="1"/>
    <col min="4356" max="4357" width="9.125" style="21" bestFit="1" customWidth="1"/>
    <col min="4358" max="4358" width="9.625" style="21" bestFit="1" customWidth="1"/>
    <col min="4359" max="4373" width="9.125" style="21" bestFit="1" customWidth="1"/>
    <col min="4374" max="4374" width="9.875" style="21" bestFit="1" customWidth="1"/>
    <col min="4375" max="4377" width="9.125" style="21" bestFit="1" customWidth="1"/>
    <col min="4378" max="4395" width="9" style="21"/>
    <col min="4396" max="4396" width="2.875" style="21" customWidth="1"/>
    <col min="4397" max="4608" width="9" style="21"/>
    <col min="4609" max="4610" width="2" style="21" customWidth="1"/>
    <col min="4611" max="4611" width="18.75" style="21" customWidth="1"/>
    <col min="4612" max="4613" width="9.125" style="21" bestFit="1" customWidth="1"/>
    <col min="4614" max="4614" width="9.625" style="21" bestFit="1" customWidth="1"/>
    <col min="4615" max="4629" width="9.125" style="21" bestFit="1" customWidth="1"/>
    <col min="4630" max="4630" width="9.875" style="21" bestFit="1" customWidth="1"/>
    <col min="4631" max="4633" width="9.125" style="21" bestFit="1" customWidth="1"/>
    <col min="4634" max="4651" width="9" style="21"/>
    <col min="4652" max="4652" width="2.875" style="21" customWidth="1"/>
    <col min="4653" max="4864" width="9" style="21"/>
    <col min="4865" max="4866" width="2" style="21" customWidth="1"/>
    <col min="4867" max="4867" width="18.75" style="21" customWidth="1"/>
    <col min="4868" max="4869" width="9.125" style="21" bestFit="1" customWidth="1"/>
    <col min="4870" max="4870" width="9.625" style="21" bestFit="1" customWidth="1"/>
    <col min="4871" max="4885" width="9.125" style="21" bestFit="1" customWidth="1"/>
    <col min="4886" max="4886" width="9.875" style="21" bestFit="1" customWidth="1"/>
    <col min="4887" max="4889" width="9.125" style="21" bestFit="1" customWidth="1"/>
    <col min="4890" max="4907" width="9" style="21"/>
    <col min="4908" max="4908" width="2.875" style="21" customWidth="1"/>
    <col min="4909" max="5120" width="9" style="21"/>
    <col min="5121" max="5122" width="2" style="21" customWidth="1"/>
    <col min="5123" max="5123" width="18.75" style="21" customWidth="1"/>
    <col min="5124" max="5125" width="9.125" style="21" bestFit="1" customWidth="1"/>
    <col min="5126" max="5126" width="9.625" style="21" bestFit="1" customWidth="1"/>
    <col min="5127" max="5141" width="9.125" style="21" bestFit="1" customWidth="1"/>
    <col min="5142" max="5142" width="9.875" style="21" bestFit="1" customWidth="1"/>
    <col min="5143" max="5145" width="9.125" style="21" bestFit="1" customWidth="1"/>
    <col min="5146" max="5163" width="9" style="21"/>
    <col min="5164" max="5164" width="2.875" style="21" customWidth="1"/>
    <col min="5165" max="5376" width="9" style="21"/>
    <col min="5377" max="5378" width="2" style="21" customWidth="1"/>
    <col min="5379" max="5379" width="18.75" style="21" customWidth="1"/>
    <col min="5380" max="5381" width="9.125" style="21" bestFit="1" customWidth="1"/>
    <col min="5382" max="5382" width="9.625" style="21" bestFit="1" customWidth="1"/>
    <col min="5383" max="5397" width="9.125" style="21" bestFit="1" customWidth="1"/>
    <col min="5398" max="5398" width="9.875" style="21" bestFit="1" customWidth="1"/>
    <col min="5399" max="5401" width="9.125" style="21" bestFit="1" customWidth="1"/>
    <col min="5402" max="5419" width="9" style="21"/>
    <col min="5420" max="5420" width="2.875" style="21" customWidth="1"/>
    <col min="5421" max="5632" width="9" style="21"/>
    <col min="5633" max="5634" width="2" style="21" customWidth="1"/>
    <col min="5635" max="5635" width="18.75" style="21" customWidth="1"/>
    <col min="5636" max="5637" width="9.125" style="21" bestFit="1" customWidth="1"/>
    <col min="5638" max="5638" width="9.625" style="21" bestFit="1" customWidth="1"/>
    <col min="5639" max="5653" width="9.125" style="21" bestFit="1" customWidth="1"/>
    <col min="5654" max="5654" width="9.875" style="21" bestFit="1" customWidth="1"/>
    <col min="5655" max="5657" width="9.125" style="21" bestFit="1" customWidth="1"/>
    <col min="5658" max="5675" width="9" style="21"/>
    <col min="5676" max="5676" width="2.875" style="21" customWidth="1"/>
    <col min="5677" max="5888" width="9" style="21"/>
    <col min="5889" max="5890" width="2" style="21" customWidth="1"/>
    <col min="5891" max="5891" width="18.75" style="21" customWidth="1"/>
    <col min="5892" max="5893" width="9.125" style="21" bestFit="1" customWidth="1"/>
    <col min="5894" max="5894" width="9.625" style="21" bestFit="1" customWidth="1"/>
    <col min="5895" max="5909" width="9.125" style="21" bestFit="1" customWidth="1"/>
    <col min="5910" max="5910" width="9.875" style="21" bestFit="1" customWidth="1"/>
    <col min="5911" max="5913" width="9.125" style="21" bestFit="1" customWidth="1"/>
    <col min="5914" max="5931" width="9" style="21"/>
    <col min="5932" max="5932" width="2.875" style="21" customWidth="1"/>
    <col min="5933" max="6144" width="9" style="21"/>
    <col min="6145" max="6146" width="2" style="21" customWidth="1"/>
    <col min="6147" max="6147" width="18.75" style="21" customWidth="1"/>
    <col min="6148" max="6149" width="9.125" style="21" bestFit="1" customWidth="1"/>
    <col min="6150" max="6150" width="9.625" style="21" bestFit="1" customWidth="1"/>
    <col min="6151" max="6165" width="9.125" style="21" bestFit="1" customWidth="1"/>
    <col min="6166" max="6166" width="9.875" style="21" bestFit="1" customWidth="1"/>
    <col min="6167" max="6169" width="9.125" style="21" bestFit="1" customWidth="1"/>
    <col min="6170" max="6187" width="9" style="21"/>
    <col min="6188" max="6188" width="2.875" style="21" customWidth="1"/>
    <col min="6189" max="6400" width="9" style="21"/>
    <col min="6401" max="6402" width="2" style="21" customWidth="1"/>
    <col min="6403" max="6403" width="18.75" style="21" customWidth="1"/>
    <col min="6404" max="6405" width="9.125" style="21" bestFit="1" customWidth="1"/>
    <col min="6406" max="6406" width="9.625" style="21" bestFit="1" customWidth="1"/>
    <col min="6407" max="6421" width="9.125" style="21" bestFit="1" customWidth="1"/>
    <col min="6422" max="6422" width="9.875" style="21" bestFit="1" customWidth="1"/>
    <col min="6423" max="6425" width="9.125" style="21" bestFit="1" customWidth="1"/>
    <col min="6426" max="6443" width="9" style="21"/>
    <col min="6444" max="6444" width="2.875" style="21" customWidth="1"/>
    <col min="6445" max="6656" width="9" style="21"/>
    <col min="6657" max="6658" width="2" style="21" customWidth="1"/>
    <col min="6659" max="6659" width="18.75" style="21" customWidth="1"/>
    <col min="6660" max="6661" width="9.125" style="21" bestFit="1" customWidth="1"/>
    <col min="6662" max="6662" width="9.625" style="21" bestFit="1" customWidth="1"/>
    <col min="6663" max="6677" width="9.125" style="21" bestFit="1" customWidth="1"/>
    <col min="6678" max="6678" width="9.875" style="21" bestFit="1" customWidth="1"/>
    <col min="6679" max="6681" width="9.125" style="21" bestFit="1" customWidth="1"/>
    <col min="6682" max="6699" width="9" style="21"/>
    <col min="6700" max="6700" width="2.875" style="21" customWidth="1"/>
    <col min="6701" max="6912" width="9" style="21"/>
    <col min="6913" max="6914" width="2" style="21" customWidth="1"/>
    <col min="6915" max="6915" width="18.75" style="21" customWidth="1"/>
    <col min="6916" max="6917" width="9.125" style="21" bestFit="1" customWidth="1"/>
    <col min="6918" max="6918" width="9.625" style="21" bestFit="1" customWidth="1"/>
    <col min="6919" max="6933" width="9.125" style="21" bestFit="1" customWidth="1"/>
    <col min="6934" max="6934" width="9.875" style="21" bestFit="1" customWidth="1"/>
    <col min="6935" max="6937" width="9.125" style="21" bestFit="1" customWidth="1"/>
    <col min="6938" max="6955" width="9" style="21"/>
    <col min="6956" max="6956" width="2.875" style="21" customWidth="1"/>
    <col min="6957" max="7168" width="9" style="21"/>
    <col min="7169" max="7170" width="2" style="21" customWidth="1"/>
    <col min="7171" max="7171" width="18.75" style="21" customWidth="1"/>
    <col min="7172" max="7173" width="9.125" style="21" bestFit="1" customWidth="1"/>
    <col min="7174" max="7174" width="9.625" style="21" bestFit="1" customWidth="1"/>
    <col min="7175" max="7189" width="9.125" style="21" bestFit="1" customWidth="1"/>
    <col min="7190" max="7190" width="9.875" style="21" bestFit="1" customWidth="1"/>
    <col min="7191" max="7193" width="9.125" style="21" bestFit="1" customWidth="1"/>
    <col min="7194" max="7211" width="9" style="21"/>
    <col min="7212" max="7212" width="2.875" style="21" customWidth="1"/>
    <col min="7213" max="7424" width="9" style="21"/>
    <col min="7425" max="7426" width="2" style="21" customWidth="1"/>
    <col min="7427" max="7427" width="18.75" style="21" customWidth="1"/>
    <col min="7428" max="7429" width="9.125" style="21" bestFit="1" customWidth="1"/>
    <col min="7430" max="7430" width="9.625" style="21" bestFit="1" customWidth="1"/>
    <col min="7431" max="7445" width="9.125" style="21" bestFit="1" customWidth="1"/>
    <col min="7446" max="7446" width="9.875" style="21" bestFit="1" customWidth="1"/>
    <col min="7447" max="7449" width="9.125" style="21" bestFit="1" customWidth="1"/>
    <col min="7450" max="7467" width="9" style="21"/>
    <col min="7468" max="7468" width="2.875" style="21" customWidth="1"/>
    <col min="7469" max="7680" width="9" style="21"/>
    <col min="7681" max="7682" width="2" style="21" customWidth="1"/>
    <col min="7683" max="7683" width="18.75" style="21" customWidth="1"/>
    <col min="7684" max="7685" width="9.125" style="21" bestFit="1" customWidth="1"/>
    <col min="7686" max="7686" width="9.625" style="21" bestFit="1" customWidth="1"/>
    <col min="7687" max="7701" width="9.125" style="21" bestFit="1" customWidth="1"/>
    <col min="7702" max="7702" width="9.875" style="21" bestFit="1" customWidth="1"/>
    <col min="7703" max="7705" width="9.125" style="21" bestFit="1" customWidth="1"/>
    <col min="7706" max="7723" width="9" style="21"/>
    <col min="7724" max="7724" width="2.875" style="21" customWidth="1"/>
    <col min="7725" max="7936" width="9" style="21"/>
    <col min="7937" max="7938" width="2" style="21" customWidth="1"/>
    <col min="7939" max="7939" width="18.75" style="21" customWidth="1"/>
    <col min="7940" max="7941" width="9.125" style="21" bestFit="1" customWidth="1"/>
    <col min="7942" max="7942" width="9.625" style="21" bestFit="1" customWidth="1"/>
    <col min="7943" max="7957" width="9.125" style="21" bestFit="1" customWidth="1"/>
    <col min="7958" max="7958" width="9.875" style="21" bestFit="1" customWidth="1"/>
    <col min="7959" max="7961" width="9.125" style="21" bestFit="1" customWidth="1"/>
    <col min="7962" max="7979" width="9" style="21"/>
    <col min="7980" max="7980" width="2.875" style="21" customWidth="1"/>
    <col min="7981" max="8192" width="9" style="21"/>
    <col min="8193" max="8194" width="2" style="21" customWidth="1"/>
    <col min="8195" max="8195" width="18.75" style="21" customWidth="1"/>
    <col min="8196" max="8197" width="9.125" style="21" bestFit="1" customWidth="1"/>
    <col min="8198" max="8198" width="9.625" style="21" bestFit="1" customWidth="1"/>
    <col min="8199" max="8213" width="9.125" style="21" bestFit="1" customWidth="1"/>
    <col min="8214" max="8214" width="9.875" style="21" bestFit="1" customWidth="1"/>
    <col min="8215" max="8217" width="9.125" style="21" bestFit="1" customWidth="1"/>
    <col min="8218" max="8235" width="9" style="21"/>
    <col min="8236" max="8236" width="2.875" style="21" customWidth="1"/>
    <col min="8237" max="8448" width="9" style="21"/>
    <col min="8449" max="8450" width="2" style="21" customWidth="1"/>
    <col min="8451" max="8451" width="18.75" style="21" customWidth="1"/>
    <col min="8452" max="8453" width="9.125" style="21" bestFit="1" customWidth="1"/>
    <col min="8454" max="8454" width="9.625" style="21" bestFit="1" customWidth="1"/>
    <col min="8455" max="8469" width="9.125" style="21" bestFit="1" customWidth="1"/>
    <col min="8470" max="8470" width="9.875" style="21" bestFit="1" customWidth="1"/>
    <col min="8471" max="8473" width="9.125" style="21" bestFit="1" customWidth="1"/>
    <col min="8474" max="8491" width="9" style="21"/>
    <col min="8492" max="8492" width="2.875" style="21" customWidth="1"/>
    <col min="8493" max="8704" width="9" style="21"/>
    <col min="8705" max="8706" width="2" style="21" customWidth="1"/>
    <col min="8707" max="8707" width="18.75" style="21" customWidth="1"/>
    <col min="8708" max="8709" width="9.125" style="21" bestFit="1" customWidth="1"/>
    <col min="8710" max="8710" width="9.625" style="21" bestFit="1" customWidth="1"/>
    <col min="8711" max="8725" width="9.125" style="21" bestFit="1" customWidth="1"/>
    <col min="8726" max="8726" width="9.875" style="21" bestFit="1" customWidth="1"/>
    <col min="8727" max="8729" width="9.125" style="21" bestFit="1" customWidth="1"/>
    <col min="8730" max="8747" width="9" style="21"/>
    <col min="8748" max="8748" width="2.875" style="21" customWidth="1"/>
    <col min="8749" max="8960" width="9" style="21"/>
    <col min="8961" max="8962" width="2" style="21" customWidth="1"/>
    <col min="8963" max="8963" width="18.75" style="21" customWidth="1"/>
    <col min="8964" max="8965" width="9.125" style="21" bestFit="1" customWidth="1"/>
    <col min="8966" max="8966" width="9.625" style="21" bestFit="1" customWidth="1"/>
    <col min="8967" max="8981" width="9.125" style="21" bestFit="1" customWidth="1"/>
    <col min="8982" max="8982" width="9.875" style="21" bestFit="1" customWidth="1"/>
    <col min="8983" max="8985" width="9.125" style="21" bestFit="1" customWidth="1"/>
    <col min="8986" max="9003" width="9" style="21"/>
    <col min="9004" max="9004" width="2.875" style="21" customWidth="1"/>
    <col min="9005" max="9216" width="9" style="21"/>
    <col min="9217" max="9218" width="2" style="21" customWidth="1"/>
    <col min="9219" max="9219" width="18.75" style="21" customWidth="1"/>
    <col min="9220" max="9221" width="9.125" style="21" bestFit="1" customWidth="1"/>
    <col min="9222" max="9222" width="9.625" style="21" bestFit="1" customWidth="1"/>
    <col min="9223" max="9237" width="9.125" style="21" bestFit="1" customWidth="1"/>
    <col min="9238" max="9238" width="9.875" style="21" bestFit="1" customWidth="1"/>
    <col min="9239" max="9241" width="9.125" style="21" bestFit="1" customWidth="1"/>
    <col min="9242" max="9259" width="9" style="21"/>
    <col min="9260" max="9260" width="2.875" style="21" customWidth="1"/>
    <col min="9261" max="9472" width="9" style="21"/>
    <col min="9473" max="9474" width="2" style="21" customWidth="1"/>
    <col min="9475" max="9475" width="18.75" style="21" customWidth="1"/>
    <col min="9476" max="9477" width="9.125" style="21" bestFit="1" customWidth="1"/>
    <col min="9478" max="9478" width="9.625" style="21" bestFit="1" customWidth="1"/>
    <col min="9479" max="9493" width="9.125" style="21" bestFit="1" customWidth="1"/>
    <col min="9494" max="9494" width="9.875" style="21" bestFit="1" customWidth="1"/>
    <col min="9495" max="9497" width="9.125" style="21" bestFit="1" customWidth="1"/>
    <col min="9498" max="9515" width="9" style="21"/>
    <col min="9516" max="9516" width="2.875" style="21" customWidth="1"/>
    <col min="9517" max="9728" width="9" style="21"/>
    <col min="9729" max="9730" width="2" style="21" customWidth="1"/>
    <col min="9731" max="9731" width="18.75" style="21" customWidth="1"/>
    <col min="9732" max="9733" width="9.125" style="21" bestFit="1" customWidth="1"/>
    <col min="9734" max="9734" width="9.625" style="21" bestFit="1" customWidth="1"/>
    <col min="9735" max="9749" width="9.125" style="21" bestFit="1" customWidth="1"/>
    <col min="9750" max="9750" width="9.875" style="21" bestFit="1" customWidth="1"/>
    <col min="9751" max="9753" width="9.125" style="21" bestFit="1" customWidth="1"/>
    <col min="9754" max="9771" width="9" style="21"/>
    <col min="9772" max="9772" width="2.875" style="21" customWidth="1"/>
    <col min="9773" max="9984" width="9" style="21"/>
    <col min="9985" max="9986" width="2" style="21" customWidth="1"/>
    <col min="9987" max="9987" width="18.75" style="21" customWidth="1"/>
    <col min="9988" max="9989" width="9.125" style="21" bestFit="1" customWidth="1"/>
    <col min="9990" max="9990" width="9.625" style="21" bestFit="1" customWidth="1"/>
    <col min="9991" max="10005" width="9.125" style="21" bestFit="1" customWidth="1"/>
    <col min="10006" max="10006" width="9.875" style="21" bestFit="1" customWidth="1"/>
    <col min="10007" max="10009" width="9.125" style="21" bestFit="1" customWidth="1"/>
    <col min="10010" max="10027" width="9" style="21"/>
    <col min="10028" max="10028" width="2.875" style="21" customWidth="1"/>
    <col min="10029" max="10240" width="9" style="21"/>
    <col min="10241" max="10242" width="2" style="21" customWidth="1"/>
    <col min="10243" max="10243" width="18.75" style="21" customWidth="1"/>
    <col min="10244" max="10245" width="9.125" style="21" bestFit="1" customWidth="1"/>
    <col min="10246" max="10246" width="9.625" style="21" bestFit="1" customWidth="1"/>
    <col min="10247" max="10261" width="9.125" style="21" bestFit="1" customWidth="1"/>
    <col min="10262" max="10262" width="9.875" style="21" bestFit="1" customWidth="1"/>
    <col min="10263" max="10265" width="9.125" style="21" bestFit="1" customWidth="1"/>
    <col min="10266" max="10283" width="9" style="21"/>
    <col min="10284" max="10284" width="2.875" style="21" customWidth="1"/>
    <col min="10285" max="10496" width="9" style="21"/>
    <col min="10497" max="10498" width="2" style="21" customWidth="1"/>
    <col min="10499" max="10499" width="18.75" style="21" customWidth="1"/>
    <col min="10500" max="10501" width="9.125" style="21" bestFit="1" customWidth="1"/>
    <col min="10502" max="10502" width="9.625" style="21" bestFit="1" customWidth="1"/>
    <col min="10503" max="10517" width="9.125" style="21" bestFit="1" customWidth="1"/>
    <col min="10518" max="10518" width="9.875" style="21" bestFit="1" customWidth="1"/>
    <col min="10519" max="10521" width="9.125" style="21" bestFit="1" customWidth="1"/>
    <col min="10522" max="10539" width="9" style="21"/>
    <col min="10540" max="10540" width="2.875" style="21" customWidth="1"/>
    <col min="10541" max="10752" width="9" style="21"/>
    <col min="10753" max="10754" width="2" style="21" customWidth="1"/>
    <col min="10755" max="10755" width="18.75" style="21" customWidth="1"/>
    <col min="10756" max="10757" width="9.125" style="21" bestFit="1" customWidth="1"/>
    <col min="10758" max="10758" width="9.625" style="21" bestFit="1" customWidth="1"/>
    <col min="10759" max="10773" width="9.125" style="21" bestFit="1" customWidth="1"/>
    <col min="10774" max="10774" width="9.875" style="21" bestFit="1" customWidth="1"/>
    <col min="10775" max="10777" width="9.125" style="21" bestFit="1" customWidth="1"/>
    <col min="10778" max="10795" width="9" style="21"/>
    <col min="10796" max="10796" width="2.875" style="21" customWidth="1"/>
    <col min="10797" max="11008" width="9" style="21"/>
    <col min="11009" max="11010" width="2" style="21" customWidth="1"/>
    <col min="11011" max="11011" width="18.75" style="21" customWidth="1"/>
    <col min="11012" max="11013" width="9.125" style="21" bestFit="1" customWidth="1"/>
    <col min="11014" max="11014" width="9.625" style="21" bestFit="1" customWidth="1"/>
    <col min="11015" max="11029" width="9.125" style="21" bestFit="1" customWidth="1"/>
    <col min="11030" max="11030" width="9.875" style="21" bestFit="1" customWidth="1"/>
    <col min="11031" max="11033" width="9.125" style="21" bestFit="1" customWidth="1"/>
    <col min="11034" max="11051" width="9" style="21"/>
    <col min="11052" max="11052" width="2.875" style="21" customWidth="1"/>
    <col min="11053" max="11264" width="9" style="21"/>
    <col min="11265" max="11266" width="2" style="21" customWidth="1"/>
    <col min="11267" max="11267" width="18.75" style="21" customWidth="1"/>
    <col min="11268" max="11269" width="9.125" style="21" bestFit="1" customWidth="1"/>
    <col min="11270" max="11270" width="9.625" style="21" bestFit="1" customWidth="1"/>
    <col min="11271" max="11285" width="9.125" style="21" bestFit="1" customWidth="1"/>
    <col min="11286" max="11286" width="9.875" style="21" bestFit="1" customWidth="1"/>
    <col min="11287" max="11289" width="9.125" style="21" bestFit="1" customWidth="1"/>
    <col min="11290" max="11307" width="9" style="21"/>
    <col min="11308" max="11308" width="2.875" style="21" customWidth="1"/>
    <col min="11309" max="11520" width="9" style="21"/>
    <col min="11521" max="11522" width="2" style="21" customWidth="1"/>
    <col min="11523" max="11523" width="18.75" style="21" customWidth="1"/>
    <col min="11524" max="11525" width="9.125" style="21" bestFit="1" customWidth="1"/>
    <col min="11526" max="11526" width="9.625" style="21" bestFit="1" customWidth="1"/>
    <col min="11527" max="11541" width="9.125" style="21" bestFit="1" customWidth="1"/>
    <col min="11542" max="11542" width="9.875" style="21" bestFit="1" customWidth="1"/>
    <col min="11543" max="11545" width="9.125" style="21" bestFit="1" customWidth="1"/>
    <col min="11546" max="11563" width="9" style="21"/>
    <col min="11564" max="11564" width="2.875" style="21" customWidth="1"/>
    <col min="11565" max="11776" width="9" style="21"/>
    <col min="11777" max="11778" width="2" style="21" customWidth="1"/>
    <col min="11779" max="11779" width="18.75" style="21" customWidth="1"/>
    <col min="11780" max="11781" width="9.125" style="21" bestFit="1" customWidth="1"/>
    <col min="11782" max="11782" width="9.625" style="21" bestFit="1" customWidth="1"/>
    <col min="11783" max="11797" width="9.125" style="21" bestFit="1" customWidth="1"/>
    <col min="11798" max="11798" width="9.875" style="21" bestFit="1" customWidth="1"/>
    <col min="11799" max="11801" width="9.125" style="21" bestFit="1" customWidth="1"/>
    <col min="11802" max="11819" width="9" style="21"/>
    <col min="11820" max="11820" width="2.875" style="21" customWidth="1"/>
    <col min="11821" max="12032" width="9" style="21"/>
    <col min="12033" max="12034" width="2" style="21" customWidth="1"/>
    <col min="12035" max="12035" width="18.75" style="21" customWidth="1"/>
    <col min="12036" max="12037" width="9.125" style="21" bestFit="1" customWidth="1"/>
    <col min="12038" max="12038" width="9.625" style="21" bestFit="1" customWidth="1"/>
    <col min="12039" max="12053" width="9.125" style="21" bestFit="1" customWidth="1"/>
    <col min="12054" max="12054" width="9.875" style="21" bestFit="1" customWidth="1"/>
    <col min="12055" max="12057" width="9.125" style="21" bestFit="1" customWidth="1"/>
    <col min="12058" max="12075" width="9" style="21"/>
    <col min="12076" max="12076" width="2.875" style="21" customWidth="1"/>
    <col min="12077" max="12288" width="9" style="21"/>
    <col min="12289" max="12290" width="2" style="21" customWidth="1"/>
    <col min="12291" max="12291" width="18.75" style="21" customWidth="1"/>
    <col min="12292" max="12293" width="9.125" style="21" bestFit="1" customWidth="1"/>
    <col min="12294" max="12294" width="9.625" style="21" bestFit="1" customWidth="1"/>
    <col min="12295" max="12309" width="9.125" style="21" bestFit="1" customWidth="1"/>
    <col min="12310" max="12310" width="9.875" style="21" bestFit="1" customWidth="1"/>
    <col min="12311" max="12313" width="9.125" style="21" bestFit="1" customWidth="1"/>
    <col min="12314" max="12331" width="9" style="21"/>
    <col min="12332" max="12332" width="2.875" style="21" customWidth="1"/>
    <col min="12333" max="12544" width="9" style="21"/>
    <col min="12545" max="12546" width="2" style="21" customWidth="1"/>
    <col min="12547" max="12547" width="18.75" style="21" customWidth="1"/>
    <col min="12548" max="12549" width="9.125" style="21" bestFit="1" customWidth="1"/>
    <col min="12550" max="12550" width="9.625" style="21" bestFit="1" customWidth="1"/>
    <col min="12551" max="12565" width="9.125" style="21" bestFit="1" customWidth="1"/>
    <col min="12566" max="12566" width="9.875" style="21" bestFit="1" customWidth="1"/>
    <col min="12567" max="12569" width="9.125" style="21" bestFit="1" customWidth="1"/>
    <col min="12570" max="12587" width="9" style="21"/>
    <col min="12588" max="12588" width="2.875" style="21" customWidth="1"/>
    <col min="12589" max="12800" width="9" style="21"/>
    <col min="12801" max="12802" width="2" style="21" customWidth="1"/>
    <col min="12803" max="12803" width="18.75" style="21" customWidth="1"/>
    <col min="12804" max="12805" width="9.125" style="21" bestFit="1" customWidth="1"/>
    <col min="12806" max="12806" width="9.625" style="21" bestFit="1" customWidth="1"/>
    <col min="12807" max="12821" width="9.125" style="21" bestFit="1" customWidth="1"/>
    <col min="12822" max="12822" width="9.875" style="21" bestFit="1" customWidth="1"/>
    <col min="12823" max="12825" width="9.125" style="21" bestFit="1" customWidth="1"/>
    <col min="12826" max="12843" width="9" style="21"/>
    <col min="12844" max="12844" width="2.875" style="21" customWidth="1"/>
    <col min="12845" max="13056" width="9" style="21"/>
    <col min="13057" max="13058" width="2" style="21" customWidth="1"/>
    <col min="13059" max="13059" width="18.75" style="21" customWidth="1"/>
    <col min="13060" max="13061" width="9.125" style="21" bestFit="1" customWidth="1"/>
    <col min="13062" max="13062" width="9.625" style="21" bestFit="1" customWidth="1"/>
    <col min="13063" max="13077" width="9.125" style="21" bestFit="1" customWidth="1"/>
    <col min="13078" max="13078" width="9.875" style="21" bestFit="1" customWidth="1"/>
    <col min="13079" max="13081" width="9.125" style="21" bestFit="1" customWidth="1"/>
    <col min="13082" max="13099" width="9" style="21"/>
    <col min="13100" max="13100" width="2.875" style="21" customWidth="1"/>
    <col min="13101" max="13312" width="9" style="21"/>
    <col min="13313" max="13314" width="2" style="21" customWidth="1"/>
    <col min="13315" max="13315" width="18.75" style="21" customWidth="1"/>
    <col min="13316" max="13317" width="9.125" style="21" bestFit="1" customWidth="1"/>
    <col min="13318" max="13318" width="9.625" style="21" bestFit="1" customWidth="1"/>
    <col min="13319" max="13333" width="9.125" style="21" bestFit="1" customWidth="1"/>
    <col min="13334" max="13334" width="9.875" style="21" bestFit="1" customWidth="1"/>
    <col min="13335" max="13337" width="9.125" style="21" bestFit="1" customWidth="1"/>
    <col min="13338" max="13355" width="9" style="21"/>
    <col min="13356" max="13356" width="2.875" style="21" customWidth="1"/>
    <col min="13357" max="13568" width="9" style="21"/>
    <col min="13569" max="13570" width="2" style="21" customWidth="1"/>
    <col min="13571" max="13571" width="18.75" style="21" customWidth="1"/>
    <col min="13572" max="13573" width="9.125" style="21" bestFit="1" customWidth="1"/>
    <col min="13574" max="13574" width="9.625" style="21" bestFit="1" customWidth="1"/>
    <col min="13575" max="13589" width="9.125" style="21" bestFit="1" customWidth="1"/>
    <col min="13590" max="13590" width="9.875" style="21" bestFit="1" customWidth="1"/>
    <col min="13591" max="13593" width="9.125" style="21" bestFit="1" customWidth="1"/>
    <col min="13594" max="13611" width="9" style="21"/>
    <col min="13612" max="13612" width="2.875" style="21" customWidth="1"/>
    <col min="13613" max="13824" width="9" style="21"/>
    <col min="13825" max="13826" width="2" style="21" customWidth="1"/>
    <col min="13827" max="13827" width="18.75" style="21" customWidth="1"/>
    <col min="13828" max="13829" width="9.125" style="21" bestFit="1" customWidth="1"/>
    <col min="13830" max="13830" width="9.625" style="21" bestFit="1" customWidth="1"/>
    <col min="13831" max="13845" width="9.125" style="21" bestFit="1" customWidth="1"/>
    <col min="13846" max="13846" width="9.875" style="21" bestFit="1" customWidth="1"/>
    <col min="13847" max="13849" width="9.125" style="21" bestFit="1" customWidth="1"/>
    <col min="13850" max="13867" width="9" style="21"/>
    <col min="13868" max="13868" width="2.875" style="21" customWidth="1"/>
    <col min="13869" max="14080" width="9" style="21"/>
    <col min="14081" max="14082" width="2" style="21" customWidth="1"/>
    <col min="14083" max="14083" width="18.75" style="21" customWidth="1"/>
    <col min="14084" max="14085" width="9.125" style="21" bestFit="1" customWidth="1"/>
    <col min="14086" max="14086" width="9.625" style="21" bestFit="1" customWidth="1"/>
    <col min="14087" max="14101" width="9.125" style="21" bestFit="1" customWidth="1"/>
    <col min="14102" max="14102" width="9.875" style="21" bestFit="1" customWidth="1"/>
    <col min="14103" max="14105" width="9.125" style="21" bestFit="1" customWidth="1"/>
    <col min="14106" max="14123" width="9" style="21"/>
    <col min="14124" max="14124" width="2.875" style="21" customWidth="1"/>
    <col min="14125" max="14336" width="9" style="21"/>
    <col min="14337" max="14338" width="2" style="21" customWidth="1"/>
    <col min="14339" max="14339" width="18.75" style="21" customWidth="1"/>
    <col min="14340" max="14341" width="9.125" style="21" bestFit="1" customWidth="1"/>
    <col min="14342" max="14342" width="9.625" style="21" bestFit="1" customWidth="1"/>
    <col min="14343" max="14357" width="9.125" style="21" bestFit="1" customWidth="1"/>
    <col min="14358" max="14358" width="9.875" style="21" bestFit="1" customWidth="1"/>
    <col min="14359" max="14361" width="9.125" style="21" bestFit="1" customWidth="1"/>
    <col min="14362" max="14379" width="9" style="21"/>
    <col min="14380" max="14380" width="2.875" style="21" customWidth="1"/>
    <col min="14381" max="14592" width="9" style="21"/>
    <col min="14593" max="14594" width="2" style="21" customWidth="1"/>
    <col min="14595" max="14595" width="18.75" style="21" customWidth="1"/>
    <col min="14596" max="14597" width="9.125" style="21" bestFit="1" customWidth="1"/>
    <col min="14598" max="14598" width="9.625" style="21" bestFit="1" customWidth="1"/>
    <col min="14599" max="14613" width="9.125" style="21" bestFit="1" customWidth="1"/>
    <col min="14614" max="14614" width="9.875" style="21" bestFit="1" customWidth="1"/>
    <col min="14615" max="14617" width="9.125" style="21" bestFit="1" customWidth="1"/>
    <col min="14618" max="14635" width="9" style="21"/>
    <col min="14636" max="14636" width="2.875" style="21" customWidth="1"/>
    <col min="14637" max="14848" width="9" style="21"/>
    <col min="14849" max="14850" width="2" style="21" customWidth="1"/>
    <col min="14851" max="14851" width="18.75" style="21" customWidth="1"/>
    <col min="14852" max="14853" width="9.125" style="21" bestFit="1" customWidth="1"/>
    <col min="14854" max="14854" width="9.625" style="21" bestFit="1" customWidth="1"/>
    <col min="14855" max="14869" width="9.125" style="21" bestFit="1" customWidth="1"/>
    <col min="14870" max="14870" width="9.875" style="21" bestFit="1" customWidth="1"/>
    <col min="14871" max="14873" width="9.125" style="21" bestFit="1" customWidth="1"/>
    <col min="14874" max="14891" width="9" style="21"/>
    <col min="14892" max="14892" width="2.875" style="21" customWidth="1"/>
    <col min="14893" max="15104" width="9" style="21"/>
    <col min="15105" max="15106" width="2" style="21" customWidth="1"/>
    <col min="15107" max="15107" width="18.75" style="21" customWidth="1"/>
    <col min="15108" max="15109" width="9.125" style="21" bestFit="1" customWidth="1"/>
    <col min="15110" max="15110" width="9.625" style="21" bestFit="1" customWidth="1"/>
    <col min="15111" max="15125" width="9.125" style="21" bestFit="1" customWidth="1"/>
    <col min="15126" max="15126" width="9.875" style="21" bestFit="1" customWidth="1"/>
    <col min="15127" max="15129" width="9.125" style="21" bestFit="1" customWidth="1"/>
    <col min="15130" max="15147" width="9" style="21"/>
    <col min="15148" max="15148" width="2.875" style="21" customWidth="1"/>
    <col min="15149" max="15360" width="9" style="21"/>
    <col min="15361" max="15362" width="2" style="21" customWidth="1"/>
    <col min="15363" max="15363" width="18.75" style="21" customWidth="1"/>
    <col min="15364" max="15365" width="9.125" style="21" bestFit="1" customWidth="1"/>
    <col min="15366" max="15366" width="9.625" style="21" bestFit="1" customWidth="1"/>
    <col min="15367" max="15381" width="9.125" style="21" bestFit="1" customWidth="1"/>
    <col min="15382" max="15382" width="9.875" style="21" bestFit="1" customWidth="1"/>
    <col min="15383" max="15385" width="9.125" style="21" bestFit="1" customWidth="1"/>
    <col min="15386" max="15403" width="9" style="21"/>
    <col min="15404" max="15404" width="2.875" style="21" customWidth="1"/>
    <col min="15405" max="15616" width="9" style="21"/>
    <col min="15617" max="15618" width="2" style="21" customWidth="1"/>
    <col min="15619" max="15619" width="18.75" style="21" customWidth="1"/>
    <col min="15620" max="15621" width="9.125" style="21" bestFit="1" customWidth="1"/>
    <col min="15622" max="15622" width="9.625" style="21" bestFit="1" customWidth="1"/>
    <col min="15623" max="15637" width="9.125" style="21" bestFit="1" customWidth="1"/>
    <col min="15638" max="15638" width="9.875" style="21" bestFit="1" customWidth="1"/>
    <col min="15639" max="15641" width="9.125" style="21" bestFit="1" customWidth="1"/>
    <col min="15642" max="15659" width="9" style="21"/>
    <col min="15660" max="15660" width="2.875" style="21" customWidth="1"/>
    <col min="15661" max="15872" width="9" style="21"/>
    <col min="15873" max="15874" width="2" style="21" customWidth="1"/>
    <col min="15875" max="15875" width="18.75" style="21" customWidth="1"/>
    <col min="15876" max="15877" width="9.125" style="21" bestFit="1" customWidth="1"/>
    <col min="15878" max="15878" width="9.625" style="21" bestFit="1" customWidth="1"/>
    <col min="15879" max="15893" width="9.125" style="21" bestFit="1" customWidth="1"/>
    <col min="15894" max="15894" width="9.875" style="21" bestFit="1" customWidth="1"/>
    <col min="15895" max="15897" width="9.125" style="21" bestFit="1" customWidth="1"/>
    <col min="15898" max="15915" width="9" style="21"/>
    <col min="15916" max="15916" width="2.875" style="21" customWidth="1"/>
    <col min="15917" max="16128" width="9" style="21"/>
    <col min="16129" max="16130" width="2" style="21" customWidth="1"/>
    <col min="16131" max="16131" width="18.75" style="21" customWidth="1"/>
    <col min="16132" max="16133" width="9.125" style="21" bestFit="1" customWidth="1"/>
    <col min="16134" max="16134" width="9.625" style="21" bestFit="1" customWidth="1"/>
    <col min="16135" max="16149" width="9.125" style="21" bestFit="1" customWidth="1"/>
    <col min="16150" max="16150" width="9.875" style="21" bestFit="1" customWidth="1"/>
    <col min="16151" max="16153" width="9.125" style="21" bestFit="1" customWidth="1"/>
    <col min="16154" max="16171" width="9" style="21"/>
    <col min="16172" max="16172" width="2.875" style="21" customWidth="1"/>
    <col min="16173" max="16384" width="9" style="21"/>
  </cols>
  <sheetData>
    <row r="1" spans="3:56" ht="9.9499999999999993" customHeight="1" thickBot="1"/>
    <row r="2" spans="3:56" ht="18.75" thickTop="1" thickBot="1">
      <c r="C2" s="22" t="s">
        <v>33</v>
      </c>
      <c r="I2" s="23" t="s">
        <v>248</v>
      </c>
      <c r="K2" s="24" t="s">
        <v>34</v>
      </c>
      <c r="O2" s="681" t="s">
        <v>285</v>
      </c>
      <c r="P2" s="682"/>
      <c r="Q2" s="682"/>
      <c r="R2" s="683"/>
      <c r="S2" s="25"/>
      <c r="T2" s="25"/>
    </row>
    <row r="3" spans="3:56" ht="14.25" thickTop="1">
      <c r="AK3" s="26"/>
      <c r="AL3" s="26"/>
      <c r="AM3" s="26"/>
      <c r="AN3" s="26"/>
      <c r="AP3" s="26"/>
    </row>
    <row r="4" spans="3:56" ht="15" thickBot="1">
      <c r="C4" s="27" t="s">
        <v>426</v>
      </c>
      <c r="AK4" s="26"/>
      <c r="AL4" s="26"/>
      <c r="AM4" s="26"/>
      <c r="AN4" s="26"/>
      <c r="AP4" s="26"/>
    </row>
    <row r="5" spans="3:56" ht="11.25" customHeight="1">
      <c r="C5" s="28"/>
      <c r="D5" s="182" t="s">
        <v>191</v>
      </c>
      <c r="E5" s="182" t="s">
        <v>192</v>
      </c>
      <c r="F5" s="182" t="s">
        <v>193</v>
      </c>
      <c r="G5" s="182" t="s">
        <v>194</v>
      </c>
      <c r="H5" s="182" t="s">
        <v>195</v>
      </c>
      <c r="I5" s="182" t="s">
        <v>196</v>
      </c>
      <c r="J5" s="182" t="s">
        <v>197</v>
      </c>
      <c r="K5" s="182" t="s">
        <v>198</v>
      </c>
      <c r="L5" s="182" t="s">
        <v>199</v>
      </c>
      <c r="M5" s="182" t="s">
        <v>200</v>
      </c>
      <c r="N5" s="182" t="s">
        <v>201</v>
      </c>
      <c r="O5" s="182" t="s">
        <v>202</v>
      </c>
      <c r="P5" s="182" t="s">
        <v>203</v>
      </c>
      <c r="Q5" s="182" t="s">
        <v>204</v>
      </c>
      <c r="R5" s="182" t="s">
        <v>205</v>
      </c>
      <c r="S5" s="182" t="s">
        <v>206</v>
      </c>
      <c r="T5" s="182" t="s">
        <v>207</v>
      </c>
      <c r="U5" s="182" t="s">
        <v>208</v>
      </c>
      <c r="V5" s="182" t="s">
        <v>209</v>
      </c>
      <c r="W5" s="182" t="s">
        <v>210</v>
      </c>
      <c r="X5" s="182" t="s">
        <v>211</v>
      </c>
      <c r="Y5" s="182" t="s">
        <v>212</v>
      </c>
      <c r="Z5" s="182" t="s">
        <v>213</v>
      </c>
      <c r="AA5" s="182" t="s">
        <v>214</v>
      </c>
      <c r="AB5" s="182" t="s">
        <v>215</v>
      </c>
      <c r="AC5" s="182" t="s">
        <v>216</v>
      </c>
      <c r="AD5" s="182" t="s">
        <v>217</v>
      </c>
      <c r="AE5" s="182" t="s">
        <v>218</v>
      </c>
      <c r="AF5" s="182" t="s">
        <v>219</v>
      </c>
      <c r="AG5" s="182" t="s">
        <v>220</v>
      </c>
      <c r="AH5" s="182" t="s">
        <v>221</v>
      </c>
      <c r="AI5" s="182" t="s">
        <v>222</v>
      </c>
      <c r="AJ5" s="182" t="s">
        <v>223</v>
      </c>
      <c r="AK5" s="182" t="s">
        <v>224</v>
      </c>
      <c r="AL5" s="182" t="s">
        <v>225</v>
      </c>
      <c r="AM5" s="182" t="s">
        <v>226</v>
      </c>
      <c r="AN5" s="182" t="s">
        <v>227</v>
      </c>
      <c r="AO5" s="182" t="s">
        <v>228</v>
      </c>
      <c r="AP5" s="182" t="s">
        <v>229</v>
      </c>
      <c r="AQ5" s="30"/>
    </row>
    <row r="6" spans="3:56" s="26" customFormat="1" ht="54" customHeight="1">
      <c r="C6" s="31" t="s">
        <v>35</v>
      </c>
      <c r="D6" s="32" t="s">
        <v>328</v>
      </c>
      <c r="E6" s="32" t="s">
        <v>329</v>
      </c>
      <c r="F6" s="32" t="s">
        <v>330</v>
      </c>
      <c r="G6" s="32" t="s">
        <v>236</v>
      </c>
      <c r="H6" s="32" t="s">
        <v>331</v>
      </c>
      <c r="I6" s="32" t="s">
        <v>332</v>
      </c>
      <c r="J6" s="32" t="s">
        <v>38</v>
      </c>
      <c r="K6" s="32" t="s">
        <v>333</v>
      </c>
      <c r="L6" s="32" t="s">
        <v>334</v>
      </c>
      <c r="M6" s="32" t="s">
        <v>231</v>
      </c>
      <c r="N6" s="32" t="s">
        <v>335</v>
      </c>
      <c r="O6" s="32" t="s">
        <v>336</v>
      </c>
      <c r="P6" s="32" t="s">
        <v>337</v>
      </c>
      <c r="Q6" s="32" t="s">
        <v>338</v>
      </c>
      <c r="R6" s="32" t="s">
        <v>238</v>
      </c>
      <c r="S6" s="32" t="s">
        <v>239</v>
      </c>
      <c r="T6" s="32" t="s">
        <v>240</v>
      </c>
      <c r="U6" s="32" t="s">
        <v>241</v>
      </c>
      <c r="V6" s="32" t="s">
        <v>339</v>
      </c>
      <c r="W6" s="32" t="s">
        <v>242</v>
      </c>
      <c r="X6" s="32" t="s">
        <v>340</v>
      </c>
      <c r="Y6" s="32" t="s">
        <v>47</v>
      </c>
      <c r="Z6" s="32" t="s">
        <v>341</v>
      </c>
      <c r="AA6" s="32" t="s">
        <v>232</v>
      </c>
      <c r="AB6" s="32" t="s">
        <v>233</v>
      </c>
      <c r="AC6" s="32" t="s">
        <v>234</v>
      </c>
      <c r="AD6" s="32" t="s">
        <v>127</v>
      </c>
      <c r="AE6" s="32" t="s">
        <v>128</v>
      </c>
      <c r="AF6" s="32" t="s">
        <v>131</v>
      </c>
      <c r="AG6" s="32" t="s">
        <v>342</v>
      </c>
      <c r="AH6" s="32" t="s">
        <v>244</v>
      </c>
      <c r="AI6" s="32" t="s">
        <v>343</v>
      </c>
      <c r="AJ6" s="32" t="s">
        <v>344</v>
      </c>
      <c r="AK6" s="32" t="s">
        <v>245</v>
      </c>
      <c r="AL6" s="32" t="s">
        <v>246</v>
      </c>
      <c r="AM6" s="32" t="s">
        <v>54</v>
      </c>
      <c r="AN6" s="32" t="s">
        <v>55</v>
      </c>
      <c r="AO6" s="32" t="s">
        <v>247</v>
      </c>
      <c r="AP6" s="32" t="s">
        <v>136</v>
      </c>
      <c r="AQ6" s="33" t="s">
        <v>56</v>
      </c>
    </row>
    <row r="7" spans="3:56" s="26" customFormat="1" ht="30" customHeight="1" thickBot="1">
      <c r="C7" s="34" t="s">
        <v>57</v>
      </c>
      <c r="D7" s="605">
        <f t="array" ref="D7:AP7">+TRANSPOSE(入力!T6:T44)</f>
        <v>0</v>
      </c>
      <c r="E7" s="605">
        <v>0</v>
      </c>
      <c r="F7" s="605">
        <v>0</v>
      </c>
      <c r="G7" s="605">
        <v>0</v>
      </c>
      <c r="H7" s="605">
        <v>0</v>
      </c>
      <c r="I7" s="605">
        <v>0</v>
      </c>
      <c r="J7" s="605">
        <v>0</v>
      </c>
      <c r="K7" s="605">
        <v>0</v>
      </c>
      <c r="L7" s="605">
        <v>0</v>
      </c>
      <c r="M7" s="605">
        <v>0</v>
      </c>
      <c r="N7" s="605">
        <v>0</v>
      </c>
      <c r="O7" s="605">
        <v>0</v>
      </c>
      <c r="P7" s="605">
        <v>0</v>
      </c>
      <c r="Q7" s="605">
        <v>0</v>
      </c>
      <c r="R7" s="605">
        <v>0</v>
      </c>
      <c r="S7" s="605">
        <v>0</v>
      </c>
      <c r="T7" s="605">
        <v>0</v>
      </c>
      <c r="U7" s="605">
        <v>0</v>
      </c>
      <c r="V7" s="605">
        <v>0</v>
      </c>
      <c r="W7" s="605">
        <v>0</v>
      </c>
      <c r="X7" s="605">
        <v>0</v>
      </c>
      <c r="Y7" s="605">
        <v>0</v>
      </c>
      <c r="Z7" s="605">
        <v>0</v>
      </c>
      <c r="AA7" s="605">
        <v>0</v>
      </c>
      <c r="AB7" s="605">
        <v>0</v>
      </c>
      <c r="AC7" s="605">
        <v>0</v>
      </c>
      <c r="AD7" s="605">
        <v>0</v>
      </c>
      <c r="AE7" s="605">
        <v>0</v>
      </c>
      <c r="AF7" s="605">
        <v>0</v>
      </c>
      <c r="AG7" s="605">
        <v>0</v>
      </c>
      <c r="AH7" s="605">
        <v>0</v>
      </c>
      <c r="AI7" s="605">
        <v>0</v>
      </c>
      <c r="AJ7" s="605">
        <v>0</v>
      </c>
      <c r="AK7" s="605">
        <v>0</v>
      </c>
      <c r="AL7" s="605">
        <v>0</v>
      </c>
      <c r="AM7" s="605">
        <v>0</v>
      </c>
      <c r="AN7" s="605">
        <v>0</v>
      </c>
      <c r="AO7" s="605">
        <v>0</v>
      </c>
      <c r="AP7" s="605">
        <v>0</v>
      </c>
      <c r="AQ7" s="35">
        <f>SUM(D7:AP7)</f>
        <v>0</v>
      </c>
    </row>
    <row r="9" spans="3:56" s="26" customFormat="1" ht="14.25" customHeight="1" thickBot="1">
      <c r="C9" s="36" t="s">
        <v>58</v>
      </c>
      <c r="H9" s="729" t="s">
        <v>345</v>
      </c>
      <c r="I9" s="730"/>
      <c r="J9" s="730"/>
      <c r="N9" s="37"/>
      <c r="O9" s="38"/>
      <c r="P9" s="39"/>
      <c r="Q9" s="40"/>
      <c r="R9" s="37"/>
      <c r="S9" s="41"/>
      <c r="T9" s="42"/>
      <c r="U9" s="37"/>
      <c r="V9" s="684"/>
      <c r="W9" s="685"/>
      <c r="X9" s="685"/>
      <c r="Y9" s="43"/>
      <c r="Z9" s="44"/>
    </row>
    <row r="10" spans="3:56" s="26" customFormat="1" ht="42.75" customHeight="1">
      <c r="C10" s="45"/>
      <c r="D10" s="46" t="s">
        <v>59</v>
      </c>
      <c r="E10" s="47" t="s">
        <v>60</v>
      </c>
      <c r="F10" s="48" t="s">
        <v>58</v>
      </c>
      <c r="H10" s="743" t="s">
        <v>441</v>
      </c>
      <c r="I10" s="744"/>
      <c r="J10" s="745"/>
      <c r="N10" s="37"/>
      <c r="O10" s="37"/>
      <c r="P10" s="37"/>
      <c r="Q10" s="37"/>
      <c r="R10" s="37"/>
      <c r="S10" s="686"/>
      <c r="T10" s="687"/>
      <c r="U10" s="37"/>
      <c r="V10" s="680"/>
      <c r="W10" s="688"/>
      <c r="X10" s="688"/>
      <c r="Y10" s="679"/>
      <c r="Z10" s="44"/>
      <c r="AW10" s="728" t="s">
        <v>438</v>
      </c>
      <c r="AX10" s="728"/>
      <c r="AY10" s="728"/>
      <c r="AZ10" s="728"/>
      <c r="BA10" s="728"/>
      <c r="BB10" s="728" t="s">
        <v>438</v>
      </c>
      <c r="BC10" s="728"/>
      <c r="BD10" s="728"/>
    </row>
    <row r="11" spans="3:56" s="26" customFormat="1" ht="24.95" customHeight="1" thickBot="1">
      <c r="C11" s="49" t="s">
        <v>61</v>
      </c>
      <c r="D11" s="50">
        <f>AQ7</f>
        <v>0</v>
      </c>
      <c r="E11" s="50">
        <f>SUM(AQ18:AQ19)</f>
        <v>0</v>
      </c>
      <c r="F11" s="51" t="e">
        <f>E11/D11</f>
        <v>#DIV/0!</v>
      </c>
      <c r="H11" s="746">
        <v>0.75017155311999273</v>
      </c>
      <c r="I11" s="747"/>
      <c r="J11" s="748"/>
      <c r="N11" s="37"/>
      <c r="O11" s="44"/>
      <c r="P11" s="44"/>
      <c r="Q11" s="37"/>
      <c r="R11" s="37"/>
      <c r="S11" s="52"/>
      <c r="T11" s="53"/>
      <c r="U11" s="37"/>
      <c r="V11" s="680"/>
      <c r="W11" s="680"/>
      <c r="X11" s="680"/>
      <c r="Y11" s="679"/>
      <c r="Z11" s="44"/>
      <c r="AW11" s="729" t="s">
        <v>345</v>
      </c>
      <c r="AX11" s="730"/>
      <c r="AY11" s="730"/>
      <c r="AZ11" s="730"/>
      <c r="BA11" s="730"/>
      <c r="BB11" s="729" t="s">
        <v>345</v>
      </c>
      <c r="BC11" s="730"/>
      <c r="BD11" s="730"/>
    </row>
    <row r="12" spans="3:56" s="26" customFormat="1" ht="24.95" customHeight="1">
      <c r="C12" s="54" t="s">
        <v>62</v>
      </c>
      <c r="D12" s="55">
        <f>D11</f>
        <v>0</v>
      </c>
      <c r="E12" s="55">
        <f>AQ21</f>
        <v>0</v>
      </c>
      <c r="F12" s="56" t="e">
        <f>E12/D12</f>
        <v>#DIV/0!</v>
      </c>
      <c r="H12" s="749"/>
      <c r="I12" s="750"/>
      <c r="J12" s="751"/>
      <c r="K12" s="57"/>
      <c r="N12" s="37"/>
      <c r="O12" s="58"/>
      <c r="P12" s="58"/>
      <c r="Q12" s="40"/>
      <c r="R12" s="37"/>
      <c r="S12" s="52"/>
      <c r="T12" s="59"/>
      <c r="U12" s="37"/>
      <c r="V12" s="37"/>
      <c r="W12" s="37"/>
      <c r="X12" s="37"/>
      <c r="Y12" s="37"/>
      <c r="Z12" s="37"/>
      <c r="AW12" s="731" t="s">
        <v>439</v>
      </c>
      <c r="AX12" s="732"/>
      <c r="AY12" s="733"/>
      <c r="AZ12" s="730"/>
      <c r="BA12" s="730"/>
      <c r="BB12" s="731" t="s">
        <v>440</v>
      </c>
      <c r="BC12" s="732"/>
      <c r="BD12" s="733"/>
    </row>
    <row r="13" spans="3:56" s="26" customFormat="1" ht="24.95" customHeight="1" thickBot="1">
      <c r="C13" s="60" t="s">
        <v>63</v>
      </c>
      <c r="D13" s="61" t="s">
        <v>64</v>
      </c>
      <c r="E13" s="62" t="s">
        <v>64</v>
      </c>
      <c r="F13" s="63" t="s">
        <v>65</v>
      </c>
      <c r="H13" s="752"/>
      <c r="I13" s="753"/>
      <c r="J13" s="754"/>
      <c r="K13" s="57"/>
      <c r="N13" s="37"/>
      <c r="O13" s="58"/>
      <c r="P13" s="58"/>
      <c r="Q13" s="40"/>
      <c r="R13" s="37"/>
      <c r="S13" s="52"/>
      <c r="T13" s="59"/>
      <c r="U13" s="37"/>
      <c r="V13" s="37"/>
      <c r="W13" s="37"/>
      <c r="X13" s="37"/>
      <c r="Y13" s="37"/>
      <c r="Z13" s="37"/>
      <c r="AW13" s="734">
        <v>0.74210877238890616</v>
      </c>
      <c r="AX13" s="735"/>
      <c r="AY13" s="736"/>
      <c r="AZ13" s="730"/>
      <c r="BA13" s="730"/>
      <c r="BB13" s="734">
        <v>0.66465911321126903</v>
      </c>
      <c r="BC13" s="735"/>
      <c r="BD13" s="736"/>
    </row>
    <row r="14" spans="3:56" s="26" customFormat="1" ht="13.5">
      <c r="H14" s="64"/>
      <c r="I14" s="65"/>
      <c r="J14" s="66"/>
      <c r="K14" s="57"/>
      <c r="N14" s="37"/>
      <c r="O14" s="58"/>
      <c r="P14" s="58"/>
      <c r="Q14" s="40"/>
      <c r="R14" s="37"/>
      <c r="S14" s="67"/>
      <c r="T14" s="67"/>
      <c r="U14" s="37"/>
      <c r="V14" s="37"/>
      <c r="W14" s="37"/>
      <c r="X14" s="37"/>
      <c r="Y14" s="37"/>
      <c r="Z14" s="37"/>
      <c r="AW14" s="737"/>
      <c r="AX14" s="738"/>
      <c r="AY14" s="739"/>
      <c r="AZ14" s="730"/>
      <c r="BA14" s="730"/>
      <c r="BB14" s="737"/>
      <c r="BC14" s="738"/>
      <c r="BD14" s="739"/>
    </row>
    <row r="15" spans="3:56" ht="15" customHeight="1" thickBot="1">
      <c r="C15" s="68" t="s">
        <v>62</v>
      </c>
      <c r="J15" s="69"/>
      <c r="K15" s="70"/>
      <c r="AW15" s="740"/>
      <c r="AX15" s="741"/>
      <c r="AY15" s="742"/>
      <c r="AZ15" s="730"/>
      <c r="BA15" s="730"/>
      <c r="BB15" s="740"/>
      <c r="BC15" s="741"/>
      <c r="BD15" s="742"/>
    </row>
    <row r="16" spans="3:56" ht="12.2" customHeight="1">
      <c r="C16" s="28"/>
      <c r="D16" s="29" t="s">
        <v>191</v>
      </c>
      <c r="E16" s="29" t="s">
        <v>192</v>
      </c>
      <c r="F16" s="29" t="s">
        <v>193</v>
      </c>
      <c r="G16" s="29" t="s">
        <v>194</v>
      </c>
      <c r="H16" s="29" t="s">
        <v>195</v>
      </c>
      <c r="I16" s="29" t="s">
        <v>196</v>
      </c>
      <c r="J16" s="29" t="s">
        <v>197</v>
      </c>
      <c r="K16" s="29" t="s">
        <v>198</v>
      </c>
      <c r="L16" s="29" t="s">
        <v>199</v>
      </c>
      <c r="M16" s="29" t="s">
        <v>200</v>
      </c>
      <c r="N16" s="29" t="s">
        <v>201</v>
      </c>
      <c r="O16" s="29" t="s">
        <v>202</v>
      </c>
      <c r="P16" s="29" t="s">
        <v>203</v>
      </c>
      <c r="Q16" s="29" t="s">
        <v>204</v>
      </c>
      <c r="R16" s="29" t="s">
        <v>205</v>
      </c>
      <c r="S16" s="29" t="s">
        <v>206</v>
      </c>
      <c r="T16" s="29" t="s">
        <v>207</v>
      </c>
      <c r="U16" s="29" t="s">
        <v>208</v>
      </c>
      <c r="V16" s="29" t="s">
        <v>209</v>
      </c>
      <c r="W16" s="29" t="s">
        <v>210</v>
      </c>
      <c r="X16" s="29" t="s">
        <v>211</v>
      </c>
      <c r="Y16" s="29" t="s">
        <v>212</v>
      </c>
      <c r="Z16" s="29" t="s">
        <v>213</v>
      </c>
      <c r="AA16" s="29" t="s">
        <v>214</v>
      </c>
      <c r="AB16" s="29" t="s">
        <v>215</v>
      </c>
      <c r="AC16" s="29" t="s">
        <v>216</v>
      </c>
      <c r="AD16" s="29" t="s">
        <v>217</v>
      </c>
      <c r="AE16" s="29" t="s">
        <v>218</v>
      </c>
      <c r="AF16" s="29" t="s">
        <v>219</v>
      </c>
      <c r="AG16" s="29" t="s">
        <v>220</v>
      </c>
      <c r="AH16" s="29" t="s">
        <v>221</v>
      </c>
      <c r="AI16" s="29" t="s">
        <v>222</v>
      </c>
      <c r="AJ16" s="29" t="s">
        <v>223</v>
      </c>
      <c r="AK16" s="29" t="s">
        <v>224</v>
      </c>
      <c r="AL16" s="29" t="s">
        <v>225</v>
      </c>
      <c r="AM16" s="29" t="s">
        <v>226</v>
      </c>
      <c r="AN16" s="29" t="s">
        <v>227</v>
      </c>
      <c r="AO16" s="29" t="s">
        <v>228</v>
      </c>
      <c r="AP16" s="29" t="s">
        <v>229</v>
      </c>
      <c r="AQ16" s="30"/>
    </row>
    <row r="17" spans="3:43" s="26" customFormat="1" ht="54" customHeight="1">
      <c r="C17" s="31" t="s">
        <v>35</v>
      </c>
      <c r="D17" s="32" t="s">
        <v>36</v>
      </c>
      <c r="E17" s="32" t="s">
        <v>230</v>
      </c>
      <c r="F17" s="32" t="s">
        <v>235</v>
      </c>
      <c r="G17" s="32" t="s">
        <v>236</v>
      </c>
      <c r="H17" s="32" t="s">
        <v>237</v>
      </c>
      <c r="I17" s="32" t="s">
        <v>37</v>
      </c>
      <c r="J17" s="32" t="s">
        <v>38</v>
      </c>
      <c r="K17" s="32" t="s">
        <v>39</v>
      </c>
      <c r="L17" s="32" t="s">
        <v>40</v>
      </c>
      <c r="M17" s="32" t="s">
        <v>231</v>
      </c>
      <c r="N17" s="32" t="s">
        <v>41</v>
      </c>
      <c r="O17" s="32" t="s">
        <v>42</v>
      </c>
      <c r="P17" s="32" t="s">
        <v>43</v>
      </c>
      <c r="Q17" s="32" t="s">
        <v>44</v>
      </c>
      <c r="R17" s="32" t="s">
        <v>238</v>
      </c>
      <c r="S17" s="32" t="s">
        <v>239</v>
      </c>
      <c r="T17" s="32" t="s">
        <v>240</v>
      </c>
      <c r="U17" s="32" t="s">
        <v>241</v>
      </c>
      <c r="V17" s="32" t="s">
        <v>45</v>
      </c>
      <c r="W17" s="32" t="s">
        <v>242</v>
      </c>
      <c r="X17" s="32" t="s">
        <v>46</v>
      </c>
      <c r="Y17" s="32" t="s">
        <v>47</v>
      </c>
      <c r="Z17" s="32" t="s">
        <v>48</v>
      </c>
      <c r="AA17" s="32" t="s">
        <v>232</v>
      </c>
      <c r="AB17" s="32" t="s">
        <v>233</v>
      </c>
      <c r="AC17" s="32" t="s">
        <v>234</v>
      </c>
      <c r="AD17" s="32" t="s">
        <v>49</v>
      </c>
      <c r="AE17" s="32" t="s">
        <v>50</v>
      </c>
      <c r="AF17" s="32" t="s">
        <v>51</v>
      </c>
      <c r="AG17" s="32" t="s">
        <v>243</v>
      </c>
      <c r="AH17" s="32" t="s">
        <v>244</v>
      </c>
      <c r="AI17" s="32" t="s">
        <v>52</v>
      </c>
      <c r="AJ17" s="32" t="s">
        <v>53</v>
      </c>
      <c r="AK17" s="32" t="s">
        <v>245</v>
      </c>
      <c r="AL17" s="32" t="s">
        <v>246</v>
      </c>
      <c r="AM17" s="32" t="s">
        <v>54</v>
      </c>
      <c r="AN17" s="32" t="s">
        <v>55</v>
      </c>
      <c r="AO17" s="32" t="s">
        <v>247</v>
      </c>
      <c r="AP17" s="32" t="s">
        <v>136</v>
      </c>
      <c r="AQ17" s="33" t="s">
        <v>56</v>
      </c>
    </row>
    <row r="18" spans="3:43" s="26" customFormat="1" ht="24.95" customHeight="1">
      <c r="C18" s="71" t="s">
        <v>66</v>
      </c>
      <c r="D18" s="55">
        <f>D7</f>
        <v>0</v>
      </c>
      <c r="E18" s="55">
        <f t="shared" ref="E18:AP18" si="0">E7</f>
        <v>0</v>
      </c>
      <c r="F18" s="55">
        <f t="shared" si="0"/>
        <v>0</v>
      </c>
      <c r="G18" s="55">
        <f t="shared" si="0"/>
        <v>0</v>
      </c>
      <c r="H18" s="55">
        <f t="shared" si="0"/>
        <v>0</v>
      </c>
      <c r="I18" s="55">
        <f t="shared" si="0"/>
        <v>0</v>
      </c>
      <c r="J18" s="55">
        <f t="shared" si="0"/>
        <v>0</v>
      </c>
      <c r="K18" s="55">
        <f t="shared" si="0"/>
        <v>0</v>
      </c>
      <c r="L18" s="55">
        <f t="shared" si="0"/>
        <v>0</v>
      </c>
      <c r="M18" s="55">
        <f t="shared" si="0"/>
        <v>0</v>
      </c>
      <c r="N18" s="55">
        <f t="shared" si="0"/>
        <v>0</v>
      </c>
      <c r="O18" s="55">
        <f t="shared" si="0"/>
        <v>0</v>
      </c>
      <c r="P18" s="55">
        <f t="shared" si="0"/>
        <v>0</v>
      </c>
      <c r="Q18" s="55">
        <f t="shared" si="0"/>
        <v>0</v>
      </c>
      <c r="R18" s="55">
        <f t="shared" si="0"/>
        <v>0</v>
      </c>
      <c r="S18" s="55">
        <f t="shared" si="0"/>
        <v>0</v>
      </c>
      <c r="T18" s="55">
        <f t="shared" si="0"/>
        <v>0</v>
      </c>
      <c r="U18" s="55">
        <f t="shared" si="0"/>
        <v>0</v>
      </c>
      <c r="V18" s="55">
        <f t="shared" si="0"/>
        <v>0</v>
      </c>
      <c r="W18" s="55">
        <f t="shared" si="0"/>
        <v>0</v>
      </c>
      <c r="X18" s="55">
        <f t="shared" si="0"/>
        <v>0</v>
      </c>
      <c r="Y18" s="55">
        <f t="shared" si="0"/>
        <v>0</v>
      </c>
      <c r="Z18" s="55">
        <f t="shared" si="0"/>
        <v>0</v>
      </c>
      <c r="AA18" s="55">
        <f t="shared" si="0"/>
        <v>0</v>
      </c>
      <c r="AB18" s="55">
        <f t="shared" si="0"/>
        <v>0</v>
      </c>
      <c r="AC18" s="55">
        <f t="shared" si="0"/>
        <v>0</v>
      </c>
      <c r="AD18" s="55">
        <f t="shared" si="0"/>
        <v>0</v>
      </c>
      <c r="AE18" s="55">
        <f t="shared" si="0"/>
        <v>0</v>
      </c>
      <c r="AF18" s="55">
        <f t="shared" si="0"/>
        <v>0</v>
      </c>
      <c r="AG18" s="55">
        <f t="shared" si="0"/>
        <v>0</v>
      </c>
      <c r="AH18" s="55">
        <f t="shared" si="0"/>
        <v>0</v>
      </c>
      <c r="AI18" s="55">
        <f t="shared" si="0"/>
        <v>0</v>
      </c>
      <c r="AJ18" s="55">
        <f t="shared" si="0"/>
        <v>0</v>
      </c>
      <c r="AK18" s="55">
        <f t="shared" si="0"/>
        <v>0</v>
      </c>
      <c r="AL18" s="55">
        <f t="shared" si="0"/>
        <v>0</v>
      </c>
      <c r="AM18" s="55">
        <f t="shared" si="0"/>
        <v>0</v>
      </c>
      <c r="AN18" s="55">
        <f t="shared" si="0"/>
        <v>0</v>
      </c>
      <c r="AO18" s="55">
        <f t="shared" si="0"/>
        <v>0</v>
      </c>
      <c r="AP18" s="55">
        <f t="shared" si="0"/>
        <v>0</v>
      </c>
      <c r="AQ18" s="72">
        <f>SUM(D18:AP18)</f>
        <v>0</v>
      </c>
    </row>
    <row r="19" spans="3:43" s="26" customFormat="1" ht="24.95" customHeight="1">
      <c r="C19" s="73" t="s">
        <v>67</v>
      </c>
      <c r="D19" s="74">
        <f t="array" ref="D19:AP19">+TRANSPOSE('１次効果'!G226:G264)</f>
        <v>0</v>
      </c>
      <c r="E19" s="74">
        <v>0</v>
      </c>
      <c r="F19" s="74">
        <v>0</v>
      </c>
      <c r="G19" s="74">
        <v>0</v>
      </c>
      <c r="H19" s="74">
        <v>0</v>
      </c>
      <c r="I19" s="74">
        <v>0</v>
      </c>
      <c r="J19" s="74">
        <v>0</v>
      </c>
      <c r="K19" s="74">
        <v>0</v>
      </c>
      <c r="L19" s="74">
        <v>0</v>
      </c>
      <c r="M19" s="74">
        <v>0</v>
      </c>
      <c r="N19" s="74">
        <v>0</v>
      </c>
      <c r="O19" s="74">
        <v>0</v>
      </c>
      <c r="P19" s="74">
        <v>0</v>
      </c>
      <c r="Q19" s="74">
        <v>0</v>
      </c>
      <c r="R19" s="74">
        <v>0</v>
      </c>
      <c r="S19" s="74">
        <v>0</v>
      </c>
      <c r="T19" s="74">
        <v>0</v>
      </c>
      <c r="U19" s="74">
        <v>0</v>
      </c>
      <c r="V19" s="74">
        <v>0</v>
      </c>
      <c r="W19" s="74">
        <v>0</v>
      </c>
      <c r="X19" s="74">
        <v>0</v>
      </c>
      <c r="Y19" s="74">
        <v>0</v>
      </c>
      <c r="Z19" s="74">
        <v>0</v>
      </c>
      <c r="AA19" s="74">
        <v>0</v>
      </c>
      <c r="AB19" s="74">
        <v>0</v>
      </c>
      <c r="AC19" s="74">
        <v>0</v>
      </c>
      <c r="AD19" s="74">
        <v>0</v>
      </c>
      <c r="AE19" s="74">
        <v>0</v>
      </c>
      <c r="AF19" s="74">
        <v>0</v>
      </c>
      <c r="AG19" s="74">
        <v>0</v>
      </c>
      <c r="AH19" s="74">
        <v>0</v>
      </c>
      <c r="AI19" s="74">
        <v>0</v>
      </c>
      <c r="AJ19" s="74">
        <v>0</v>
      </c>
      <c r="AK19" s="74">
        <v>0</v>
      </c>
      <c r="AL19" s="74">
        <v>0</v>
      </c>
      <c r="AM19" s="74">
        <v>0</v>
      </c>
      <c r="AN19" s="74">
        <v>0</v>
      </c>
      <c r="AO19" s="74">
        <v>0</v>
      </c>
      <c r="AP19" s="74">
        <v>0</v>
      </c>
      <c r="AQ19" s="75">
        <f>SUM(D19:AP19)</f>
        <v>0</v>
      </c>
    </row>
    <row r="20" spans="3:43" s="26" customFormat="1" ht="24.95" customHeight="1">
      <c r="C20" s="73" t="s">
        <v>68</v>
      </c>
      <c r="D20" s="74">
        <f t="array" ref="D20:AP20">+TRANSPOSE('２次効果'!H138:H176)</f>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v>0</v>
      </c>
      <c r="AA20" s="74">
        <v>0</v>
      </c>
      <c r="AB20" s="74">
        <v>0</v>
      </c>
      <c r="AC20" s="74">
        <v>0</v>
      </c>
      <c r="AD20" s="74">
        <v>0</v>
      </c>
      <c r="AE20" s="74">
        <v>0</v>
      </c>
      <c r="AF20" s="74">
        <v>0</v>
      </c>
      <c r="AG20" s="74">
        <v>0</v>
      </c>
      <c r="AH20" s="74">
        <v>0</v>
      </c>
      <c r="AI20" s="74">
        <v>0</v>
      </c>
      <c r="AJ20" s="74">
        <v>0</v>
      </c>
      <c r="AK20" s="74">
        <v>0</v>
      </c>
      <c r="AL20" s="74">
        <v>0</v>
      </c>
      <c r="AM20" s="74">
        <v>0</v>
      </c>
      <c r="AN20" s="74">
        <v>0</v>
      </c>
      <c r="AO20" s="74">
        <v>0</v>
      </c>
      <c r="AP20" s="74">
        <v>0</v>
      </c>
      <c r="AQ20" s="75">
        <f>SUM(D20:AP20)</f>
        <v>0</v>
      </c>
    </row>
    <row r="21" spans="3:43" s="26" customFormat="1" ht="24.95" customHeight="1" thickBot="1">
      <c r="C21" s="34" t="s">
        <v>62</v>
      </c>
      <c r="D21" s="76">
        <f>SUM(D18:D20)</f>
        <v>0</v>
      </c>
      <c r="E21" s="76">
        <f t="shared" ref="E21:AP21" si="1">SUM(E18:E20)</f>
        <v>0</v>
      </c>
      <c r="F21" s="76">
        <f t="shared" si="1"/>
        <v>0</v>
      </c>
      <c r="G21" s="76">
        <f t="shared" si="1"/>
        <v>0</v>
      </c>
      <c r="H21" s="76">
        <f t="shared" si="1"/>
        <v>0</v>
      </c>
      <c r="I21" s="76">
        <f t="shared" si="1"/>
        <v>0</v>
      </c>
      <c r="J21" s="76">
        <f t="shared" si="1"/>
        <v>0</v>
      </c>
      <c r="K21" s="76">
        <f t="shared" si="1"/>
        <v>0</v>
      </c>
      <c r="L21" s="76">
        <f t="shared" si="1"/>
        <v>0</v>
      </c>
      <c r="M21" s="76">
        <f t="shared" si="1"/>
        <v>0</v>
      </c>
      <c r="N21" s="76">
        <f t="shared" si="1"/>
        <v>0</v>
      </c>
      <c r="O21" s="76">
        <f t="shared" si="1"/>
        <v>0</v>
      </c>
      <c r="P21" s="76">
        <f t="shared" si="1"/>
        <v>0</v>
      </c>
      <c r="Q21" s="76">
        <f t="shared" si="1"/>
        <v>0</v>
      </c>
      <c r="R21" s="76">
        <f t="shared" si="1"/>
        <v>0</v>
      </c>
      <c r="S21" s="76">
        <f t="shared" si="1"/>
        <v>0</v>
      </c>
      <c r="T21" s="76">
        <f t="shared" si="1"/>
        <v>0</v>
      </c>
      <c r="U21" s="76">
        <f t="shared" si="1"/>
        <v>0</v>
      </c>
      <c r="V21" s="76">
        <f t="shared" si="1"/>
        <v>0</v>
      </c>
      <c r="W21" s="76">
        <f t="shared" si="1"/>
        <v>0</v>
      </c>
      <c r="X21" s="76">
        <f t="shared" si="1"/>
        <v>0</v>
      </c>
      <c r="Y21" s="76">
        <f t="shared" si="1"/>
        <v>0</v>
      </c>
      <c r="Z21" s="76">
        <f t="shared" si="1"/>
        <v>0</v>
      </c>
      <c r="AA21" s="76">
        <f t="shared" si="1"/>
        <v>0</v>
      </c>
      <c r="AB21" s="76">
        <f t="shared" si="1"/>
        <v>0</v>
      </c>
      <c r="AC21" s="76">
        <f t="shared" si="1"/>
        <v>0</v>
      </c>
      <c r="AD21" s="76">
        <f t="shared" si="1"/>
        <v>0</v>
      </c>
      <c r="AE21" s="76">
        <f t="shared" si="1"/>
        <v>0</v>
      </c>
      <c r="AF21" s="76">
        <f t="shared" si="1"/>
        <v>0</v>
      </c>
      <c r="AG21" s="76">
        <f t="shared" si="1"/>
        <v>0</v>
      </c>
      <c r="AH21" s="76">
        <f t="shared" si="1"/>
        <v>0</v>
      </c>
      <c r="AI21" s="76">
        <f t="shared" si="1"/>
        <v>0</v>
      </c>
      <c r="AJ21" s="76">
        <f t="shared" si="1"/>
        <v>0</v>
      </c>
      <c r="AK21" s="76">
        <f t="shared" si="1"/>
        <v>0</v>
      </c>
      <c r="AL21" s="76">
        <f t="shared" si="1"/>
        <v>0</v>
      </c>
      <c r="AM21" s="76">
        <f t="shared" si="1"/>
        <v>0</v>
      </c>
      <c r="AN21" s="76">
        <f t="shared" si="1"/>
        <v>0</v>
      </c>
      <c r="AO21" s="76">
        <f t="shared" si="1"/>
        <v>0</v>
      </c>
      <c r="AP21" s="76">
        <f t="shared" si="1"/>
        <v>0</v>
      </c>
      <c r="AQ21" s="77">
        <f>SUM(AQ18:AQ20)</f>
        <v>0</v>
      </c>
    </row>
    <row r="22" spans="3:43" s="26" customFormat="1" ht="13.5">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row>
    <row r="23" spans="3:43" s="26" customFormat="1" ht="15" thickBot="1">
      <c r="C23" s="68" t="s">
        <v>69</v>
      </c>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row>
    <row r="24" spans="3:43" s="26" customFormat="1" ht="12.95" customHeight="1">
      <c r="C24" s="28"/>
      <c r="D24" s="182" t="s">
        <v>191</v>
      </c>
      <c r="E24" s="182" t="s">
        <v>192</v>
      </c>
      <c r="F24" s="182" t="s">
        <v>193</v>
      </c>
      <c r="G24" s="182" t="s">
        <v>194</v>
      </c>
      <c r="H24" s="182" t="s">
        <v>195</v>
      </c>
      <c r="I24" s="182" t="s">
        <v>196</v>
      </c>
      <c r="J24" s="182" t="s">
        <v>197</v>
      </c>
      <c r="K24" s="182" t="s">
        <v>198</v>
      </c>
      <c r="L24" s="182" t="s">
        <v>199</v>
      </c>
      <c r="M24" s="182" t="s">
        <v>200</v>
      </c>
      <c r="N24" s="182" t="s">
        <v>201</v>
      </c>
      <c r="O24" s="182" t="s">
        <v>202</v>
      </c>
      <c r="P24" s="182" t="s">
        <v>203</v>
      </c>
      <c r="Q24" s="182" t="s">
        <v>204</v>
      </c>
      <c r="R24" s="182" t="s">
        <v>205</v>
      </c>
      <c r="S24" s="182" t="s">
        <v>206</v>
      </c>
      <c r="T24" s="182" t="s">
        <v>207</v>
      </c>
      <c r="U24" s="182" t="s">
        <v>208</v>
      </c>
      <c r="V24" s="182" t="s">
        <v>209</v>
      </c>
      <c r="W24" s="182" t="s">
        <v>210</v>
      </c>
      <c r="X24" s="182" t="s">
        <v>211</v>
      </c>
      <c r="Y24" s="182" t="s">
        <v>212</v>
      </c>
      <c r="Z24" s="182" t="s">
        <v>213</v>
      </c>
      <c r="AA24" s="182" t="s">
        <v>214</v>
      </c>
      <c r="AB24" s="182" t="s">
        <v>215</v>
      </c>
      <c r="AC24" s="182" t="s">
        <v>216</v>
      </c>
      <c r="AD24" s="182" t="s">
        <v>217</v>
      </c>
      <c r="AE24" s="182" t="s">
        <v>218</v>
      </c>
      <c r="AF24" s="182" t="s">
        <v>219</v>
      </c>
      <c r="AG24" s="182" t="s">
        <v>220</v>
      </c>
      <c r="AH24" s="182" t="s">
        <v>221</v>
      </c>
      <c r="AI24" s="182" t="s">
        <v>222</v>
      </c>
      <c r="AJ24" s="182" t="s">
        <v>223</v>
      </c>
      <c r="AK24" s="182" t="s">
        <v>224</v>
      </c>
      <c r="AL24" s="182" t="s">
        <v>225</v>
      </c>
      <c r="AM24" s="182" t="s">
        <v>226</v>
      </c>
      <c r="AN24" s="182" t="s">
        <v>227</v>
      </c>
      <c r="AO24" s="182" t="s">
        <v>228</v>
      </c>
      <c r="AP24" s="182" t="s">
        <v>229</v>
      </c>
      <c r="AQ24" s="30"/>
    </row>
    <row r="25" spans="3:43" s="26" customFormat="1" ht="54">
      <c r="C25" s="79" t="s">
        <v>35</v>
      </c>
      <c r="D25" s="32" t="s">
        <v>36</v>
      </c>
      <c r="E25" s="32" t="s">
        <v>230</v>
      </c>
      <c r="F25" s="32" t="s">
        <v>235</v>
      </c>
      <c r="G25" s="32" t="s">
        <v>236</v>
      </c>
      <c r="H25" s="32" t="s">
        <v>237</v>
      </c>
      <c r="I25" s="32" t="s">
        <v>37</v>
      </c>
      <c r="J25" s="32" t="s">
        <v>38</v>
      </c>
      <c r="K25" s="32" t="s">
        <v>39</v>
      </c>
      <c r="L25" s="32" t="s">
        <v>40</v>
      </c>
      <c r="M25" s="32" t="s">
        <v>231</v>
      </c>
      <c r="N25" s="32" t="s">
        <v>41</v>
      </c>
      <c r="O25" s="32" t="s">
        <v>42</v>
      </c>
      <c r="P25" s="32" t="s">
        <v>43</v>
      </c>
      <c r="Q25" s="32" t="s">
        <v>44</v>
      </c>
      <c r="R25" s="32" t="s">
        <v>238</v>
      </c>
      <c r="S25" s="32" t="s">
        <v>239</v>
      </c>
      <c r="T25" s="32" t="s">
        <v>240</v>
      </c>
      <c r="U25" s="32" t="s">
        <v>241</v>
      </c>
      <c r="V25" s="32" t="s">
        <v>45</v>
      </c>
      <c r="W25" s="32" t="s">
        <v>242</v>
      </c>
      <c r="X25" s="32" t="s">
        <v>46</v>
      </c>
      <c r="Y25" s="32" t="s">
        <v>47</v>
      </c>
      <c r="Z25" s="32" t="s">
        <v>48</v>
      </c>
      <c r="AA25" s="32" t="s">
        <v>232</v>
      </c>
      <c r="AB25" s="32" t="s">
        <v>233</v>
      </c>
      <c r="AC25" s="32" t="s">
        <v>234</v>
      </c>
      <c r="AD25" s="32" t="s">
        <v>49</v>
      </c>
      <c r="AE25" s="32" t="s">
        <v>50</v>
      </c>
      <c r="AF25" s="32" t="s">
        <v>51</v>
      </c>
      <c r="AG25" s="32" t="s">
        <v>243</v>
      </c>
      <c r="AH25" s="32" t="s">
        <v>244</v>
      </c>
      <c r="AI25" s="32" t="s">
        <v>52</v>
      </c>
      <c r="AJ25" s="32" t="s">
        <v>53</v>
      </c>
      <c r="AK25" s="32" t="s">
        <v>245</v>
      </c>
      <c r="AL25" s="32" t="s">
        <v>246</v>
      </c>
      <c r="AM25" s="32" t="s">
        <v>54</v>
      </c>
      <c r="AN25" s="32" t="s">
        <v>55</v>
      </c>
      <c r="AO25" s="32" t="s">
        <v>247</v>
      </c>
      <c r="AP25" s="32" t="s">
        <v>136</v>
      </c>
      <c r="AQ25" s="80" t="s">
        <v>56</v>
      </c>
    </row>
    <row r="26" spans="3:43" s="26" customFormat="1" ht="24.95" customHeight="1">
      <c r="C26" s="71" t="s">
        <v>66</v>
      </c>
      <c r="D26" s="55">
        <f>+D18*係数!D6</f>
        <v>0</v>
      </c>
      <c r="E26" s="55">
        <f>+E18*係数!E6</f>
        <v>0</v>
      </c>
      <c r="F26" s="55">
        <f>+F18*係数!F6</f>
        <v>0</v>
      </c>
      <c r="G26" s="55">
        <f>+G18*係数!G6</f>
        <v>0</v>
      </c>
      <c r="H26" s="55">
        <f>+H18*係数!H6</f>
        <v>0</v>
      </c>
      <c r="I26" s="55">
        <f>+I18*係数!I6</f>
        <v>0</v>
      </c>
      <c r="J26" s="55">
        <f>+J18*係数!J6</f>
        <v>0</v>
      </c>
      <c r="K26" s="55">
        <f>+K18*係数!K6</f>
        <v>0</v>
      </c>
      <c r="L26" s="55">
        <f>+L18*係数!L6</f>
        <v>0</v>
      </c>
      <c r="M26" s="55">
        <f>+M18*係数!M6</f>
        <v>0</v>
      </c>
      <c r="N26" s="55">
        <f>+N18*係数!N6</f>
        <v>0</v>
      </c>
      <c r="O26" s="55">
        <f>+O18*係数!O6</f>
        <v>0</v>
      </c>
      <c r="P26" s="55">
        <f>+P18*係数!P6</f>
        <v>0</v>
      </c>
      <c r="Q26" s="55">
        <f>+Q18*係数!Q6</f>
        <v>0</v>
      </c>
      <c r="R26" s="55">
        <f>+R18*係数!R6</f>
        <v>0</v>
      </c>
      <c r="S26" s="55">
        <f>+S18*係数!S6</f>
        <v>0</v>
      </c>
      <c r="T26" s="55">
        <f>+T18*係数!T6</f>
        <v>0</v>
      </c>
      <c r="U26" s="55">
        <f>+U18*係数!U6</f>
        <v>0</v>
      </c>
      <c r="V26" s="55">
        <f>+V18*係数!V6</f>
        <v>0</v>
      </c>
      <c r="W26" s="55">
        <f>+W18*係数!W6</f>
        <v>0</v>
      </c>
      <c r="X26" s="55">
        <f>+X18*係数!X6</f>
        <v>0</v>
      </c>
      <c r="Y26" s="55">
        <f>+Y18*係数!Y6</f>
        <v>0</v>
      </c>
      <c r="Z26" s="55">
        <f>+Z18*係数!Z6</f>
        <v>0</v>
      </c>
      <c r="AA26" s="55">
        <f>+AA18*係数!AA6</f>
        <v>0</v>
      </c>
      <c r="AB26" s="55">
        <f>+AB18*係数!AB6</f>
        <v>0</v>
      </c>
      <c r="AC26" s="55">
        <f>+AC18*係数!AC6</f>
        <v>0</v>
      </c>
      <c r="AD26" s="55">
        <f>+AD18*係数!AD6</f>
        <v>0</v>
      </c>
      <c r="AE26" s="55">
        <f>+AE18*係数!AE6</f>
        <v>0</v>
      </c>
      <c r="AF26" s="55">
        <f>+AF18*係数!AF6</f>
        <v>0</v>
      </c>
      <c r="AG26" s="55">
        <f>+AG18*係数!AG6</f>
        <v>0</v>
      </c>
      <c r="AH26" s="55">
        <f>+AH18*係数!AH6</f>
        <v>0</v>
      </c>
      <c r="AI26" s="55">
        <f>+AI18*係数!AI6</f>
        <v>0</v>
      </c>
      <c r="AJ26" s="55">
        <f>+AJ18*係数!AJ6</f>
        <v>0</v>
      </c>
      <c r="AK26" s="55">
        <f>+AK18*係数!AK6</f>
        <v>0</v>
      </c>
      <c r="AL26" s="55">
        <f>+AL18*係数!AL6</f>
        <v>0</v>
      </c>
      <c r="AM26" s="55">
        <f>+AM18*係数!AM6</f>
        <v>0</v>
      </c>
      <c r="AN26" s="55">
        <f>+AN18*係数!AN6</f>
        <v>0</v>
      </c>
      <c r="AO26" s="55">
        <f>+AO18*係数!AO6</f>
        <v>0</v>
      </c>
      <c r="AP26" s="55">
        <f>+AP18*係数!AP6</f>
        <v>0</v>
      </c>
      <c r="AQ26" s="72">
        <f>SUM(D26:AP26)</f>
        <v>0</v>
      </c>
    </row>
    <row r="27" spans="3:43" s="26" customFormat="1" ht="24.95" customHeight="1">
      <c r="C27" s="73" t="s">
        <v>67</v>
      </c>
      <c r="D27" s="74">
        <f t="array" ref="D27:AP27">+TRANSPOSE('１次効果'!K226:K264)</f>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0</v>
      </c>
      <c r="X27" s="74">
        <v>0</v>
      </c>
      <c r="Y27" s="74">
        <v>0</v>
      </c>
      <c r="Z27" s="74">
        <v>0</v>
      </c>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5">
        <f>SUM(D27:AP27)</f>
        <v>0</v>
      </c>
    </row>
    <row r="28" spans="3:43" s="26" customFormat="1" ht="24.95" customHeight="1">
      <c r="C28" s="73" t="s">
        <v>68</v>
      </c>
      <c r="D28" s="74">
        <f t="array" ref="D28:AP28">+TRANSPOSE('２次効果'!L138:L176)</f>
        <v>0</v>
      </c>
      <c r="E28" s="74">
        <v>0</v>
      </c>
      <c r="F28" s="74">
        <v>0</v>
      </c>
      <c r="G28" s="74">
        <v>0</v>
      </c>
      <c r="H28" s="74">
        <v>0</v>
      </c>
      <c r="I28" s="74">
        <v>0</v>
      </c>
      <c r="J28" s="74">
        <v>0</v>
      </c>
      <c r="K28" s="74">
        <v>0</v>
      </c>
      <c r="L28" s="74">
        <v>0</v>
      </c>
      <c r="M28" s="74">
        <v>0</v>
      </c>
      <c r="N28" s="74">
        <v>0</v>
      </c>
      <c r="O28" s="74">
        <v>0</v>
      </c>
      <c r="P28" s="74">
        <v>0</v>
      </c>
      <c r="Q28" s="74">
        <v>0</v>
      </c>
      <c r="R28" s="74">
        <v>0</v>
      </c>
      <c r="S28" s="74">
        <v>0</v>
      </c>
      <c r="T28" s="74">
        <v>0</v>
      </c>
      <c r="U28" s="74">
        <v>0</v>
      </c>
      <c r="V28" s="74">
        <v>0</v>
      </c>
      <c r="W28" s="74">
        <v>0</v>
      </c>
      <c r="X28" s="74">
        <v>0</v>
      </c>
      <c r="Y28" s="74">
        <v>0</v>
      </c>
      <c r="Z28" s="74">
        <v>0</v>
      </c>
      <c r="AA28" s="74">
        <v>0</v>
      </c>
      <c r="AB28" s="74">
        <v>0</v>
      </c>
      <c r="AC28" s="74">
        <v>0</v>
      </c>
      <c r="AD28" s="74">
        <v>0</v>
      </c>
      <c r="AE28" s="74">
        <v>0</v>
      </c>
      <c r="AF28" s="74">
        <v>0</v>
      </c>
      <c r="AG28" s="74">
        <v>0</v>
      </c>
      <c r="AH28" s="74">
        <v>0</v>
      </c>
      <c r="AI28" s="74">
        <v>0</v>
      </c>
      <c r="AJ28" s="74">
        <v>0</v>
      </c>
      <c r="AK28" s="74">
        <v>0</v>
      </c>
      <c r="AL28" s="74">
        <v>0</v>
      </c>
      <c r="AM28" s="74">
        <v>0</v>
      </c>
      <c r="AN28" s="74">
        <v>0</v>
      </c>
      <c r="AO28" s="74">
        <v>0</v>
      </c>
      <c r="AP28" s="74">
        <v>0</v>
      </c>
      <c r="AQ28" s="75">
        <f>SUM(D28:AP28)</f>
        <v>0</v>
      </c>
    </row>
    <row r="29" spans="3:43" s="26" customFormat="1" ht="24.95" customHeight="1" thickBot="1">
      <c r="C29" s="34" t="s">
        <v>62</v>
      </c>
      <c r="D29" s="76">
        <f>SUM(D26:D28)</f>
        <v>0</v>
      </c>
      <c r="E29" s="76">
        <f t="shared" ref="E29:AP29" si="2">SUM(E26:E28)</f>
        <v>0</v>
      </c>
      <c r="F29" s="76">
        <f t="shared" si="2"/>
        <v>0</v>
      </c>
      <c r="G29" s="76">
        <f t="shared" si="2"/>
        <v>0</v>
      </c>
      <c r="H29" s="76">
        <f t="shared" si="2"/>
        <v>0</v>
      </c>
      <c r="I29" s="76">
        <f t="shared" si="2"/>
        <v>0</v>
      </c>
      <c r="J29" s="76">
        <f t="shared" si="2"/>
        <v>0</v>
      </c>
      <c r="K29" s="76">
        <f t="shared" si="2"/>
        <v>0</v>
      </c>
      <c r="L29" s="76">
        <f t="shared" si="2"/>
        <v>0</v>
      </c>
      <c r="M29" s="76">
        <f t="shared" si="2"/>
        <v>0</v>
      </c>
      <c r="N29" s="76">
        <f t="shared" si="2"/>
        <v>0</v>
      </c>
      <c r="O29" s="76">
        <f t="shared" si="2"/>
        <v>0</v>
      </c>
      <c r="P29" s="76">
        <f t="shared" si="2"/>
        <v>0</v>
      </c>
      <c r="Q29" s="76">
        <f t="shared" si="2"/>
        <v>0</v>
      </c>
      <c r="R29" s="76">
        <f t="shared" si="2"/>
        <v>0</v>
      </c>
      <c r="S29" s="76">
        <f t="shared" si="2"/>
        <v>0</v>
      </c>
      <c r="T29" s="76">
        <f t="shared" si="2"/>
        <v>0</v>
      </c>
      <c r="U29" s="76">
        <f t="shared" si="2"/>
        <v>0</v>
      </c>
      <c r="V29" s="76">
        <f t="shared" si="2"/>
        <v>0</v>
      </c>
      <c r="W29" s="76">
        <f t="shared" si="2"/>
        <v>0</v>
      </c>
      <c r="X29" s="76">
        <f t="shared" si="2"/>
        <v>0</v>
      </c>
      <c r="Y29" s="76">
        <f t="shared" si="2"/>
        <v>0</v>
      </c>
      <c r="Z29" s="76">
        <f t="shared" si="2"/>
        <v>0</v>
      </c>
      <c r="AA29" s="76">
        <f t="shared" si="2"/>
        <v>0</v>
      </c>
      <c r="AB29" s="76">
        <f t="shared" si="2"/>
        <v>0</v>
      </c>
      <c r="AC29" s="76">
        <f t="shared" si="2"/>
        <v>0</v>
      </c>
      <c r="AD29" s="76">
        <f t="shared" si="2"/>
        <v>0</v>
      </c>
      <c r="AE29" s="76">
        <f t="shared" si="2"/>
        <v>0</v>
      </c>
      <c r="AF29" s="76">
        <f t="shared" si="2"/>
        <v>0</v>
      </c>
      <c r="AG29" s="76">
        <f t="shared" si="2"/>
        <v>0</v>
      </c>
      <c r="AH29" s="76">
        <f t="shared" si="2"/>
        <v>0</v>
      </c>
      <c r="AI29" s="76">
        <f t="shared" si="2"/>
        <v>0</v>
      </c>
      <c r="AJ29" s="76">
        <f t="shared" si="2"/>
        <v>0</v>
      </c>
      <c r="AK29" s="76">
        <f t="shared" si="2"/>
        <v>0</v>
      </c>
      <c r="AL29" s="76">
        <f t="shared" si="2"/>
        <v>0</v>
      </c>
      <c r="AM29" s="76">
        <f t="shared" si="2"/>
        <v>0</v>
      </c>
      <c r="AN29" s="76">
        <f t="shared" si="2"/>
        <v>0</v>
      </c>
      <c r="AO29" s="76">
        <f t="shared" si="2"/>
        <v>0</v>
      </c>
      <c r="AP29" s="76">
        <f t="shared" si="2"/>
        <v>0</v>
      </c>
      <c r="AQ29" s="77">
        <f>SUM(AQ26:AQ28)</f>
        <v>0</v>
      </c>
    </row>
    <row r="30" spans="3:43" s="26" customFormat="1" ht="13.5">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row>
    <row r="31" spans="3:43" s="26" customFormat="1" ht="15" thickBot="1">
      <c r="C31" s="68" t="s">
        <v>70</v>
      </c>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row>
    <row r="32" spans="3:43" s="26" customFormat="1" ht="12.95" customHeight="1">
      <c r="C32" s="28"/>
      <c r="D32" s="182" t="s">
        <v>191</v>
      </c>
      <c r="E32" s="182" t="s">
        <v>192</v>
      </c>
      <c r="F32" s="182" t="s">
        <v>193</v>
      </c>
      <c r="G32" s="182" t="s">
        <v>194</v>
      </c>
      <c r="H32" s="182" t="s">
        <v>195</v>
      </c>
      <c r="I32" s="182" t="s">
        <v>196</v>
      </c>
      <c r="J32" s="182" t="s">
        <v>197</v>
      </c>
      <c r="K32" s="182" t="s">
        <v>198</v>
      </c>
      <c r="L32" s="182" t="s">
        <v>199</v>
      </c>
      <c r="M32" s="182" t="s">
        <v>200</v>
      </c>
      <c r="N32" s="182" t="s">
        <v>201</v>
      </c>
      <c r="O32" s="182" t="s">
        <v>202</v>
      </c>
      <c r="P32" s="182" t="s">
        <v>203</v>
      </c>
      <c r="Q32" s="182" t="s">
        <v>204</v>
      </c>
      <c r="R32" s="182" t="s">
        <v>205</v>
      </c>
      <c r="S32" s="182" t="s">
        <v>206</v>
      </c>
      <c r="T32" s="182" t="s">
        <v>207</v>
      </c>
      <c r="U32" s="182" t="s">
        <v>208</v>
      </c>
      <c r="V32" s="182" t="s">
        <v>209</v>
      </c>
      <c r="W32" s="182" t="s">
        <v>210</v>
      </c>
      <c r="X32" s="182" t="s">
        <v>211</v>
      </c>
      <c r="Y32" s="182" t="s">
        <v>212</v>
      </c>
      <c r="Z32" s="182" t="s">
        <v>213</v>
      </c>
      <c r="AA32" s="182" t="s">
        <v>214</v>
      </c>
      <c r="AB32" s="182" t="s">
        <v>215</v>
      </c>
      <c r="AC32" s="182" t="s">
        <v>216</v>
      </c>
      <c r="AD32" s="182" t="s">
        <v>217</v>
      </c>
      <c r="AE32" s="182" t="s">
        <v>218</v>
      </c>
      <c r="AF32" s="182" t="s">
        <v>219</v>
      </c>
      <c r="AG32" s="182" t="s">
        <v>220</v>
      </c>
      <c r="AH32" s="182" t="s">
        <v>221</v>
      </c>
      <c r="AI32" s="182" t="s">
        <v>222</v>
      </c>
      <c r="AJ32" s="182" t="s">
        <v>223</v>
      </c>
      <c r="AK32" s="182" t="s">
        <v>224</v>
      </c>
      <c r="AL32" s="182" t="s">
        <v>225</v>
      </c>
      <c r="AM32" s="182" t="s">
        <v>226</v>
      </c>
      <c r="AN32" s="182" t="s">
        <v>227</v>
      </c>
      <c r="AO32" s="182" t="s">
        <v>228</v>
      </c>
      <c r="AP32" s="182" t="s">
        <v>229</v>
      </c>
      <c r="AQ32" s="30"/>
    </row>
    <row r="33" spans="3:43" s="26" customFormat="1" ht="54">
      <c r="C33" s="31" t="s">
        <v>35</v>
      </c>
      <c r="D33" s="32" t="s">
        <v>36</v>
      </c>
      <c r="E33" s="32" t="s">
        <v>230</v>
      </c>
      <c r="F33" s="32" t="s">
        <v>235</v>
      </c>
      <c r="G33" s="32" t="s">
        <v>236</v>
      </c>
      <c r="H33" s="32" t="s">
        <v>237</v>
      </c>
      <c r="I33" s="32" t="s">
        <v>37</v>
      </c>
      <c r="J33" s="32" t="s">
        <v>38</v>
      </c>
      <c r="K33" s="32" t="s">
        <v>39</v>
      </c>
      <c r="L33" s="32" t="s">
        <v>40</v>
      </c>
      <c r="M33" s="32" t="s">
        <v>231</v>
      </c>
      <c r="N33" s="32" t="s">
        <v>41</v>
      </c>
      <c r="O33" s="32" t="s">
        <v>42</v>
      </c>
      <c r="P33" s="32" t="s">
        <v>43</v>
      </c>
      <c r="Q33" s="32" t="s">
        <v>44</v>
      </c>
      <c r="R33" s="32" t="s">
        <v>238</v>
      </c>
      <c r="S33" s="32" t="s">
        <v>239</v>
      </c>
      <c r="T33" s="32" t="s">
        <v>240</v>
      </c>
      <c r="U33" s="32" t="s">
        <v>241</v>
      </c>
      <c r="V33" s="32" t="s">
        <v>45</v>
      </c>
      <c r="W33" s="32" t="s">
        <v>242</v>
      </c>
      <c r="X33" s="32" t="s">
        <v>46</v>
      </c>
      <c r="Y33" s="32" t="s">
        <v>47</v>
      </c>
      <c r="Z33" s="32" t="s">
        <v>48</v>
      </c>
      <c r="AA33" s="32" t="s">
        <v>232</v>
      </c>
      <c r="AB33" s="32" t="s">
        <v>233</v>
      </c>
      <c r="AC33" s="32" t="s">
        <v>234</v>
      </c>
      <c r="AD33" s="32" t="s">
        <v>49</v>
      </c>
      <c r="AE33" s="32" t="s">
        <v>50</v>
      </c>
      <c r="AF33" s="32" t="s">
        <v>51</v>
      </c>
      <c r="AG33" s="32" t="s">
        <v>243</v>
      </c>
      <c r="AH33" s="32" t="s">
        <v>244</v>
      </c>
      <c r="AI33" s="32" t="s">
        <v>52</v>
      </c>
      <c r="AJ33" s="32" t="s">
        <v>53</v>
      </c>
      <c r="AK33" s="32" t="s">
        <v>245</v>
      </c>
      <c r="AL33" s="32" t="s">
        <v>246</v>
      </c>
      <c r="AM33" s="32" t="s">
        <v>54</v>
      </c>
      <c r="AN33" s="32" t="s">
        <v>55</v>
      </c>
      <c r="AO33" s="32" t="s">
        <v>247</v>
      </c>
      <c r="AP33" s="32" t="s">
        <v>136</v>
      </c>
      <c r="AQ33" s="80" t="s">
        <v>56</v>
      </c>
    </row>
    <row r="34" spans="3:43" s="26" customFormat="1" ht="24.95" customHeight="1">
      <c r="C34" s="71" t="s">
        <v>66</v>
      </c>
      <c r="D34" s="55">
        <f>+D18*係数!D7</f>
        <v>0</v>
      </c>
      <c r="E34" s="55">
        <f>+E18*係数!E7</f>
        <v>0</v>
      </c>
      <c r="F34" s="55">
        <f>+F18*係数!F7</f>
        <v>0</v>
      </c>
      <c r="G34" s="55">
        <f>+G18*係数!G7</f>
        <v>0</v>
      </c>
      <c r="H34" s="55">
        <f>+H18*係数!H7</f>
        <v>0</v>
      </c>
      <c r="I34" s="55">
        <f>+I18*係数!I7</f>
        <v>0</v>
      </c>
      <c r="J34" s="55">
        <f>+J18*係数!J7</f>
        <v>0</v>
      </c>
      <c r="K34" s="55">
        <f>+K18*係数!K7</f>
        <v>0</v>
      </c>
      <c r="L34" s="55">
        <f>+L18*係数!L7</f>
        <v>0</v>
      </c>
      <c r="M34" s="55">
        <f>+M18*係数!M7</f>
        <v>0</v>
      </c>
      <c r="N34" s="55">
        <f>+N18*係数!N7</f>
        <v>0</v>
      </c>
      <c r="O34" s="55">
        <f>+O18*係数!O7</f>
        <v>0</v>
      </c>
      <c r="P34" s="55">
        <f>+P18*係数!P7</f>
        <v>0</v>
      </c>
      <c r="Q34" s="55">
        <f>+Q18*係数!Q7</f>
        <v>0</v>
      </c>
      <c r="R34" s="55">
        <f>+R18*係数!R7</f>
        <v>0</v>
      </c>
      <c r="S34" s="55">
        <f>+S18*係数!S7</f>
        <v>0</v>
      </c>
      <c r="T34" s="55">
        <f>+T18*係数!T7</f>
        <v>0</v>
      </c>
      <c r="U34" s="55">
        <f>+U18*係数!U7</f>
        <v>0</v>
      </c>
      <c r="V34" s="55">
        <f>+V18*係数!V7</f>
        <v>0</v>
      </c>
      <c r="W34" s="55">
        <f>+W18*係数!W7</f>
        <v>0</v>
      </c>
      <c r="X34" s="55">
        <f>+X18*係数!X7</f>
        <v>0</v>
      </c>
      <c r="Y34" s="55">
        <f>+Y18*係数!Y7</f>
        <v>0</v>
      </c>
      <c r="Z34" s="55">
        <f>+Z18*係数!Z7</f>
        <v>0</v>
      </c>
      <c r="AA34" s="55">
        <f>+AA18*係数!AA7</f>
        <v>0</v>
      </c>
      <c r="AB34" s="55">
        <f>+AB18*係数!AB7</f>
        <v>0</v>
      </c>
      <c r="AC34" s="55">
        <f>+AC18*係数!AC7</f>
        <v>0</v>
      </c>
      <c r="AD34" s="55">
        <f>+AD18*係数!AD7</f>
        <v>0</v>
      </c>
      <c r="AE34" s="55">
        <f>+AE18*係数!AE7</f>
        <v>0</v>
      </c>
      <c r="AF34" s="55">
        <f>+AF18*係数!AF7</f>
        <v>0</v>
      </c>
      <c r="AG34" s="55">
        <f>+AG18*係数!AG7</f>
        <v>0</v>
      </c>
      <c r="AH34" s="55">
        <f>+AH18*係数!AH7</f>
        <v>0</v>
      </c>
      <c r="AI34" s="55">
        <f>+AI18*係数!AI7</f>
        <v>0</v>
      </c>
      <c r="AJ34" s="55">
        <f>+AJ18*係数!AJ7</f>
        <v>0</v>
      </c>
      <c r="AK34" s="55">
        <f>+AK18*係数!AK7</f>
        <v>0</v>
      </c>
      <c r="AL34" s="55">
        <f>+AL18*係数!AL7</f>
        <v>0</v>
      </c>
      <c r="AM34" s="55">
        <f>+AM18*係数!AM7</f>
        <v>0</v>
      </c>
      <c r="AN34" s="55">
        <f>+AN18*係数!AN7</f>
        <v>0</v>
      </c>
      <c r="AO34" s="55">
        <f>+AO18*係数!AO7</f>
        <v>0</v>
      </c>
      <c r="AP34" s="55">
        <f>+AP18*係数!AP7</f>
        <v>0</v>
      </c>
      <c r="AQ34" s="72">
        <f>SUM(D34:AP34)</f>
        <v>0</v>
      </c>
    </row>
    <row r="35" spans="3:43" s="26" customFormat="1" ht="24.95" customHeight="1">
      <c r="C35" s="73" t="s">
        <v>67</v>
      </c>
      <c r="D35" s="74">
        <f>+D19*係数!D7</f>
        <v>0</v>
      </c>
      <c r="E35" s="74">
        <f>+E19*係数!E7</f>
        <v>0</v>
      </c>
      <c r="F35" s="74">
        <f>+F19*係数!F7</f>
        <v>0</v>
      </c>
      <c r="G35" s="74">
        <f>+G19*係数!G7</f>
        <v>0</v>
      </c>
      <c r="H35" s="74">
        <f>+H19*係数!H7</f>
        <v>0</v>
      </c>
      <c r="I35" s="74">
        <f>+I19*係数!I7</f>
        <v>0</v>
      </c>
      <c r="J35" s="74">
        <f>+J19*係数!J7</f>
        <v>0</v>
      </c>
      <c r="K35" s="74">
        <f>+K19*係数!K7</f>
        <v>0</v>
      </c>
      <c r="L35" s="74">
        <f>+L19*係数!L7</f>
        <v>0</v>
      </c>
      <c r="M35" s="74">
        <f>+M19*係数!M7</f>
        <v>0</v>
      </c>
      <c r="N35" s="74">
        <f>+N19*係数!N7</f>
        <v>0</v>
      </c>
      <c r="O35" s="74">
        <f>+O19*係数!O7</f>
        <v>0</v>
      </c>
      <c r="P35" s="74">
        <f>+P19*係数!P7</f>
        <v>0</v>
      </c>
      <c r="Q35" s="74">
        <f>+Q19*係数!Q7</f>
        <v>0</v>
      </c>
      <c r="R35" s="74">
        <f>+R19*係数!R7</f>
        <v>0</v>
      </c>
      <c r="S35" s="74">
        <f>+S19*係数!S7</f>
        <v>0</v>
      </c>
      <c r="T35" s="74">
        <f>+T19*係数!T7</f>
        <v>0</v>
      </c>
      <c r="U35" s="74">
        <f>+U19*係数!U7</f>
        <v>0</v>
      </c>
      <c r="V35" s="74">
        <f>+V19*係数!V7</f>
        <v>0</v>
      </c>
      <c r="W35" s="74">
        <f>+W19*係数!W7</f>
        <v>0</v>
      </c>
      <c r="X35" s="74">
        <f>+X19*係数!X7</f>
        <v>0</v>
      </c>
      <c r="Y35" s="74">
        <f>+Y19*係数!Y7</f>
        <v>0</v>
      </c>
      <c r="Z35" s="74">
        <f>+Z19*係数!Z7</f>
        <v>0</v>
      </c>
      <c r="AA35" s="74">
        <f>+AA19*係数!AA7</f>
        <v>0</v>
      </c>
      <c r="AB35" s="74">
        <f>+AB19*係数!AB7</f>
        <v>0</v>
      </c>
      <c r="AC35" s="74">
        <f>+AC19*係数!AC7</f>
        <v>0</v>
      </c>
      <c r="AD35" s="74">
        <f>+AD19*係数!AD7</f>
        <v>0</v>
      </c>
      <c r="AE35" s="74">
        <f>+AE19*係数!AE7</f>
        <v>0</v>
      </c>
      <c r="AF35" s="74">
        <f>+AF19*係数!AF7</f>
        <v>0</v>
      </c>
      <c r="AG35" s="74">
        <f>+AG19*係数!AG7</f>
        <v>0</v>
      </c>
      <c r="AH35" s="74">
        <f>+AH19*係数!AH7</f>
        <v>0</v>
      </c>
      <c r="AI35" s="74">
        <f>+AI19*係数!AI7</f>
        <v>0</v>
      </c>
      <c r="AJ35" s="74">
        <f>+AJ19*係数!AJ7</f>
        <v>0</v>
      </c>
      <c r="AK35" s="74">
        <f>+AK19*係数!AK7</f>
        <v>0</v>
      </c>
      <c r="AL35" s="74">
        <f>+AL19*係数!AL7</f>
        <v>0</v>
      </c>
      <c r="AM35" s="74">
        <f>+AM19*係数!AM7</f>
        <v>0</v>
      </c>
      <c r="AN35" s="74">
        <f>+AN19*係数!AN7</f>
        <v>0</v>
      </c>
      <c r="AO35" s="74">
        <f>+AO19*係数!AO7</f>
        <v>0</v>
      </c>
      <c r="AP35" s="74">
        <f>+AP19*係数!AP7</f>
        <v>0</v>
      </c>
      <c r="AQ35" s="75">
        <f>SUM(D35:AP35)</f>
        <v>0</v>
      </c>
    </row>
    <row r="36" spans="3:43" s="26" customFormat="1" ht="24.95" customHeight="1">
      <c r="C36" s="73" t="s">
        <v>68</v>
      </c>
      <c r="D36" s="74">
        <f>+D20*係数!D7</f>
        <v>0</v>
      </c>
      <c r="E36" s="74">
        <f>+E20*係数!E7</f>
        <v>0</v>
      </c>
      <c r="F36" s="74">
        <f>+F20*係数!F7</f>
        <v>0</v>
      </c>
      <c r="G36" s="74">
        <f>+G20*係数!G7</f>
        <v>0</v>
      </c>
      <c r="H36" s="74">
        <f>+H20*係数!H7</f>
        <v>0</v>
      </c>
      <c r="I36" s="74">
        <f>+I20*係数!I7</f>
        <v>0</v>
      </c>
      <c r="J36" s="74">
        <f>+J20*係数!J7</f>
        <v>0</v>
      </c>
      <c r="K36" s="74">
        <f>+K20*係数!K7</f>
        <v>0</v>
      </c>
      <c r="L36" s="74">
        <f>+L20*係数!L7</f>
        <v>0</v>
      </c>
      <c r="M36" s="74">
        <f>+M20*係数!M7</f>
        <v>0</v>
      </c>
      <c r="N36" s="74">
        <f>+N20*係数!N7</f>
        <v>0</v>
      </c>
      <c r="O36" s="74">
        <f>+O20*係数!O7</f>
        <v>0</v>
      </c>
      <c r="P36" s="74">
        <f>+P20*係数!P7</f>
        <v>0</v>
      </c>
      <c r="Q36" s="74">
        <f>+Q20*係数!Q7</f>
        <v>0</v>
      </c>
      <c r="R36" s="74">
        <f>+R20*係数!R7</f>
        <v>0</v>
      </c>
      <c r="S36" s="74">
        <f>+S20*係数!S7</f>
        <v>0</v>
      </c>
      <c r="T36" s="74">
        <f>+T20*係数!T7</f>
        <v>0</v>
      </c>
      <c r="U36" s="74">
        <f>+U20*係数!U7</f>
        <v>0</v>
      </c>
      <c r="V36" s="74">
        <f>+V20*係数!V7</f>
        <v>0</v>
      </c>
      <c r="W36" s="74">
        <f>+W20*係数!W7</f>
        <v>0</v>
      </c>
      <c r="X36" s="74">
        <f>+X20*係数!X7</f>
        <v>0</v>
      </c>
      <c r="Y36" s="74">
        <f>+Y20*係数!Y7</f>
        <v>0</v>
      </c>
      <c r="Z36" s="74">
        <f>+Z20*係数!Z7</f>
        <v>0</v>
      </c>
      <c r="AA36" s="74">
        <f>+AA20*係数!AA7</f>
        <v>0</v>
      </c>
      <c r="AB36" s="74">
        <f>+AB20*係数!AB7</f>
        <v>0</v>
      </c>
      <c r="AC36" s="74">
        <f>+AC20*係数!AC7</f>
        <v>0</v>
      </c>
      <c r="AD36" s="74">
        <f>+AD20*係数!AD7</f>
        <v>0</v>
      </c>
      <c r="AE36" s="74">
        <f>+AE20*係数!AE7</f>
        <v>0</v>
      </c>
      <c r="AF36" s="74">
        <f>+AF20*係数!AF7</f>
        <v>0</v>
      </c>
      <c r="AG36" s="74">
        <f>+AG20*係数!AG7</f>
        <v>0</v>
      </c>
      <c r="AH36" s="74">
        <f>+AH20*係数!AH7</f>
        <v>0</v>
      </c>
      <c r="AI36" s="74">
        <f>+AI20*係数!AI7</f>
        <v>0</v>
      </c>
      <c r="AJ36" s="74">
        <f>+AJ20*係数!AJ7</f>
        <v>0</v>
      </c>
      <c r="AK36" s="74">
        <f>+AK20*係数!AK7</f>
        <v>0</v>
      </c>
      <c r="AL36" s="74">
        <f>+AL20*係数!AL7</f>
        <v>0</v>
      </c>
      <c r="AM36" s="74">
        <f>+AM20*係数!AM7</f>
        <v>0</v>
      </c>
      <c r="AN36" s="74">
        <f>+AN20*係数!AN7</f>
        <v>0</v>
      </c>
      <c r="AO36" s="74">
        <f>+AO20*係数!AO7</f>
        <v>0</v>
      </c>
      <c r="AP36" s="74">
        <f>+AP20*係数!AP7</f>
        <v>0</v>
      </c>
      <c r="AQ36" s="75">
        <f>SUM(D36:AP36)</f>
        <v>0</v>
      </c>
    </row>
    <row r="37" spans="3:43" s="26" customFormat="1" ht="24.95" customHeight="1" thickBot="1">
      <c r="C37" s="34" t="s">
        <v>62</v>
      </c>
      <c r="D37" s="76">
        <f t="shared" ref="D37:AP37" si="3">SUM(D34:D36)</f>
        <v>0</v>
      </c>
      <c r="E37" s="76">
        <f t="shared" si="3"/>
        <v>0</v>
      </c>
      <c r="F37" s="76">
        <f t="shared" si="3"/>
        <v>0</v>
      </c>
      <c r="G37" s="76">
        <f t="shared" si="3"/>
        <v>0</v>
      </c>
      <c r="H37" s="76">
        <f t="shared" si="3"/>
        <v>0</v>
      </c>
      <c r="I37" s="76">
        <f t="shared" si="3"/>
        <v>0</v>
      </c>
      <c r="J37" s="76">
        <f t="shared" si="3"/>
        <v>0</v>
      </c>
      <c r="K37" s="76">
        <f t="shared" si="3"/>
        <v>0</v>
      </c>
      <c r="L37" s="76">
        <f t="shared" si="3"/>
        <v>0</v>
      </c>
      <c r="M37" s="76">
        <f t="shared" si="3"/>
        <v>0</v>
      </c>
      <c r="N37" s="76">
        <f t="shared" si="3"/>
        <v>0</v>
      </c>
      <c r="O37" s="76">
        <f t="shared" si="3"/>
        <v>0</v>
      </c>
      <c r="P37" s="76">
        <f t="shared" si="3"/>
        <v>0</v>
      </c>
      <c r="Q37" s="76">
        <f t="shared" si="3"/>
        <v>0</v>
      </c>
      <c r="R37" s="76">
        <f t="shared" si="3"/>
        <v>0</v>
      </c>
      <c r="S37" s="76">
        <f t="shared" si="3"/>
        <v>0</v>
      </c>
      <c r="T37" s="76">
        <f t="shared" si="3"/>
        <v>0</v>
      </c>
      <c r="U37" s="76">
        <f t="shared" si="3"/>
        <v>0</v>
      </c>
      <c r="V37" s="76">
        <f t="shared" si="3"/>
        <v>0</v>
      </c>
      <c r="W37" s="76">
        <f t="shared" si="3"/>
        <v>0</v>
      </c>
      <c r="X37" s="76">
        <f t="shared" si="3"/>
        <v>0</v>
      </c>
      <c r="Y37" s="76">
        <f t="shared" si="3"/>
        <v>0</v>
      </c>
      <c r="Z37" s="76">
        <f t="shared" si="3"/>
        <v>0</v>
      </c>
      <c r="AA37" s="76">
        <f t="shared" si="3"/>
        <v>0</v>
      </c>
      <c r="AB37" s="76">
        <f t="shared" si="3"/>
        <v>0</v>
      </c>
      <c r="AC37" s="76">
        <f t="shared" si="3"/>
        <v>0</v>
      </c>
      <c r="AD37" s="76">
        <f t="shared" si="3"/>
        <v>0</v>
      </c>
      <c r="AE37" s="76">
        <f t="shared" si="3"/>
        <v>0</v>
      </c>
      <c r="AF37" s="76">
        <f t="shared" si="3"/>
        <v>0</v>
      </c>
      <c r="AG37" s="76">
        <f t="shared" si="3"/>
        <v>0</v>
      </c>
      <c r="AH37" s="76">
        <f t="shared" si="3"/>
        <v>0</v>
      </c>
      <c r="AI37" s="76">
        <f t="shared" si="3"/>
        <v>0</v>
      </c>
      <c r="AJ37" s="76">
        <f t="shared" si="3"/>
        <v>0</v>
      </c>
      <c r="AK37" s="76">
        <f t="shared" si="3"/>
        <v>0</v>
      </c>
      <c r="AL37" s="76">
        <f t="shared" si="3"/>
        <v>0</v>
      </c>
      <c r="AM37" s="76">
        <f t="shared" si="3"/>
        <v>0</v>
      </c>
      <c r="AN37" s="76">
        <f t="shared" si="3"/>
        <v>0</v>
      </c>
      <c r="AO37" s="76">
        <f t="shared" si="3"/>
        <v>0</v>
      </c>
      <c r="AP37" s="76">
        <f t="shared" si="3"/>
        <v>0</v>
      </c>
      <c r="AQ37" s="77">
        <f>SUM(AQ34:AQ36)</f>
        <v>0</v>
      </c>
    </row>
    <row r="38" spans="3:43" s="26" customFormat="1" ht="13.5">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row>
    <row r="39" spans="3:43" s="26" customFormat="1" ht="13.5">
      <c r="C39" s="26" t="s">
        <v>71</v>
      </c>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row>
    <row r="40" spans="3:43" s="26" customFormat="1" ht="13.5">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row>
    <row r="41" spans="3:43" s="26" customFormat="1" ht="13.5">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row>
    <row r="42" spans="3:43">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3">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3">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3">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3">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3">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3">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4:40">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4:40">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4:40">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4:40">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4:40">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4:40">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4:40" ht="36" customHeight="1">
      <c r="D55" s="82"/>
      <c r="E55" s="82"/>
      <c r="F55" s="82"/>
      <c r="G55" s="82"/>
      <c r="H55" s="83"/>
      <c r="I55" s="83"/>
      <c r="J55" s="83"/>
      <c r="K55" s="83"/>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4:40">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4:40">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4:40">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4:40">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4:40">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4:40">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4:40">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4:40">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4:40">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4:40">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4:40">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sheetData>
  <mergeCells count="12">
    <mergeCell ref="AW12:AY12"/>
    <mergeCell ref="BB12:BD12"/>
    <mergeCell ref="AW13:AY15"/>
    <mergeCell ref="BB13:BD15"/>
    <mergeCell ref="Y10:Y11"/>
    <mergeCell ref="H11:J13"/>
    <mergeCell ref="V11:X11"/>
    <mergeCell ref="O2:R2"/>
    <mergeCell ref="V9:X9"/>
    <mergeCell ref="H10:J10"/>
    <mergeCell ref="S10:T10"/>
    <mergeCell ref="V10:X10"/>
  </mergeCells>
  <phoneticPr fontId="8"/>
  <pageMargins left="0.39370078740157483" right="0.19685039370078741" top="1.6535433070866143" bottom="0.98425196850393704" header="0.51181102362204722" footer="0.51181102362204722"/>
  <pageSetup paperSize="9" scale="48" fitToWidth="2"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53"/>
  <sheetViews>
    <sheetView showGridLines="0" topLeftCell="S1" zoomScaleNormal="100" zoomScaleSheetLayoutView="25" workbookViewId="0">
      <selection activeCell="G4" sqref="G4"/>
    </sheetView>
  </sheetViews>
  <sheetFormatPr defaultRowHeight="12"/>
  <cols>
    <col min="1" max="1" width="2.625" style="21" customWidth="1"/>
    <col min="2" max="2" width="18.75" style="21" customWidth="1"/>
    <col min="3" max="17" width="12.75" style="21" bestFit="1" customWidth="1"/>
    <col min="18" max="18" width="10.125" style="21" bestFit="1" customWidth="1"/>
    <col min="19" max="41" width="9.5" style="21" bestFit="1" customWidth="1"/>
    <col min="42" max="256" width="9" style="21"/>
    <col min="257" max="257" width="2.625" style="21" customWidth="1"/>
    <col min="258" max="258" width="18.75" style="21" customWidth="1"/>
    <col min="259" max="273" width="12.625" style="21" bestFit="1" customWidth="1"/>
    <col min="274" max="274" width="10" style="21" bestFit="1" customWidth="1"/>
    <col min="275" max="512" width="9" style="21"/>
    <col min="513" max="513" width="2.625" style="21" customWidth="1"/>
    <col min="514" max="514" width="18.75" style="21" customWidth="1"/>
    <col min="515" max="529" width="12.625" style="21" bestFit="1" customWidth="1"/>
    <col min="530" max="530" width="10" style="21" bestFit="1" customWidth="1"/>
    <col min="531" max="768" width="9" style="21"/>
    <col min="769" max="769" width="2.625" style="21" customWidth="1"/>
    <col min="770" max="770" width="18.75" style="21" customWidth="1"/>
    <col min="771" max="785" width="12.625" style="21" bestFit="1" customWidth="1"/>
    <col min="786" max="786" width="10" style="21" bestFit="1" customWidth="1"/>
    <col min="787" max="1024" width="9" style="21"/>
    <col min="1025" max="1025" width="2.625" style="21" customWidth="1"/>
    <col min="1026" max="1026" width="18.75" style="21" customWidth="1"/>
    <col min="1027" max="1041" width="12.625" style="21" bestFit="1" customWidth="1"/>
    <col min="1042" max="1042" width="10" style="21" bestFit="1" customWidth="1"/>
    <col min="1043" max="1280" width="9" style="21"/>
    <col min="1281" max="1281" width="2.625" style="21" customWidth="1"/>
    <col min="1282" max="1282" width="18.75" style="21" customWidth="1"/>
    <col min="1283" max="1297" width="12.625" style="21" bestFit="1" customWidth="1"/>
    <col min="1298" max="1298" width="10" style="21" bestFit="1" customWidth="1"/>
    <col min="1299" max="1536" width="9" style="21"/>
    <col min="1537" max="1537" width="2.625" style="21" customWidth="1"/>
    <col min="1538" max="1538" width="18.75" style="21" customWidth="1"/>
    <col min="1539" max="1553" width="12.625" style="21" bestFit="1" customWidth="1"/>
    <col min="1554" max="1554" width="10" style="21" bestFit="1" customWidth="1"/>
    <col min="1555" max="1792" width="9" style="21"/>
    <col min="1793" max="1793" width="2.625" style="21" customWidth="1"/>
    <col min="1794" max="1794" width="18.75" style="21" customWidth="1"/>
    <col min="1795" max="1809" width="12.625" style="21" bestFit="1" customWidth="1"/>
    <col min="1810" max="1810" width="10" style="21" bestFit="1" customWidth="1"/>
    <col min="1811" max="2048" width="9" style="21"/>
    <col min="2049" max="2049" width="2.625" style="21" customWidth="1"/>
    <col min="2050" max="2050" width="18.75" style="21" customWidth="1"/>
    <col min="2051" max="2065" width="12.625" style="21" bestFit="1" customWidth="1"/>
    <col min="2066" max="2066" width="10" style="21" bestFit="1" customWidth="1"/>
    <col min="2067" max="2304" width="9" style="21"/>
    <col min="2305" max="2305" width="2.625" style="21" customWidth="1"/>
    <col min="2306" max="2306" width="18.75" style="21" customWidth="1"/>
    <col min="2307" max="2321" width="12.625" style="21" bestFit="1" customWidth="1"/>
    <col min="2322" max="2322" width="10" style="21" bestFit="1" customWidth="1"/>
    <col min="2323" max="2560" width="9" style="21"/>
    <col min="2561" max="2561" width="2.625" style="21" customWidth="1"/>
    <col min="2562" max="2562" width="18.75" style="21" customWidth="1"/>
    <col min="2563" max="2577" width="12.625" style="21" bestFit="1" customWidth="1"/>
    <col min="2578" max="2578" width="10" style="21" bestFit="1" customWidth="1"/>
    <col min="2579" max="2816" width="9" style="21"/>
    <col min="2817" max="2817" width="2.625" style="21" customWidth="1"/>
    <col min="2818" max="2818" width="18.75" style="21" customWidth="1"/>
    <col min="2819" max="2833" width="12.625" style="21" bestFit="1" customWidth="1"/>
    <col min="2834" max="2834" width="10" style="21" bestFit="1" customWidth="1"/>
    <col min="2835" max="3072" width="9" style="21"/>
    <col min="3073" max="3073" width="2.625" style="21" customWidth="1"/>
    <col min="3074" max="3074" width="18.75" style="21" customWidth="1"/>
    <col min="3075" max="3089" width="12.625" style="21" bestFit="1" customWidth="1"/>
    <col min="3090" max="3090" width="10" style="21" bestFit="1" customWidth="1"/>
    <col min="3091" max="3328" width="9" style="21"/>
    <col min="3329" max="3329" width="2.625" style="21" customWidth="1"/>
    <col min="3330" max="3330" width="18.75" style="21" customWidth="1"/>
    <col min="3331" max="3345" width="12.625" style="21" bestFit="1" customWidth="1"/>
    <col min="3346" max="3346" width="10" style="21" bestFit="1" customWidth="1"/>
    <col min="3347" max="3584" width="9" style="21"/>
    <col min="3585" max="3585" width="2.625" style="21" customWidth="1"/>
    <col min="3586" max="3586" width="18.75" style="21" customWidth="1"/>
    <col min="3587" max="3601" width="12.625" style="21" bestFit="1" customWidth="1"/>
    <col min="3602" max="3602" width="10" style="21" bestFit="1" customWidth="1"/>
    <col min="3603" max="3840" width="9" style="21"/>
    <col min="3841" max="3841" width="2.625" style="21" customWidth="1"/>
    <col min="3842" max="3842" width="18.75" style="21" customWidth="1"/>
    <col min="3843" max="3857" width="12.625" style="21" bestFit="1" customWidth="1"/>
    <col min="3858" max="3858" width="10" style="21" bestFit="1" customWidth="1"/>
    <col min="3859" max="4096" width="9" style="21"/>
    <col min="4097" max="4097" width="2.625" style="21" customWidth="1"/>
    <col min="4098" max="4098" width="18.75" style="21" customWidth="1"/>
    <col min="4099" max="4113" width="12.625" style="21" bestFit="1" customWidth="1"/>
    <col min="4114" max="4114" width="10" style="21" bestFit="1" customWidth="1"/>
    <col min="4115" max="4352" width="9" style="21"/>
    <col min="4353" max="4353" width="2.625" style="21" customWidth="1"/>
    <col min="4354" max="4354" width="18.75" style="21" customWidth="1"/>
    <col min="4355" max="4369" width="12.625" style="21" bestFit="1" customWidth="1"/>
    <col min="4370" max="4370" width="10" style="21" bestFit="1" customWidth="1"/>
    <col min="4371" max="4608" width="9" style="21"/>
    <col min="4609" max="4609" width="2.625" style="21" customWidth="1"/>
    <col min="4610" max="4610" width="18.75" style="21" customWidth="1"/>
    <col min="4611" max="4625" width="12.625" style="21" bestFit="1" customWidth="1"/>
    <col min="4626" max="4626" width="10" style="21" bestFit="1" customWidth="1"/>
    <col min="4627" max="4864" width="9" style="21"/>
    <col min="4865" max="4865" width="2.625" style="21" customWidth="1"/>
    <col min="4866" max="4866" width="18.75" style="21" customWidth="1"/>
    <col min="4867" max="4881" width="12.625" style="21" bestFit="1" customWidth="1"/>
    <col min="4882" max="4882" width="10" style="21" bestFit="1" customWidth="1"/>
    <col min="4883" max="5120" width="9" style="21"/>
    <col min="5121" max="5121" width="2.625" style="21" customWidth="1"/>
    <col min="5122" max="5122" width="18.75" style="21" customWidth="1"/>
    <col min="5123" max="5137" width="12.625" style="21" bestFit="1" customWidth="1"/>
    <col min="5138" max="5138" width="10" style="21" bestFit="1" customWidth="1"/>
    <col min="5139" max="5376" width="9" style="21"/>
    <col min="5377" max="5377" width="2.625" style="21" customWidth="1"/>
    <col min="5378" max="5378" width="18.75" style="21" customWidth="1"/>
    <col min="5379" max="5393" width="12.625" style="21" bestFit="1" customWidth="1"/>
    <col min="5394" max="5394" width="10" style="21" bestFit="1" customWidth="1"/>
    <col min="5395" max="5632" width="9" style="21"/>
    <col min="5633" max="5633" width="2.625" style="21" customWidth="1"/>
    <col min="5634" max="5634" width="18.75" style="21" customWidth="1"/>
    <col min="5635" max="5649" width="12.625" style="21" bestFit="1" customWidth="1"/>
    <col min="5650" max="5650" width="10" style="21" bestFit="1" customWidth="1"/>
    <col min="5651" max="5888" width="9" style="21"/>
    <col min="5889" max="5889" width="2.625" style="21" customWidth="1"/>
    <col min="5890" max="5890" width="18.75" style="21" customWidth="1"/>
    <col min="5891" max="5905" width="12.625" style="21" bestFit="1" customWidth="1"/>
    <col min="5906" max="5906" width="10" style="21" bestFit="1" customWidth="1"/>
    <col min="5907" max="6144" width="9" style="21"/>
    <col min="6145" max="6145" width="2.625" style="21" customWidth="1"/>
    <col min="6146" max="6146" width="18.75" style="21" customWidth="1"/>
    <col min="6147" max="6161" width="12.625" style="21" bestFit="1" customWidth="1"/>
    <col min="6162" max="6162" width="10" style="21" bestFit="1" customWidth="1"/>
    <col min="6163" max="6400" width="9" style="21"/>
    <col min="6401" max="6401" width="2.625" style="21" customWidth="1"/>
    <col min="6402" max="6402" width="18.75" style="21" customWidth="1"/>
    <col min="6403" max="6417" width="12.625" style="21" bestFit="1" customWidth="1"/>
    <col min="6418" max="6418" width="10" style="21" bestFit="1" customWidth="1"/>
    <col min="6419" max="6656" width="9" style="21"/>
    <col min="6657" max="6657" width="2.625" style="21" customWidth="1"/>
    <col min="6658" max="6658" width="18.75" style="21" customWidth="1"/>
    <col min="6659" max="6673" width="12.625" style="21" bestFit="1" customWidth="1"/>
    <col min="6674" max="6674" width="10" style="21" bestFit="1" customWidth="1"/>
    <col min="6675" max="6912" width="9" style="21"/>
    <col min="6913" max="6913" width="2.625" style="21" customWidth="1"/>
    <col min="6914" max="6914" width="18.75" style="21" customWidth="1"/>
    <col min="6915" max="6929" width="12.625" style="21" bestFit="1" customWidth="1"/>
    <col min="6930" max="6930" width="10" style="21" bestFit="1" customWidth="1"/>
    <col min="6931" max="7168" width="9" style="21"/>
    <col min="7169" max="7169" width="2.625" style="21" customWidth="1"/>
    <col min="7170" max="7170" width="18.75" style="21" customWidth="1"/>
    <col min="7171" max="7185" width="12.625" style="21" bestFit="1" customWidth="1"/>
    <col min="7186" max="7186" width="10" style="21" bestFit="1" customWidth="1"/>
    <col min="7187" max="7424" width="9" style="21"/>
    <col min="7425" max="7425" width="2.625" style="21" customWidth="1"/>
    <col min="7426" max="7426" width="18.75" style="21" customWidth="1"/>
    <col min="7427" max="7441" width="12.625" style="21" bestFit="1" customWidth="1"/>
    <col min="7442" max="7442" width="10" style="21" bestFit="1" customWidth="1"/>
    <col min="7443" max="7680" width="9" style="21"/>
    <col min="7681" max="7681" width="2.625" style="21" customWidth="1"/>
    <col min="7682" max="7682" width="18.75" style="21" customWidth="1"/>
    <col min="7683" max="7697" width="12.625" style="21" bestFit="1" customWidth="1"/>
    <col min="7698" max="7698" width="10" style="21" bestFit="1" customWidth="1"/>
    <col min="7699" max="7936" width="9" style="21"/>
    <col min="7937" max="7937" width="2.625" style="21" customWidth="1"/>
    <col min="7938" max="7938" width="18.75" style="21" customWidth="1"/>
    <col min="7939" max="7953" width="12.625" style="21" bestFit="1" customWidth="1"/>
    <col min="7954" max="7954" width="10" style="21" bestFit="1" customWidth="1"/>
    <col min="7955" max="8192" width="9" style="21"/>
    <col min="8193" max="8193" width="2.625" style="21" customWidth="1"/>
    <col min="8194" max="8194" width="18.75" style="21" customWidth="1"/>
    <col min="8195" max="8209" width="12.625" style="21" bestFit="1" customWidth="1"/>
    <col min="8210" max="8210" width="10" style="21" bestFit="1" customWidth="1"/>
    <col min="8211" max="8448" width="9" style="21"/>
    <col min="8449" max="8449" width="2.625" style="21" customWidth="1"/>
    <col min="8450" max="8450" width="18.75" style="21" customWidth="1"/>
    <col min="8451" max="8465" width="12.625" style="21" bestFit="1" customWidth="1"/>
    <col min="8466" max="8466" width="10" style="21" bestFit="1" customWidth="1"/>
    <col min="8467" max="8704" width="9" style="21"/>
    <col min="8705" max="8705" width="2.625" style="21" customWidth="1"/>
    <col min="8706" max="8706" width="18.75" style="21" customWidth="1"/>
    <col min="8707" max="8721" width="12.625" style="21" bestFit="1" customWidth="1"/>
    <col min="8722" max="8722" width="10" style="21" bestFit="1" customWidth="1"/>
    <col min="8723" max="8960" width="9" style="21"/>
    <col min="8961" max="8961" width="2.625" style="21" customWidth="1"/>
    <col min="8962" max="8962" width="18.75" style="21" customWidth="1"/>
    <col min="8963" max="8977" width="12.625" style="21" bestFit="1" customWidth="1"/>
    <col min="8978" max="8978" width="10" style="21" bestFit="1" customWidth="1"/>
    <col min="8979" max="9216" width="9" style="21"/>
    <col min="9217" max="9217" width="2.625" style="21" customWidth="1"/>
    <col min="9218" max="9218" width="18.75" style="21" customWidth="1"/>
    <col min="9219" max="9233" width="12.625" style="21" bestFit="1" customWidth="1"/>
    <col min="9234" max="9234" width="10" style="21" bestFit="1" customWidth="1"/>
    <col min="9235" max="9472" width="9" style="21"/>
    <col min="9473" max="9473" width="2.625" style="21" customWidth="1"/>
    <col min="9474" max="9474" width="18.75" style="21" customWidth="1"/>
    <col min="9475" max="9489" width="12.625" style="21" bestFit="1" customWidth="1"/>
    <col min="9490" max="9490" width="10" style="21" bestFit="1" customWidth="1"/>
    <col min="9491" max="9728" width="9" style="21"/>
    <col min="9729" max="9729" width="2.625" style="21" customWidth="1"/>
    <col min="9730" max="9730" width="18.75" style="21" customWidth="1"/>
    <col min="9731" max="9745" width="12.625" style="21" bestFit="1" customWidth="1"/>
    <col min="9746" max="9746" width="10" style="21" bestFit="1" customWidth="1"/>
    <col min="9747" max="9984" width="9" style="21"/>
    <col min="9985" max="9985" width="2.625" style="21" customWidth="1"/>
    <col min="9986" max="9986" width="18.75" style="21" customWidth="1"/>
    <col min="9987" max="10001" width="12.625" style="21" bestFit="1" customWidth="1"/>
    <col min="10002" max="10002" width="10" style="21" bestFit="1" customWidth="1"/>
    <col min="10003" max="10240" width="9" style="21"/>
    <col min="10241" max="10241" width="2.625" style="21" customWidth="1"/>
    <col min="10242" max="10242" width="18.75" style="21" customWidth="1"/>
    <col min="10243" max="10257" width="12.625" style="21" bestFit="1" customWidth="1"/>
    <col min="10258" max="10258" width="10" style="21" bestFit="1" customWidth="1"/>
    <col min="10259" max="10496" width="9" style="21"/>
    <col min="10497" max="10497" width="2.625" style="21" customWidth="1"/>
    <col min="10498" max="10498" width="18.75" style="21" customWidth="1"/>
    <col min="10499" max="10513" width="12.625" style="21" bestFit="1" customWidth="1"/>
    <col min="10514" max="10514" width="10" style="21" bestFit="1" customWidth="1"/>
    <col min="10515" max="10752" width="9" style="21"/>
    <col min="10753" max="10753" width="2.625" style="21" customWidth="1"/>
    <col min="10754" max="10754" width="18.75" style="21" customWidth="1"/>
    <col min="10755" max="10769" width="12.625" style="21" bestFit="1" customWidth="1"/>
    <col min="10770" max="10770" width="10" style="21" bestFit="1" customWidth="1"/>
    <col min="10771" max="11008" width="9" style="21"/>
    <col min="11009" max="11009" width="2.625" style="21" customWidth="1"/>
    <col min="11010" max="11010" width="18.75" style="21" customWidth="1"/>
    <col min="11011" max="11025" width="12.625" style="21" bestFit="1" customWidth="1"/>
    <col min="11026" max="11026" width="10" style="21" bestFit="1" customWidth="1"/>
    <col min="11027" max="11264" width="9" style="21"/>
    <col min="11265" max="11265" width="2.625" style="21" customWidth="1"/>
    <col min="11266" max="11266" width="18.75" style="21" customWidth="1"/>
    <col min="11267" max="11281" width="12.625" style="21" bestFit="1" customWidth="1"/>
    <col min="11282" max="11282" width="10" style="21" bestFit="1" customWidth="1"/>
    <col min="11283" max="11520" width="9" style="21"/>
    <col min="11521" max="11521" width="2.625" style="21" customWidth="1"/>
    <col min="11522" max="11522" width="18.75" style="21" customWidth="1"/>
    <col min="11523" max="11537" width="12.625" style="21" bestFit="1" customWidth="1"/>
    <col min="11538" max="11538" width="10" style="21" bestFit="1" customWidth="1"/>
    <col min="11539" max="11776" width="9" style="21"/>
    <col min="11777" max="11777" width="2.625" style="21" customWidth="1"/>
    <col min="11778" max="11778" width="18.75" style="21" customWidth="1"/>
    <col min="11779" max="11793" width="12.625" style="21" bestFit="1" customWidth="1"/>
    <col min="11794" max="11794" width="10" style="21" bestFit="1" customWidth="1"/>
    <col min="11795" max="12032" width="9" style="21"/>
    <col min="12033" max="12033" width="2.625" style="21" customWidth="1"/>
    <col min="12034" max="12034" width="18.75" style="21" customWidth="1"/>
    <col min="12035" max="12049" width="12.625" style="21" bestFit="1" customWidth="1"/>
    <col min="12050" max="12050" width="10" style="21" bestFit="1" customWidth="1"/>
    <col min="12051" max="12288" width="9" style="21"/>
    <col min="12289" max="12289" width="2.625" style="21" customWidth="1"/>
    <col min="12290" max="12290" width="18.75" style="21" customWidth="1"/>
    <col min="12291" max="12305" width="12.625" style="21" bestFit="1" customWidth="1"/>
    <col min="12306" max="12306" width="10" style="21" bestFit="1" customWidth="1"/>
    <col min="12307" max="12544" width="9" style="21"/>
    <col min="12545" max="12545" width="2.625" style="21" customWidth="1"/>
    <col min="12546" max="12546" width="18.75" style="21" customWidth="1"/>
    <col min="12547" max="12561" width="12.625" style="21" bestFit="1" customWidth="1"/>
    <col min="12562" max="12562" width="10" style="21" bestFit="1" customWidth="1"/>
    <col min="12563" max="12800" width="9" style="21"/>
    <col min="12801" max="12801" width="2.625" style="21" customWidth="1"/>
    <col min="12802" max="12802" width="18.75" style="21" customWidth="1"/>
    <col min="12803" max="12817" width="12.625" style="21" bestFit="1" customWidth="1"/>
    <col min="12818" max="12818" width="10" style="21" bestFit="1" customWidth="1"/>
    <col min="12819" max="13056" width="9" style="21"/>
    <col min="13057" max="13057" width="2.625" style="21" customWidth="1"/>
    <col min="13058" max="13058" width="18.75" style="21" customWidth="1"/>
    <col min="13059" max="13073" width="12.625" style="21" bestFit="1" customWidth="1"/>
    <col min="13074" max="13074" width="10" style="21" bestFit="1" customWidth="1"/>
    <col min="13075" max="13312" width="9" style="21"/>
    <col min="13313" max="13313" width="2.625" style="21" customWidth="1"/>
    <col min="13314" max="13314" width="18.75" style="21" customWidth="1"/>
    <col min="13315" max="13329" width="12.625" style="21" bestFit="1" customWidth="1"/>
    <col min="13330" max="13330" width="10" style="21" bestFit="1" customWidth="1"/>
    <col min="13331" max="13568" width="9" style="21"/>
    <col min="13569" max="13569" width="2.625" style="21" customWidth="1"/>
    <col min="13570" max="13570" width="18.75" style="21" customWidth="1"/>
    <col min="13571" max="13585" width="12.625" style="21" bestFit="1" customWidth="1"/>
    <col min="13586" max="13586" width="10" style="21" bestFit="1" customWidth="1"/>
    <col min="13587" max="13824" width="9" style="21"/>
    <col min="13825" max="13825" width="2.625" style="21" customWidth="1"/>
    <col min="13826" max="13826" width="18.75" style="21" customWidth="1"/>
    <col min="13827" max="13841" width="12.625" style="21" bestFit="1" customWidth="1"/>
    <col min="13842" max="13842" width="10" style="21" bestFit="1" customWidth="1"/>
    <col min="13843" max="14080" width="9" style="21"/>
    <col min="14081" max="14081" width="2.625" style="21" customWidth="1"/>
    <col min="14082" max="14082" width="18.75" style="21" customWidth="1"/>
    <col min="14083" max="14097" width="12.625" style="21" bestFit="1" customWidth="1"/>
    <col min="14098" max="14098" width="10" style="21" bestFit="1" customWidth="1"/>
    <col min="14099" max="14336" width="9" style="21"/>
    <col min="14337" max="14337" width="2.625" style="21" customWidth="1"/>
    <col min="14338" max="14338" width="18.75" style="21" customWidth="1"/>
    <col min="14339" max="14353" width="12.625" style="21" bestFit="1" customWidth="1"/>
    <col min="14354" max="14354" width="10" style="21" bestFit="1" customWidth="1"/>
    <col min="14355" max="14592" width="9" style="21"/>
    <col min="14593" max="14593" width="2.625" style="21" customWidth="1"/>
    <col min="14594" max="14594" width="18.75" style="21" customWidth="1"/>
    <col min="14595" max="14609" width="12.625" style="21" bestFit="1" customWidth="1"/>
    <col min="14610" max="14610" width="10" style="21" bestFit="1" customWidth="1"/>
    <col min="14611" max="14848" width="9" style="21"/>
    <col min="14849" max="14849" width="2.625" style="21" customWidth="1"/>
    <col min="14850" max="14850" width="18.75" style="21" customWidth="1"/>
    <col min="14851" max="14865" width="12.625" style="21" bestFit="1" customWidth="1"/>
    <col min="14866" max="14866" width="10" style="21" bestFit="1" customWidth="1"/>
    <col min="14867" max="15104" width="9" style="21"/>
    <col min="15105" max="15105" width="2.625" style="21" customWidth="1"/>
    <col min="15106" max="15106" width="18.75" style="21" customWidth="1"/>
    <col min="15107" max="15121" width="12.625" style="21" bestFit="1" customWidth="1"/>
    <col min="15122" max="15122" width="10" style="21" bestFit="1" customWidth="1"/>
    <col min="15123" max="15360" width="9" style="21"/>
    <col min="15361" max="15361" width="2.625" style="21" customWidth="1"/>
    <col min="15362" max="15362" width="18.75" style="21" customWidth="1"/>
    <col min="15363" max="15377" width="12.625" style="21" bestFit="1" customWidth="1"/>
    <col min="15378" max="15378" width="10" style="21" bestFit="1" customWidth="1"/>
    <col min="15379" max="15616" width="9" style="21"/>
    <col min="15617" max="15617" width="2.625" style="21" customWidth="1"/>
    <col min="15618" max="15618" width="18.75" style="21" customWidth="1"/>
    <col min="15619" max="15633" width="12.625" style="21" bestFit="1" customWidth="1"/>
    <col min="15634" max="15634" width="10" style="21" bestFit="1" customWidth="1"/>
    <col min="15635" max="15872" width="9" style="21"/>
    <col min="15873" max="15873" width="2.625" style="21" customWidth="1"/>
    <col min="15874" max="15874" width="18.75" style="21" customWidth="1"/>
    <col min="15875" max="15889" width="12.625" style="21" bestFit="1" customWidth="1"/>
    <col min="15890" max="15890" width="10" style="21" bestFit="1" customWidth="1"/>
    <col min="15891" max="16128" width="9" style="21"/>
    <col min="16129" max="16129" width="2.625" style="21" customWidth="1"/>
    <col min="16130" max="16130" width="18.75" style="21" customWidth="1"/>
    <col min="16131" max="16145" width="12.625" style="21" bestFit="1" customWidth="1"/>
    <col min="16146" max="16146" width="10" style="21" bestFit="1" customWidth="1"/>
    <col min="16147" max="16384" width="9" style="21"/>
  </cols>
  <sheetData>
    <row r="1" spans="2:42" ht="9.9499999999999993" customHeight="1" thickBot="1"/>
    <row r="2" spans="2:42" ht="18.75" thickTop="1" thickBot="1">
      <c r="B2" s="22" t="s">
        <v>72</v>
      </c>
      <c r="E2" s="23" t="s">
        <v>248</v>
      </c>
      <c r="H2" s="681" t="s">
        <v>285</v>
      </c>
      <c r="I2" s="682"/>
      <c r="J2" s="682"/>
      <c r="K2" s="683"/>
      <c r="R2" s="25"/>
      <c r="S2" s="25"/>
    </row>
    <row r="3" spans="2:42" ht="14.25" thickTop="1">
      <c r="AJ3" s="26"/>
      <c r="AK3" s="26"/>
      <c r="AL3" s="26"/>
      <c r="AM3" s="26"/>
    </row>
    <row r="4" spans="2:42" ht="14.25">
      <c r="B4" s="68" t="s">
        <v>62</v>
      </c>
      <c r="I4" s="69"/>
      <c r="J4" s="70"/>
      <c r="AJ4" s="26"/>
      <c r="AK4" s="26"/>
      <c r="AL4" s="26"/>
      <c r="AM4" s="26"/>
      <c r="AP4" s="66" t="s">
        <v>73</v>
      </c>
    </row>
    <row r="5" spans="2:42" ht="3.75" customHeight="1" thickBot="1">
      <c r="I5" s="69"/>
      <c r="J5" s="70"/>
    </row>
    <row r="6" spans="2:42" ht="12.2" customHeight="1">
      <c r="B6" s="28"/>
      <c r="C6" s="182" t="s">
        <v>191</v>
      </c>
      <c r="D6" s="182" t="s">
        <v>192</v>
      </c>
      <c r="E6" s="182" t="s">
        <v>193</v>
      </c>
      <c r="F6" s="182" t="s">
        <v>194</v>
      </c>
      <c r="G6" s="182" t="s">
        <v>195</v>
      </c>
      <c r="H6" s="182" t="s">
        <v>196</v>
      </c>
      <c r="I6" s="182" t="s">
        <v>197</v>
      </c>
      <c r="J6" s="182" t="s">
        <v>198</v>
      </c>
      <c r="K6" s="182" t="s">
        <v>199</v>
      </c>
      <c r="L6" s="182" t="s">
        <v>200</v>
      </c>
      <c r="M6" s="182" t="s">
        <v>201</v>
      </c>
      <c r="N6" s="182" t="s">
        <v>202</v>
      </c>
      <c r="O6" s="182" t="s">
        <v>203</v>
      </c>
      <c r="P6" s="182" t="s">
        <v>204</v>
      </c>
      <c r="Q6" s="182" t="s">
        <v>205</v>
      </c>
      <c r="R6" s="182" t="s">
        <v>206</v>
      </c>
      <c r="S6" s="182" t="s">
        <v>207</v>
      </c>
      <c r="T6" s="182" t="s">
        <v>208</v>
      </c>
      <c r="U6" s="182" t="s">
        <v>209</v>
      </c>
      <c r="V6" s="182" t="s">
        <v>210</v>
      </c>
      <c r="W6" s="182" t="s">
        <v>211</v>
      </c>
      <c r="X6" s="182" t="s">
        <v>212</v>
      </c>
      <c r="Y6" s="182" t="s">
        <v>213</v>
      </c>
      <c r="Z6" s="182" t="s">
        <v>214</v>
      </c>
      <c r="AA6" s="182" t="s">
        <v>215</v>
      </c>
      <c r="AB6" s="182" t="s">
        <v>216</v>
      </c>
      <c r="AC6" s="182" t="s">
        <v>217</v>
      </c>
      <c r="AD6" s="182" t="s">
        <v>218</v>
      </c>
      <c r="AE6" s="182" t="s">
        <v>219</v>
      </c>
      <c r="AF6" s="182" t="s">
        <v>220</v>
      </c>
      <c r="AG6" s="182" t="s">
        <v>221</v>
      </c>
      <c r="AH6" s="182" t="s">
        <v>222</v>
      </c>
      <c r="AI6" s="182" t="s">
        <v>223</v>
      </c>
      <c r="AJ6" s="182" t="s">
        <v>224</v>
      </c>
      <c r="AK6" s="182" t="s">
        <v>225</v>
      </c>
      <c r="AL6" s="182" t="s">
        <v>226</v>
      </c>
      <c r="AM6" s="182" t="s">
        <v>227</v>
      </c>
      <c r="AN6" s="182" t="s">
        <v>228</v>
      </c>
      <c r="AO6" s="182" t="s">
        <v>229</v>
      </c>
      <c r="AP6" s="30"/>
    </row>
    <row r="7" spans="2:42" s="24" customFormat="1" ht="57.95" customHeight="1">
      <c r="B7" s="31" t="s">
        <v>35</v>
      </c>
      <c r="C7" s="32" t="s">
        <v>36</v>
      </c>
      <c r="D7" s="32" t="s">
        <v>230</v>
      </c>
      <c r="E7" s="32" t="s">
        <v>235</v>
      </c>
      <c r="F7" s="32" t="s">
        <v>236</v>
      </c>
      <c r="G7" s="32" t="s">
        <v>237</v>
      </c>
      <c r="H7" s="32" t="s">
        <v>37</v>
      </c>
      <c r="I7" s="32" t="s">
        <v>38</v>
      </c>
      <c r="J7" s="32" t="s">
        <v>39</v>
      </c>
      <c r="K7" s="32" t="s">
        <v>40</v>
      </c>
      <c r="L7" s="32" t="s">
        <v>231</v>
      </c>
      <c r="M7" s="32" t="s">
        <v>41</v>
      </c>
      <c r="N7" s="32" t="s">
        <v>42</v>
      </c>
      <c r="O7" s="32" t="s">
        <v>43</v>
      </c>
      <c r="P7" s="32" t="s">
        <v>44</v>
      </c>
      <c r="Q7" s="32" t="s">
        <v>238</v>
      </c>
      <c r="R7" s="32" t="s">
        <v>239</v>
      </c>
      <c r="S7" s="32" t="s">
        <v>240</v>
      </c>
      <c r="T7" s="32" t="s">
        <v>241</v>
      </c>
      <c r="U7" s="32" t="s">
        <v>45</v>
      </c>
      <c r="V7" s="32" t="s">
        <v>242</v>
      </c>
      <c r="W7" s="32" t="s">
        <v>46</v>
      </c>
      <c r="X7" s="32" t="s">
        <v>47</v>
      </c>
      <c r="Y7" s="32" t="s">
        <v>48</v>
      </c>
      <c r="Z7" s="32" t="s">
        <v>232</v>
      </c>
      <c r="AA7" s="32" t="s">
        <v>233</v>
      </c>
      <c r="AB7" s="32" t="s">
        <v>234</v>
      </c>
      <c r="AC7" s="32" t="s">
        <v>49</v>
      </c>
      <c r="AD7" s="32" t="s">
        <v>50</v>
      </c>
      <c r="AE7" s="32" t="s">
        <v>51</v>
      </c>
      <c r="AF7" s="32" t="s">
        <v>243</v>
      </c>
      <c r="AG7" s="32" t="s">
        <v>244</v>
      </c>
      <c r="AH7" s="32" t="s">
        <v>52</v>
      </c>
      <c r="AI7" s="32" t="s">
        <v>53</v>
      </c>
      <c r="AJ7" s="32" t="s">
        <v>245</v>
      </c>
      <c r="AK7" s="32" t="s">
        <v>246</v>
      </c>
      <c r="AL7" s="32" t="s">
        <v>54</v>
      </c>
      <c r="AM7" s="32" t="s">
        <v>55</v>
      </c>
      <c r="AN7" s="32" t="s">
        <v>247</v>
      </c>
      <c r="AO7" s="32" t="s">
        <v>136</v>
      </c>
      <c r="AP7" s="84" t="s">
        <v>56</v>
      </c>
    </row>
    <row r="8" spans="2:42" s="24" customFormat="1" ht="24.2" customHeight="1">
      <c r="B8" s="85" t="s">
        <v>66</v>
      </c>
      <c r="C8" s="86">
        <f>結果!D18</f>
        <v>0</v>
      </c>
      <c r="D8" s="86">
        <f>結果!E18</f>
        <v>0</v>
      </c>
      <c r="E8" s="86">
        <f>結果!F18</f>
        <v>0</v>
      </c>
      <c r="F8" s="86">
        <f>結果!G18</f>
        <v>0</v>
      </c>
      <c r="G8" s="86">
        <f>結果!H18</f>
        <v>0</v>
      </c>
      <c r="H8" s="86">
        <f>結果!I18</f>
        <v>0</v>
      </c>
      <c r="I8" s="86">
        <f>結果!J18</f>
        <v>0</v>
      </c>
      <c r="J8" s="86">
        <f>結果!K18</f>
        <v>0</v>
      </c>
      <c r="K8" s="86">
        <f>結果!L18</f>
        <v>0</v>
      </c>
      <c r="L8" s="86">
        <f>結果!M18</f>
        <v>0</v>
      </c>
      <c r="M8" s="86">
        <f>結果!N18</f>
        <v>0</v>
      </c>
      <c r="N8" s="86">
        <f>結果!O18</f>
        <v>0</v>
      </c>
      <c r="O8" s="86">
        <f>結果!P18</f>
        <v>0</v>
      </c>
      <c r="P8" s="86">
        <f>結果!Q18</f>
        <v>0</v>
      </c>
      <c r="Q8" s="86">
        <f>結果!R18</f>
        <v>0</v>
      </c>
      <c r="R8" s="86">
        <f>結果!S18</f>
        <v>0</v>
      </c>
      <c r="S8" s="86">
        <f>結果!T18</f>
        <v>0</v>
      </c>
      <c r="T8" s="86">
        <f>結果!U18</f>
        <v>0</v>
      </c>
      <c r="U8" s="86">
        <f>結果!V18</f>
        <v>0</v>
      </c>
      <c r="V8" s="86">
        <f>結果!W18</f>
        <v>0</v>
      </c>
      <c r="W8" s="86">
        <f>結果!X18</f>
        <v>0</v>
      </c>
      <c r="X8" s="86">
        <f>結果!Y18</f>
        <v>0</v>
      </c>
      <c r="Y8" s="86">
        <f>結果!Z18</f>
        <v>0</v>
      </c>
      <c r="Z8" s="86">
        <f>結果!AA18</f>
        <v>0</v>
      </c>
      <c r="AA8" s="86">
        <f>結果!AB18</f>
        <v>0</v>
      </c>
      <c r="AB8" s="86">
        <f>結果!AC18</f>
        <v>0</v>
      </c>
      <c r="AC8" s="86">
        <f>結果!AD18</f>
        <v>0</v>
      </c>
      <c r="AD8" s="86">
        <f>結果!AE18</f>
        <v>0</v>
      </c>
      <c r="AE8" s="86">
        <f>結果!AF18</f>
        <v>0</v>
      </c>
      <c r="AF8" s="86">
        <f>結果!AG18</f>
        <v>0</v>
      </c>
      <c r="AG8" s="86">
        <f>結果!AH18</f>
        <v>0</v>
      </c>
      <c r="AH8" s="86">
        <f>結果!AI18</f>
        <v>0</v>
      </c>
      <c r="AI8" s="86">
        <f>結果!AJ18</f>
        <v>0</v>
      </c>
      <c r="AJ8" s="86">
        <f>結果!AK18</f>
        <v>0</v>
      </c>
      <c r="AK8" s="87">
        <f>結果!AL18</f>
        <v>0</v>
      </c>
      <c r="AL8" s="87">
        <f>結果!AM18</f>
        <v>0</v>
      </c>
      <c r="AM8" s="87">
        <f>結果!AN18</f>
        <v>0</v>
      </c>
      <c r="AN8" s="88">
        <f>結果!AO18</f>
        <v>0</v>
      </c>
      <c r="AO8" s="89">
        <f>結果!AP18</f>
        <v>0</v>
      </c>
      <c r="AP8" s="90">
        <f>SUM(C8:AO8)</f>
        <v>0</v>
      </c>
    </row>
    <row r="9" spans="2:42" s="24" customFormat="1" ht="24.2" customHeight="1">
      <c r="B9" s="91" t="s">
        <v>67</v>
      </c>
      <c r="C9" s="92">
        <f>結果!D19</f>
        <v>0</v>
      </c>
      <c r="D9" s="92">
        <f>結果!E19</f>
        <v>0</v>
      </c>
      <c r="E9" s="92">
        <f>結果!F19</f>
        <v>0</v>
      </c>
      <c r="F9" s="92">
        <f>結果!G19</f>
        <v>0</v>
      </c>
      <c r="G9" s="92">
        <f>結果!H19</f>
        <v>0</v>
      </c>
      <c r="H9" s="92">
        <f>結果!I19</f>
        <v>0</v>
      </c>
      <c r="I9" s="92">
        <f>結果!J19</f>
        <v>0</v>
      </c>
      <c r="J9" s="92">
        <f>結果!K19</f>
        <v>0</v>
      </c>
      <c r="K9" s="92">
        <f>結果!L19</f>
        <v>0</v>
      </c>
      <c r="L9" s="92">
        <f>結果!M19</f>
        <v>0</v>
      </c>
      <c r="M9" s="92">
        <f>結果!N19</f>
        <v>0</v>
      </c>
      <c r="N9" s="92">
        <f>結果!O19</f>
        <v>0</v>
      </c>
      <c r="O9" s="92">
        <f>結果!P19</f>
        <v>0</v>
      </c>
      <c r="P9" s="92">
        <f>結果!Q19</f>
        <v>0</v>
      </c>
      <c r="Q9" s="92">
        <f>結果!R19</f>
        <v>0</v>
      </c>
      <c r="R9" s="92">
        <f>結果!S19</f>
        <v>0</v>
      </c>
      <c r="S9" s="92">
        <f>結果!T19</f>
        <v>0</v>
      </c>
      <c r="T9" s="92">
        <f>結果!U19</f>
        <v>0</v>
      </c>
      <c r="U9" s="92">
        <f>結果!V19</f>
        <v>0</v>
      </c>
      <c r="V9" s="92">
        <f>結果!W19</f>
        <v>0</v>
      </c>
      <c r="W9" s="92">
        <f>結果!X19</f>
        <v>0</v>
      </c>
      <c r="X9" s="92">
        <f>結果!Y19</f>
        <v>0</v>
      </c>
      <c r="Y9" s="92">
        <f>結果!Z19</f>
        <v>0</v>
      </c>
      <c r="Z9" s="92">
        <f>結果!AA19</f>
        <v>0</v>
      </c>
      <c r="AA9" s="92">
        <f>結果!AB19</f>
        <v>0</v>
      </c>
      <c r="AB9" s="92">
        <f>結果!AC19</f>
        <v>0</v>
      </c>
      <c r="AC9" s="92">
        <f>結果!AD19</f>
        <v>0</v>
      </c>
      <c r="AD9" s="92">
        <f>結果!AE19</f>
        <v>0</v>
      </c>
      <c r="AE9" s="92">
        <f>結果!AF19</f>
        <v>0</v>
      </c>
      <c r="AF9" s="92">
        <f>結果!AG19</f>
        <v>0</v>
      </c>
      <c r="AG9" s="92">
        <f>結果!AH19</f>
        <v>0</v>
      </c>
      <c r="AH9" s="92">
        <f>結果!AI19</f>
        <v>0</v>
      </c>
      <c r="AI9" s="92">
        <f>結果!AJ19</f>
        <v>0</v>
      </c>
      <c r="AJ9" s="92">
        <f>結果!AK19</f>
        <v>0</v>
      </c>
      <c r="AK9" s="93">
        <f>結果!AL19</f>
        <v>0</v>
      </c>
      <c r="AL9" s="93">
        <f>結果!AM19</f>
        <v>0</v>
      </c>
      <c r="AM9" s="93">
        <f>結果!AN19</f>
        <v>0</v>
      </c>
      <c r="AN9" s="94">
        <f>結果!AO19</f>
        <v>0</v>
      </c>
      <c r="AO9" s="95">
        <f>結果!AP19</f>
        <v>0</v>
      </c>
      <c r="AP9" s="90">
        <f>SUM(C9:AO9)</f>
        <v>0</v>
      </c>
    </row>
    <row r="10" spans="2:42" s="24" customFormat="1" ht="24.2" customHeight="1">
      <c r="B10" s="91" t="s">
        <v>68</v>
      </c>
      <c r="C10" s="92">
        <f>結果!D20</f>
        <v>0</v>
      </c>
      <c r="D10" s="92">
        <f>結果!E20</f>
        <v>0</v>
      </c>
      <c r="E10" s="92">
        <f>結果!F20</f>
        <v>0</v>
      </c>
      <c r="F10" s="92">
        <f>結果!G20</f>
        <v>0</v>
      </c>
      <c r="G10" s="92">
        <f>結果!H20</f>
        <v>0</v>
      </c>
      <c r="H10" s="92">
        <f>結果!I20</f>
        <v>0</v>
      </c>
      <c r="I10" s="92">
        <f>結果!J20</f>
        <v>0</v>
      </c>
      <c r="J10" s="92">
        <f>結果!K20</f>
        <v>0</v>
      </c>
      <c r="K10" s="92">
        <f>結果!L20</f>
        <v>0</v>
      </c>
      <c r="L10" s="92">
        <f>結果!M20</f>
        <v>0</v>
      </c>
      <c r="M10" s="92">
        <f>結果!N20</f>
        <v>0</v>
      </c>
      <c r="N10" s="92">
        <f>結果!O20</f>
        <v>0</v>
      </c>
      <c r="O10" s="92">
        <f>結果!P20</f>
        <v>0</v>
      </c>
      <c r="P10" s="92">
        <f>結果!Q20</f>
        <v>0</v>
      </c>
      <c r="Q10" s="92">
        <f>結果!R20</f>
        <v>0</v>
      </c>
      <c r="R10" s="92">
        <f>結果!S20</f>
        <v>0</v>
      </c>
      <c r="S10" s="92">
        <f>結果!T20</f>
        <v>0</v>
      </c>
      <c r="T10" s="92">
        <f>結果!U20</f>
        <v>0</v>
      </c>
      <c r="U10" s="92">
        <f>結果!V20</f>
        <v>0</v>
      </c>
      <c r="V10" s="92">
        <f>結果!W20</f>
        <v>0</v>
      </c>
      <c r="W10" s="92">
        <f>結果!X20</f>
        <v>0</v>
      </c>
      <c r="X10" s="92">
        <f>結果!Y20</f>
        <v>0</v>
      </c>
      <c r="Y10" s="92">
        <f>結果!Z20</f>
        <v>0</v>
      </c>
      <c r="Z10" s="92">
        <f>結果!AA20</f>
        <v>0</v>
      </c>
      <c r="AA10" s="92">
        <f>結果!AB20</f>
        <v>0</v>
      </c>
      <c r="AB10" s="92">
        <f>結果!AC20</f>
        <v>0</v>
      </c>
      <c r="AC10" s="92">
        <f>結果!AD20</f>
        <v>0</v>
      </c>
      <c r="AD10" s="92">
        <f>結果!AE20</f>
        <v>0</v>
      </c>
      <c r="AE10" s="92">
        <f>結果!AF20</f>
        <v>0</v>
      </c>
      <c r="AF10" s="92">
        <f>結果!AG20</f>
        <v>0</v>
      </c>
      <c r="AG10" s="92">
        <f>結果!AH20</f>
        <v>0</v>
      </c>
      <c r="AH10" s="92">
        <f>結果!AI20</f>
        <v>0</v>
      </c>
      <c r="AI10" s="92">
        <f>結果!AJ20</f>
        <v>0</v>
      </c>
      <c r="AJ10" s="92">
        <f>結果!AK20</f>
        <v>0</v>
      </c>
      <c r="AK10" s="93">
        <f>結果!AL20</f>
        <v>0</v>
      </c>
      <c r="AL10" s="93">
        <f>結果!AM20</f>
        <v>0</v>
      </c>
      <c r="AM10" s="93">
        <f>結果!AN20</f>
        <v>0</v>
      </c>
      <c r="AN10" s="94">
        <f>結果!AO20</f>
        <v>0</v>
      </c>
      <c r="AO10" s="95">
        <f>結果!AP20</f>
        <v>0</v>
      </c>
      <c r="AP10" s="90">
        <f>SUM(C10:AO10)</f>
        <v>0</v>
      </c>
    </row>
    <row r="11" spans="2:42" s="24" customFormat="1" ht="24.2" customHeight="1" thickBot="1">
      <c r="B11" s="96" t="s">
        <v>62</v>
      </c>
      <c r="C11" s="97">
        <f t="shared" ref="C11" si="0">SUM(C8:C10)</f>
        <v>0</v>
      </c>
      <c r="D11" s="97">
        <f t="shared" ref="D11:AO11" si="1">SUM(D8:D10)</f>
        <v>0</v>
      </c>
      <c r="E11" s="97">
        <f t="shared" si="1"/>
        <v>0</v>
      </c>
      <c r="F11" s="97">
        <f t="shared" si="1"/>
        <v>0</v>
      </c>
      <c r="G11" s="97">
        <f t="shared" si="1"/>
        <v>0</v>
      </c>
      <c r="H11" s="97">
        <f t="shared" si="1"/>
        <v>0</v>
      </c>
      <c r="I11" s="97">
        <f t="shared" si="1"/>
        <v>0</v>
      </c>
      <c r="J11" s="97">
        <f t="shared" si="1"/>
        <v>0</v>
      </c>
      <c r="K11" s="97">
        <f t="shared" si="1"/>
        <v>0</v>
      </c>
      <c r="L11" s="97">
        <f t="shared" si="1"/>
        <v>0</v>
      </c>
      <c r="M11" s="97">
        <f t="shared" si="1"/>
        <v>0</v>
      </c>
      <c r="N11" s="97">
        <f t="shared" si="1"/>
        <v>0</v>
      </c>
      <c r="O11" s="97">
        <f t="shared" si="1"/>
        <v>0</v>
      </c>
      <c r="P11" s="97">
        <f t="shared" si="1"/>
        <v>0</v>
      </c>
      <c r="Q11" s="97">
        <f t="shared" si="1"/>
        <v>0</v>
      </c>
      <c r="R11" s="97">
        <f t="shared" si="1"/>
        <v>0</v>
      </c>
      <c r="S11" s="97">
        <f t="shared" si="1"/>
        <v>0</v>
      </c>
      <c r="T11" s="97">
        <f t="shared" si="1"/>
        <v>0</v>
      </c>
      <c r="U11" s="97">
        <f t="shared" si="1"/>
        <v>0</v>
      </c>
      <c r="V11" s="97">
        <f t="shared" si="1"/>
        <v>0</v>
      </c>
      <c r="W11" s="97">
        <f t="shared" si="1"/>
        <v>0</v>
      </c>
      <c r="X11" s="97">
        <f t="shared" si="1"/>
        <v>0</v>
      </c>
      <c r="Y11" s="97">
        <f t="shared" si="1"/>
        <v>0</v>
      </c>
      <c r="Z11" s="97">
        <f t="shared" si="1"/>
        <v>0</v>
      </c>
      <c r="AA11" s="97">
        <f t="shared" si="1"/>
        <v>0</v>
      </c>
      <c r="AB11" s="97">
        <f t="shared" si="1"/>
        <v>0</v>
      </c>
      <c r="AC11" s="97">
        <f t="shared" si="1"/>
        <v>0</v>
      </c>
      <c r="AD11" s="97">
        <f t="shared" si="1"/>
        <v>0</v>
      </c>
      <c r="AE11" s="97">
        <f t="shared" si="1"/>
        <v>0</v>
      </c>
      <c r="AF11" s="97">
        <f t="shared" si="1"/>
        <v>0</v>
      </c>
      <c r="AG11" s="97">
        <f t="shared" si="1"/>
        <v>0</v>
      </c>
      <c r="AH11" s="97">
        <f t="shared" si="1"/>
        <v>0</v>
      </c>
      <c r="AI11" s="97">
        <f t="shared" si="1"/>
        <v>0</v>
      </c>
      <c r="AJ11" s="97">
        <f t="shared" si="1"/>
        <v>0</v>
      </c>
      <c r="AK11" s="98">
        <f t="shared" si="1"/>
        <v>0</v>
      </c>
      <c r="AL11" s="98">
        <f t="shared" si="1"/>
        <v>0</v>
      </c>
      <c r="AM11" s="98">
        <f t="shared" si="1"/>
        <v>0</v>
      </c>
      <c r="AN11" s="99">
        <f t="shared" si="1"/>
        <v>0</v>
      </c>
      <c r="AO11" s="100">
        <f t="shared" si="1"/>
        <v>0</v>
      </c>
      <c r="AP11" s="101">
        <f>SUM(C11:AO11)</f>
        <v>0</v>
      </c>
    </row>
    <row r="12" spans="2:42" s="24" customFormat="1" ht="14.25">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row>
    <row r="13" spans="2:42" s="24" customFormat="1" ht="15" thickBot="1">
      <c r="B13" s="68" t="s">
        <v>74</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row>
    <row r="14" spans="2:42" s="24" customFormat="1" ht="12.4" customHeight="1">
      <c r="B14" s="103"/>
      <c r="C14" s="182" t="s">
        <v>191</v>
      </c>
      <c r="D14" s="182" t="s">
        <v>192</v>
      </c>
      <c r="E14" s="182" t="s">
        <v>193</v>
      </c>
      <c r="F14" s="182" t="s">
        <v>194</v>
      </c>
      <c r="G14" s="182" t="s">
        <v>195</v>
      </c>
      <c r="H14" s="182" t="s">
        <v>196</v>
      </c>
      <c r="I14" s="182" t="s">
        <v>197</v>
      </c>
      <c r="J14" s="182" t="s">
        <v>198</v>
      </c>
      <c r="K14" s="182" t="s">
        <v>199</v>
      </c>
      <c r="L14" s="182" t="s">
        <v>200</v>
      </c>
      <c r="M14" s="182" t="s">
        <v>201</v>
      </c>
      <c r="N14" s="182" t="s">
        <v>202</v>
      </c>
      <c r="O14" s="182" t="s">
        <v>203</v>
      </c>
      <c r="P14" s="182" t="s">
        <v>204</v>
      </c>
      <c r="Q14" s="182" t="s">
        <v>205</v>
      </c>
      <c r="R14" s="182" t="s">
        <v>206</v>
      </c>
      <c r="S14" s="182" t="s">
        <v>207</v>
      </c>
      <c r="T14" s="182" t="s">
        <v>208</v>
      </c>
      <c r="U14" s="182" t="s">
        <v>209</v>
      </c>
      <c r="V14" s="182" t="s">
        <v>210</v>
      </c>
      <c r="W14" s="182" t="s">
        <v>211</v>
      </c>
      <c r="X14" s="182" t="s">
        <v>212</v>
      </c>
      <c r="Y14" s="182" t="s">
        <v>213</v>
      </c>
      <c r="Z14" s="182" t="s">
        <v>214</v>
      </c>
      <c r="AA14" s="182" t="s">
        <v>215</v>
      </c>
      <c r="AB14" s="182" t="s">
        <v>216</v>
      </c>
      <c r="AC14" s="182" t="s">
        <v>217</v>
      </c>
      <c r="AD14" s="182" t="s">
        <v>218</v>
      </c>
      <c r="AE14" s="182" t="s">
        <v>219</v>
      </c>
      <c r="AF14" s="182" t="s">
        <v>220</v>
      </c>
      <c r="AG14" s="182" t="s">
        <v>221</v>
      </c>
      <c r="AH14" s="182" t="s">
        <v>222</v>
      </c>
      <c r="AI14" s="182" t="s">
        <v>223</v>
      </c>
      <c r="AJ14" s="182" t="s">
        <v>224</v>
      </c>
      <c r="AK14" s="182" t="s">
        <v>225</v>
      </c>
      <c r="AL14" s="182" t="s">
        <v>226</v>
      </c>
      <c r="AM14" s="182" t="s">
        <v>227</v>
      </c>
      <c r="AN14" s="182" t="s">
        <v>228</v>
      </c>
      <c r="AO14" s="182" t="s">
        <v>229</v>
      </c>
      <c r="AP14" s="104"/>
    </row>
    <row r="15" spans="2:42" s="24" customFormat="1" ht="57.95" customHeight="1">
      <c r="B15" s="105" t="s">
        <v>35</v>
      </c>
      <c r="C15" s="32" t="s">
        <v>36</v>
      </c>
      <c r="D15" s="32" t="s">
        <v>230</v>
      </c>
      <c r="E15" s="32" t="s">
        <v>235</v>
      </c>
      <c r="F15" s="32" t="s">
        <v>236</v>
      </c>
      <c r="G15" s="32" t="s">
        <v>237</v>
      </c>
      <c r="H15" s="32" t="s">
        <v>37</v>
      </c>
      <c r="I15" s="32" t="s">
        <v>38</v>
      </c>
      <c r="J15" s="32" t="s">
        <v>39</v>
      </c>
      <c r="K15" s="32" t="s">
        <v>40</v>
      </c>
      <c r="L15" s="32" t="s">
        <v>231</v>
      </c>
      <c r="M15" s="32" t="s">
        <v>41</v>
      </c>
      <c r="N15" s="32" t="s">
        <v>42</v>
      </c>
      <c r="O15" s="32" t="s">
        <v>43</v>
      </c>
      <c r="P15" s="32" t="s">
        <v>44</v>
      </c>
      <c r="Q15" s="32" t="s">
        <v>238</v>
      </c>
      <c r="R15" s="32" t="s">
        <v>239</v>
      </c>
      <c r="S15" s="32" t="s">
        <v>240</v>
      </c>
      <c r="T15" s="32" t="s">
        <v>241</v>
      </c>
      <c r="U15" s="32" t="s">
        <v>45</v>
      </c>
      <c r="V15" s="32" t="s">
        <v>242</v>
      </c>
      <c r="W15" s="32" t="s">
        <v>46</v>
      </c>
      <c r="X15" s="32" t="s">
        <v>47</v>
      </c>
      <c r="Y15" s="32" t="s">
        <v>48</v>
      </c>
      <c r="Z15" s="32" t="s">
        <v>232</v>
      </c>
      <c r="AA15" s="32" t="s">
        <v>233</v>
      </c>
      <c r="AB15" s="32" t="s">
        <v>234</v>
      </c>
      <c r="AC15" s="32" t="s">
        <v>49</v>
      </c>
      <c r="AD15" s="32" t="s">
        <v>50</v>
      </c>
      <c r="AE15" s="32" t="s">
        <v>51</v>
      </c>
      <c r="AF15" s="32" t="s">
        <v>243</v>
      </c>
      <c r="AG15" s="32" t="s">
        <v>244</v>
      </c>
      <c r="AH15" s="32" t="s">
        <v>52</v>
      </c>
      <c r="AI15" s="32" t="s">
        <v>53</v>
      </c>
      <c r="AJ15" s="32" t="s">
        <v>245</v>
      </c>
      <c r="AK15" s="32" t="s">
        <v>246</v>
      </c>
      <c r="AL15" s="32" t="s">
        <v>54</v>
      </c>
      <c r="AM15" s="32" t="s">
        <v>55</v>
      </c>
      <c r="AN15" s="32" t="s">
        <v>247</v>
      </c>
      <c r="AO15" s="32" t="s">
        <v>136</v>
      </c>
      <c r="AP15" s="106"/>
    </row>
    <row r="16" spans="2:42" s="24" customFormat="1" ht="24.2" customHeight="1" thickBot="1">
      <c r="B16" s="107" t="s">
        <v>74</v>
      </c>
      <c r="C16" s="108">
        <v>4.6429999999999999E-2</v>
      </c>
      <c r="D16" s="108">
        <v>0.112287</v>
      </c>
      <c r="E16" s="108">
        <v>2.3559E-2</v>
      </c>
      <c r="F16" s="108">
        <v>7.3668999999999998E-2</v>
      </c>
      <c r="G16" s="108">
        <v>4.2768E-2</v>
      </c>
      <c r="H16" s="108">
        <v>8.8236999999999996E-2</v>
      </c>
      <c r="I16" s="108">
        <v>5.076E-2</v>
      </c>
      <c r="J16" s="108">
        <v>8.5000000000000006E-3</v>
      </c>
      <c r="K16" s="108">
        <v>1.3550000000000001E-3</v>
      </c>
      <c r="L16" s="108">
        <v>3.7609999999999998E-2</v>
      </c>
      <c r="M16" s="108">
        <v>3.4644000000000001E-2</v>
      </c>
      <c r="N16" s="108">
        <v>3.7059000000000002E-2</v>
      </c>
      <c r="O16" s="108">
        <v>8.1910000000000004E-3</v>
      </c>
      <c r="P16" s="108">
        <v>6.3325999999999993E-2</v>
      </c>
      <c r="Q16" s="108">
        <v>4.4027999999999998E-2</v>
      </c>
      <c r="R16" s="108">
        <v>5.1773E-2</v>
      </c>
      <c r="S16" s="108">
        <v>1.6990000000000002E-2</v>
      </c>
      <c r="T16" s="108">
        <v>1.0186000000000001E-2</v>
      </c>
      <c r="U16" s="108">
        <v>4.0231999999999997E-2</v>
      </c>
      <c r="V16" s="108">
        <v>1.4449999999999999E-2</v>
      </c>
      <c r="W16" s="108">
        <v>1.6730999999999999E-2</v>
      </c>
      <c r="X16" s="108">
        <v>4.6427000000000003E-2</v>
      </c>
      <c r="Y16" s="108">
        <v>0.10488</v>
      </c>
      <c r="Z16" s="108">
        <v>4.1479999999999998E-3</v>
      </c>
      <c r="AA16" s="108">
        <v>3.4264999999999997E-2</v>
      </c>
      <c r="AB16" s="108">
        <v>7.6189000000000007E-2</v>
      </c>
      <c r="AC16" s="108">
        <v>0.16450600000000001</v>
      </c>
      <c r="AD16" s="108">
        <v>4.0304E-2</v>
      </c>
      <c r="AE16" s="108">
        <v>4.6090000000000002E-3</v>
      </c>
      <c r="AF16" s="108">
        <v>8.7373999999999993E-2</v>
      </c>
      <c r="AG16" s="108">
        <v>4.7018999999999998E-2</v>
      </c>
      <c r="AH16" s="108">
        <v>5.3838999999999998E-2</v>
      </c>
      <c r="AI16" s="109">
        <v>9.8073999999999995E-2</v>
      </c>
      <c r="AJ16" s="110">
        <v>0.10319399999999999</v>
      </c>
      <c r="AK16" s="110">
        <v>9.3026999999999999E-2</v>
      </c>
      <c r="AL16" s="110">
        <v>0.113093</v>
      </c>
      <c r="AM16" s="110">
        <v>0.1396</v>
      </c>
      <c r="AN16" s="111">
        <v>0</v>
      </c>
      <c r="AO16" s="112">
        <v>5.3080000000000002E-3</v>
      </c>
      <c r="AP16" s="106"/>
    </row>
    <row r="17" spans="2:42" s="24" customFormat="1" ht="14.25">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row>
    <row r="18" spans="2:42" s="24" customFormat="1" ht="15" thickBot="1">
      <c r="B18" s="68" t="s">
        <v>9</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row>
    <row r="19" spans="2:42" s="24" customFormat="1" ht="12.2" customHeight="1">
      <c r="B19" s="28"/>
      <c r="C19" s="182" t="s">
        <v>191</v>
      </c>
      <c r="D19" s="182" t="s">
        <v>192</v>
      </c>
      <c r="E19" s="182" t="s">
        <v>193</v>
      </c>
      <c r="F19" s="182" t="s">
        <v>194</v>
      </c>
      <c r="G19" s="182" t="s">
        <v>195</v>
      </c>
      <c r="H19" s="182" t="s">
        <v>196</v>
      </c>
      <c r="I19" s="182" t="s">
        <v>197</v>
      </c>
      <c r="J19" s="182" t="s">
        <v>198</v>
      </c>
      <c r="K19" s="182" t="s">
        <v>199</v>
      </c>
      <c r="L19" s="182" t="s">
        <v>200</v>
      </c>
      <c r="M19" s="182" t="s">
        <v>201</v>
      </c>
      <c r="N19" s="182" t="s">
        <v>202</v>
      </c>
      <c r="O19" s="182" t="s">
        <v>203</v>
      </c>
      <c r="P19" s="182" t="s">
        <v>204</v>
      </c>
      <c r="Q19" s="182" t="s">
        <v>205</v>
      </c>
      <c r="R19" s="182" t="s">
        <v>206</v>
      </c>
      <c r="S19" s="182" t="s">
        <v>207</v>
      </c>
      <c r="T19" s="182" t="s">
        <v>208</v>
      </c>
      <c r="U19" s="182" t="s">
        <v>209</v>
      </c>
      <c r="V19" s="182" t="s">
        <v>210</v>
      </c>
      <c r="W19" s="182" t="s">
        <v>211</v>
      </c>
      <c r="X19" s="182" t="s">
        <v>212</v>
      </c>
      <c r="Y19" s="182" t="s">
        <v>213</v>
      </c>
      <c r="Z19" s="182" t="s">
        <v>214</v>
      </c>
      <c r="AA19" s="182" t="s">
        <v>215</v>
      </c>
      <c r="AB19" s="182" t="s">
        <v>216</v>
      </c>
      <c r="AC19" s="182" t="s">
        <v>217</v>
      </c>
      <c r="AD19" s="182" t="s">
        <v>218</v>
      </c>
      <c r="AE19" s="182" t="s">
        <v>219</v>
      </c>
      <c r="AF19" s="182" t="s">
        <v>220</v>
      </c>
      <c r="AG19" s="182" t="s">
        <v>221</v>
      </c>
      <c r="AH19" s="182" t="s">
        <v>222</v>
      </c>
      <c r="AI19" s="182" t="s">
        <v>223</v>
      </c>
      <c r="AJ19" s="182" t="s">
        <v>224</v>
      </c>
      <c r="AK19" s="182" t="s">
        <v>225</v>
      </c>
      <c r="AL19" s="182" t="s">
        <v>226</v>
      </c>
      <c r="AM19" s="182" t="s">
        <v>227</v>
      </c>
      <c r="AN19" s="182" t="s">
        <v>228</v>
      </c>
      <c r="AO19" s="182" t="s">
        <v>229</v>
      </c>
      <c r="AP19" s="30"/>
    </row>
    <row r="20" spans="2:42" s="24" customFormat="1" ht="57.95" customHeight="1">
      <c r="B20" s="31"/>
      <c r="C20" s="32" t="s">
        <v>36</v>
      </c>
      <c r="D20" s="32" t="s">
        <v>230</v>
      </c>
      <c r="E20" s="32" t="s">
        <v>235</v>
      </c>
      <c r="F20" s="32" t="s">
        <v>236</v>
      </c>
      <c r="G20" s="32" t="s">
        <v>237</v>
      </c>
      <c r="H20" s="32" t="s">
        <v>37</v>
      </c>
      <c r="I20" s="32" t="s">
        <v>38</v>
      </c>
      <c r="J20" s="32" t="s">
        <v>39</v>
      </c>
      <c r="K20" s="32" t="s">
        <v>40</v>
      </c>
      <c r="L20" s="32" t="s">
        <v>231</v>
      </c>
      <c r="M20" s="32" t="s">
        <v>41</v>
      </c>
      <c r="N20" s="32" t="s">
        <v>42</v>
      </c>
      <c r="O20" s="32" t="s">
        <v>43</v>
      </c>
      <c r="P20" s="32" t="s">
        <v>44</v>
      </c>
      <c r="Q20" s="32" t="s">
        <v>238</v>
      </c>
      <c r="R20" s="32" t="s">
        <v>239</v>
      </c>
      <c r="S20" s="32" t="s">
        <v>240</v>
      </c>
      <c r="T20" s="32" t="s">
        <v>241</v>
      </c>
      <c r="U20" s="32" t="s">
        <v>45</v>
      </c>
      <c r="V20" s="32" t="s">
        <v>242</v>
      </c>
      <c r="W20" s="32" t="s">
        <v>46</v>
      </c>
      <c r="X20" s="32" t="s">
        <v>47</v>
      </c>
      <c r="Y20" s="32" t="s">
        <v>48</v>
      </c>
      <c r="Z20" s="32" t="s">
        <v>232</v>
      </c>
      <c r="AA20" s="32" t="s">
        <v>233</v>
      </c>
      <c r="AB20" s="32" t="s">
        <v>234</v>
      </c>
      <c r="AC20" s="32" t="s">
        <v>49</v>
      </c>
      <c r="AD20" s="32" t="s">
        <v>50</v>
      </c>
      <c r="AE20" s="32" t="s">
        <v>51</v>
      </c>
      <c r="AF20" s="32" t="s">
        <v>243</v>
      </c>
      <c r="AG20" s="32" t="s">
        <v>244</v>
      </c>
      <c r="AH20" s="32" t="s">
        <v>52</v>
      </c>
      <c r="AI20" s="32" t="s">
        <v>53</v>
      </c>
      <c r="AJ20" s="32" t="s">
        <v>245</v>
      </c>
      <c r="AK20" s="32" t="s">
        <v>246</v>
      </c>
      <c r="AL20" s="32" t="s">
        <v>54</v>
      </c>
      <c r="AM20" s="32" t="s">
        <v>55</v>
      </c>
      <c r="AN20" s="32" t="s">
        <v>247</v>
      </c>
      <c r="AO20" s="32" t="s">
        <v>136</v>
      </c>
      <c r="AP20" s="84" t="s">
        <v>56</v>
      </c>
    </row>
    <row r="21" spans="2:42" s="24" customFormat="1" ht="24.2" customHeight="1">
      <c r="B21" s="85" t="s">
        <v>66</v>
      </c>
      <c r="C21" s="113">
        <f t="shared" ref="C21:AO24" si="2">(C8*C$16)*100</f>
        <v>0</v>
      </c>
      <c r="D21" s="113">
        <f t="shared" ref="D21:AO21" si="3">(D8*D$16)*100</f>
        <v>0</v>
      </c>
      <c r="E21" s="113">
        <f t="shared" si="3"/>
        <v>0</v>
      </c>
      <c r="F21" s="113">
        <f t="shared" si="3"/>
        <v>0</v>
      </c>
      <c r="G21" s="113">
        <f t="shared" si="3"/>
        <v>0</v>
      </c>
      <c r="H21" s="113">
        <f t="shared" si="3"/>
        <v>0</v>
      </c>
      <c r="I21" s="113">
        <f t="shared" si="3"/>
        <v>0</v>
      </c>
      <c r="J21" s="113">
        <f t="shared" si="3"/>
        <v>0</v>
      </c>
      <c r="K21" s="113">
        <f t="shared" si="3"/>
        <v>0</v>
      </c>
      <c r="L21" s="113">
        <f t="shared" si="3"/>
        <v>0</v>
      </c>
      <c r="M21" s="113">
        <f t="shared" si="3"/>
        <v>0</v>
      </c>
      <c r="N21" s="113">
        <f t="shared" si="3"/>
        <v>0</v>
      </c>
      <c r="O21" s="113">
        <f t="shared" si="3"/>
        <v>0</v>
      </c>
      <c r="P21" s="113">
        <f t="shared" si="3"/>
        <v>0</v>
      </c>
      <c r="Q21" s="113">
        <f t="shared" si="3"/>
        <v>0</v>
      </c>
      <c r="R21" s="113">
        <f t="shared" si="3"/>
        <v>0</v>
      </c>
      <c r="S21" s="113">
        <f t="shared" si="3"/>
        <v>0</v>
      </c>
      <c r="T21" s="113">
        <f t="shared" si="3"/>
        <v>0</v>
      </c>
      <c r="U21" s="113">
        <f t="shared" si="3"/>
        <v>0</v>
      </c>
      <c r="V21" s="113">
        <f t="shared" si="3"/>
        <v>0</v>
      </c>
      <c r="W21" s="113">
        <f t="shared" si="3"/>
        <v>0</v>
      </c>
      <c r="X21" s="113">
        <f t="shared" si="3"/>
        <v>0</v>
      </c>
      <c r="Y21" s="113">
        <f t="shared" si="3"/>
        <v>0</v>
      </c>
      <c r="Z21" s="113">
        <f t="shared" si="3"/>
        <v>0</v>
      </c>
      <c r="AA21" s="113">
        <f t="shared" si="3"/>
        <v>0</v>
      </c>
      <c r="AB21" s="113">
        <f t="shared" si="3"/>
        <v>0</v>
      </c>
      <c r="AC21" s="113">
        <f t="shared" si="3"/>
        <v>0</v>
      </c>
      <c r="AD21" s="113">
        <f t="shared" si="3"/>
        <v>0</v>
      </c>
      <c r="AE21" s="113">
        <f t="shared" si="3"/>
        <v>0</v>
      </c>
      <c r="AF21" s="113">
        <f t="shared" si="3"/>
        <v>0</v>
      </c>
      <c r="AG21" s="113">
        <f t="shared" si="3"/>
        <v>0</v>
      </c>
      <c r="AH21" s="113">
        <f t="shared" si="3"/>
        <v>0</v>
      </c>
      <c r="AI21" s="113">
        <f t="shared" si="3"/>
        <v>0</v>
      </c>
      <c r="AJ21" s="113">
        <f t="shared" si="3"/>
        <v>0</v>
      </c>
      <c r="AK21" s="113">
        <f t="shared" si="3"/>
        <v>0</v>
      </c>
      <c r="AL21" s="113">
        <f t="shared" si="3"/>
        <v>0</v>
      </c>
      <c r="AM21" s="113">
        <f t="shared" si="3"/>
        <v>0</v>
      </c>
      <c r="AN21" s="113">
        <f t="shared" si="3"/>
        <v>0</v>
      </c>
      <c r="AO21" s="113">
        <f t="shared" si="3"/>
        <v>0</v>
      </c>
      <c r="AP21" s="114">
        <f>SUM(C21:AO21)</f>
        <v>0</v>
      </c>
    </row>
    <row r="22" spans="2:42" s="24" customFormat="1" ht="24.2" customHeight="1">
      <c r="B22" s="91" t="s">
        <v>67</v>
      </c>
      <c r="C22" s="115">
        <f t="shared" si="2"/>
        <v>0</v>
      </c>
      <c r="D22" s="115">
        <f t="shared" ref="D22:AO22" si="4">(D9*D$16)*100</f>
        <v>0</v>
      </c>
      <c r="E22" s="115">
        <f t="shared" si="4"/>
        <v>0</v>
      </c>
      <c r="F22" s="115">
        <f t="shared" si="4"/>
        <v>0</v>
      </c>
      <c r="G22" s="115">
        <f t="shared" si="4"/>
        <v>0</v>
      </c>
      <c r="H22" s="115">
        <f t="shared" si="4"/>
        <v>0</v>
      </c>
      <c r="I22" s="115">
        <f t="shared" si="4"/>
        <v>0</v>
      </c>
      <c r="J22" s="115">
        <f t="shared" si="4"/>
        <v>0</v>
      </c>
      <c r="K22" s="115">
        <f t="shared" si="4"/>
        <v>0</v>
      </c>
      <c r="L22" s="115">
        <f t="shared" si="4"/>
        <v>0</v>
      </c>
      <c r="M22" s="115">
        <f t="shared" si="4"/>
        <v>0</v>
      </c>
      <c r="N22" s="115">
        <f t="shared" si="4"/>
        <v>0</v>
      </c>
      <c r="O22" s="115">
        <f t="shared" si="4"/>
        <v>0</v>
      </c>
      <c r="P22" s="115">
        <f t="shared" si="4"/>
        <v>0</v>
      </c>
      <c r="Q22" s="115">
        <f t="shared" si="4"/>
        <v>0</v>
      </c>
      <c r="R22" s="115">
        <f t="shared" si="4"/>
        <v>0</v>
      </c>
      <c r="S22" s="115">
        <f t="shared" si="4"/>
        <v>0</v>
      </c>
      <c r="T22" s="115">
        <f t="shared" si="4"/>
        <v>0</v>
      </c>
      <c r="U22" s="115">
        <f t="shared" si="4"/>
        <v>0</v>
      </c>
      <c r="V22" s="115">
        <f t="shared" si="4"/>
        <v>0</v>
      </c>
      <c r="W22" s="115">
        <f t="shared" si="4"/>
        <v>0</v>
      </c>
      <c r="X22" s="115">
        <f t="shared" si="4"/>
        <v>0</v>
      </c>
      <c r="Y22" s="115">
        <f t="shared" si="4"/>
        <v>0</v>
      </c>
      <c r="Z22" s="115">
        <f t="shared" si="4"/>
        <v>0</v>
      </c>
      <c r="AA22" s="115">
        <f t="shared" si="4"/>
        <v>0</v>
      </c>
      <c r="AB22" s="115">
        <f t="shared" si="4"/>
        <v>0</v>
      </c>
      <c r="AC22" s="115">
        <f t="shared" si="4"/>
        <v>0</v>
      </c>
      <c r="AD22" s="115">
        <f t="shared" si="4"/>
        <v>0</v>
      </c>
      <c r="AE22" s="115">
        <f t="shared" si="4"/>
        <v>0</v>
      </c>
      <c r="AF22" s="115">
        <f t="shared" si="4"/>
        <v>0</v>
      </c>
      <c r="AG22" s="115">
        <f t="shared" si="4"/>
        <v>0</v>
      </c>
      <c r="AH22" s="115">
        <f t="shared" si="4"/>
        <v>0</v>
      </c>
      <c r="AI22" s="115">
        <f t="shared" si="4"/>
        <v>0</v>
      </c>
      <c r="AJ22" s="115">
        <f t="shared" si="4"/>
        <v>0</v>
      </c>
      <c r="AK22" s="115">
        <f t="shared" si="4"/>
        <v>0</v>
      </c>
      <c r="AL22" s="115">
        <f t="shared" si="4"/>
        <v>0</v>
      </c>
      <c r="AM22" s="115">
        <f t="shared" si="4"/>
        <v>0</v>
      </c>
      <c r="AN22" s="115">
        <f t="shared" si="4"/>
        <v>0</v>
      </c>
      <c r="AO22" s="115">
        <f t="shared" si="4"/>
        <v>0</v>
      </c>
      <c r="AP22" s="114">
        <f>SUM(C22:AO22)</f>
        <v>0</v>
      </c>
    </row>
    <row r="23" spans="2:42" s="24" customFormat="1" ht="24.2" customHeight="1">
      <c r="B23" s="91" t="s">
        <v>68</v>
      </c>
      <c r="C23" s="115">
        <f t="shared" si="2"/>
        <v>0</v>
      </c>
      <c r="D23" s="115">
        <f t="shared" ref="D23:AO23" si="5">(D10*D$16)*100</f>
        <v>0</v>
      </c>
      <c r="E23" s="115">
        <f t="shared" si="5"/>
        <v>0</v>
      </c>
      <c r="F23" s="115">
        <f t="shared" si="5"/>
        <v>0</v>
      </c>
      <c r="G23" s="115">
        <f t="shared" si="5"/>
        <v>0</v>
      </c>
      <c r="H23" s="115">
        <f t="shared" si="5"/>
        <v>0</v>
      </c>
      <c r="I23" s="115">
        <f t="shared" si="5"/>
        <v>0</v>
      </c>
      <c r="J23" s="115">
        <f t="shared" si="5"/>
        <v>0</v>
      </c>
      <c r="K23" s="115">
        <f t="shared" si="5"/>
        <v>0</v>
      </c>
      <c r="L23" s="115">
        <f t="shared" si="5"/>
        <v>0</v>
      </c>
      <c r="M23" s="115">
        <f t="shared" si="5"/>
        <v>0</v>
      </c>
      <c r="N23" s="115">
        <f t="shared" si="5"/>
        <v>0</v>
      </c>
      <c r="O23" s="115">
        <f t="shared" si="5"/>
        <v>0</v>
      </c>
      <c r="P23" s="115">
        <f t="shared" si="5"/>
        <v>0</v>
      </c>
      <c r="Q23" s="115">
        <f t="shared" si="5"/>
        <v>0</v>
      </c>
      <c r="R23" s="115">
        <f t="shared" si="5"/>
        <v>0</v>
      </c>
      <c r="S23" s="115">
        <f t="shared" si="5"/>
        <v>0</v>
      </c>
      <c r="T23" s="115">
        <f t="shared" si="5"/>
        <v>0</v>
      </c>
      <c r="U23" s="115">
        <f t="shared" si="5"/>
        <v>0</v>
      </c>
      <c r="V23" s="115">
        <f t="shared" si="5"/>
        <v>0</v>
      </c>
      <c r="W23" s="115">
        <f t="shared" si="5"/>
        <v>0</v>
      </c>
      <c r="X23" s="115">
        <f t="shared" si="5"/>
        <v>0</v>
      </c>
      <c r="Y23" s="115">
        <f t="shared" si="5"/>
        <v>0</v>
      </c>
      <c r="Z23" s="115">
        <f t="shared" si="5"/>
        <v>0</v>
      </c>
      <c r="AA23" s="115">
        <f t="shared" si="5"/>
        <v>0</v>
      </c>
      <c r="AB23" s="115">
        <f t="shared" si="5"/>
        <v>0</v>
      </c>
      <c r="AC23" s="115">
        <f t="shared" si="5"/>
        <v>0</v>
      </c>
      <c r="AD23" s="115">
        <f t="shared" si="5"/>
        <v>0</v>
      </c>
      <c r="AE23" s="115">
        <f t="shared" si="5"/>
        <v>0</v>
      </c>
      <c r="AF23" s="115">
        <f t="shared" si="5"/>
        <v>0</v>
      </c>
      <c r="AG23" s="115">
        <f t="shared" si="5"/>
        <v>0</v>
      </c>
      <c r="AH23" s="115">
        <f t="shared" si="5"/>
        <v>0</v>
      </c>
      <c r="AI23" s="115">
        <f t="shared" si="5"/>
        <v>0</v>
      </c>
      <c r="AJ23" s="115">
        <f t="shared" si="5"/>
        <v>0</v>
      </c>
      <c r="AK23" s="115">
        <f t="shared" si="5"/>
        <v>0</v>
      </c>
      <c r="AL23" s="115">
        <f t="shared" si="5"/>
        <v>0</v>
      </c>
      <c r="AM23" s="115">
        <f t="shared" si="5"/>
        <v>0</v>
      </c>
      <c r="AN23" s="115">
        <f t="shared" si="5"/>
        <v>0</v>
      </c>
      <c r="AO23" s="115">
        <f t="shared" si="5"/>
        <v>0</v>
      </c>
      <c r="AP23" s="114">
        <f>SUM(C23:AO23)</f>
        <v>0</v>
      </c>
    </row>
    <row r="24" spans="2:42" s="24" customFormat="1" ht="24.2" customHeight="1" thickBot="1">
      <c r="B24" s="96" t="s">
        <v>62</v>
      </c>
      <c r="C24" s="116">
        <f t="shared" si="2"/>
        <v>0</v>
      </c>
      <c r="D24" s="116">
        <f t="shared" si="2"/>
        <v>0</v>
      </c>
      <c r="E24" s="116">
        <f t="shared" si="2"/>
        <v>0</v>
      </c>
      <c r="F24" s="116">
        <f t="shared" si="2"/>
        <v>0</v>
      </c>
      <c r="G24" s="116">
        <f t="shared" si="2"/>
        <v>0</v>
      </c>
      <c r="H24" s="116">
        <f t="shared" si="2"/>
        <v>0</v>
      </c>
      <c r="I24" s="116">
        <f t="shared" si="2"/>
        <v>0</v>
      </c>
      <c r="J24" s="116">
        <f t="shared" si="2"/>
        <v>0</v>
      </c>
      <c r="K24" s="116">
        <f t="shared" si="2"/>
        <v>0</v>
      </c>
      <c r="L24" s="116">
        <f t="shared" si="2"/>
        <v>0</v>
      </c>
      <c r="M24" s="116">
        <f t="shared" si="2"/>
        <v>0</v>
      </c>
      <c r="N24" s="116">
        <f t="shared" si="2"/>
        <v>0</v>
      </c>
      <c r="O24" s="116">
        <f t="shared" si="2"/>
        <v>0</v>
      </c>
      <c r="P24" s="116">
        <f t="shared" si="2"/>
        <v>0</v>
      </c>
      <c r="Q24" s="116">
        <f t="shared" si="2"/>
        <v>0</v>
      </c>
      <c r="R24" s="116">
        <f t="shared" si="2"/>
        <v>0</v>
      </c>
      <c r="S24" s="116">
        <f t="shared" si="2"/>
        <v>0</v>
      </c>
      <c r="T24" s="116">
        <f t="shared" si="2"/>
        <v>0</v>
      </c>
      <c r="U24" s="116">
        <f t="shared" si="2"/>
        <v>0</v>
      </c>
      <c r="V24" s="116">
        <f t="shared" si="2"/>
        <v>0</v>
      </c>
      <c r="W24" s="116">
        <f t="shared" si="2"/>
        <v>0</v>
      </c>
      <c r="X24" s="116">
        <f t="shared" si="2"/>
        <v>0</v>
      </c>
      <c r="Y24" s="116">
        <f t="shared" si="2"/>
        <v>0</v>
      </c>
      <c r="Z24" s="116">
        <f t="shared" si="2"/>
        <v>0</v>
      </c>
      <c r="AA24" s="116">
        <f t="shared" si="2"/>
        <v>0</v>
      </c>
      <c r="AB24" s="116">
        <f t="shared" si="2"/>
        <v>0</v>
      </c>
      <c r="AC24" s="116">
        <f t="shared" si="2"/>
        <v>0</v>
      </c>
      <c r="AD24" s="116">
        <f t="shared" si="2"/>
        <v>0</v>
      </c>
      <c r="AE24" s="116">
        <f t="shared" si="2"/>
        <v>0</v>
      </c>
      <c r="AF24" s="116">
        <f t="shared" si="2"/>
        <v>0</v>
      </c>
      <c r="AG24" s="116">
        <f t="shared" si="2"/>
        <v>0</v>
      </c>
      <c r="AH24" s="116">
        <f t="shared" si="2"/>
        <v>0</v>
      </c>
      <c r="AI24" s="116">
        <f t="shared" si="2"/>
        <v>0</v>
      </c>
      <c r="AJ24" s="116">
        <f t="shared" si="2"/>
        <v>0</v>
      </c>
      <c r="AK24" s="116">
        <f t="shared" si="2"/>
        <v>0</v>
      </c>
      <c r="AL24" s="116">
        <f t="shared" si="2"/>
        <v>0</v>
      </c>
      <c r="AM24" s="116">
        <f t="shared" si="2"/>
        <v>0</v>
      </c>
      <c r="AN24" s="116">
        <f t="shared" si="2"/>
        <v>0</v>
      </c>
      <c r="AO24" s="116">
        <f t="shared" si="2"/>
        <v>0</v>
      </c>
      <c r="AP24" s="117">
        <f t="shared" ref="AP24" si="6">(AP11*AP$16)*100</f>
        <v>0</v>
      </c>
    </row>
    <row r="25" spans="2:42" s="26" customFormat="1" ht="13.5">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row>
    <row r="26" spans="2:42" s="26" customFormat="1" ht="13.5">
      <c r="B26" s="26" t="s">
        <v>71</v>
      </c>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row>
    <row r="27" spans="2:42" s="26" customFormat="1" ht="13.5">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row>
    <row r="28" spans="2:42" s="26" customFormat="1" ht="13.5">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row>
    <row r="29" spans="2:4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row>
    <row r="30" spans="2:4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row>
    <row r="31" spans="2:4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row>
    <row r="32" spans="2:4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row>
    <row r="33" spans="3:39">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row>
    <row r="34" spans="3:39">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row>
    <row r="35" spans="3:39">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row>
    <row r="36" spans="3:39">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row>
    <row r="37" spans="3:39">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row>
    <row r="38" spans="3:39">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row>
    <row r="39" spans="3:39">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row>
    <row r="40" spans="3:39">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row>
    <row r="41" spans="3:39">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row>
    <row r="42" spans="3:39" ht="36" customHeight="1">
      <c r="C42" s="82"/>
      <c r="D42" s="82"/>
      <c r="E42" s="82"/>
      <c r="F42" s="82"/>
      <c r="G42" s="83"/>
      <c r="H42" s="83"/>
      <c r="I42" s="83"/>
      <c r="J42" s="83"/>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row>
    <row r="43" spans="3:39">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row>
    <row r="44" spans="3:39">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row>
    <row r="45" spans="3:39">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row>
    <row r="46" spans="3:39">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row>
    <row r="47" spans="3:39">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row>
    <row r="48" spans="3:39">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row>
    <row r="49" spans="3:39">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row>
    <row r="50" spans="3: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row>
    <row r="51" spans="3:39">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row>
    <row r="52" spans="3:39">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row>
    <row r="53" spans="3:39">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row>
  </sheetData>
  <mergeCells count="1">
    <mergeCell ref="H2:K2"/>
  </mergeCells>
  <phoneticPr fontId="8"/>
  <pageMargins left="0.39370078740157483" right="0.19685039370078741" top="1.6535433070866143" bottom="0.98425196850393704" header="0.51181102362204722" footer="0.51181102362204722"/>
  <pageSetup paperSize="12"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40"/>
  <sheetViews>
    <sheetView showGridLines="0" zoomScaleNormal="90" workbookViewId="0">
      <selection activeCell="D9" sqref="D9"/>
    </sheetView>
  </sheetViews>
  <sheetFormatPr defaultRowHeight="12"/>
  <cols>
    <col min="1" max="1" width="3.125" style="118" customWidth="1"/>
    <col min="2" max="2" width="3.5" style="118" bestFit="1" customWidth="1"/>
    <col min="3" max="3" width="32.5" style="118" customWidth="1"/>
    <col min="4" max="4" width="10.5" style="118" bestFit="1" customWidth="1"/>
    <col min="5" max="5" width="5.875" style="118" customWidth="1"/>
    <col min="6" max="6" width="78.125" style="118" bestFit="1" customWidth="1"/>
    <col min="7" max="256" width="9" style="118"/>
    <col min="257" max="257" width="3.125" style="118" customWidth="1"/>
    <col min="258" max="258" width="3.5" style="118" bestFit="1" customWidth="1"/>
    <col min="259" max="259" width="32.5" style="118" customWidth="1"/>
    <col min="260" max="260" width="10.5" style="118" bestFit="1" customWidth="1"/>
    <col min="261" max="261" width="5.875" style="118" customWidth="1"/>
    <col min="262" max="262" width="78.125" style="118" bestFit="1" customWidth="1"/>
    <col min="263" max="512" width="9" style="118"/>
    <col min="513" max="513" width="3.125" style="118" customWidth="1"/>
    <col min="514" max="514" width="3.5" style="118" bestFit="1" customWidth="1"/>
    <col min="515" max="515" width="32.5" style="118" customWidth="1"/>
    <col min="516" max="516" width="10.5" style="118" bestFit="1" customWidth="1"/>
    <col min="517" max="517" width="5.875" style="118" customWidth="1"/>
    <col min="518" max="518" width="78.125" style="118" bestFit="1" customWidth="1"/>
    <col min="519" max="768" width="9" style="118"/>
    <col min="769" max="769" width="3.125" style="118" customWidth="1"/>
    <col min="770" max="770" width="3.5" style="118" bestFit="1" customWidth="1"/>
    <col min="771" max="771" width="32.5" style="118" customWidth="1"/>
    <col min="772" max="772" width="10.5" style="118" bestFit="1" customWidth="1"/>
    <col min="773" max="773" width="5.875" style="118" customWidth="1"/>
    <col min="774" max="774" width="78.125" style="118" bestFit="1" customWidth="1"/>
    <col min="775" max="1024" width="9" style="118"/>
    <col min="1025" max="1025" width="3.125" style="118" customWidth="1"/>
    <col min="1026" max="1026" width="3.5" style="118" bestFit="1" customWidth="1"/>
    <col min="1027" max="1027" width="32.5" style="118" customWidth="1"/>
    <col min="1028" max="1028" width="10.5" style="118" bestFit="1" customWidth="1"/>
    <col min="1029" max="1029" width="5.875" style="118" customWidth="1"/>
    <col min="1030" max="1030" width="78.125" style="118" bestFit="1" customWidth="1"/>
    <col min="1031" max="1280" width="9" style="118"/>
    <col min="1281" max="1281" width="3.125" style="118" customWidth="1"/>
    <col min="1282" max="1282" width="3.5" style="118" bestFit="1" customWidth="1"/>
    <col min="1283" max="1283" width="32.5" style="118" customWidth="1"/>
    <col min="1284" max="1284" width="10.5" style="118" bestFit="1" customWidth="1"/>
    <col min="1285" max="1285" width="5.875" style="118" customWidth="1"/>
    <col min="1286" max="1286" width="78.125" style="118" bestFit="1" customWidth="1"/>
    <col min="1287" max="1536" width="9" style="118"/>
    <col min="1537" max="1537" width="3.125" style="118" customWidth="1"/>
    <col min="1538" max="1538" width="3.5" style="118" bestFit="1" customWidth="1"/>
    <col min="1539" max="1539" width="32.5" style="118" customWidth="1"/>
    <col min="1540" max="1540" width="10.5" style="118" bestFit="1" customWidth="1"/>
    <col min="1541" max="1541" width="5.875" style="118" customWidth="1"/>
    <col min="1542" max="1542" width="78.125" style="118" bestFit="1" customWidth="1"/>
    <col min="1543" max="1792" width="9" style="118"/>
    <col min="1793" max="1793" width="3.125" style="118" customWidth="1"/>
    <col min="1794" max="1794" width="3.5" style="118" bestFit="1" customWidth="1"/>
    <col min="1795" max="1795" width="32.5" style="118" customWidth="1"/>
    <col min="1796" max="1796" width="10.5" style="118" bestFit="1" customWidth="1"/>
    <col min="1797" max="1797" width="5.875" style="118" customWidth="1"/>
    <col min="1798" max="1798" width="78.125" style="118" bestFit="1" customWidth="1"/>
    <col min="1799" max="2048" width="9" style="118"/>
    <col min="2049" max="2049" width="3.125" style="118" customWidth="1"/>
    <col min="2050" max="2050" width="3.5" style="118" bestFit="1" customWidth="1"/>
    <col min="2051" max="2051" width="32.5" style="118" customWidth="1"/>
    <col min="2052" max="2052" width="10.5" style="118" bestFit="1" customWidth="1"/>
    <col min="2053" max="2053" width="5.875" style="118" customWidth="1"/>
    <col min="2054" max="2054" width="78.125" style="118" bestFit="1" customWidth="1"/>
    <col min="2055" max="2304" width="9" style="118"/>
    <col min="2305" max="2305" width="3.125" style="118" customWidth="1"/>
    <col min="2306" max="2306" width="3.5" style="118" bestFit="1" customWidth="1"/>
    <col min="2307" max="2307" width="32.5" style="118" customWidth="1"/>
    <col min="2308" max="2308" width="10.5" style="118" bestFit="1" customWidth="1"/>
    <col min="2309" max="2309" width="5.875" style="118" customWidth="1"/>
    <col min="2310" max="2310" width="78.125" style="118" bestFit="1" customWidth="1"/>
    <col min="2311" max="2560" width="9" style="118"/>
    <col min="2561" max="2561" width="3.125" style="118" customWidth="1"/>
    <col min="2562" max="2562" width="3.5" style="118" bestFit="1" customWidth="1"/>
    <col min="2563" max="2563" width="32.5" style="118" customWidth="1"/>
    <col min="2564" max="2564" width="10.5" style="118" bestFit="1" customWidth="1"/>
    <col min="2565" max="2565" width="5.875" style="118" customWidth="1"/>
    <col min="2566" max="2566" width="78.125" style="118" bestFit="1" customWidth="1"/>
    <col min="2567" max="2816" width="9" style="118"/>
    <col min="2817" max="2817" width="3.125" style="118" customWidth="1"/>
    <col min="2818" max="2818" width="3.5" style="118" bestFit="1" customWidth="1"/>
    <col min="2819" max="2819" width="32.5" style="118" customWidth="1"/>
    <col min="2820" max="2820" width="10.5" style="118" bestFit="1" customWidth="1"/>
    <col min="2821" max="2821" width="5.875" style="118" customWidth="1"/>
    <col min="2822" max="2822" width="78.125" style="118" bestFit="1" customWidth="1"/>
    <col min="2823" max="3072" width="9" style="118"/>
    <col min="3073" max="3073" width="3.125" style="118" customWidth="1"/>
    <col min="3074" max="3074" width="3.5" style="118" bestFit="1" customWidth="1"/>
    <col min="3075" max="3075" width="32.5" style="118" customWidth="1"/>
    <col min="3076" max="3076" width="10.5" style="118" bestFit="1" customWidth="1"/>
    <col min="3077" max="3077" width="5.875" style="118" customWidth="1"/>
    <col min="3078" max="3078" width="78.125" style="118" bestFit="1" customWidth="1"/>
    <col min="3079" max="3328" width="9" style="118"/>
    <col min="3329" max="3329" width="3.125" style="118" customWidth="1"/>
    <col min="3330" max="3330" width="3.5" style="118" bestFit="1" customWidth="1"/>
    <col min="3331" max="3331" width="32.5" style="118" customWidth="1"/>
    <col min="3332" max="3332" width="10.5" style="118" bestFit="1" customWidth="1"/>
    <col min="3333" max="3333" width="5.875" style="118" customWidth="1"/>
    <col min="3334" max="3334" width="78.125" style="118" bestFit="1" customWidth="1"/>
    <col min="3335" max="3584" width="9" style="118"/>
    <col min="3585" max="3585" width="3.125" style="118" customWidth="1"/>
    <col min="3586" max="3586" width="3.5" style="118" bestFit="1" customWidth="1"/>
    <col min="3587" max="3587" width="32.5" style="118" customWidth="1"/>
    <col min="3588" max="3588" width="10.5" style="118" bestFit="1" customWidth="1"/>
    <col min="3589" max="3589" width="5.875" style="118" customWidth="1"/>
    <col min="3590" max="3590" width="78.125" style="118" bestFit="1" customWidth="1"/>
    <col min="3591" max="3840" width="9" style="118"/>
    <col min="3841" max="3841" width="3.125" style="118" customWidth="1"/>
    <col min="3842" max="3842" width="3.5" style="118" bestFit="1" customWidth="1"/>
    <col min="3843" max="3843" width="32.5" style="118" customWidth="1"/>
    <col min="3844" max="3844" width="10.5" style="118" bestFit="1" customWidth="1"/>
    <col min="3845" max="3845" width="5.875" style="118" customWidth="1"/>
    <col min="3846" max="3846" width="78.125" style="118" bestFit="1" customWidth="1"/>
    <col min="3847" max="4096" width="9" style="118"/>
    <col min="4097" max="4097" width="3.125" style="118" customWidth="1"/>
    <col min="4098" max="4098" width="3.5" style="118" bestFit="1" customWidth="1"/>
    <col min="4099" max="4099" width="32.5" style="118" customWidth="1"/>
    <col min="4100" max="4100" width="10.5" style="118" bestFit="1" customWidth="1"/>
    <col min="4101" max="4101" width="5.875" style="118" customWidth="1"/>
    <col min="4102" max="4102" width="78.125" style="118" bestFit="1" customWidth="1"/>
    <col min="4103" max="4352" width="9" style="118"/>
    <col min="4353" max="4353" width="3.125" style="118" customWidth="1"/>
    <col min="4354" max="4354" width="3.5" style="118" bestFit="1" customWidth="1"/>
    <col min="4355" max="4355" width="32.5" style="118" customWidth="1"/>
    <col min="4356" max="4356" width="10.5" style="118" bestFit="1" customWidth="1"/>
    <col min="4357" max="4357" width="5.875" style="118" customWidth="1"/>
    <col min="4358" max="4358" width="78.125" style="118" bestFit="1" customWidth="1"/>
    <col min="4359" max="4608" width="9" style="118"/>
    <col min="4609" max="4609" width="3.125" style="118" customWidth="1"/>
    <col min="4610" max="4610" width="3.5" style="118" bestFit="1" customWidth="1"/>
    <col min="4611" max="4611" width="32.5" style="118" customWidth="1"/>
    <col min="4612" max="4612" width="10.5" style="118" bestFit="1" customWidth="1"/>
    <col min="4613" max="4613" width="5.875" style="118" customWidth="1"/>
    <col min="4614" max="4614" width="78.125" style="118" bestFit="1" customWidth="1"/>
    <col min="4615" max="4864" width="9" style="118"/>
    <col min="4865" max="4865" width="3.125" style="118" customWidth="1"/>
    <col min="4866" max="4866" width="3.5" style="118" bestFit="1" customWidth="1"/>
    <col min="4867" max="4867" width="32.5" style="118" customWidth="1"/>
    <col min="4868" max="4868" width="10.5" style="118" bestFit="1" customWidth="1"/>
    <col min="4869" max="4869" width="5.875" style="118" customWidth="1"/>
    <col min="4870" max="4870" width="78.125" style="118" bestFit="1" customWidth="1"/>
    <col min="4871" max="5120" width="9" style="118"/>
    <col min="5121" max="5121" width="3.125" style="118" customWidth="1"/>
    <col min="5122" max="5122" width="3.5" style="118" bestFit="1" customWidth="1"/>
    <col min="5123" max="5123" width="32.5" style="118" customWidth="1"/>
    <col min="5124" max="5124" width="10.5" style="118" bestFit="1" customWidth="1"/>
    <col min="5125" max="5125" width="5.875" style="118" customWidth="1"/>
    <col min="5126" max="5126" width="78.125" style="118" bestFit="1" customWidth="1"/>
    <col min="5127" max="5376" width="9" style="118"/>
    <col min="5377" max="5377" width="3.125" style="118" customWidth="1"/>
    <col min="5378" max="5378" width="3.5" style="118" bestFit="1" customWidth="1"/>
    <col min="5379" max="5379" width="32.5" style="118" customWidth="1"/>
    <col min="5380" max="5380" width="10.5" style="118" bestFit="1" customWidth="1"/>
    <col min="5381" max="5381" width="5.875" style="118" customWidth="1"/>
    <col min="5382" max="5382" width="78.125" style="118" bestFit="1" customWidth="1"/>
    <col min="5383" max="5632" width="9" style="118"/>
    <col min="5633" max="5633" width="3.125" style="118" customWidth="1"/>
    <col min="5634" max="5634" width="3.5" style="118" bestFit="1" customWidth="1"/>
    <col min="5635" max="5635" width="32.5" style="118" customWidth="1"/>
    <col min="5636" max="5636" width="10.5" style="118" bestFit="1" customWidth="1"/>
    <col min="5637" max="5637" width="5.875" style="118" customWidth="1"/>
    <col min="5638" max="5638" width="78.125" style="118" bestFit="1" customWidth="1"/>
    <col min="5639" max="5888" width="9" style="118"/>
    <col min="5889" max="5889" width="3.125" style="118" customWidth="1"/>
    <col min="5890" max="5890" width="3.5" style="118" bestFit="1" customWidth="1"/>
    <col min="5891" max="5891" width="32.5" style="118" customWidth="1"/>
    <col min="5892" max="5892" width="10.5" style="118" bestFit="1" customWidth="1"/>
    <col min="5893" max="5893" width="5.875" style="118" customWidth="1"/>
    <col min="5894" max="5894" width="78.125" style="118" bestFit="1" customWidth="1"/>
    <col min="5895" max="6144" width="9" style="118"/>
    <col min="6145" max="6145" width="3.125" style="118" customWidth="1"/>
    <col min="6146" max="6146" width="3.5" style="118" bestFit="1" customWidth="1"/>
    <col min="6147" max="6147" width="32.5" style="118" customWidth="1"/>
    <col min="6148" max="6148" width="10.5" style="118" bestFit="1" customWidth="1"/>
    <col min="6149" max="6149" width="5.875" style="118" customWidth="1"/>
    <col min="6150" max="6150" width="78.125" style="118" bestFit="1" customWidth="1"/>
    <col min="6151" max="6400" width="9" style="118"/>
    <col min="6401" max="6401" width="3.125" style="118" customWidth="1"/>
    <col min="6402" max="6402" width="3.5" style="118" bestFit="1" customWidth="1"/>
    <col min="6403" max="6403" width="32.5" style="118" customWidth="1"/>
    <col min="6404" max="6404" width="10.5" style="118" bestFit="1" customWidth="1"/>
    <col min="6405" max="6405" width="5.875" style="118" customWidth="1"/>
    <col min="6406" max="6406" width="78.125" style="118" bestFit="1" customWidth="1"/>
    <col min="6407" max="6656" width="9" style="118"/>
    <col min="6657" max="6657" width="3.125" style="118" customWidth="1"/>
    <col min="6658" max="6658" width="3.5" style="118" bestFit="1" customWidth="1"/>
    <col min="6659" max="6659" width="32.5" style="118" customWidth="1"/>
    <col min="6660" max="6660" width="10.5" style="118" bestFit="1" customWidth="1"/>
    <col min="6661" max="6661" width="5.875" style="118" customWidth="1"/>
    <col min="6662" max="6662" width="78.125" style="118" bestFit="1" customWidth="1"/>
    <col min="6663" max="6912" width="9" style="118"/>
    <col min="6913" max="6913" width="3.125" style="118" customWidth="1"/>
    <col min="6914" max="6914" width="3.5" style="118" bestFit="1" customWidth="1"/>
    <col min="6915" max="6915" width="32.5" style="118" customWidth="1"/>
    <col min="6916" max="6916" width="10.5" style="118" bestFit="1" customWidth="1"/>
    <col min="6917" max="6917" width="5.875" style="118" customWidth="1"/>
    <col min="6918" max="6918" width="78.125" style="118" bestFit="1" customWidth="1"/>
    <col min="6919" max="7168" width="9" style="118"/>
    <col min="7169" max="7169" width="3.125" style="118" customWidth="1"/>
    <col min="7170" max="7170" width="3.5" style="118" bestFit="1" customWidth="1"/>
    <col min="7171" max="7171" width="32.5" style="118" customWidth="1"/>
    <col min="7172" max="7172" width="10.5" style="118" bestFit="1" customWidth="1"/>
    <col min="7173" max="7173" width="5.875" style="118" customWidth="1"/>
    <col min="7174" max="7174" width="78.125" style="118" bestFit="1" customWidth="1"/>
    <col min="7175" max="7424" width="9" style="118"/>
    <col min="7425" max="7425" width="3.125" style="118" customWidth="1"/>
    <col min="7426" max="7426" width="3.5" style="118" bestFit="1" customWidth="1"/>
    <col min="7427" max="7427" width="32.5" style="118" customWidth="1"/>
    <col min="7428" max="7428" width="10.5" style="118" bestFit="1" customWidth="1"/>
    <col min="7429" max="7429" width="5.875" style="118" customWidth="1"/>
    <col min="7430" max="7430" width="78.125" style="118" bestFit="1" customWidth="1"/>
    <col min="7431" max="7680" width="9" style="118"/>
    <col min="7681" max="7681" width="3.125" style="118" customWidth="1"/>
    <col min="7682" max="7682" width="3.5" style="118" bestFit="1" customWidth="1"/>
    <col min="7683" max="7683" width="32.5" style="118" customWidth="1"/>
    <col min="7684" max="7684" width="10.5" style="118" bestFit="1" customWidth="1"/>
    <col min="7685" max="7685" width="5.875" style="118" customWidth="1"/>
    <col min="7686" max="7686" width="78.125" style="118" bestFit="1" customWidth="1"/>
    <col min="7687" max="7936" width="9" style="118"/>
    <col min="7937" max="7937" width="3.125" style="118" customWidth="1"/>
    <col min="7938" max="7938" width="3.5" style="118" bestFit="1" customWidth="1"/>
    <col min="7939" max="7939" width="32.5" style="118" customWidth="1"/>
    <col min="7940" max="7940" width="10.5" style="118" bestFit="1" customWidth="1"/>
    <col min="7941" max="7941" width="5.875" style="118" customWidth="1"/>
    <col min="7942" max="7942" width="78.125" style="118" bestFit="1" customWidth="1"/>
    <col min="7943" max="8192" width="9" style="118"/>
    <col min="8193" max="8193" width="3.125" style="118" customWidth="1"/>
    <col min="8194" max="8194" width="3.5" style="118" bestFit="1" customWidth="1"/>
    <col min="8195" max="8195" width="32.5" style="118" customWidth="1"/>
    <col min="8196" max="8196" width="10.5" style="118" bestFit="1" customWidth="1"/>
    <col min="8197" max="8197" width="5.875" style="118" customWidth="1"/>
    <col min="8198" max="8198" width="78.125" style="118" bestFit="1" customWidth="1"/>
    <col min="8199" max="8448" width="9" style="118"/>
    <col min="8449" max="8449" width="3.125" style="118" customWidth="1"/>
    <col min="8450" max="8450" width="3.5" style="118" bestFit="1" customWidth="1"/>
    <col min="8451" max="8451" width="32.5" style="118" customWidth="1"/>
    <col min="8452" max="8452" width="10.5" style="118" bestFit="1" customWidth="1"/>
    <col min="8453" max="8453" width="5.875" style="118" customWidth="1"/>
    <col min="8454" max="8454" width="78.125" style="118" bestFit="1" customWidth="1"/>
    <col min="8455" max="8704" width="9" style="118"/>
    <col min="8705" max="8705" width="3.125" style="118" customWidth="1"/>
    <col min="8706" max="8706" width="3.5" style="118" bestFit="1" customWidth="1"/>
    <col min="8707" max="8707" width="32.5" style="118" customWidth="1"/>
    <col min="8708" max="8708" width="10.5" style="118" bestFit="1" customWidth="1"/>
    <col min="8709" max="8709" width="5.875" style="118" customWidth="1"/>
    <col min="8710" max="8710" width="78.125" style="118" bestFit="1" customWidth="1"/>
    <col min="8711" max="8960" width="9" style="118"/>
    <col min="8961" max="8961" width="3.125" style="118" customWidth="1"/>
    <col min="8962" max="8962" width="3.5" style="118" bestFit="1" customWidth="1"/>
    <col min="8963" max="8963" width="32.5" style="118" customWidth="1"/>
    <col min="8964" max="8964" width="10.5" style="118" bestFit="1" customWidth="1"/>
    <col min="8965" max="8965" width="5.875" style="118" customWidth="1"/>
    <col min="8966" max="8966" width="78.125" style="118" bestFit="1" customWidth="1"/>
    <col min="8967" max="9216" width="9" style="118"/>
    <col min="9217" max="9217" width="3.125" style="118" customWidth="1"/>
    <col min="9218" max="9218" width="3.5" style="118" bestFit="1" customWidth="1"/>
    <col min="9219" max="9219" width="32.5" style="118" customWidth="1"/>
    <col min="9220" max="9220" width="10.5" style="118" bestFit="1" customWidth="1"/>
    <col min="9221" max="9221" width="5.875" style="118" customWidth="1"/>
    <col min="9222" max="9222" width="78.125" style="118" bestFit="1" customWidth="1"/>
    <col min="9223" max="9472" width="9" style="118"/>
    <col min="9473" max="9473" width="3.125" style="118" customWidth="1"/>
    <col min="9474" max="9474" width="3.5" style="118" bestFit="1" customWidth="1"/>
    <col min="9475" max="9475" width="32.5" style="118" customWidth="1"/>
    <col min="9476" max="9476" width="10.5" style="118" bestFit="1" customWidth="1"/>
    <col min="9477" max="9477" width="5.875" style="118" customWidth="1"/>
    <col min="9478" max="9478" width="78.125" style="118" bestFit="1" customWidth="1"/>
    <col min="9479" max="9728" width="9" style="118"/>
    <col min="9729" max="9729" width="3.125" style="118" customWidth="1"/>
    <col min="9730" max="9730" width="3.5" style="118" bestFit="1" customWidth="1"/>
    <col min="9731" max="9731" width="32.5" style="118" customWidth="1"/>
    <col min="9732" max="9732" width="10.5" style="118" bestFit="1" customWidth="1"/>
    <col min="9733" max="9733" width="5.875" style="118" customWidth="1"/>
    <col min="9734" max="9734" width="78.125" style="118" bestFit="1" customWidth="1"/>
    <col min="9735" max="9984" width="9" style="118"/>
    <col min="9985" max="9985" width="3.125" style="118" customWidth="1"/>
    <col min="9986" max="9986" width="3.5" style="118" bestFit="1" customWidth="1"/>
    <col min="9987" max="9987" width="32.5" style="118" customWidth="1"/>
    <col min="9988" max="9988" width="10.5" style="118" bestFit="1" customWidth="1"/>
    <col min="9989" max="9989" width="5.875" style="118" customWidth="1"/>
    <col min="9990" max="9990" width="78.125" style="118" bestFit="1" customWidth="1"/>
    <col min="9991" max="10240" width="9" style="118"/>
    <col min="10241" max="10241" width="3.125" style="118" customWidth="1"/>
    <col min="10242" max="10242" width="3.5" style="118" bestFit="1" customWidth="1"/>
    <col min="10243" max="10243" width="32.5" style="118" customWidth="1"/>
    <col min="10244" max="10244" width="10.5" style="118" bestFit="1" customWidth="1"/>
    <col min="10245" max="10245" width="5.875" style="118" customWidth="1"/>
    <col min="10246" max="10246" width="78.125" style="118" bestFit="1" customWidth="1"/>
    <col min="10247" max="10496" width="9" style="118"/>
    <col min="10497" max="10497" width="3.125" style="118" customWidth="1"/>
    <col min="10498" max="10498" width="3.5" style="118" bestFit="1" customWidth="1"/>
    <col min="10499" max="10499" width="32.5" style="118" customWidth="1"/>
    <col min="10500" max="10500" width="10.5" style="118" bestFit="1" customWidth="1"/>
    <col min="10501" max="10501" width="5.875" style="118" customWidth="1"/>
    <col min="10502" max="10502" width="78.125" style="118" bestFit="1" customWidth="1"/>
    <col min="10503" max="10752" width="9" style="118"/>
    <col min="10753" max="10753" width="3.125" style="118" customWidth="1"/>
    <col min="10754" max="10754" width="3.5" style="118" bestFit="1" customWidth="1"/>
    <col min="10755" max="10755" width="32.5" style="118" customWidth="1"/>
    <col min="10756" max="10756" width="10.5" style="118" bestFit="1" customWidth="1"/>
    <col min="10757" max="10757" width="5.875" style="118" customWidth="1"/>
    <col min="10758" max="10758" width="78.125" style="118" bestFit="1" customWidth="1"/>
    <col min="10759" max="11008" width="9" style="118"/>
    <col min="11009" max="11009" width="3.125" style="118" customWidth="1"/>
    <col min="11010" max="11010" width="3.5" style="118" bestFit="1" customWidth="1"/>
    <col min="11011" max="11011" width="32.5" style="118" customWidth="1"/>
    <col min="11012" max="11012" width="10.5" style="118" bestFit="1" customWidth="1"/>
    <col min="11013" max="11013" width="5.875" style="118" customWidth="1"/>
    <col min="11014" max="11014" width="78.125" style="118" bestFit="1" customWidth="1"/>
    <col min="11015" max="11264" width="9" style="118"/>
    <col min="11265" max="11265" width="3.125" style="118" customWidth="1"/>
    <col min="11266" max="11266" width="3.5" style="118" bestFit="1" customWidth="1"/>
    <col min="11267" max="11267" width="32.5" style="118" customWidth="1"/>
    <col min="11268" max="11268" width="10.5" style="118" bestFit="1" customWidth="1"/>
    <col min="11269" max="11269" width="5.875" style="118" customWidth="1"/>
    <col min="11270" max="11270" width="78.125" style="118" bestFit="1" customWidth="1"/>
    <col min="11271" max="11520" width="9" style="118"/>
    <col min="11521" max="11521" width="3.125" style="118" customWidth="1"/>
    <col min="11522" max="11522" width="3.5" style="118" bestFit="1" customWidth="1"/>
    <col min="11523" max="11523" width="32.5" style="118" customWidth="1"/>
    <col min="11524" max="11524" width="10.5" style="118" bestFit="1" customWidth="1"/>
    <col min="11525" max="11525" width="5.875" style="118" customWidth="1"/>
    <col min="11526" max="11526" width="78.125" style="118" bestFit="1" customWidth="1"/>
    <col min="11527" max="11776" width="9" style="118"/>
    <col min="11777" max="11777" width="3.125" style="118" customWidth="1"/>
    <col min="11778" max="11778" width="3.5" style="118" bestFit="1" customWidth="1"/>
    <col min="11779" max="11779" width="32.5" style="118" customWidth="1"/>
    <col min="11780" max="11780" width="10.5" style="118" bestFit="1" customWidth="1"/>
    <col min="11781" max="11781" width="5.875" style="118" customWidth="1"/>
    <col min="11782" max="11782" width="78.125" style="118" bestFit="1" customWidth="1"/>
    <col min="11783" max="12032" width="9" style="118"/>
    <col min="12033" max="12033" width="3.125" style="118" customWidth="1"/>
    <col min="12034" max="12034" width="3.5" style="118" bestFit="1" customWidth="1"/>
    <col min="12035" max="12035" width="32.5" style="118" customWidth="1"/>
    <col min="12036" max="12036" width="10.5" style="118" bestFit="1" customWidth="1"/>
    <col min="12037" max="12037" width="5.875" style="118" customWidth="1"/>
    <col min="12038" max="12038" width="78.125" style="118" bestFit="1" customWidth="1"/>
    <col min="12039" max="12288" width="9" style="118"/>
    <col min="12289" max="12289" width="3.125" style="118" customWidth="1"/>
    <col min="12290" max="12290" width="3.5" style="118" bestFit="1" customWidth="1"/>
    <col min="12291" max="12291" width="32.5" style="118" customWidth="1"/>
    <col min="12292" max="12292" width="10.5" style="118" bestFit="1" customWidth="1"/>
    <col min="12293" max="12293" width="5.875" style="118" customWidth="1"/>
    <col min="12294" max="12294" width="78.125" style="118" bestFit="1" customWidth="1"/>
    <col min="12295" max="12544" width="9" style="118"/>
    <col min="12545" max="12545" width="3.125" style="118" customWidth="1"/>
    <col min="12546" max="12546" width="3.5" style="118" bestFit="1" customWidth="1"/>
    <col min="12547" max="12547" width="32.5" style="118" customWidth="1"/>
    <col min="12548" max="12548" width="10.5" style="118" bestFit="1" customWidth="1"/>
    <col min="12549" max="12549" width="5.875" style="118" customWidth="1"/>
    <col min="12550" max="12550" width="78.125" style="118" bestFit="1" customWidth="1"/>
    <col min="12551" max="12800" width="9" style="118"/>
    <col min="12801" max="12801" width="3.125" style="118" customWidth="1"/>
    <col min="12802" max="12802" width="3.5" style="118" bestFit="1" customWidth="1"/>
    <col min="12803" max="12803" width="32.5" style="118" customWidth="1"/>
    <col min="12804" max="12804" width="10.5" style="118" bestFit="1" customWidth="1"/>
    <col min="12805" max="12805" width="5.875" style="118" customWidth="1"/>
    <col min="12806" max="12806" width="78.125" style="118" bestFit="1" customWidth="1"/>
    <col min="12807" max="13056" width="9" style="118"/>
    <col min="13057" max="13057" width="3.125" style="118" customWidth="1"/>
    <col min="13058" max="13058" width="3.5" style="118" bestFit="1" customWidth="1"/>
    <col min="13059" max="13059" width="32.5" style="118" customWidth="1"/>
    <col min="13060" max="13060" width="10.5" style="118" bestFit="1" customWidth="1"/>
    <col min="13061" max="13061" width="5.875" style="118" customWidth="1"/>
    <col min="13062" max="13062" width="78.125" style="118" bestFit="1" customWidth="1"/>
    <col min="13063" max="13312" width="9" style="118"/>
    <col min="13313" max="13313" width="3.125" style="118" customWidth="1"/>
    <col min="13314" max="13314" width="3.5" style="118" bestFit="1" customWidth="1"/>
    <col min="13315" max="13315" width="32.5" style="118" customWidth="1"/>
    <col min="13316" max="13316" width="10.5" style="118" bestFit="1" customWidth="1"/>
    <col min="13317" max="13317" width="5.875" style="118" customWidth="1"/>
    <col min="13318" max="13318" width="78.125" style="118" bestFit="1" customWidth="1"/>
    <col min="13319" max="13568" width="9" style="118"/>
    <col min="13569" max="13569" width="3.125" style="118" customWidth="1"/>
    <col min="13570" max="13570" width="3.5" style="118" bestFit="1" customWidth="1"/>
    <col min="13571" max="13571" width="32.5" style="118" customWidth="1"/>
    <col min="13572" max="13572" width="10.5" style="118" bestFit="1" customWidth="1"/>
    <col min="13573" max="13573" width="5.875" style="118" customWidth="1"/>
    <col min="13574" max="13574" width="78.125" style="118" bestFit="1" customWidth="1"/>
    <col min="13575" max="13824" width="9" style="118"/>
    <col min="13825" max="13825" width="3.125" style="118" customWidth="1"/>
    <col min="13826" max="13826" width="3.5" style="118" bestFit="1" customWidth="1"/>
    <col min="13827" max="13827" width="32.5" style="118" customWidth="1"/>
    <col min="13828" max="13828" width="10.5" style="118" bestFit="1" customWidth="1"/>
    <col min="13829" max="13829" width="5.875" style="118" customWidth="1"/>
    <col min="13830" max="13830" width="78.125" style="118" bestFit="1" customWidth="1"/>
    <col min="13831" max="14080" width="9" style="118"/>
    <col min="14081" max="14081" width="3.125" style="118" customWidth="1"/>
    <col min="14082" max="14082" width="3.5" style="118" bestFit="1" customWidth="1"/>
    <col min="14083" max="14083" width="32.5" style="118" customWidth="1"/>
    <col min="14084" max="14084" width="10.5" style="118" bestFit="1" customWidth="1"/>
    <col min="14085" max="14085" width="5.875" style="118" customWidth="1"/>
    <col min="14086" max="14086" width="78.125" style="118" bestFit="1" customWidth="1"/>
    <col min="14087" max="14336" width="9" style="118"/>
    <col min="14337" max="14337" width="3.125" style="118" customWidth="1"/>
    <col min="14338" max="14338" width="3.5" style="118" bestFit="1" customWidth="1"/>
    <col min="14339" max="14339" width="32.5" style="118" customWidth="1"/>
    <col min="14340" max="14340" width="10.5" style="118" bestFit="1" customWidth="1"/>
    <col min="14341" max="14341" width="5.875" style="118" customWidth="1"/>
    <col min="14342" max="14342" width="78.125" style="118" bestFit="1" customWidth="1"/>
    <col min="14343" max="14592" width="9" style="118"/>
    <col min="14593" max="14593" width="3.125" style="118" customWidth="1"/>
    <col min="14594" max="14594" width="3.5" style="118" bestFit="1" customWidth="1"/>
    <col min="14595" max="14595" width="32.5" style="118" customWidth="1"/>
    <col min="14596" max="14596" width="10.5" style="118" bestFit="1" customWidth="1"/>
    <col min="14597" max="14597" width="5.875" style="118" customWidth="1"/>
    <col min="14598" max="14598" width="78.125" style="118" bestFit="1" customWidth="1"/>
    <col min="14599" max="14848" width="9" style="118"/>
    <col min="14849" max="14849" width="3.125" style="118" customWidth="1"/>
    <col min="14850" max="14850" width="3.5" style="118" bestFit="1" customWidth="1"/>
    <col min="14851" max="14851" width="32.5" style="118" customWidth="1"/>
    <col min="14852" max="14852" width="10.5" style="118" bestFit="1" customWidth="1"/>
    <col min="14853" max="14853" width="5.875" style="118" customWidth="1"/>
    <col min="14854" max="14854" width="78.125" style="118" bestFit="1" customWidth="1"/>
    <col min="14855" max="15104" width="9" style="118"/>
    <col min="15105" max="15105" width="3.125" style="118" customWidth="1"/>
    <col min="15106" max="15106" width="3.5" style="118" bestFit="1" customWidth="1"/>
    <col min="15107" max="15107" width="32.5" style="118" customWidth="1"/>
    <col min="15108" max="15108" width="10.5" style="118" bestFit="1" customWidth="1"/>
    <col min="15109" max="15109" width="5.875" style="118" customWidth="1"/>
    <col min="15110" max="15110" width="78.125" style="118" bestFit="1" customWidth="1"/>
    <col min="15111" max="15360" width="9" style="118"/>
    <col min="15361" max="15361" width="3.125" style="118" customWidth="1"/>
    <col min="15362" max="15362" width="3.5" style="118" bestFit="1" customWidth="1"/>
    <col min="15363" max="15363" width="32.5" style="118" customWidth="1"/>
    <col min="15364" max="15364" width="10.5" style="118" bestFit="1" customWidth="1"/>
    <col min="15365" max="15365" width="5.875" style="118" customWidth="1"/>
    <col min="15366" max="15366" width="78.125" style="118" bestFit="1" customWidth="1"/>
    <col min="15367" max="15616" width="9" style="118"/>
    <col min="15617" max="15617" width="3.125" style="118" customWidth="1"/>
    <col min="15618" max="15618" width="3.5" style="118" bestFit="1" customWidth="1"/>
    <col min="15619" max="15619" width="32.5" style="118" customWidth="1"/>
    <col min="15620" max="15620" width="10.5" style="118" bestFit="1" customWidth="1"/>
    <col min="15621" max="15621" width="5.875" style="118" customWidth="1"/>
    <col min="15622" max="15622" width="78.125" style="118" bestFit="1" customWidth="1"/>
    <col min="15623" max="15872" width="9" style="118"/>
    <col min="15873" max="15873" width="3.125" style="118" customWidth="1"/>
    <col min="15874" max="15874" width="3.5" style="118" bestFit="1" customWidth="1"/>
    <col min="15875" max="15875" width="32.5" style="118" customWidth="1"/>
    <col min="15876" max="15876" width="10.5" style="118" bestFit="1" customWidth="1"/>
    <col min="15877" max="15877" width="5.875" style="118" customWidth="1"/>
    <col min="15878" max="15878" width="78.125" style="118" bestFit="1" customWidth="1"/>
    <col min="15879" max="16128" width="9" style="118"/>
    <col min="16129" max="16129" width="3.125" style="118" customWidth="1"/>
    <col min="16130" max="16130" width="3.5" style="118" bestFit="1" customWidth="1"/>
    <col min="16131" max="16131" width="32.5" style="118" customWidth="1"/>
    <col min="16132" max="16132" width="10.5" style="118" bestFit="1" customWidth="1"/>
    <col min="16133" max="16133" width="5.875" style="118" customWidth="1"/>
    <col min="16134" max="16134" width="78.125" style="118" bestFit="1" customWidth="1"/>
    <col min="16135" max="16384" width="9" style="118"/>
  </cols>
  <sheetData>
    <row r="1" spans="2:6" ht="15" thickBot="1">
      <c r="C1" s="5" t="s">
        <v>75</v>
      </c>
    </row>
    <row r="2" spans="2:6" ht="25.7" customHeight="1">
      <c r="B2" s="119"/>
      <c r="C2" s="120" t="s">
        <v>76</v>
      </c>
      <c r="D2" s="121" t="s">
        <v>77</v>
      </c>
      <c r="E2" s="122" t="s">
        <v>78</v>
      </c>
      <c r="F2" s="123" t="s">
        <v>5</v>
      </c>
    </row>
    <row r="3" spans="2:6" s="21" customFormat="1" ht="25.7" customHeight="1">
      <c r="B3" s="124" t="s">
        <v>79</v>
      </c>
      <c r="C3" s="125" t="s">
        <v>80</v>
      </c>
      <c r="D3" s="126">
        <f>結果!AQ21</f>
        <v>0</v>
      </c>
      <c r="E3" s="127" t="s">
        <v>64</v>
      </c>
      <c r="F3" s="128" t="s">
        <v>279</v>
      </c>
    </row>
    <row r="4" spans="2:6" s="21" customFormat="1" ht="25.7" customHeight="1">
      <c r="B4" s="129" t="s">
        <v>81</v>
      </c>
      <c r="C4" s="130" t="s">
        <v>82</v>
      </c>
      <c r="D4" s="131">
        <f>+係数!D12</f>
        <v>6.0864988225573791E-2</v>
      </c>
      <c r="E4" s="132"/>
      <c r="F4" s="133" t="s">
        <v>280</v>
      </c>
    </row>
    <row r="5" spans="2:6" s="21" customFormat="1" ht="25.7" customHeight="1">
      <c r="B5" s="129" t="s">
        <v>83</v>
      </c>
      <c r="C5" s="130" t="s">
        <v>84</v>
      </c>
      <c r="D5" s="134">
        <f>D3*D4</f>
        <v>0</v>
      </c>
      <c r="E5" s="132" t="s">
        <v>64</v>
      </c>
      <c r="F5" s="133" t="s">
        <v>281</v>
      </c>
    </row>
    <row r="6" spans="2:6" s="21" customFormat="1" ht="25.7" customHeight="1">
      <c r="B6" s="129" t="s">
        <v>85</v>
      </c>
      <c r="C6" s="130" t="s">
        <v>86</v>
      </c>
      <c r="D6" s="134">
        <f>結果!AQ29</f>
        <v>0</v>
      </c>
      <c r="E6" s="132" t="s">
        <v>64</v>
      </c>
      <c r="F6" s="133" t="s">
        <v>282</v>
      </c>
    </row>
    <row r="7" spans="2:6" ht="34.9" customHeight="1">
      <c r="B7" s="129" t="s">
        <v>87</v>
      </c>
      <c r="C7" s="130" t="s">
        <v>88</v>
      </c>
      <c r="D7" s="131">
        <f>+係数!D13</f>
        <v>5.3433276976174941E-2</v>
      </c>
      <c r="E7" s="135"/>
      <c r="F7" s="136" t="s">
        <v>283</v>
      </c>
    </row>
    <row r="8" spans="2:6" ht="34.9" customHeight="1" thickBot="1">
      <c r="B8" s="137" t="s">
        <v>89</v>
      </c>
      <c r="C8" s="138" t="s">
        <v>90</v>
      </c>
      <c r="D8" s="139">
        <f>+係数!D14</f>
        <v>6.4717887517944869E-2</v>
      </c>
      <c r="E8" s="140"/>
      <c r="F8" s="141" t="s">
        <v>284</v>
      </c>
    </row>
    <row r="9" spans="2:6" ht="12" customHeight="1">
      <c r="E9" s="142"/>
    </row>
    <row r="10" spans="2:6" ht="15" thickBot="1">
      <c r="C10" s="5" t="s">
        <v>91</v>
      </c>
      <c r="E10" s="142"/>
    </row>
    <row r="11" spans="2:6" ht="25.7" customHeight="1">
      <c r="B11" s="119"/>
      <c r="C11" s="120" t="s">
        <v>76</v>
      </c>
      <c r="D11" s="121" t="s">
        <v>77</v>
      </c>
      <c r="E11" s="122" t="s">
        <v>78</v>
      </c>
      <c r="F11" s="123" t="s">
        <v>5</v>
      </c>
    </row>
    <row r="12" spans="2:6" ht="25.7" customHeight="1">
      <c r="B12" s="124" t="s">
        <v>92</v>
      </c>
      <c r="C12" s="125" t="s">
        <v>93</v>
      </c>
      <c r="D12" s="126">
        <f>SUM(D5,D6)*D7</f>
        <v>0</v>
      </c>
      <c r="E12" s="127" t="s">
        <v>64</v>
      </c>
      <c r="F12" s="128" t="s">
        <v>94</v>
      </c>
    </row>
    <row r="13" spans="2:6" ht="25.7" customHeight="1" thickBot="1">
      <c r="B13" s="137" t="s">
        <v>95</v>
      </c>
      <c r="C13" s="138" t="s">
        <v>96</v>
      </c>
      <c r="D13" s="143">
        <f>SUM(D5,D6)*D8</f>
        <v>0</v>
      </c>
      <c r="E13" s="144" t="s">
        <v>64</v>
      </c>
      <c r="F13" s="145" t="s">
        <v>97</v>
      </c>
    </row>
    <row r="14" spans="2:6" ht="12" customHeight="1"/>
    <row r="15" spans="2:6" ht="12" customHeight="1"/>
    <row r="16" spans="2: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sheetData>
  <phoneticPr fontId="8"/>
  <pageMargins left="0.78740157480314965" right="0.78740157480314965" top="0.98425196850393704" bottom="0.98425196850393704" header="0.51181102362204722" footer="0.51181102362204722"/>
  <pageSetup paperSize="9" scale="98" orientation="landscape" horizontalDpi="3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1"/>
  <sheetViews>
    <sheetView showGridLines="0" topLeftCell="A97" zoomScale="75" zoomScaleNormal="100" zoomScaleSheetLayoutView="25" workbookViewId="0">
      <selection activeCell="U20" sqref="U20:U22"/>
    </sheetView>
  </sheetViews>
  <sheetFormatPr defaultRowHeight="12"/>
  <cols>
    <col min="1" max="1" width="3.75" style="146" customWidth="1"/>
    <col min="2" max="2" width="10.5" style="146" customWidth="1"/>
    <col min="3" max="5" width="9.875" style="146" customWidth="1"/>
    <col min="6" max="6" width="10.875" style="146" customWidth="1"/>
    <col min="7" max="7" width="26.25" style="146" customWidth="1"/>
    <col min="8" max="8" width="12.375" style="146" customWidth="1"/>
    <col min="9" max="9" width="16.625" style="146" customWidth="1"/>
    <col min="10" max="10" width="28.75" style="146" bestFit="1" customWidth="1"/>
    <col min="11" max="11" width="9.875" style="146" customWidth="1"/>
    <col min="12" max="12" width="9.5" style="146" customWidth="1"/>
    <col min="13" max="13" width="9.875" style="146" customWidth="1"/>
    <col min="14" max="14" width="9.875" style="146" hidden="1" customWidth="1"/>
    <col min="15" max="15" width="12.125" style="146" hidden="1" customWidth="1"/>
    <col min="16" max="16" width="11.375" style="146" bestFit="1" customWidth="1"/>
    <col min="17" max="19" width="10.875" style="146" customWidth="1"/>
    <col min="20" max="20" width="8" style="146" customWidth="1"/>
    <col min="21" max="21" width="25" style="146" customWidth="1"/>
    <col min="22" max="24" width="12.25" style="146" customWidth="1"/>
    <col min="25" max="25" width="1.25" style="146" customWidth="1"/>
    <col min="26" max="256" width="9" style="146"/>
    <col min="257" max="257" width="3.75" style="146" customWidth="1"/>
    <col min="258" max="258" width="10.5" style="146" customWidth="1"/>
    <col min="259" max="261" width="9.875" style="146" customWidth="1"/>
    <col min="262" max="262" width="10.875" style="146" customWidth="1"/>
    <col min="263" max="263" width="26.25" style="146" customWidth="1"/>
    <col min="264" max="264" width="12.375" style="146" customWidth="1"/>
    <col min="265" max="265" width="16.625" style="146" customWidth="1"/>
    <col min="266" max="266" width="28.75" style="146" bestFit="1" customWidth="1"/>
    <col min="267" max="267" width="9.875" style="146" customWidth="1"/>
    <col min="268" max="268" width="9.5" style="146" customWidth="1"/>
    <col min="269" max="269" width="9.875" style="146" customWidth="1"/>
    <col min="270" max="271" width="0" style="146" hidden="1" customWidth="1"/>
    <col min="272" max="272" width="11.375" style="146" bestFit="1" customWidth="1"/>
    <col min="273" max="275" width="10.875" style="146" customWidth="1"/>
    <col min="276" max="276" width="8" style="146" customWidth="1"/>
    <col min="277" max="277" width="25" style="146" customWidth="1"/>
    <col min="278" max="280" width="12.25" style="146" customWidth="1"/>
    <col min="281" max="281" width="1.25" style="146" customWidth="1"/>
    <col min="282" max="512" width="9" style="146"/>
    <col min="513" max="513" width="3.75" style="146" customWidth="1"/>
    <col min="514" max="514" width="10.5" style="146" customWidth="1"/>
    <col min="515" max="517" width="9.875" style="146" customWidth="1"/>
    <col min="518" max="518" width="10.875" style="146" customWidth="1"/>
    <col min="519" max="519" width="26.25" style="146" customWidth="1"/>
    <col min="520" max="520" width="12.375" style="146" customWidth="1"/>
    <col min="521" max="521" width="16.625" style="146" customWidth="1"/>
    <col min="522" max="522" width="28.75" style="146" bestFit="1" customWidth="1"/>
    <col min="523" max="523" width="9.875" style="146" customWidth="1"/>
    <col min="524" max="524" width="9.5" style="146" customWidth="1"/>
    <col min="525" max="525" width="9.875" style="146" customWidth="1"/>
    <col min="526" max="527" width="0" style="146" hidden="1" customWidth="1"/>
    <col min="528" max="528" width="11.375" style="146" bestFit="1" customWidth="1"/>
    <col min="529" max="531" width="10.875" style="146" customWidth="1"/>
    <col min="532" max="532" width="8" style="146" customWidth="1"/>
    <col min="533" max="533" width="25" style="146" customWidth="1"/>
    <col min="534" max="536" width="12.25" style="146" customWidth="1"/>
    <col min="537" max="537" width="1.25" style="146" customWidth="1"/>
    <col min="538" max="768" width="9" style="146"/>
    <col min="769" max="769" width="3.75" style="146" customWidth="1"/>
    <col min="770" max="770" width="10.5" style="146" customWidth="1"/>
    <col min="771" max="773" width="9.875" style="146" customWidth="1"/>
    <col min="774" max="774" width="10.875" style="146" customWidth="1"/>
    <col min="775" max="775" width="26.25" style="146" customWidth="1"/>
    <col min="776" max="776" width="12.375" style="146" customWidth="1"/>
    <col min="777" max="777" width="16.625" style="146" customWidth="1"/>
    <col min="778" max="778" width="28.75" style="146" bestFit="1" customWidth="1"/>
    <col min="779" max="779" width="9.875" style="146" customWidth="1"/>
    <col min="780" max="780" width="9.5" style="146" customWidth="1"/>
    <col min="781" max="781" width="9.875" style="146" customWidth="1"/>
    <col min="782" max="783" width="0" style="146" hidden="1" customWidth="1"/>
    <col min="784" max="784" width="11.375" style="146" bestFit="1" customWidth="1"/>
    <col min="785" max="787" width="10.875" style="146" customWidth="1"/>
    <col min="788" max="788" width="8" style="146" customWidth="1"/>
    <col min="789" max="789" width="25" style="146" customWidth="1"/>
    <col min="790" max="792" width="12.25" style="146" customWidth="1"/>
    <col min="793" max="793" width="1.25" style="146" customWidth="1"/>
    <col min="794" max="1024" width="9" style="146"/>
    <col min="1025" max="1025" width="3.75" style="146" customWidth="1"/>
    <col min="1026" max="1026" width="10.5" style="146" customWidth="1"/>
    <col min="1027" max="1029" width="9.875" style="146" customWidth="1"/>
    <col min="1030" max="1030" width="10.875" style="146" customWidth="1"/>
    <col min="1031" max="1031" width="26.25" style="146" customWidth="1"/>
    <col min="1032" max="1032" width="12.375" style="146" customWidth="1"/>
    <col min="1033" max="1033" width="16.625" style="146" customWidth="1"/>
    <col min="1034" max="1034" width="28.75" style="146" bestFit="1" customWidth="1"/>
    <col min="1035" max="1035" width="9.875" style="146" customWidth="1"/>
    <col min="1036" max="1036" width="9.5" style="146" customWidth="1"/>
    <col min="1037" max="1037" width="9.875" style="146" customWidth="1"/>
    <col min="1038" max="1039" width="0" style="146" hidden="1" customWidth="1"/>
    <col min="1040" max="1040" width="11.375" style="146" bestFit="1" customWidth="1"/>
    <col min="1041" max="1043" width="10.875" style="146" customWidth="1"/>
    <col min="1044" max="1044" width="8" style="146" customWidth="1"/>
    <col min="1045" max="1045" width="25" style="146" customWidth="1"/>
    <col min="1046" max="1048" width="12.25" style="146" customWidth="1"/>
    <col min="1049" max="1049" width="1.25" style="146" customWidth="1"/>
    <col min="1050" max="1280" width="9" style="146"/>
    <col min="1281" max="1281" width="3.75" style="146" customWidth="1"/>
    <col min="1282" max="1282" width="10.5" style="146" customWidth="1"/>
    <col min="1283" max="1285" width="9.875" style="146" customWidth="1"/>
    <col min="1286" max="1286" width="10.875" style="146" customWidth="1"/>
    <col min="1287" max="1287" width="26.25" style="146" customWidth="1"/>
    <col min="1288" max="1288" width="12.375" style="146" customWidth="1"/>
    <col min="1289" max="1289" width="16.625" style="146" customWidth="1"/>
    <col min="1290" max="1290" width="28.75" style="146" bestFit="1" customWidth="1"/>
    <col min="1291" max="1291" width="9.875" style="146" customWidth="1"/>
    <col min="1292" max="1292" width="9.5" style="146" customWidth="1"/>
    <col min="1293" max="1293" width="9.875" style="146" customWidth="1"/>
    <col min="1294" max="1295" width="0" style="146" hidden="1" customWidth="1"/>
    <col min="1296" max="1296" width="11.375" style="146" bestFit="1" customWidth="1"/>
    <col min="1297" max="1299" width="10.875" style="146" customWidth="1"/>
    <col min="1300" max="1300" width="8" style="146" customWidth="1"/>
    <col min="1301" max="1301" width="25" style="146" customWidth="1"/>
    <col min="1302" max="1304" width="12.25" style="146" customWidth="1"/>
    <col min="1305" max="1305" width="1.25" style="146" customWidth="1"/>
    <col min="1306" max="1536" width="9" style="146"/>
    <col min="1537" max="1537" width="3.75" style="146" customWidth="1"/>
    <col min="1538" max="1538" width="10.5" style="146" customWidth="1"/>
    <col min="1539" max="1541" width="9.875" style="146" customWidth="1"/>
    <col min="1542" max="1542" width="10.875" style="146" customWidth="1"/>
    <col min="1543" max="1543" width="26.25" style="146" customWidth="1"/>
    <col min="1544" max="1544" width="12.375" style="146" customWidth="1"/>
    <col min="1545" max="1545" width="16.625" style="146" customWidth="1"/>
    <col min="1546" max="1546" width="28.75" style="146" bestFit="1" customWidth="1"/>
    <col min="1547" max="1547" width="9.875" style="146" customWidth="1"/>
    <col min="1548" max="1548" width="9.5" style="146" customWidth="1"/>
    <col min="1549" max="1549" width="9.875" style="146" customWidth="1"/>
    <col min="1550" max="1551" width="0" style="146" hidden="1" customWidth="1"/>
    <col min="1552" max="1552" width="11.375" style="146" bestFit="1" customWidth="1"/>
    <col min="1553" max="1555" width="10.875" style="146" customWidth="1"/>
    <col min="1556" max="1556" width="8" style="146" customWidth="1"/>
    <col min="1557" max="1557" width="25" style="146" customWidth="1"/>
    <col min="1558" max="1560" width="12.25" style="146" customWidth="1"/>
    <col min="1561" max="1561" width="1.25" style="146" customWidth="1"/>
    <col min="1562" max="1792" width="9" style="146"/>
    <col min="1793" max="1793" width="3.75" style="146" customWidth="1"/>
    <col min="1794" max="1794" width="10.5" style="146" customWidth="1"/>
    <col min="1795" max="1797" width="9.875" style="146" customWidth="1"/>
    <col min="1798" max="1798" width="10.875" style="146" customWidth="1"/>
    <col min="1799" max="1799" width="26.25" style="146" customWidth="1"/>
    <col min="1800" max="1800" width="12.375" style="146" customWidth="1"/>
    <col min="1801" max="1801" width="16.625" style="146" customWidth="1"/>
    <col min="1802" max="1802" width="28.75" style="146" bestFit="1" customWidth="1"/>
    <col min="1803" max="1803" width="9.875" style="146" customWidth="1"/>
    <col min="1804" max="1804" width="9.5" style="146" customWidth="1"/>
    <col min="1805" max="1805" width="9.875" style="146" customWidth="1"/>
    <col min="1806" max="1807" width="0" style="146" hidden="1" customWidth="1"/>
    <col min="1808" max="1808" width="11.375" style="146" bestFit="1" customWidth="1"/>
    <col min="1809" max="1811" width="10.875" style="146" customWidth="1"/>
    <col min="1812" max="1812" width="8" style="146" customWidth="1"/>
    <col min="1813" max="1813" width="25" style="146" customWidth="1"/>
    <col min="1814" max="1816" width="12.25" style="146" customWidth="1"/>
    <col min="1817" max="1817" width="1.25" style="146" customWidth="1"/>
    <col min="1818" max="2048" width="9" style="146"/>
    <col min="2049" max="2049" width="3.75" style="146" customWidth="1"/>
    <col min="2050" max="2050" width="10.5" style="146" customWidth="1"/>
    <col min="2051" max="2053" width="9.875" style="146" customWidth="1"/>
    <col min="2054" max="2054" width="10.875" style="146" customWidth="1"/>
    <col min="2055" max="2055" width="26.25" style="146" customWidth="1"/>
    <col min="2056" max="2056" width="12.375" style="146" customWidth="1"/>
    <col min="2057" max="2057" width="16.625" style="146" customWidth="1"/>
    <col min="2058" max="2058" width="28.75" style="146" bestFit="1" customWidth="1"/>
    <col min="2059" max="2059" width="9.875" style="146" customWidth="1"/>
    <col min="2060" max="2060" width="9.5" style="146" customWidth="1"/>
    <col min="2061" max="2061" width="9.875" style="146" customWidth="1"/>
    <col min="2062" max="2063" width="0" style="146" hidden="1" customWidth="1"/>
    <col min="2064" max="2064" width="11.375" style="146" bestFit="1" customWidth="1"/>
    <col min="2065" max="2067" width="10.875" style="146" customWidth="1"/>
    <col min="2068" max="2068" width="8" style="146" customWidth="1"/>
    <col min="2069" max="2069" width="25" style="146" customWidth="1"/>
    <col min="2070" max="2072" width="12.25" style="146" customWidth="1"/>
    <col min="2073" max="2073" width="1.25" style="146" customWidth="1"/>
    <col min="2074" max="2304" width="9" style="146"/>
    <col min="2305" max="2305" width="3.75" style="146" customWidth="1"/>
    <col min="2306" max="2306" width="10.5" style="146" customWidth="1"/>
    <col min="2307" max="2309" width="9.875" style="146" customWidth="1"/>
    <col min="2310" max="2310" width="10.875" style="146" customWidth="1"/>
    <col min="2311" max="2311" width="26.25" style="146" customWidth="1"/>
    <col min="2312" max="2312" width="12.375" style="146" customWidth="1"/>
    <col min="2313" max="2313" width="16.625" style="146" customWidth="1"/>
    <col min="2314" max="2314" width="28.75" style="146" bestFit="1" customWidth="1"/>
    <col min="2315" max="2315" width="9.875" style="146" customWidth="1"/>
    <col min="2316" max="2316" width="9.5" style="146" customWidth="1"/>
    <col min="2317" max="2317" width="9.875" style="146" customWidth="1"/>
    <col min="2318" max="2319" width="0" style="146" hidden="1" customWidth="1"/>
    <col min="2320" max="2320" width="11.375" style="146" bestFit="1" customWidth="1"/>
    <col min="2321" max="2323" width="10.875" style="146" customWidth="1"/>
    <col min="2324" max="2324" width="8" style="146" customWidth="1"/>
    <col min="2325" max="2325" width="25" style="146" customWidth="1"/>
    <col min="2326" max="2328" width="12.25" style="146" customWidth="1"/>
    <col min="2329" max="2329" width="1.25" style="146" customWidth="1"/>
    <col min="2330" max="2560" width="9" style="146"/>
    <col min="2561" max="2561" width="3.75" style="146" customWidth="1"/>
    <col min="2562" max="2562" width="10.5" style="146" customWidth="1"/>
    <col min="2563" max="2565" width="9.875" style="146" customWidth="1"/>
    <col min="2566" max="2566" width="10.875" style="146" customWidth="1"/>
    <col min="2567" max="2567" width="26.25" style="146" customWidth="1"/>
    <col min="2568" max="2568" width="12.375" style="146" customWidth="1"/>
    <col min="2569" max="2569" width="16.625" style="146" customWidth="1"/>
    <col min="2570" max="2570" width="28.75" style="146" bestFit="1" customWidth="1"/>
    <col min="2571" max="2571" width="9.875" style="146" customWidth="1"/>
    <col min="2572" max="2572" width="9.5" style="146" customWidth="1"/>
    <col min="2573" max="2573" width="9.875" style="146" customWidth="1"/>
    <col min="2574" max="2575" width="0" style="146" hidden="1" customWidth="1"/>
    <col min="2576" max="2576" width="11.375" style="146" bestFit="1" customWidth="1"/>
    <col min="2577" max="2579" width="10.875" style="146" customWidth="1"/>
    <col min="2580" max="2580" width="8" style="146" customWidth="1"/>
    <col min="2581" max="2581" width="25" style="146" customWidth="1"/>
    <col min="2582" max="2584" width="12.25" style="146" customWidth="1"/>
    <col min="2585" max="2585" width="1.25" style="146" customWidth="1"/>
    <col min="2586" max="2816" width="9" style="146"/>
    <col min="2817" max="2817" width="3.75" style="146" customWidth="1"/>
    <col min="2818" max="2818" width="10.5" style="146" customWidth="1"/>
    <col min="2819" max="2821" width="9.875" style="146" customWidth="1"/>
    <col min="2822" max="2822" width="10.875" style="146" customWidth="1"/>
    <col min="2823" max="2823" width="26.25" style="146" customWidth="1"/>
    <col min="2824" max="2824" width="12.375" style="146" customWidth="1"/>
    <col min="2825" max="2825" width="16.625" style="146" customWidth="1"/>
    <col min="2826" max="2826" width="28.75" style="146" bestFit="1" customWidth="1"/>
    <col min="2827" max="2827" width="9.875" style="146" customWidth="1"/>
    <col min="2828" max="2828" width="9.5" style="146" customWidth="1"/>
    <col min="2829" max="2829" width="9.875" style="146" customWidth="1"/>
    <col min="2830" max="2831" width="0" style="146" hidden="1" customWidth="1"/>
    <col min="2832" max="2832" width="11.375" style="146" bestFit="1" customWidth="1"/>
    <col min="2833" max="2835" width="10.875" style="146" customWidth="1"/>
    <col min="2836" max="2836" width="8" style="146" customWidth="1"/>
    <col min="2837" max="2837" width="25" style="146" customWidth="1"/>
    <col min="2838" max="2840" width="12.25" style="146" customWidth="1"/>
    <col min="2841" max="2841" width="1.25" style="146" customWidth="1"/>
    <col min="2842" max="3072" width="9" style="146"/>
    <col min="3073" max="3073" width="3.75" style="146" customWidth="1"/>
    <col min="3074" max="3074" width="10.5" style="146" customWidth="1"/>
    <col min="3075" max="3077" width="9.875" style="146" customWidth="1"/>
    <col min="3078" max="3078" width="10.875" style="146" customWidth="1"/>
    <col min="3079" max="3079" width="26.25" style="146" customWidth="1"/>
    <col min="3080" max="3080" width="12.375" style="146" customWidth="1"/>
    <col min="3081" max="3081" width="16.625" style="146" customWidth="1"/>
    <col min="3082" max="3082" width="28.75" style="146" bestFit="1" customWidth="1"/>
    <col min="3083" max="3083" width="9.875" style="146" customWidth="1"/>
    <col min="3084" max="3084" width="9.5" style="146" customWidth="1"/>
    <col min="3085" max="3085" width="9.875" style="146" customWidth="1"/>
    <col min="3086" max="3087" width="0" style="146" hidden="1" customWidth="1"/>
    <col min="3088" max="3088" width="11.375" style="146" bestFit="1" customWidth="1"/>
    <col min="3089" max="3091" width="10.875" style="146" customWidth="1"/>
    <col min="3092" max="3092" width="8" style="146" customWidth="1"/>
    <col min="3093" max="3093" width="25" style="146" customWidth="1"/>
    <col min="3094" max="3096" width="12.25" style="146" customWidth="1"/>
    <col min="3097" max="3097" width="1.25" style="146" customWidth="1"/>
    <col min="3098" max="3328" width="9" style="146"/>
    <col min="3329" max="3329" width="3.75" style="146" customWidth="1"/>
    <col min="3330" max="3330" width="10.5" style="146" customWidth="1"/>
    <col min="3331" max="3333" width="9.875" style="146" customWidth="1"/>
    <col min="3334" max="3334" width="10.875" style="146" customWidth="1"/>
    <col min="3335" max="3335" width="26.25" style="146" customWidth="1"/>
    <col min="3336" max="3336" width="12.375" style="146" customWidth="1"/>
    <col min="3337" max="3337" width="16.625" style="146" customWidth="1"/>
    <col min="3338" max="3338" width="28.75" style="146" bestFit="1" customWidth="1"/>
    <col min="3339" max="3339" width="9.875" style="146" customWidth="1"/>
    <col min="3340" max="3340" width="9.5" style="146" customWidth="1"/>
    <col min="3341" max="3341" width="9.875" style="146" customWidth="1"/>
    <col min="3342" max="3343" width="0" style="146" hidden="1" customWidth="1"/>
    <col min="3344" max="3344" width="11.375" style="146" bestFit="1" customWidth="1"/>
    <col min="3345" max="3347" width="10.875" style="146" customWidth="1"/>
    <col min="3348" max="3348" width="8" style="146" customWidth="1"/>
    <col min="3349" max="3349" width="25" style="146" customWidth="1"/>
    <col min="3350" max="3352" width="12.25" style="146" customWidth="1"/>
    <col min="3353" max="3353" width="1.25" style="146" customWidth="1"/>
    <col min="3354" max="3584" width="9" style="146"/>
    <col min="3585" max="3585" width="3.75" style="146" customWidth="1"/>
    <col min="3586" max="3586" width="10.5" style="146" customWidth="1"/>
    <col min="3587" max="3589" width="9.875" style="146" customWidth="1"/>
    <col min="3590" max="3590" width="10.875" style="146" customWidth="1"/>
    <col min="3591" max="3591" width="26.25" style="146" customWidth="1"/>
    <col min="3592" max="3592" width="12.375" style="146" customWidth="1"/>
    <col min="3593" max="3593" width="16.625" style="146" customWidth="1"/>
    <col min="3594" max="3594" width="28.75" style="146" bestFit="1" customWidth="1"/>
    <col min="3595" max="3595" width="9.875" style="146" customWidth="1"/>
    <col min="3596" max="3596" width="9.5" style="146" customWidth="1"/>
    <col min="3597" max="3597" width="9.875" style="146" customWidth="1"/>
    <col min="3598" max="3599" width="0" style="146" hidden="1" customWidth="1"/>
    <col min="3600" max="3600" width="11.375" style="146" bestFit="1" customWidth="1"/>
    <col min="3601" max="3603" width="10.875" style="146" customWidth="1"/>
    <col min="3604" max="3604" width="8" style="146" customWidth="1"/>
    <col min="3605" max="3605" width="25" style="146" customWidth="1"/>
    <col min="3606" max="3608" width="12.25" style="146" customWidth="1"/>
    <col min="3609" max="3609" width="1.25" style="146" customWidth="1"/>
    <col min="3610" max="3840" width="9" style="146"/>
    <col min="3841" max="3841" width="3.75" style="146" customWidth="1"/>
    <col min="3842" max="3842" width="10.5" style="146" customWidth="1"/>
    <col min="3843" max="3845" width="9.875" style="146" customWidth="1"/>
    <col min="3846" max="3846" width="10.875" style="146" customWidth="1"/>
    <col min="3847" max="3847" width="26.25" style="146" customWidth="1"/>
    <col min="3848" max="3848" width="12.375" style="146" customWidth="1"/>
    <col min="3849" max="3849" width="16.625" style="146" customWidth="1"/>
    <col min="3850" max="3850" width="28.75" style="146" bestFit="1" customWidth="1"/>
    <col min="3851" max="3851" width="9.875" style="146" customWidth="1"/>
    <col min="3852" max="3852" width="9.5" style="146" customWidth="1"/>
    <col min="3853" max="3853" width="9.875" style="146" customWidth="1"/>
    <col min="3854" max="3855" width="0" style="146" hidden="1" customWidth="1"/>
    <col min="3856" max="3856" width="11.375" style="146" bestFit="1" customWidth="1"/>
    <col min="3857" max="3859" width="10.875" style="146" customWidth="1"/>
    <col min="3860" max="3860" width="8" style="146" customWidth="1"/>
    <col min="3861" max="3861" width="25" style="146" customWidth="1"/>
    <col min="3862" max="3864" width="12.25" style="146" customWidth="1"/>
    <col min="3865" max="3865" width="1.25" style="146" customWidth="1"/>
    <col min="3866" max="4096" width="9" style="146"/>
    <col min="4097" max="4097" width="3.75" style="146" customWidth="1"/>
    <col min="4098" max="4098" width="10.5" style="146" customWidth="1"/>
    <col min="4099" max="4101" width="9.875" style="146" customWidth="1"/>
    <col min="4102" max="4102" width="10.875" style="146" customWidth="1"/>
    <col min="4103" max="4103" width="26.25" style="146" customWidth="1"/>
    <col min="4104" max="4104" width="12.375" style="146" customWidth="1"/>
    <col min="4105" max="4105" width="16.625" style="146" customWidth="1"/>
    <col min="4106" max="4106" width="28.75" style="146" bestFit="1" customWidth="1"/>
    <col min="4107" max="4107" width="9.875" style="146" customWidth="1"/>
    <col min="4108" max="4108" width="9.5" style="146" customWidth="1"/>
    <col min="4109" max="4109" width="9.875" style="146" customWidth="1"/>
    <col min="4110" max="4111" width="0" style="146" hidden="1" customWidth="1"/>
    <col min="4112" max="4112" width="11.375" style="146" bestFit="1" customWidth="1"/>
    <col min="4113" max="4115" width="10.875" style="146" customWidth="1"/>
    <col min="4116" max="4116" width="8" style="146" customWidth="1"/>
    <col min="4117" max="4117" width="25" style="146" customWidth="1"/>
    <col min="4118" max="4120" width="12.25" style="146" customWidth="1"/>
    <col min="4121" max="4121" width="1.25" style="146" customWidth="1"/>
    <col min="4122" max="4352" width="9" style="146"/>
    <col min="4353" max="4353" width="3.75" style="146" customWidth="1"/>
    <col min="4354" max="4354" width="10.5" style="146" customWidth="1"/>
    <col min="4355" max="4357" width="9.875" style="146" customWidth="1"/>
    <col min="4358" max="4358" width="10.875" style="146" customWidth="1"/>
    <col min="4359" max="4359" width="26.25" style="146" customWidth="1"/>
    <col min="4360" max="4360" width="12.375" style="146" customWidth="1"/>
    <col min="4361" max="4361" width="16.625" style="146" customWidth="1"/>
    <col min="4362" max="4362" width="28.75" style="146" bestFit="1" customWidth="1"/>
    <col min="4363" max="4363" width="9.875" style="146" customWidth="1"/>
    <col min="4364" max="4364" width="9.5" style="146" customWidth="1"/>
    <col min="4365" max="4365" width="9.875" style="146" customWidth="1"/>
    <col min="4366" max="4367" width="0" style="146" hidden="1" customWidth="1"/>
    <col min="4368" max="4368" width="11.375" style="146" bestFit="1" customWidth="1"/>
    <col min="4369" max="4371" width="10.875" style="146" customWidth="1"/>
    <col min="4372" max="4372" width="8" style="146" customWidth="1"/>
    <col min="4373" max="4373" width="25" style="146" customWidth="1"/>
    <col min="4374" max="4376" width="12.25" style="146" customWidth="1"/>
    <col min="4377" max="4377" width="1.25" style="146" customWidth="1"/>
    <col min="4378" max="4608" width="9" style="146"/>
    <col min="4609" max="4609" width="3.75" style="146" customWidth="1"/>
    <col min="4610" max="4610" width="10.5" style="146" customWidth="1"/>
    <col min="4611" max="4613" width="9.875" style="146" customWidth="1"/>
    <col min="4614" max="4614" width="10.875" style="146" customWidth="1"/>
    <col min="4615" max="4615" width="26.25" style="146" customWidth="1"/>
    <col min="4616" max="4616" width="12.375" style="146" customWidth="1"/>
    <col min="4617" max="4617" width="16.625" style="146" customWidth="1"/>
    <col min="4618" max="4618" width="28.75" style="146" bestFit="1" customWidth="1"/>
    <col min="4619" max="4619" width="9.875" style="146" customWidth="1"/>
    <col min="4620" max="4620" width="9.5" style="146" customWidth="1"/>
    <col min="4621" max="4621" width="9.875" style="146" customWidth="1"/>
    <col min="4622" max="4623" width="0" style="146" hidden="1" customWidth="1"/>
    <col min="4624" max="4624" width="11.375" style="146" bestFit="1" customWidth="1"/>
    <col min="4625" max="4627" width="10.875" style="146" customWidth="1"/>
    <col min="4628" max="4628" width="8" style="146" customWidth="1"/>
    <col min="4629" max="4629" width="25" style="146" customWidth="1"/>
    <col min="4630" max="4632" width="12.25" style="146" customWidth="1"/>
    <col min="4633" max="4633" width="1.25" style="146" customWidth="1"/>
    <col min="4634" max="4864" width="9" style="146"/>
    <col min="4865" max="4865" width="3.75" style="146" customWidth="1"/>
    <col min="4866" max="4866" width="10.5" style="146" customWidth="1"/>
    <col min="4867" max="4869" width="9.875" style="146" customWidth="1"/>
    <col min="4870" max="4870" width="10.875" style="146" customWidth="1"/>
    <col min="4871" max="4871" width="26.25" style="146" customWidth="1"/>
    <col min="4872" max="4872" width="12.375" style="146" customWidth="1"/>
    <col min="4873" max="4873" width="16.625" style="146" customWidth="1"/>
    <col min="4874" max="4874" width="28.75" style="146" bestFit="1" customWidth="1"/>
    <col min="4875" max="4875" width="9.875" style="146" customWidth="1"/>
    <col min="4876" max="4876" width="9.5" style="146" customWidth="1"/>
    <col min="4877" max="4877" width="9.875" style="146" customWidth="1"/>
    <col min="4878" max="4879" width="0" style="146" hidden="1" customWidth="1"/>
    <col min="4880" max="4880" width="11.375" style="146" bestFit="1" customWidth="1"/>
    <col min="4881" max="4883" width="10.875" style="146" customWidth="1"/>
    <col min="4884" max="4884" width="8" style="146" customWidth="1"/>
    <col min="4885" max="4885" width="25" style="146" customWidth="1"/>
    <col min="4886" max="4888" width="12.25" style="146" customWidth="1"/>
    <col min="4889" max="4889" width="1.25" style="146" customWidth="1"/>
    <col min="4890" max="5120" width="9" style="146"/>
    <col min="5121" max="5121" width="3.75" style="146" customWidth="1"/>
    <col min="5122" max="5122" width="10.5" style="146" customWidth="1"/>
    <col min="5123" max="5125" width="9.875" style="146" customWidth="1"/>
    <col min="5126" max="5126" width="10.875" style="146" customWidth="1"/>
    <col min="5127" max="5127" width="26.25" style="146" customWidth="1"/>
    <col min="5128" max="5128" width="12.375" style="146" customWidth="1"/>
    <col min="5129" max="5129" width="16.625" style="146" customWidth="1"/>
    <col min="5130" max="5130" width="28.75" style="146" bestFit="1" customWidth="1"/>
    <col min="5131" max="5131" width="9.875" style="146" customWidth="1"/>
    <col min="5132" max="5132" width="9.5" style="146" customWidth="1"/>
    <col min="5133" max="5133" width="9.875" style="146" customWidth="1"/>
    <col min="5134" max="5135" width="0" style="146" hidden="1" customWidth="1"/>
    <col min="5136" max="5136" width="11.375" style="146" bestFit="1" customWidth="1"/>
    <col min="5137" max="5139" width="10.875" style="146" customWidth="1"/>
    <col min="5140" max="5140" width="8" style="146" customWidth="1"/>
    <col min="5141" max="5141" width="25" style="146" customWidth="1"/>
    <col min="5142" max="5144" width="12.25" style="146" customWidth="1"/>
    <col min="5145" max="5145" width="1.25" style="146" customWidth="1"/>
    <col min="5146" max="5376" width="9" style="146"/>
    <col min="5377" max="5377" width="3.75" style="146" customWidth="1"/>
    <col min="5378" max="5378" width="10.5" style="146" customWidth="1"/>
    <col min="5379" max="5381" width="9.875" style="146" customWidth="1"/>
    <col min="5382" max="5382" width="10.875" style="146" customWidth="1"/>
    <col min="5383" max="5383" width="26.25" style="146" customWidth="1"/>
    <col min="5384" max="5384" width="12.375" style="146" customWidth="1"/>
    <col min="5385" max="5385" width="16.625" style="146" customWidth="1"/>
    <col min="5386" max="5386" width="28.75" style="146" bestFit="1" customWidth="1"/>
    <col min="5387" max="5387" width="9.875" style="146" customWidth="1"/>
    <col min="5388" max="5388" width="9.5" style="146" customWidth="1"/>
    <col min="5389" max="5389" width="9.875" style="146" customWidth="1"/>
    <col min="5390" max="5391" width="0" style="146" hidden="1" customWidth="1"/>
    <col min="5392" max="5392" width="11.375" style="146" bestFit="1" customWidth="1"/>
    <col min="5393" max="5395" width="10.875" style="146" customWidth="1"/>
    <col min="5396" max="5396" width="8" style="146" customWidth="1"/>
    <col min="5397" max="5397" width="25" style="146" customWidth="1"/>
    <col min="5398" max="5400" width="12.25" style="146" customWidth="1"/>
    <col min="5401" max="5401" width="1.25" style="146" customWidth="1"/>
    <col min="5402" max="5632" width="9" style="146"/>
    <col min="5633" max="5633" width="3.75" style="146" customWidth="1"/>
    <col min="5634" max="5634" width="10.5" style="146" customWidth="1"/>
    <col min="5635" max="5637" width="9.875" style="146" customWidth="1"/>
    <col min="5638" max="5638" width="10.875" style="146" customWidth="1"/>
    <col min="5639" max="5639" width="26.25" style="146" customWidth="1"/>
    <col min="5640" max="5640" width="12.375" style="146" customWidth="1"/>
    <col min="5641" max="5641" width="16.625" style="146" customWidth="1"/>
    <col min="5642" max="5642" width="28.75" style="146" bestFit="1" customWidth="1"/>
    <col min="5643" max="5643" width="9.875" style="146" customWidth="1"/>
    <col min="5644" max="5644" width="9.5" style="146" customWidth="1"/>
    <col min="5645" max="5645" width="9.875" style="146" customWidth="1"/>
    <col min="5646" max="5647" width="0" style="146" hidden="1" customWidth="1"/>
    <col min="5648" max="5648" width="11.375" style="146" bestFit="1" customWidth="1"/>
    <col min="5649" max="5651" width="10.875" style="146" customWidth="1"/>
    <col min="5652" max="5652" width="8" style="146" customWidth="1"/>
    <col min="5653" max="5653" width="25" style="146" customWidth="1"/>
    <col min="5654" max="5656" width="12.25" style="146" customWidth="1"/>
    <col min="5657" max="5657" width="1.25" style="146" customWidth="1"/>
    <col min="5658" max="5888" width="9" style="146"/>
    <col min="5889" max="5889" width="3.75" style="146" customWidth="1"/>
    <col min="5890" max="5890" width="10.5" style="146" customWidth="1"/>
    <col min="5891" max="5893" width="9.875" style="146" customWidth="1"/>
    <col min="5894" max="5894" width="10.875" style="146" customWidth="1"/>
    <col min="5895" max="5895" width="26.25" style="146" customWidth="1"/>
    <col min="5896" max="5896" width="12.375" style="146" customWidth="1"/>
    <col min="5897" max="5897" width="16.625" style="146" customWidth="1"/>
    <col min="5898" max="5898" width="28.75" style="146" bestFit="1" customWidth="1"/>
    <col min="5899" max="5899" width="9.875" style="146" customWidth="1"/>
    <col min="5900" max="5900" width="9.5" style="146" customWidth="1"/>
    <col min="5901" max="5901" width="9.875" style="146" customWidth="1"/>
    <col min="5902" max="5903" width="0" style="146" hidden="1" customWidth="1"/>
    <col min="5904" max="5904" width="11.375" style="146" bestFit="1" customWidth="1"/>
    <col min="5905" max="5907" width="10.875" style="146" customWidth="1"/>
    <col min="5908" max="5908" width="8" style="146" customWidth="1"/>
    <col min="5909" max="5909" width="25" style="146" customWidth="1"/>
    <col min="5910" max="5912" width="12.25" style="146" customWidth="1"/>
    <col min="5913" max="5913" width="1.25" style="146" customWidth="1"/>
    <col min="5914" max="6144" width="9" style="146"/>
    <col min="6145" max="6145" width="3.75" style="146" customWidth="1"/>
    <col min="6146" max="6146" width="10.5" style="146" customWidth="1"/>
    <col min="6147" max="6149" width="9.875" style="146" customWidth="1"/>
    <col min="6150" max="6150" width="10.875" style="146" customWidth="1"/>
    <col min="6151" max="6151" width="26.25" style="146" customWidth="1"/>
    <col min="6152" max="6152" width="12.375" style="146" customWidth="1"/>
    <col min="6153" max="6153" width="16.625" style="146" customWidth="1"/>
    <col min="6154" max="6154" width="28.75" style="146" bestFit="1" customWidth="1"/>
    <col min="6155" max="6155" width="9.875" style="146" customWidth="1"/>
    <col min="6156" max="6156" width="9.5" style="146" customWidth="1"/>
    <col min="6157" max="6157" width="9.875" style="146" customWidth="1"/>
    <col min="6158" max="6159" width="0" style="146" hidden="1" customWidth="1"/>
    <col min="6160" max="6160" width="11.375" style="146" bestFit="1" customWidth="1"/>
    <col min="6161" max="6163" width="10.875" style="146" customWidth="1"/>
    <col min="6164" max="6164" width="8" style="146" customWidth="1"/>
    <col min="6165" max="6165" width="25" style="146" customWidth="1"/>
    <col min="6166" max="6168" width="12.25" style="146" customWidth="1"/>
    <col min="6169" max="6169" width="1.25" style="146" customWidth="1"/>
    <col min="6170" max="6400" width="9" style="146"/>
    <col min="6401" max="6401" width="3.75" style="146" customWidth="1"/>
    <col min="6402" max="6402" width="10.5" style="146" customWidth="1"/>
    <col min="6403" max="6405" width="9.875" style="146" customWidth="1"/>
    <col min="6406" max="6406" width="10.875" style="146" customWidth="1"/>
    <col min="6407" max="6407" width="26.25" style="146" customWidth="1"/>
    <col min="6408" max="6408" width="12.375" style="146" customWidth="1"/>
    <col min="6409" max="6409" width="16.625" style="146" customWidth="1"/>
    <col min="6410" max="6410" width="28.75" style="146" bestFit="1" customWidth="1"/>
    <col min="6411" max="6411" width="9.875" style="146" customWidth="1"/>
    <col min="6412" max="6412" width="9.5" style="146" customWidth="1"/>
    <col min="6413" max="6413" width="9.875" style="146" customWidth="1"/>
    <col min="6414" max="6415" width="0" style="146" hidden="1" customWidth="1"/>
    <col min="6416" max="6416" width="11.375" style="146" bestFit="1" customWidth="1"/>
    <col min="6417" max="6419" width="10.875" style="146" customWidth="1"/>
    <col min="6420" max="6420" width="8" style="146" customWidth="1"/>
    <col min="6421" max="6421" width="25" style="146" customWidth="1"/>
    <col min="6422" max="6424" width="12.25" style="146" customWidth="1"/>
    <col min="6425" max="6425" width="1.25" style="146" customWidth="1"/>
    <col min="6426" max="6656" width="9" style="146"/>
    <col min="6657" max="6657" width="3.75" style="146" customWidth="1"/>
    <col min="6658" max="6658" width="10.5" style="146" customWidth="1"/>
    <col min="6659" max="6661" width="9.875" style="146" customWidth="1"/>
    <col min="6662" max="6662" width="10.875" style="146" customWidth="1"/>
    <col min="6663" max="6663" width="26.25" style="146" customWidth="1"/>
    <col min="6664" max="6664" width="12.375" style="146" customWidth="1"/>
    <col min="6665" max="6665" width="16.625" style="146" customWidth="1"/>
    <col min="6666" max="6666" width="28.75" style="146" bestFit="1" customWidth="1"/>
    <col min="6667" max="6667" width="9.875" style="146" customWidth="1"/>
    <col min="6668" max="6668" width="9.5" style="146" customWidth="1"/>
    <col min="6669" max="6669" width="9.875" style="146" customWidth="1"/>
    <col min="6670" max="6671" width="0" style="146" hidden="1" customWidth="1"/>
    <col min="6672" max="6672" width="11.375" style="146" bestFit="1" customWidth="1"/>
    <col min="6673" max="6675" width="10.875" style="146" customWidth="1"/>
    <col min="6676" max="6676" width="8" style="146" customWidth="1"/>
    <col min="6677" max="6677" width="25" style="146" customWidth="1"/>
    <col min="6678" max="6680" width="12.25" style="146" customWidth="1"/>
    <col min="6681" max="6681" width="1.25" style="146" customWidth="1"/>
    <col min="6682" max="6912" width="9" style="146"/>
    <col min="6913" max="6913" width="3.75" style="146" customWidth="1"/>
    <col min="6914" max="6914" width="10.5" style="146" customWidth="1"/>
    <col min="6915" max="6917" width="9.875" style="146" customWidth="1"/>
    <col min="6918" max="6918" width="10.875" style="146" customWidth="1"/>
    <col min="6919" max="6919" width="26.25" style="146" customWidth="1"/>
    <col min="6920" max="6920" width="12.375" style="146" customWidth="1"/>
    <col min="6921" max="6921" width="16.625" style="146" customWidth="1"/>
    <col min="6922" max="6922" width="28.75" style="146" bestFit="1" customWidth="1"/>
    <col min="6923" max="6923" width="9.875" style="146" customWidth="1"/>
    <col min="6924" max="6924" width="9.5" style="146" customWidth="1"/>
    <col min="6925" max="6925" width="9.875" style="146" customWidth="1"/>
    <col min="6926" max="6927" width="0" style="146" hidden="1" customWidth="1"/>
    <col min="6928" max="6928" width="11.375" style="146" bestFit="1" customWidth="1"/>
    <col min="6929" max="6931" width="10.875" style="146" customWidth="1"/>
    <col min="6932" max="6932" width="8" style="146" customWidth="1"/>
    <col min="6933" max="6933" width="25" style="146" customWidth="1"/>
    <col min="6934" max="6936" width="12.25" style="146" customWidth="1"/>
    <col min="6937" max="6937" width="1.25" style="146" customWidth="1"/>
    <col min="6938" max="7168" width="9" style="146"/>
    <col min="7169" max="7169" width="3.75" style="146" customWidth="1"/>
    <col min="7170" max="7170" width="10.5" style="146" customWidth="1"/>
    <col min="7171" max="7173" width="9.875" style="146" customWidth="1"/>
    <col min="7174" max="7174" width="10.875" style="146" customWidth="1"/>
    <col min="7175" max="7175" width="26.25" style="146" customWidth="1"/>
    <col min="7176" max="7176" width="12.375" style="146" customWidth="1"/>
    <col min="7177" max="7177" width="16.625" style="146" customWidth="1"/>
    <col min="7178" max="7178" width="28.75" style="146" bestFit="1" customWidth="1"/>
    <col min="7179" max="7179" width="9.875" style="146" customWidth="1"/>
    <col min="7180" max="7180" width="9.5" style="146" customWidth="1"/>
    <col min="7181" max="7181" width="9.875" style="146" customWidth="1"/>
    <col min="7182" max="7183" width="0" style="146" hidden="1" customWidth="1"/>
    <col min="7184" max="7184" width="11.375" style="146" bestFit="1" customWidth="1"/>
    <col min="7185" max="7187" width="10.875" style="146" customWidth="1"/>
    <col min="7188" max="7188" width="8" style="146" customWidth="1"/>
    <col min="7189" max="7189" width="25" style="146" customWidth="1"/>
    <col min="7190" max="7192" width="12.25" style="146" customWidth="1"/>
    <col min="7193" max="7193" width="1.25" style="146" customWidth="1"/>
    <col min="7194" max="7424" width="9" style="146"/>
    <col min="7425" max="7425" width="3.75" style="146" customWidth="1"/>
    <col min="7426" max="7426" width="10.5" style="146" customWidth="1"/>
    <col min="7427" max="7429" width="9.875" style="146" customWidth="1"/>
    <col min="7430" max="7430" width="10.875" style="146" customWidth="1"/>
    <col min="7431" max="7431" width="26.25" style="146" customWidth="1"/>
    <col min="7432" max="7432" width="12.375" style="146" customWidth="1"/>
    <col min="7433" max="7433" width="16.625" style="146" customWidth="1"/>
    <col min="7434" max="7434" width="28.75" style="146" bestFit="1" customWidth="1"/>
    <col min="7435" max="7435" width="9.875" style="146" customWidth="1"/>
    <col min="7436" max="7436" width="9.5" style="146" customWidth="1"/>
    <col min="7437" max="7437" width="9.875" style="146" customWidth="1"/>
    <col min="7438" max="7439" width="0" style="146" hidden="1" customWidth="1"/>
    <col min="7440" max="7440" width="11.375" style="146" bestFit="1" customWidth="1"/>
    <col min="7441" max="7443" width="10.875" style="146" customWidth="1"/>
    <col min="7444" max="7444" width="8" style="146" customWidth="1"/>
    <col min="7445" max="7445" width="25" style="146" customWidth="1"/>
    <col min="7446" max="7448" width="12.25" style="146" customWidth="1"/>
    <col min="7449" max="7449" width="1.25" style="146" customWidth="1"/>
    <col min="7450" max="7680" width="9" style="146"/>
    <col min="7681" max="7681" width="3.75" style="146" customWidth="1"/>
    <col min="7682" max="7682" width="10.5" style="146" customWidth="1"/>
    <col min="7683" max="7685" width="9.875" style="146" customWidth="1"/>
    <col min="7686" max="7686" width="10.875" style="146" customWidth="1"/>
    <col min="7687" max="7687" width="26.25" style="146" customWidth="1"/>
    <col min="7688" max="7688" width="12.375" style="146" customWidth="1"/>
    <col min="7689" max="7689" width="16.625" style="146" customWidth="1"/>
    <col min="7690" max="7690" width="28.75" style="146" bestFit="1" customWidth="1"/>
    <col min="7691" max="7691" width="9.875" style="146" customWidth="1"/>
    <col min="7692" max="7692" width="9.5" style="146" customWidth="1"/>
    <col min="7693" max="7693" width="9.875" style="146" customWidth="1"/>
    <col min="7694" max="7695" width="0" style="146" hidden="1" customWidth="1"/>
    <col min="7696" max="7696" width="11.375" style="146" bestFit="1" customWidth="1"/>
    <col min="7697" max="7699" width="10.875" style="146" customWidth="1"/>
    <col min="7700" max="7700" width="8" style="146" customWidth="1"/>
    <col min="7701" max="7701" width="25" style="146" customWidth="1"/>
    <col min="7702" max="7704" width="12.25" style="146" customWidth="1"/>
    <col min="7705" max="7705" width="1.25" style="146" customWidth="1"/>
    <col min="7706" max="7936" width="9" style="146"/>
    <col min="7937" max="7937" width="3.75" style="146" customWidth="1"/>
    <col min="7938" max="7938" width="10.5" style="146" customWidth="1"/>
    <col min="7939" max="7941" width="9.875" style="146" customWidth="1"/>
    <col min="7942" max="7942" width="10.875" style="146" customWidth="1"/>
    <col min="7943" max="7943" width="26.25" style="146" customWidth="1"/>
    <col min="7944" max="7944" width="12.375" style="146" customWidth="1"/>
    <col min="7945" max="7945" width="16.625" style="146" customWidth="1"/>
    <col min="7946" max="7946" width="28.75" style="146" bestFit="1" customWidth="1"/>
    <col min="7947" max="7947" width="9.875" style="146" customWidth="1"/>
    <col min="7948" max="7948" width="9.5" style="146" customWidth="1"/>
    <col min="7949" max="7949" width="9.875" style="146" customWidth="1"/>
    <col min="7950" max="7951" width="0" style="146" hidden="1" customWidth="1"/>
    <col min="7952" max="7952" width="11.375" style="146" bestFit="1" customWidth="1"/>
    <col min="7953" max="7955" width="10.875" style="146" customWidth="1"/>
    <col min="7956" max="7956" width="8" style="146" customWidth="1"/>
    <col min="7957" max="7957" width="25" style="146" customWidth="1"/>
    <col min="7958" max="7960" width="12.25" style="146" customWidth="1"/>
    <col min="7961" max="7961" width="1.25" style="146" customWidth="1"/>
    <col min="7962" max="8192" width="9" style="146"/>
    <col min="8193" max="8193" width="3.75" style="146" customWidth="1"/>
    <col min="8194" max="8194" width="10.5" style="146" customWidth="1"/>
    <col min="8195" max="8197" width="9.875" style="146" customWidth="1"/>
    <col min="8198" max="8198" width="10.875" style="146" customWidth="1"/>
    <col min="8199" max="8199" width="26.25" style="146" customWidth="1"/>
    <col min="8200" max="8200" width="12.375" style="146" customWidth="1"/>
    <col min="8201" max="8201" width="16.625" style="146" customWidth="1"/>
    <col min="8202" max="8202" width="28.75" style="146" bestFit="1" customWidth="1"/>
    <col min="8203" max="8203" width="9.875" style="146" customWidth="1"/>
    <col min="8204" max="8204" width="9.5" style="146" customWidth="1"/>
    <col min="8205" max="8205" width="9.875" style="146" customWidth="1"/>
    <col min="8206" max="8207" width="0" style="146" hidden="1" customWidth="1"/>
    <col min="8208" max="8208" width="11.375" style="146" bestFit="1" customWidth="1"/>
    <col min="8209" max="8211" width="10.875" style="146" customWidth="1"/>
    <col min="8212" max="8212" width="8" style="146" customWidth="1"/>
    <col min="8213" max="8213" width="25" style="146" customWidth="1"/>
    <col min="8214" max="8216" width="12.25" style="146" customWidth="1"/>
    <col min="8217" max="8217" width="1.25" style="146" customWidth="1"/>
    <col min="8218" max="8448" width="9" style="146"/>
    <col min="8449" max="8449" width="3.75" style="146" customWidth="1"/>
    <col min="8450" max="8450" width="10.5" style="146" customWidth="1"/>
    <col min="8451" max="8453" width="9.875" style="146" customWidth="1"/>
    <col min="8454" max="8454" width="10.875" style="146" customWidth="1"/>
    <col min="8455" max="8455" width="26.25" style="146" customWidth="1"/>
    <col min="8456" max="8456" width="12.375" style="146" customWidth="1"/>
    <col min="8457" max="8457" width="16.625" style="146" customWidth="1"/>
    <col min="8458" max="8458" width="28.75" style="146" bestFit="1" customWidth="1"/>
    <col min="8459" max="8459" width="9.875" style="146" customWidth="1"/>
    <col min="8460" max="8460" width="9.5" style="146" customWidth="1"/>
    <col min="8461" max="8461" width="9.875" style="146" customWidth="1"/>
    <col min="8462" max="8463" width="0" style="146" hidden="1" customWidth="1"/>
    <col min="8464" max="8464" width="11.375" style="146" bestFit="1" customWidth="1"/>
    <col min="8465" max="8467" width="10.875" style="146" customWidth="1"/>
    <col min="8468" max="8468" width="8" style="146" customWidth="1"/>
    <col min="8469" max="8469" width="25" style="146" customWidth="1"/>
    <col min="8470" max="8472" width="12.25" style="146" customWidth="1"/>
    <col min="8473" max="8473" width="1.25" style="146" customWidth="1"/>
    <col min="8474" max="8704" width="9" style="146"/>
    <col min="8705" max="8705" width="3.75" style="146" customWidth="1"/>
    <col min="8706" max="8706" width="10.5" style="146" customWidth="1"/>
    <col min="8707" max="8709" width="9.875" style="146" customWidth="1"/>
    <col min="8710" max="8710" width="10.875" style="146" customWidth="1"/>
    <col min="8711" max="8711" width="26.25" style="146" customWidth="1"/>
    <col min="8712" max="8712" width="12.375" style="146" customWidth="1"/>
    <col min="8713" max="8713" width="16.625" style="146" customWidth="1"/>
    <col min="8714" max="8714" width="28.75" style="146" bestFit="1" customWidth="1"/>
    <col min="8715" max="8715" width="9.875" style="146" customWidth="1"/>
    <col min="8716" max="8716" width="9.5" style="146" customWidth="1"/>
    <col min="8717" max="8717" width="9.875" style="146" customWidth="1"/>
    <col min="8718" max="8719" width="0" style="146" hidden="1" customWidth="1"/>
    <col min="8720" max="8720" width="11.375" style="146" bestFit="1" customWidth="1"/>
    <col min="8721" max="8723" width="10.875" style="146" customWidth="1"/>
    <col min="8724" max="8724" width="8" style="146" customWidth="1"/>
    <col min="8725" max="8725" width="25" style="146" customWidth="1"/>
    <col min="8726" max="8728" width="12.25" style="146" customWidth="1"/>
    <col min="8729" max="8729" width="1.25" style="146" customWidth="1"/>
    <col min="8730" max="8960" width="9" style="146"/>
    <col min="8961" max="8961" width="3.75" style="146" customWidth="1"/>
    <col min="8962" max="8962" width="10.5" style="146" customWidth="1"/>
    <col min="8963" max="8965" width="9.875" style="146" customWidth="1"/>
    <col min="8966" max="8966" width="10.875" style="146" customWidth="1"/>
    <col min="8967" max="8967" width="26.25" style="146" customWidth="1"/>
    <col min="8968" max="8968" width="12.375" style="146" customWidth="1"/>
    <col min="8969" max="8969" width="16.625" style="146" customWidth="1"/>
    <col min="8970" max="8970" width="28.75" style="146" bestFit="1" customWidth="1"/>
    <col min="8971" max="8971" width="9.875" style="146" customWidth="1"/>
    <col min="8972" max="8972" width="9.5" style="146" customWidth="1"/>
    <col min="8973" max="8973" width="9.875" style="146" customWidth="1"/>
    <col min="8974" max="8975" width="0" style="146" hidden="1" customWidth="1"/>
    <col min="8976" max="8976" width="11.375" style="146" bestFit="1" customWidth="1"/>
    <col min="8977" max="8979" width="10.875" style="146" customWidth="1"/>
    <col min="8980" max="8980" width="8" style="146" customWidth="1"/>
    <col min="8981" max="8981" width="25" style="146" customWidth="1"/>
    <col min="8982" max="8984" width="12.25" style="146" customWidth="1"/>
    <col min="8985" max="8985" width="1.25" style="146" customWidth="1"/>
    <col min="8986" max="9216" width="9" style="146"/>
    <col min="9217" max="9217" width="3.75" style="146" customWidth="1"/>
    <col min="9218" max="9218" width="10.5" style="146" customWidth="1"/>
    <col min="9219" max="9221" width="9.875" style="146" customWidth="1"/>
    <col min="9222" max="9222" width="10.875" style="146" customWidth="1"/>
    <col min="9223" max="9223" width="26.25" style="146" customWidth="1"/>
    <col min="9224" max="9224" width="12.375" style="146" customWidth="1"/>
    <col min="9225" max="9225" width="16.625" style="146" customWidth="1"/>
    <col min="9226" max="9226" width="28.75" style="146" bestFit="1" customWidth="1"/>
    <col min="9227" max="9227" width="9.875" style="146" customWidth="1"/>
    <col min="9228" max="9228" width="9.5" style="146" customWidth="1"/>
    <col min="9229" max="9229" width="9.875" style="146" customWidth="1"/>
    <col min="9230" max="9231" width="0" style="146" hidden="1" customWidth="1"/>
    <col min="9232" max="9232" width="11.375" style="146" bestFit="1" customWidth="1"/>
    <col min="9233" max="9235" width="10.875" style="146" customWidth="1"/>
    <col min="9236" max="9236" width="8" style="146" customWidth="1"/>
    <col min="9237" max="9237" width="25" style="146" customWidth="1"/>
    <col min="9238" max="9240" width="12.25" style="146" customWidth="1"/>
    <col min="9241" max="9241" width="1.25" style="146" customWidth="1"/>
    <col min="9242" max="9472" width="9" style="146"/>
    <col min="9473" max="9473" width="3.75" style="146" customWidth="1"/>
    <col min="9474" max="9474" width="10.5" style="146" customWidth="1"/>
    <col min="9475" max="9477" width="9.875" style="146" customWidth="1"/>
    <col min="9478" max="9478" width="10.875" style="146" customWidth="1"/>
    <col min="9479" max="9479" width="26.25" style="146" customWidth="1"/>
    <col min="9480" max="9480" width="12.375" style="146" customWidth="1"/>
    <col min="9481" max="9481" width="16.625" style="146" customWidth="1"/>
    <col min="9482" max="9482" width="28.75" style="146" bestFit="1" customWidth="1"/>
    <col min="9483" max="9483" width="9.875" style="146" customWidth="1"/>
    <col min="9484" max="9484" width="9.5" style="146" customWidth="1"/>
    <col min="9485" max="9485" width="9.875" style="146" customWidth="1"/>
    <col min="9486" max="9487" width="0" style="146" hidden="1" customWidth="1"/>
    <col min="9488" max="9488" width="11.375" style="146" bestFit="1" customWidth="1"/>
    <col min="9489" max="9491" width="10.875" style="146" customWidth="1"/>
    <col min="9492" max="9492" width="8" style="146" customWidth="1"/>
    <col min="9493" max="9493" width="25" style="146" customWidth="1"/>
    <col min="9494" max="9496" width="12.25" style="146" customWidth="1"/>
    <col min="9497" max="9497" width="1.25" style="146" customWidth="1"/>
    <col min="9498" max="9728" width="9" style="146"/>
    <col min="9729" max="9729" width="3.75" style="146" customWidth="1"/>
    <col min="9730" max="9730" width="10.5" style="146" customWidth="1"/>
    <col min="9731" max="9733" width="9.875" style="146" customWidth="1"/>
    <col min="9734" max="9734" width="10.875" style="146" customWidth="1"/>
    <col min="9735" max="9735" width="26.25" style="146" customWidth="1"/>
    <col min="9736" max="9736" width="12.375" style="146" customWidth="1"/>
    <col min="9737" max="9737" width="16.625" style="146" customWidth="1"/>
    <col min="9738" max="9738" width="28.75" style="146" bestFit="1" customWidth="1"/>
    <col min="9739" max="9739" width="9.875" style="146" customWidth="1"/>
    <col min="9740" max="9740" width="9.5" style="146" customWidth="1"/>
    <col min="9741" max="9741" width="9.875" style="146" customWidth="1"/>
    <col min="9742" max="9743" width="0" style="146" hidden="1" customWidth="1"/>
    <col min="9744" max="9744" width="11.375" style="146" bestFit="1" customWidth="1"/>
    <col min="9745" max="9747" width="10.875" style="146" customWidth="1"/>
    <col min="9748" max="9748" width="8" style="146" customWidth="1"/>
    <col min="9749" max="9749" width="25" style="146" customWidth="1"/>
    <col min="9750" max="9752" width="12.25" style="146" customWidth="1"/>
    <col min="9753" max="9753" width="1.25" style="146" customWidth="1"/>
    <col min="9754" max="9984" width="9" style="146"/>
    <col min="9985" max="9985" width="3.75" style="146" customWidth="1"/>
    <col min="9986" max="9986" width="10.5" style="146" customWidth="1"/>
    <col min="9987" max="9989" width="9.875" style="146" customWidth="1"/>
    <col min="9990" max="9990" width="10.875" style="146" customWidth="1"/>
    <col min="9991" max="9991" width="26.25" style="146" customWidth="1"/>
    <col min="9992" max="9992" width="12.375" style="146" customWidth="1"/>
    <col min="9993" max="9993" width="16.625" style="146" customWidth="1"/>
    <col min="9994" max="9994" width="28.75" style="146" bestFit="1" customWidth="1"/>
    <col min="9995" max="9995" width="9.875" style="146" customWidth="1"/>
    <col min="9996" max="9996" width="9.5" style="146" customWidth="1"/>
    <col min="9997" max="9997" width="9.875" style="146" customWidth="1"/>
    <col min="9998" max="9999" width="0" style="146" hidden="1" customWidth="1"/>
    <col min="10000" max="10000" width="11.375" style="146" bestFit="1" customWidth="1"/>
    <col min="10001" max="10003" width="10.875" style="146" customWidth="1"/>
    <col min="10004" max="10004" width="8" style="146" customWidth="1"/>
    <col min="10005" max="10005" width="25" style="146" customWidth="1"/>
    <col min="10006" max="10008" width="12.25" style="146" customWidth="1"/>
    <col min="10009" max="10009" width="1.25" style="146" customWidth="1"/>
    <col min="10010" max="10240" width="9" style="146"/>
    <col min="10241" max="10241" width="3.75" style="146" customWidth="1"/>
    <col min="10242" max="10242" width="10.5" style="146" customWidth="1"/>
    <col min="10243" max="10245" width="9.875" style="146" customWidth="1"/>
    <col min="10246" max="10246" width="10.875" style="146" customWidth="1"/>
    <col min="10247" max="10247" width="26.25" style="146" customWidth="1"/>
    <col min="10248" max="10248" width="12.375" style="146" customWidth="1"/>
    <col min="10249" max="10249" width="16.625" style="146" customWidth="1"/>
    <col min="10250" max="10250" width="28.75" style="146" bestFit="1" customWidth="1"/>
    <col min="10251" max="10251" width="9.875" style="146" customWidth="1"/>
    <col min="10252" max="10252" width="9.5" style="146" customWidth="1"/>
    <col min="10253" max="10253" width="9.875" style="146" customWidth="1"/>
    <col min="10254" max="10255" width="0" style="146" hidden="1" customWidth="1"/>
    <col min="10256" max="10256" width="11.375" style="146" bestFit="1" customWidth="1"/>
    <col min="10257" max="10259" width="10.875" style="146" customWidth="1"/>
    <col min="10260" max="10260" width="8" style="146" customWidth="1"/>
    <col min="10261" max="10261" width="25" style="146" customWidth="1"/>
    <col min="10262" max="10264" width="12.25" style="146" customWidth="1"/>
    <col min="10265" max="10265" width="1.25" style="146" customWidth="1"/>
    <col min="10266" max="10496" width="9" style="146"/>
    <col min="10497" max="10497" width="3.75" style="146" customWidth="1"/>
    <col min="10498" max="10498" width="10.5" style="146" customWidth="1"/>
    <col min="10499" max="10501" width="9.875" style="146" customWidth="1"/>
    <col min="10502" max="10502" width="10.875" style="146" customWidth="1"/>
    <col min="10503" max="10503" width="26.25" style="146" customWidth="1"/>
    <col min="10504" max="10504" width="12.375" style="146" customWidth="1"/>
    <col min="10505" max="10505" width="16.625" style="146" customWidth="1"/>
    <col min="10506" max="10506" width="28.75" style="146" bestFit="1" customWidth="1"/>
    <col min="10507" max="10507" width="9.875" style="146" customWidth="1"/>
    <col min="10508" max="10508" width="9.5" style="146" customWidth="1"/>
    <col min="10509" max="10509" width="9.875" style="146" customWidth="1"/>
    <col min="10510" max="10511" width="0" style="146" hidden="1" customWidth="1"/>
    <col min="10512" max="10512" width="11.375" style="146" bestFit="1" customWidth="1"/>
    <col min="10513" max="10515" width="10.875" style="146" customWidth="1"/>
    <col min="10516" max="10516" width="8" style="146" customWidth="1"/>
    <col min="10517" max="10517" width="25" style="146" customWidth="1"/>
    <col min="10518" max="10520" width="12.25" style="146" customWidth="1"/>
    <col min="10521" max="10521" width="1.25" style="146" customWidth="1"/>
    <col min="10522" max="10752" width="9" style="146"/>
    <col min="10753" max="10753" width="3.75" style="146" customWidth="1"/>
    <col min="10754" max="10754" width="10.5" style="146" customWidth="1"/>
    <col min="10755" max="10757" width="9.875" style="146" customWidth="1"/>
    <col min="10758" max="10758" width="10.875" style="146" customWidth="1"/>
    <col min="10759" max="10759" width="26.25" style="146" customWidth="1"/>
    <col min="10760" max="10760" width="12.375" style="146" customWidth="1"/>
    <col min="10761" max="10761" width="16.625" style="146" customWidth="1"/>
    <col min="10762" max="10762" width="28.75" style="146" bestFit="1" customWidth="1"/>
    <col min="10763" max="10763" width="9.875" style="146" customWidth="1"/>
    <col min="10764" max="10764" width="9.5" style="146" customWidth="1"/>
    <col min="10765" max="10765" width="9.875" style="146" customWidth="1"/>
    <col min="10766" max="10767" width="0" style="146" hidden="1" customWidth="1"/>
    <col min="10768" max="10768" width="11.375" style="146" bestFit="1" customWidth="1"/>
    <col min="10769" max="10771" width="10.875" style="146" customWidth="1"/>
    <col min="10772" max="10772" width="8" style="146" customWidth="1"/>
    <col min="10773" max="10773" width="25" style="146" customWidth="1"/>
    <col min="10774" max="10776" width="12.25" style="146" customWidth="1"/>
    <col min="10777" max="10777" width="1.25" style="146" customWidth="1"/>
    <col min="10778" max="11008" width="9" style="146"/>
    <col min="11009" max="11009" width="3.75" style="146" customWidth="1"/>
    <col min="11010" max="11010" width="10.5" style="146" customWidth="1"/>
    <col min="11011" max="11013" width="9.875" style="146" customWidth="1"/>
    <col min="11014" max="11014" width="10.875" style="146" customWidth="1"/>
    <col min="11015" max="11015" width="26.25" style="146" customWidth="1"/>
    <col min="11016" max="11016" width="12.375" style="146" customWidth="1"/>
    <col min="11017" max="11017" width="16.625" style="146" customWidth="1"/>
    <col min="11018" max="11018" width="28.75" style="146" bestFit="1" customWidth="1"/>
    <col min="11019" max="11019" width="9.875" style="146" customWidth="1"/>
    <col min="11020" max="11020" width="9.5" style="146" customWidth="1"/>
    <col min="11021" max="11021" width="9.875" style="146" customWidth="1"/>
    <col min="11022" max="11023" width="0" style="146" hidden="1" customWidth="1"/>
    <col min="11024" max="11024" width="11.375" style="146" bestFit="1" customWidth="1"/>
    <col min="11025" max="11027" width="10.875" style="146" customWidth="1"/>
    <col min="11028" max="11028" width="8" style="146" customWidth="1"/>
    <col min="11029" max="11029" width="25" style="146" customWidth="1"/>
    <col min="11030" max="11032" width="12.25" style="146" customWidth="1"/>
    <col min="11033" max="11033" width="1.25" style="146" customWidth="1"/>
    <col min="11034" max="11264" width="9" style="146"/>
    <col min="11265" max="11265" width="3.75" style="146" customWidth="1"/>
    <col min="11266" max="11266" width="10.5" style="146" customWidth="1"/>
    <col min="11267" max="11269" width="9.875" style="146" customWidth="1"/>
    <col min="11270" max="11270" width="10.875" style="146" customWidth="1"/>
    <col min="11271" max="11271" width="26.25" style="146" customWidth="1"/>
    <col min="11272" max="11272" width="12.375" style="146" customWidth="1"/>
    <col min="11273" max="11273" width="16.625" style="146" customWidth="1"/>
    <col min="11274" max="11274" width="28.75" style="146" bestFit="1" customWidth="1"/>
    <col min="11275" max="11275" width="9.875" style="146" customWidth="1"/>
    <col min="11276" max="11276" width="9.5" style="146" customWidth="1"/>
    <col min="11277" max="11277" width="9.875" style="146" customWidth="1"/>
    <col min="11278" max="11279" width="0" style="146" hidden="1" customWidth="1"/>
    <col min="11280" max="11280" width="11.375" style="146" bestFit="1" customWidth="1"/>
    <col min="11281" max="11283" width="10.875" style="146" customWidth="1"/>
    <col min="11284" max="11284" width="8" style="146" customWidth="1"/>
    <col min="11285" max="11285" width="25" style="146" customWidth="1"/>
    <col min="11286" max="11288" width="12.25" style="146" customWidth="1"/>
    <col min="11289" max="11289" width="1.25" style="146" customWidth="1"/>
    <col min="11290" max="11520" width="9" style="146"/>
    <col min="11521" max="11521" width="3.75" style="146" customWidth="1"/>
    <col min="11522" max="11522" width="10.5" style="146" customWidth="1"/>
    <col min="11523" max="11525" width="9.875" style="146" customWidth="1"/>
    <col min="11526" max="11526" width="10.875" style="146" customWidth="1"/>
    <col min="11527" max="11527" width="26.25" style="146" customWidth="1"/>
    <col min="11528" max="11528" width="12.375" style="146" customWidth="1"/>
    <col min="11529" max="11529" width="16.625" style="146" customWidth="1"/>
    <col min="11530" max="11530" width="28.75" style="146" bestFit="1" customWidth="1"/>
    <col min="11531" max="11531" width="9.875" style="146" customWidth="1"/>
    <col min="11532" max="11532" width="9.5" style="146" customWidth="1"/>
    <col min="11533" max="11533" width="9.875" style="146" customWidth="1"/>
    <col min="11534" max="11535" width="0" style="146" hidden="1" customWidth="1"/>
    <col min="11536" max="11536" width="11.375" style="146" bestFit="1" customWidth="1"/>
    <col min="11537" max="11539" width="10.875" style="146" customWidth="1"/>
    <col min="11540" max="11540" width="8" style="146" customWidth="1"/>
    <col min="11541" max="11541" width="25" style="146" customWidth="1"/>
    <col min="11542" max="11544" width="12.25" style="146" customWidth="1"/>
    <col min="11545" max="11545" width="1.25" style="146" customWidth="1"/>
    <col min="11546" max="11776" width="9" style="146"/>
    <col min="11777" max="11777" width="3.75" style="146" customWidth="1"/>
    <col min="11778" max="11778" width="10.5" style="146" customWidth="1"/>
    <col min="11779" max="11781" width="9.875" style="146" customWidth="1"/>
    <col min="11782" max="11782" width="10.875" style="146" customWidth="1"/>
    <col min="11783" max="11783" width="26.25" style="146" customWidth="1"/>
    <col min="11784" max="11784" width="12.375" style="146" customWidth="1"/>
    <col min="11785" max="11785" width="16.625" style="146" customWidth="1"/>
    <col min="11786" max="11786" width="28.75" style="146" bestFit="1" customWidth="1"/>
    <col min="11787" max="11787" width="9.875" style="146" customWidth="1"/>
    <col min="11788" max="11788" width="9.5" style="146" customWidth="1"/>
    <col min="11789" max="11789" width="9.875" style="146" customWidth="1"/>
    <col min="11790" max="11791" width="0" style="146" hidden="1" customWidth="1"/>
    <col min="11792" max="11792" width="11.375" style="146" bestFit="1" customWidth="1"/>
    <col min="11793" max="11795" width="10.875" style="146" customWidth="1"/>
    <col min="11796" max="11796" width="8" style="146" customWidth="1"/>
    <col min="11797" max="11797" width="25" style="146" customWidth="1"/>
    <col min="11798" max="11800" width="12.25" style="146" customWidth="1"/>
    <col min="11801" max="11801" width="1.25" style="146" customWidth="1"/>
    <col min="11802" max="12032" width="9" style="146"/>
    <col min="12033" max="12033" width="3.75" style="146" customWidth="1"/>
    <col min="12034" max="12034" width="10.5" style="146" customWidth="1"/>
    <col min="12035" max="12037" width="9.875" style="146" customWidth="1"/>
    <col min="12038" max="12038" width="10.875" style="146" customWidth="1"/>
    <col min="12039" max="12039" width="26.25" style="146" customWidth="1"/>
    <col min="12040" max="12040" width="12.375" style="146" customWidth="1"/>
    <col min="12041" max="12041" width="16.625" style="146" customWidth="1"/>
    <col min="12042" max="12042" width="28.75" style="146" bestFit="1" customWidth="1"/>
    <col min="12043" max="12043" width="9.875" style="146" customWidth="1"/>
    <col min="12044" max="12044" width="9.5" style="146" customWidth="1"/>
    <col min="12045" max="12045" width="9.875" style="146" customWidth="1"/>
    <col min="12046" max="12047" width="0" style="146" hidden="1" customWidth="1"/>
    <col min="12048" max="12048" width="11.375" style="146" bestFit="1" customWidth="1"/>
    <col min="12049" max="12051" width="10.875" style="146" customWidth="1"/>
    <col min="12052" max="12052" width="8" style="146" customWidth="1"/>
    <col min="12053" max="12053" width="25" style="146" customWidth="1"/>
    <col min="12054" max="12056" width="12.25" style="146" customWidth="1"/>
    <col min="12057" max="12057" width="1.25" style="146" customWidth="1"/>
    <col min="12058" max="12288" width="9" style="146"/>
    <col min="12289" max="12289" width="3.75" style="146" customWidth="1"/>
    <col min="12290" max="12290" width="10.5" style="146" customWidth="1"/>
    <col min="12291" max="12293" width="9.875" style="146" customWidth="1"/>
    <col min="12294" max="12294" width="10.875" style="146" customWidth="1"/>
    <col min="12295" max="12295" width="26.25" style="146" customWidth="1"/>
    <col min="12296" max="12296" width="12.375" style="146" customWidth="1"/>
    <col min="12297" max="12297" width="16.625" style="146" customWidth="1"/>
    <col min="12298" max="12298" width="28.75" style="146" bestFit="1" customWidth="1"/>
    <col min="12299" max="12299" width="9.875" style="146" customWidth="1"/>
    <col min="12300" max="12300" width="9.5" style="146" customWidth="1"/>
    <col min="12301" max="12301" width="9.875" style="146" customWidth="1"/>
    <col min="12302" max="12303" width="0" style="146" hidden="1" customWidth="1"/>
    <col min="12304" max="12304" width="11.375" style="146" bestFit="1" customWidth="1"/>
    <col min="12305" max="12307" width="10.875" style="146" customWidth="1"/>
    <col min="12308" max="12308" width="8" style="146" customWidth="1"/>
    <col min="12309" max="12309" width="25" style="146" customWidth="1"/>
    <col min="12310" max="12312" width="12.25" style="146" customWidth="1"/>
    <col min="12313" max="12313" width="1.25" style="146" customWidth="1"/>
    <col min="12314" max="12544" width="9" style="146"/>
    <col min="12545" max="12545" width="3.75" style="146" customWidth="1"/>
    <col min="12546" max="12546" width="10.5" style="146" customWidth="1"/>
    <col min="12547" max="12549" width="9.875" style="146" customWidth="1"/>
    <col min="12550" max="12550" width="10.875" style="146" customWidth="1"/>
    <col min="12551" max="12551" width="26.25" style="146" customWidth="1"/>
    <col min="12552" max="12552" width="12.375" style="146" customWidth="1"/>
    <col min="12553" max="12553" width="16.625" style="146" customWidth="1"/>
    <col min="12554" max="12554" width="28.75" style="146" bestFit="1" customWidth="1"/>
    <col min="12555" max="12555" width="9.875" style="146" customWidth="1"/>
    <col min="12556" max="12556" width="9.5" style="146" customWidth="1"/>
    <col min="12557" max="12557" width="9.875" style="146" customWidth="1"/>
    <col min="12558" max="12559" width="0" style="146" hidden="1" customWidth="1"/>
    <col min="12560" max="12560" width="11.375" style="146" bestFit="1" customWidth="1"/>
    <col min="12561" max="12563" width="10.875" style="146" customWidth="1"/>
    <col min="12564" max="12564" width="8" style="146" customWidth="1"/>
    <col min="12565" max="12565" width="25" style="146" customWidth="1"/>
    <col min="12566" max="12568" width="12.25" style="146" customWidth="1"/>
    <col min="12569" max="12569" width="1.25" style="146" customWidth="1"/>
    <col min="12570" max="12800" width="9" style="146"/>
    <col min="12801" max="12801" width="3.75" style="146" customWidth="1"/>
    <col min="12802" max="12802" width="10.5" style="146" customWidth="1"/>
    <col min="12803" max="12805" width="9.875" style="146" customWidth="1"/>
    <col min="12806" max="12806" width="10.875" style="146" customWidth="1"/>
    <col min="12807" max="12807" width="26.25" style="146" customWidth="1"/>
    <col min="12808" max="12808" width="12.375" style="146" customWidth="1"/>
    <col min="12809" max="12809" width="16.625" style="146" customWidth="1"/>
    <col min="12810" max="12810" width="28.75" style="146" bestFit="1" customWidth="1"/>
    <col min="12811" max="12811" width="9.875" style="146" customWidth="1"/>
    <col min="12812" max="12812" width="9.5" style="146" customWidth="1"/>
    <col min="12813" max="12813" width="9.875" style="146" customWidth="1"/>
    <col min="12814" max="12815" width="0" style="146" hidden="1" customWidth="1"/>
    <col min="12816" max="12816" width="11.375" style="146" bestFit="1" customWidth="1"/>
    <col min="12817" max="12819" width="10.875" style="146" customWidth="1"/>
    <col min="12820" max="12820" width="8" style="146" customWidth="1"/>
    <col min="12821" max="12821" width="25" style="146" customWidth="1"/>
    <col min="12822" max="12824" width="12.25" style="146" customWidth="1"/>
    <col min="12825" max="12825" width="1.25" style="146" customWidth="1"/>
    <col min="12826" max="13056" width="9" style="146"/>
    <col min="13057" max="13057" width="3.75" style="146" customWidth="1"/>
    <col min="13058" max="13058" width="10.5" style="146" customWidth="1"/>
    <col min="13059" max="13061" width="9.875" style="146" customWidth="1"/>
    <col min="13062" max="13062" width="10.875" style="146" customWidth="1"/>
    <col min="13063" max="13063" width="26.25" style="146" customWidth="1"/>
    <col min="13064" max="13064" width="12.375" style="146" customWidth="1"/>
    <col min="13065" max="13065" width="16.625" style="146" customWidth="1"/>
    <col min="13066" max="13066" width="28.75" style="146" bestFit="1" customWidth="1"/>
    <col min="13067" max="13067" width="9.875" style="146" customWidth="1"/>
    <col min="13068" max="13068" width="9.5" style="146" customWidth="1"/>
    <col min="13069" max="13069" width="9.875" style="146" customWidth="1"/>
    <col min="13070" max="13071" width="0" style="146" hidden="1" customWidth="1"/>
    <col min="13072" max="13072" width="11.375" style="146" bestFit="1" customWidth="1"/>
    <col min="13073" max="13075" width="10.875" style="146" customWidth="1"/>
    <col min="13076" max="13076" width="8" style="146" customWidth="1"/>
    <col min="13077" max="13077" width="25" style="146" customWidth="1"/>
    <col min="13078" max="13080" width="12.25" style="146" customWidth="1"/>
    <col min="13081" max="13081" width="1.25" style="146" customWidth="1"/>
    <col min="13082" max="13312" width="9" style="146"/>
    <col min="13313" max="13313" width="3.75" style="146" customWidth="1"/>
    <col min="13314" max="13314" width="10.5" style="146" customWidth="1"/>
    <col min="13315" max="13317" width="9.875" style="146" customWidth="1"/>
    <col min="13318" max="13318" width="10.875" style="146" customWidth="1"/>
    <col min="13319" max="13319" width="26.25" style="146" customWidth="1"/>
    <col min="13320" max="13320" width="12.375" style="146" customWidth="1"/>
    <col min="13321" max="13321" width="16.625" style="146" customWidth="1"/>
    <col min="13322" max="13322" width="28.75" style="146" bestFit="1" customWidth="1"/>
    <col min="13323" max="13323" width="9.875" style="146" customWidth="1"/>
    <col min="13324" max="13324" width="9.5" style="146" customWidth="1"/>
    <col min="13325" max="13325" width="9.875" style="146" customWidth="1"/>
    <col min="13326" max="13327" width="0" style="146" hidden="1" customWidth="1"/>
    <col min="13328" max="13328" width="11.375" style="146" bestFit="1" customWidth="1"/>
    <col min="13329" max="13331" width="10.875" style="146" customWidth="1"/>
    <col min="13332" max="13332" width="8" style="146" customWidth="1"/>
    <col min="13333" max="13333" width="25" style="146" customWidth="1"/>
    <col min="13334" max="13336" width="12.25" style="146" customWidth="1"/>
    <col min="13337" max="13337" width="1.25" style="146" customWidth="1"/>
    <col min="13338" max="13568" width="9" style="146"/>
    <col min="13569" max="13569" width="3.75" style="146" customWidth="1"/>
    <col min="13570" max="13570" width="10.5" style="146" customWidth="1"/>
    <col min="13571" max="13573" width="9.875" style="146" customWidth="1"/>
    <col min="13574" max="13574" width="10.875" style="146" customWidth="1"/>
    <col min="13575" max="13575" width="26.25" style="146" customWidth="1"/>
    <col min="13576" max="13576" width="12.375" style="146" customWidth="1"/>
    <col min="13577" max="13577" width="16.625" style="146" customWidth="1"/>
    <col min="13578" max="13578" width="28.75" style="146" bestFit="1" customWidth="1"/>
    <col min="13579" max="13579" width="9.875" style="146" customWidth="1"/>
    <col min="13580" max="13580" width="9.5" style="146" customWidth="1"/>
    <col min="13581" max="13581" width="9.875" style="146" customWidth="1"/>
    <col min="13582" max="13583" width="0" style="146" hidden="1" customWidth="1"/>
    <col min="13584" max="13584" width="11.375" style="146" bestFit="1" customWidth="1"/>
    <col min="13585" max="13587" width="10.875" style="146" customWidth="1"/>
    <col min="13588" max="13588" width="8" style="146" customWidth="1"/>
    <col min="13589" max="13589" width="25" style="146" customWidth="1"/>
    <col min="13590" max="13592" width="12.25" style="146" customWidth="1"/>
    <col min="13593" max="13593" width="1.25" style="146" customWidth="1"/>
    <col min="13594" max="13824" width="9" style="146"/>
    <col min="13825" max="13825" width="3.75" style="146" customWidth="1"/>
    <col min="13826" max="13826" width="10.5" style="146" customWidth="1"/>
    <col min="13827" max="13829" width="9.875" style="146" customWidth="1"/>
    <col min="13830" max="13830" width="10.875" style="146" customWidth="1"/>
    <col min="13831" max="13831" width="26.25" style="146" customWidth="1"/>
    <col min="13832" max="13832" width="12.375" style="146" customWidth="1"/>
    <col min="13833" max="13833" width="16.625" style="146" customWidth="1"/>
    <col min="13834" max="13834" width="28.75" style="146" bestFit="1" customWidth="1"/>
    <col min="13835" max="13835" width="9.875" style="146" customWidth="1"/>
    <col min="13836" max="13836" width="9.5" style="146" customWidth="1"/>
    <col min="13837" max="13837" width="9.875" style="146" customWidth="1"/>
    <col min="13838" max="13839" width="0" style="146" hidden="1" customWidth="1"/>
    <col min="13840" max="13840" width="11.375" style="146" bestFit="1" customWidth="1"/>
    <col min="13841" max="13843" width="10.875" style="146" customWidth="1"/>
    <col min="13844" max="13844" width="8" style="146" customWidth="1"/>
    <col min="13845" max="13845" width="25" style="146" customWidth="1"/>
    <col min="13846" max="13848" width="12.25" style="146" customWidth="1"/>
    <col min="13849" max="13849" width="1.25" style="146" customWidth="1"/>
    <col min="13850" max="14080" width="9" style="146"/>
    <col min="14081" max="14081" width="3.75" style="146" customWidth="1"/>
    <col min="14082" max="14082" width="10.5" style="146" customWidth="1"/>
    <col min="14083" max="14085" width="9.875" style="146" customWidth="1"/>
    <col min="14086" max="14086" width="10.875" style="146" customWidth="1"/>
    <col min="14087" max="14087" width="26.25" style="146" customWidth="1"/>
    <col min="14088" max="14088" width="12.375" style="146" customWidth="1"/>
    <col min="14089" max="14089" width="16.625" style="146" customWidth="1"/>
    <col min="14090" max="14090" width="28.75" style="146" bestFit="1" customWidth="1"/>
    <col min="14091" max="14091" width="9.875" style="146" customWidth="1"/>
    <col min="14092" max="14092" width="9.5" style="146" customWidth="1"/>
    <col min="14093" max="14093" width="9.875" style="146" customWidth="1"/>
    <col min="14094" max="14095" width="0" style="146" hidden="1" customWidth="1"/>
    <col min="14096" max="14096" width="11.375" style="146" bestFit="1" customWidth="1"/>
    <col min="14097" max="14099" width="10.875" style="146" customWidth="1"/>
    <col min="14100" max="14100" width="8" style="146" customWidth="1"/>
    <col min="14101" max="14101" width="25" style="146" customWidth="1"/>
    <col min="14102" max="14104" width="12.25" style="146" customWidth="1"/>
    <col min="14105" max="14105" width="1.25" style="146" customWidth="1"/>
    <col min="14106" max="14336" width="9" style="146"/>
    <col min="14337" max="14337" width="3.75" style="146" customWidth="1"/>
    <col min="14338" max="14338" width="10.5" style="146" customWidth="1"/>
    <col min="14339" max="14341" width="9.875" style="146" customWidth="1"/>
    <col min="14342" max="14342" width="10.875" style="146" customWidth="1"/>
    <col min="14343" max="14343" width="26.25" style="146" customWidth="1"/>
    <col min="14344" max="14344" width="12.375" style="146" customWidth="1"/>
    <col min="14345" max="14345" width="16.625" style="146" customWidth="1"/>
    <col min="14346" max="14346" width="28.75" style="146" bestFit="1" customWidth="1"/>
    <col min="14347" max="14347" width="9.875" style="146" customWidth="1"/>
    <col min="14348" max="14348" width="9.5" style="146" customWidth="1"/>
    <col min="14349" max="14349" width="9.875" style="146" customWidth="1"/>
    <col min="14350" max="14351" width="0" style="146" hidden="1" customWidth="1"/>
    <col min="14352" max="14352" width="11.375" style="146" bestFit="1" customWidth="1"/>
    <col min="14353" max="14355" width="10.875" style="146" customWidth="1"/>
    <col min="14356" max="14356" width="8" style="146" customWidth="1"/>
    <col min="14357" max="14357" width="25" style="146" customWidth="1"/>
    <col min="14358" max="14360" width="12.25" style="146" customWidth="1"/>
    <col min="14361" max="14361" width="1.25" style="146" customWidth="1"/>
    <col min="14362" max="14592" width="9" style="146"/>
    <col min="14593" max="14593" width="3.75" style="146" customWidth="1"/>
    <col min="14594" max="14594" width="10.5" style="146" customWidth="1"/>
    <col min="14595" max="14597" width="9.875" style="146" customWidth="1"/>
    <col min="14598" max="14598" width="10.875" style="146" customWidth="1"/>
    <col min="14599" max="14599" width="26.25" style="146" customWidth="1"/>
    <col min="14600" max="14600" width="12.375" style="146" customWidth="1"/>
    <col min="14601" max="14601" width="16.625" style="146" customWidth="1"/>
    <col min="14602" max="14602" width="28.75" style="146" bestFit="1" customWidth="1"/>
    <col min="14603" max="14603" width="9.875" style="146" customWidth="1"/>
    <col min="14604" max="14604" width="9.5" style="146" customWidth="1"/>
    <col min="14605" max="14605" width="9.875" style="146" customWidth="1"/>
    <col min="14606" max="14607" width="0" style="146" hidden="1" customWidth="1"/>
    <col min="14608" max="14608" width="11.375" style="146" bestFit="1" customWidth="1"/>
    <col min="14609" max="14611" width="10.875" style="146" customWidth="1"/>
    <col min="14612" max="14612" width="8" style="146" customWidth="1"/>
    <col min="14613" max="14613" width="25" style="146" customWidth="1"/>
    <col min="14614" max="14616" width="12.25" style="146" customWidth="1"/>
    <col min="14617" max="14617" width="1.25" style="146" customWidth="1"/>
    <col min="14618" max="14848" width="9" style="146"/>
    <col min="14849" max="14849" width="3.75" style="146" customWidth="1"/>
    <col min="14850" max="14850" width="10.5" style="146" customWidth="1"/>
    <col min="14851" max="14853" width="9.875" style="146" customWidth="1"/>
    <col min="14854" max="14854" width="10.875" style="146" customWidth="1"/>
    <col min="14855" max="14855" width="26.25" style="146" customWidth="1"/>
    <col min="14856" max="14856" width="12.375" style="146" customWidth="1"/>
    <col min="14857" max="14857" width="16.625" style="146" customWidth="1"/>
    <col min="14858" max="14858" width="28.75" style="146" bestFit="1" customWidth="1"/>
    <col min="14859" max="14859" width="9.875" style="146" customWidth="1"/>
    <col min="14860" max="14860" width="9.5" style="146" customWidth="1"/>
    <col min="14861" max="14861" width="9.875" style="146" customWidth="1"/>
    <col min="14862" max="14863" width="0" style="146" hidden="1" customWidth="1"/>
    <col min="14864" max="14864" width="11.375" style="146" bestFit="1" customWidth="1"/>
    <col min="14865" max="14867" width="10.875" style="146" customWidth="1"/>
    <col min="14868" max="14868" width="8" style="146" customWidth="1"/>
    <col min="14869" max="14869" width="25" style="146" customWidth="1"/>
    <col min="14870" max="14872" width="12.25" style="146" customWidth="1"/>
    <col min="14873" max="14873" width="1.25" style="146" customWidth="1"/>
    <col min="14874" max="15104" width="9" style="146"/>
    <col min="15105" max="15105" width="3.75" style="146" customWidth="1"/>
    <col min="15106" max="15106" width="10.5" style="146" customWidth="1"/>
    <col min="15107" max="15109" width="9.875" style="146" customWidth="1"/>
    <col min="15110" max="15110" width="10.875" style="146" customWidth="1"/>
    <col min="15111" max="15111" width="26.25" style="146" customWidth="1"/>
    <col min="15112" max="15112" width="12.375" style="146" customWidth="1"/>
    <col min="15113" max="15113" width="16.625" style="146" customWidth="1"/>
    <col min="15114" max="15114" width="28.75" style="146" bestFit="1" customWidth="1"/>
    <col min="15115" max="15115" width="9.875" style="146" customWidth="1"/>
    <col min="15116" max="15116" width="9.5" style="146" customWidth="1"/>
    <col min="15117" max="15117" width="9.875" style="146" customWidth="1"/>
    <col min="15118" max="15119" width="0" style="146" hidden="1" customWidth="1"/>
    <col min="15120" max="15120" width="11.375" style="146" bestFit="1" customWidth="1"/>
    <col min="15121" max="15123" width="10.875" style="146" customWidth="1"/>
    <col min="15124" max="15124" width="8" style="146" customWidth="1"/>
    <col min="15125" max="15125" width="25" style="146" customWidth="1"/>
    <col min="15126" max="15128" width="12.25" style="146" customWidth="1"/>
    <col min="15129" max="15129" width="1.25" style="146" customWidth="1"/>
    <col min="15130" max="15360" width="9" style="146"/>
    <col min="15361" max="15361" width="3.75" style="146" customWidth="1"/>
    <col min="15362" max="15362" width="10.5" style="146" customWidth="1"/>
    <col min="15363" max="15365" width="9.875" style="146" customWidth="1"/>
    <col min="15366" max="15366" width="10.875" style="146" customWidth="1"/>
    <col min="15367" max="15367" width="26.25" style="146" customWidth="1"/>
    <col min="15368" max="15368" width="12.375" style="146" customWidth="1"/>
    <col min="15369" max="15369" width="16.625" style="146" customWidth="1"/>
    <col min="15370" max="15370" width="28.75" style="146" bestFit="1" customWidth="1"/>
    <col min="15371" max="15371" width="9.875" style="146" customWidth="1"/>
    <col min="15372" max="15372" width="9.5" style="146" customWidth="1"/>
    <col min="15373" max="15373" width="9.875" style="146" customWidth="1"/>
    <col min="15374" max="15375" width="0" style="146" hidden="1" customWidth="1"/>
    <col min="15376" max="15376" width="11.375" style="146" bestFit="1" customWidth="1"/>
    <col min="15377" max="15379" width="10.875" style="146" customWidth="1"/>
    <col min="15380" max="15380" width="8" style="146" customWidth="1"/>
    <col min="15381" max="15381" width="25" style="146" customWidth="1"/>
    <col min="15382" max="15384" width="12.25" style="146" customWidth="1"/>
    <col min="15385" max="15385" width="1.25" style="146" customWidth="1"/>
    <col min="15386" max="15616" width="9" style="146"/>
    <col min="15617" max="15617" width="3.75" style="146" customWidth="1"/>
    <col min="15618" max="15618" width="10.5" style="146" customWidth="1"/>
    <col min="15619" max="15621" width="9.875" style="146" customWidth="1"/>
    <col min="15622" max="15622" width="10.875" style="146" customWidth="1"/>
    <col min="15623" max="15623" width="26.25" style="146" customWidth="1"/>
    <col min="15624" max="15624" width="12.375" style="146" customWidth="1"/>
    <col min="15625" max="15625" width="16.625" style="146" customWidth="1"/>
    <col min="15626" max="15626" width="28.75" style="146" bestFit="1" customWidth="1"/>
    <col min="15627" max="15627" width="9.875" style="146" customWidth="1"/>
    <col min="15628" max="15628" width="9.5" style="146" customWidth="1"/>
    <col min="15629" max="15629" width="9.875" style="146" customWidth="1"/>
    <col min="15630" max="15631" width="0" style="146" hidden="1" customWidth="1"/>
    <col min="15632" max="15632" width="11.375" style="146" bestFit="1" customWidth="1"/>
    <col min="15633" max="15635" width="10.875" style="146" customWidth="1"/>
    <col min="15636" max="15636" width="8" style="146" customWidth="1"/>
    <col min="15637" max="15637" width="25" style="146" customWidth="1"/>
    <col min="15638" max="15640" width="12.25" style="146" customWidth="1"/>
    <col min="15641" max="15641" width="1.25" style="146" customWidth="1"/>
    <col min="15642" max="15872" width="9" style="146"/>
    <col min="15873" max="15873" width="3.75" style="146" customWidth="1"/>
    <col min="15874" max="15874" width="10.5" style="146" customWidth="1"/>
    <col min="15875" max="15877" width="9.875" style="146" customWidth="1"/>
    <col min="15878" max="15878" width="10.875" style="146" customWidth="1"/>
    <col min="15879" max="15879" width="26.25" style="146" customWidth="1"/>
    <col min="15880" max="15880" width="12.375" style="146" customWidth="1"/>
    <col min="15881" max="15881" width="16.625" style="146" customWidth="1"/>
    <col min="15882" max="15882" width="28.75" style="146" bestFit="1" customWidth="1"/>
    <col min="15883" max="15883" width="9.875" style="146" customWidth="1"/>
    <col min="15884" max="15884" width="9.5" style="146" customWidth="1"/>
    <col min="15885" max="15885" width="9.875" style="146" customWidth="1"/>
    <col min="15886" max="15887" width="0" style="146" hidden="1" customWidth="1"/>
    <col min="15888" max="15888" width="11.375" style="146" bestFit="1" customWidth="1"/>
    <col min="15889" max="15891" width="10.875" style="146" customWidth="1"/>
    <col min="15892" max="15892" width="8" style="146" customWidth="1"/>
    <col min="15893" max="15893" width="25" style="146" customWidth="1"/>
    <col min="15894" max="15896" width="12.25" style="146" customWidth="1"/>
    <col min="15897" max="15897" width="1.25" style="146" customWidth="1"/>
    <col min="15898" max="16128" width="9" style="146"/>
    <col min="16129" max="16129" width="3.75" style="146" customWidth="1"/>
    <col min="16130" max="16130" width="10.5" style="146" customWidth="1"/>
    <col min="16131" max="16133" width="9.875" style="146" customWidth="1"/>
    <col min="16134" max="16134" width="10.875" style="146" customWidth="1"/>
    <col min="16135" max="16135" width="26.25" style="146" customWidth="1"/>
    <col min="16136" max="16136" width="12.375" style="146" customWidth="1"/>
    <col min="16137" max="16137" width="16.625" style="146" customWidth="1"/>
    <col min="16138" max="16138" width="28.75" style="146" bestFit="1" customWidth="1"/>
    <col min="16139" max="16139" width="9.875" style="146" customWidth="1"/>
    <col min="16140" max="16140" width="9.5" style="146" customWidth="1"/>
    <col min="16141" max="16141" width="9.875" style="146" customWidth="1"/>
    <col min="16142" max="16143" width="0" style="146" hidden="1" customWidth="1"/>
    <col min="16144" max="16144" width="11.375" style="146" bestFit="1" customWidth="1"/>
    <col min="16145" max="16147" width="10.875" style="146" customWidth="1"/>
    <col min="16148" max="16148" width="8" style="146" customWidth="1"/>
    <col min="16149" max="16149" width="25" style="146" customWidth="1"/>
    <col min="16150" max="16152" width="12.25" style="146" customWidth="1"/>
    <col min="16153" max="16153" width="1.25" style="146" customWidth="1"/>
    <col min="16154" max="16384" width="9" style="146"/>
  </cols>
  <sheetData>
    <row r="1" spans="2:24" ht="12.4" customHeight="1"/>
    <row r="2" spans="2:24" ht="12.4" customHeight="1"/>
    <row r="3" spans="2:24" ht="12.4" customHeight="1">
      <c r="B3" s="699"/>
      <c r="C3" s="699"/>
      <c r="F3" s="147"/>
      <c r="Q3" s="146" t="s">
        <v>98</v>
      </c>
      <c r="S3" s="146" t="s">
        <v>99</v>
      </c>
      <c r="X3" s="148" t="s">
        <v>288</v>
      </c>
    </row>
    <row r="4" spans="2:24" ht="12.4" customHeight="1">
      <c r="B4" s="104"/>
      <c r="C4" s="104"/>
      <c r="F4" s="147"/>
      <c r="X4" s="148"/>
    </row>
    <row r="5" spans="2:24" ht="12.4" customHeight="1">
      <c r="J5" s="149"/>
    </row>
    <row r="6" spans="2:24" ht="12.75" thickBot="1">
      <c r="B6" s="150"/>
      <c r="U6" s="146" t="s">
        <v>100</v>
      </c>
      <c r="W6" s="700" t="str">
        <f>S3</f>
        <v>(単位：億円)</v>
      </c>
      <c r="X6" s="700"/>
    </row>
    <row r="7" spans="2:24">
      <c r="B7" s="150"/>
      <c r="J7" s="151" t="s">
        <v>101</v>
      </c>
      <c r="U7" s="701"/>
      <c r="V7" s="152"/>
      <c r="W7" s="153"/>
      <c r="X7" s="154"/>
    </row>
    <row r="8" spans="2:24" ht="12.2" customHeight="1">
      <c r="B8" s="150"/>
      <c r="J8" s="155" t="str">
        <f t="shared" ref="J8:J46" si="0">U23</f>
        <v>01 農業　　　　　</v>
      </c>
      <c r="K8" s="156">
        <f t="shared" ref="K8:K46" si="1">H30-K51</f>
        <v>0</v>
      </c>
      <c r="U8" s="693"/>
      <c r="V8" s="157"/>
      <c r="W8" s="702" t="s">
        <v>102</v>
      </c>
      <c r="X8" s="158"/>
    </row>
    <row r="9" spans="2:24" ht="12.2" customHeight="1">
      <c r="B9" s="150"/>
      <c r="J9" s="155" t="str">
        <f t="shared" si="0"/>
        <v>02 林業　　　　　</v>
      </c>
      <c r="K9" s="156">
        <f t="shared" si="1"/>
        <v>0</v>
      </c>
      <c r="U9" s="693"/>
      <c r="V9" s="159" t="s">
        <v>103</v>
      </c>
      <c r="W9" s="703"/>
      <c r="X9" s="160" t="s">
        <v>104</v>
      </c>
    </row>
    <row r="10" spans="2:24" ht="12.2" customHeight="1">
      <c r="B10" s="150"/>
      <c r="J10" s="155" t="str">
        <f t="shared" si="0"/>
        <v>03 漁業　　　　</v>
      </c>
      <c r="K10" s="156">
        <f t="shared" si="1"/>
        <v>0</v>
      </c>
      <c r="U10" s="693"/>
      <c r="V10" s="161"/>
      <c r="W10" s="704"/>
      <c r="X10" s="162" t="s">
        <v>105</v>
      </c>
    </row>
    <row r="11" spans="2:24">
      <c r="B11" s="150"/>
      <c r="J11" s="155" t="str">
        <f t="shared" si="0"/>
        <v>04 鉱業</v>
      </c>
      <c r="K11" s="156">
        <f t="shared" si="1"/>
        <v>0</v>
      </c>
      <c r="U11" s="694"/>
      <c r="V11" s="163"/>
      <c r="W11" s="163"/>
      <c r="X11" s="164" t="s">
        <v>106</v>
      </c>
    </row>
    <row r="12" spans="2:24">
      <c r="B12" s="150"/>
      <c r="J12" s="155" t="str">
        <f t="shared" si="0"/>
        <v>05 飲食料品　　　　　　　</v>
      </c>
      <c r="K12" s="156">
        <f t="shared" si="1"/>
        <v>0</v>
      </c>
      <c r="U12" s="165" t="s">
        <v>107</v>
      </c>
      <c r="V12" s="166">
        <f>結果!AQ18</f>
        <v>0</v>
      </c>
      <c r="W12" s="167">
        <f>結果!AQ34</f>
        <v>0</v>
      </c>
      <c r="X12" s="168">
        <f>結果!AQ26</f>
        <v>0</v>
      </c>
    </row>
    <row r="13" spans="2:24">
      <c r="B13" s="150"/>
      <c r="J13" s="155" t="str">
        <f t="shared" si="0"/>
        <v>06 繊維製品　</v>
      </c>
      <c r="K13" s="156">
        <f t="shared" si="1"/>
        <v>0</v>
      </c>
      <c r="U13" s="169" t="s">
        <v>108</v>
      </c>
      <c r="V13" s="170">
        <f>結果!AQ19</f>
        <v>0</v>
      </c>
      <c r="W13" s="170">
        <f>結果!AQ35</f>
        <v>0</v>
      </c>
      <c r="X13" s="171">
        <f>結果!AQ27</f>
        <v>0</v>
      </c>
    </row>
    <row r="14" spans="2:24">
      <c r="B14" s="150"/>
      <c r="J14" s="155" t="str">
        <f t="shared" si="0"/>
        <v>07 パルプ・紙・木製品</v>
      </c>
      <c r="K14" s="156">
        <f t="shared" si="1"/>
        <v>0</v>
      </c>
      <c r="U14" s="172" t="s">
        <v>68</v>
      </c>
      <c r="V14" s="173">
        <f>結果!AQ20</f>
        <v>0</v>
      </c>
      <c r="W14" s="173">
        <f>結果!AQ36</f>
        <v>0</v>
      </c>
      <c r="X14" s="174">
        <f>結果!AQ28</f>
        <v>0</v>
      </c>
    </row>
    <row r="15" spans="2:24" ht="12.75" thickBot="1">
      <c r="B15" s="150"/>
      <c r="J15" s="155" t="str">
        <f t="shared" si="0"/>
        <v>08 化学製品  　　　  　</v>
      </c>
      <c r="K15" s="156">
        <f t="shared" si="1"/>
        <v>0</v>
      </c>
      <c r="U15" s="175" t="s">
        <v>62</v>
      </c>
      <c r="V15" s="176">
        <f>SUM(V12:V14)</f>
        <v>0</v>
      </c>
      <c r="W15" s="176">
        <f>SUM(W12:W14)</f>
        <v>0</v>
      </c>
      <c r="X15" s="177">
        <f>SUM(X12:X14)</f>
        <v>0</v>
      </c>
    </row>
    <row r="16" spans="2:24">
      <c r="B16" s="150"/>
      <c r="J16" s="155" t="str">
        <f t="shared" si="0"/>
        <v>09 石油・石炭製品　　　</v>
      </c>
      <c r="K16" s="156">
        <f t="shared" si="1"/>
        <v>0</v>
      </c>
      <c r="U16" s="178" t="s">
        <v>109</v>
      </c>
      <c r="V16" s="179"/>
      <c r="W16" s="179"/>
      <c r="X16" s="179"/>
    </row>
    <row r="17" spans="2:24">
      <c r="B17" s="150"/>
      <c r="J17" s="155" t="str">
        <f t="shared" si="0"/>
        <v>10 プラスチック・ゴム</v>
      </c>
      <c r="K17" s="156">
        <f t="shared" si="1"/>
        <v>0</v>
      </c>
      <c r="U17" s="180" t="s">
        <v>110</v>
      </c>
    </row>
    <row r="18" spans="2:24">
      <c r="B18" s="150"/>
      <c r="J18" s="155" t="str">
        <f t="shared" si="0"/>
        <v>11 窯業・土石製品　　</v>
      </c>
      <c r="K18" s="156">
        <f t="shared" si="1"/>
        <v>0</v>
      </c>
    </row>
    <row r="19" spans="2:24" ht="12.2" customHeight="1" thickBot="1">
      <c r="B19" s="150"/>
      <c r="J19" s="155" t="str">
        <f t="shared" si="0"/>
        <v>12 鉄鋼　　　　　　　　</v>
      </c>
      <c r="K19" s="156">
        <f t="shared" si="1"/>
        <v>0</v>
      </c>
      <c r="U19" s="146" t="s">
        <v>434</v>
      </c>
      <c r="W19" s="181"/>
      <c r="X19" s="181" t="str">
        <f>W6</f>
        <v>(単位：億円)</v>
      </c>
    </row>
    <row r="20" spans="2:24" ht="12.2" customHeight="1">
      <c r="B20" s="150"/>
      <c r="J20" s="155" t="str">
        <f t="shared" si="0"/>
        <v>13 非鉄金属　　　　　　</v>
      </c>
      <c r="K20" s="156">
        <f t="shared" si="1"/>
        <v>0</v>
      </c>
      <c r="U20" s="705"/>
      <c r="V20" s="706" t="s">
        <v>111</v>
      </c>
      <c r="W20" s="709" t="s">
        <v>112</v>
      </c>
      <c r="X20" s="183" t="s">
        <v>104</v>
      </c>
    </row>
    <row r="21" spans="2:24" ht="12.2" customHeight="1">
      <c r="B21" s="150"/>
      <c r="J21" s="155" t="str">
        <f t="shared" si="0"/>
        <v>14 金属製品　　　　　　</v>
      </c>
      <c r="K21" s="156">
        <f t="shared" si="1"/>
        <v>0</v>
      </c>
      <c r="U21" s="693"/>
      <c r="V21" s="707"/>
      <c r="W21" s="707"/>
      <c r="X21" s="184" t="s">
        <v>105</v>
      </c>
    </row>
    <row r="22" spans="2:24" ht="12.2" customHeight="1">
      <c r="B22" s="150"/>
      <c r="J22" s="155" t="str">
        <f t="shared" si="0"/>
        <v>15 はん用機械</v>
      </c>
      <c r="K22" s="156">
        <f t="shared" si="1"/>
        <v>0</v>
      </c>
      <c r="U22" s="694"/>
      <c r="V22" s="708"/>
      <c r="W22" s="708"/>
      <c r="X22" s="185" t="s">
        <v>106</v>
      </c>
    </row>
    <row r="23" spans="2:24" ht="12.2" customHeight="1">
      <c r="B23" s="150"/>
      <c r="J23" s="155" t="str">
        <f t="shared" si="0"/>
        <v>16 生産用機械</v>
      </c>
      <c r="K23" s="156">
        <f t="shared" si="1"/>
        <v>0</v>
      </c>
      <c r="U23" s="186" t="s">
        <v>289</v>
      </c>
      <c r="V23" s="187">
        <f t="array" ref="V23:V61">+TRANSPOSE(結果!D21:AQ21)</f>
        <v>0</v>
      </c>
      <c r="W23" s="188">
        <f t="array" ref="W23:W62">+TRANSPOSE(結果!D37:AQ37)</f>
        <v>0</v>
      </c>
      <c r="X23" s="189">
        <f t="array" ref="X23:X62">+TRANSPOSE(結果!D29:AQ29)</f>
        <v>0</v>
      </c>
    </row>
    <row r="24" spans="2:24" ht="12.2" customHeight="1">
      <c r="B24" s="150"/>
      <c r="J24" s="155" t="str">
        <f t="shared" si="0"/>
        <v>17 業務用機械</v>
      </c>
      <c r="K24" s="156">
        <f t="shared" si="1"/>
        <v>0</v>
      </c>
      <c r="U24" s="190" t="s">
        <v>290</v>
      </c>
      <c r="V24" s="191">
        <v>0</v>
      </c>
      <c r="W24" s="191">
        <v>0</v>
      </c>
      <c r="X24" s="192">
        <v>0</v>
      </c>
    </row>
    <row r="25" spans="2:24" ht="12.2" customHeight="1">
      <c r="B25" s="150"/>
      <c r="J25" s="155" t="str">
        <f t="shared" si="0"/>
        <v>18 電子部品</v>
      </c>
      <c r="K25" s="156">
        <f t="shared" si="1"/>
        <v>0</v>
      </c>
      <c r="U25" s="190" t="s">
        <v>291</v>
      </c>
      <c r="V25" s="191">
        <v>0</v>
      </c>
      <c r="W25" s="191">
        <v>0</v>
      </c>
      <c r="X25" s="192">
        <v>0</v>
      </c>
    </row>
    <row r="26" spans="2:24" ht="12.2" customHeight="1">
      <c r="B26" s="150"/>
      <c r="J26" s="155" t="str">
        <f t="shared" si="0"/>
        <v>19 電気機械　　　　　　</v>
      </c>
      <c r="K26" s="156">
        <f t="shared" si="1"/>
        <v>0</v>
      </c>
      <c r="U26" s="190" t="s">
        <v>292</v>
      </c>
      <c r="V26" s="191">
        <v>0</v>
      </c>
      <c r="W26" s="191">
        <v>0</v>
      </c>
      <c r="X26" s="192">
        <v>0</v>
      </c>
    </row>
    <row r="27" spans="2:24">
      <c r="B27" s="150"/>
      <c r="J27" s="155" t="str">
        <f t="shared" si="0"/>
        <v>20 情報・通信機器</v>
      </c>
      <c r="K27" s="156">
        <f t="shared" si="1"/>
        <v>0</v>
      </c>
      <c r="U27" s="190" t="s">
        <v>293</v>
      </c>
      <c r="V27" s="191">
        <v>0</v>
      </c>
      <c r="W27" s="191">
        <v>0</v>
      </c>
      <c r="X27" s="192">
        <v>0</v>
      </c>
    </row>
    <row r="28" spans="2:24">
      <c r="B28" s="150"/>
      <c r="J28" s="155" t="str">
        <f t="shared" si="0"/>
        <v>21 輸送機械  　　　　　</v>
      </c>
      <c r="K28" s="156">
        <f t="shared" si="1"/>
        <v>0</v>
      </c>
      <c r="U28" s="190" t="s">
        <v>294</v>
      </c>
      <c r="V28" s="191">
        <v>0</v>
      </c>
      <c r="W28" s="191">
        <v>0</v>
      </c>
      <c r="X28" s="192">
        <v>0</v>
      </c>
    </row>
    <row r="29" spans="2:24">
      <c r="B29" s="150"/>
      <c r="G29" s="193" t="s">
        <v>113</v>
      </c>
      <c r="J29" s="155" t="str">
        <f t="shared" si="0"/>
        <v>22 その他の製造工業製品</v>
      </c>
      <c r="K29" s="156">
        <f t="shared" si="1"/>
        <v>0</v>
      </c>
      <c r="U29" s="190" t="s">
        <v>295</v>
      </c>
      <c r="V29" s="191">
        <v>0</v>
      </c>
      <c r="W29" s="191">
        <v>0</v>
      </c>
      <c r="X29" s="192">
        <v>0</v>
      </c>
    </row>
    <row r="30" spans="2:24">
      <c r="B30" s="150"/>
      <c r="G30" s="146" t="str">
        <f>U23</f>
        <v>01 農業　　　　　</v>
      </c>
      <c r="H30" s="194">
        <f>+'１次効果'!E138</f>
        <v>0</v>
      </c>
      <c r="J30" s="155" t="str">
        <f t="shared" si="0"/>
        <v>23 建設　　　　　　　　</v>
      </c>
      <c r="K30" s="156">
        <f t="shared" si="1"/>
        <v>0</v>
      </c>
      <c r="U30" s="190" t="s">
        <v>296</v>
      </c>
      <c r="V30" s="191">
        <v>0</v>
      </c>
      <c r="W30" s="191">
        <v>0</v>
      </c>
      <c r="X30" s="192">
        <v>0</v>
      </c>
    </row>
    <row r="31" spans="2:24">
      <c r="B31" s="150"/>
      <c r="G31" s="146" t="str">
        <f t="shared" ref="G31:G65" si="2">U24</f>
        <v>02 林業　　　　　</v>
      </c>
      <c r="H31" s="194">
        <f>+'１次効果'!E139</f>
        <v>0</v>
      </c>
      <c r="J31" s="155" t="str">
        <f t="shared" si="0"/>
        <v>24 電力・ガス・熱供給</v>
      </c>
      <c r="K31" s="156">
        <f t="shared" si="1"/>
        <v>0</v>
      </c>
      <c r="U31" s="190" t="s">
        <v>297</v>
      </c>
      <c r="V31" s="191">
        <v>0</v>
      </c>
      <c r="W31" s="191">
        <v>0</v>
      </c>
      <c r="X31" s="192">
        <v>0</v>
      </c>
    </row>
    <row r="32" spans="2:24">
      <c r="B32" s="150"/>
      <c r="G32" s="146" t="str">
        <f t="shared" si="2"/>
        <v>03 漁業　　　　</v>
      </c>
      <c r="H32" s="194">
        <f>+'１次効果'!E140</f>
        <v>0</v>
      </c>
      <c r="J32" s="155" t="str">
        <f t="shared" si="0"/>
        <v>25 水道</v>
      </c>
      <c r="K32" s="156">
        <f t="shared" si="1"/>
        <v>0</v>
      </c>
      <c r="U32" s="190" t="s">
        <v>298</v>
      </c>
      <c r="V32" s="191">
        <v>0</v>
      </c>
      <c r="W32" s="191">
        <v>0</v>
      </c>
      <c r="X32" s="192">
        <v>0</v>
      </c>
    </row>
    <row r="33" spans="1:24">
      <c r="G33" s="146" t="str">
        <f t="shared" si="2"/>
        <v>04 鉱業</v>
      </c>
      <c r="H33" s="194">
        <f>+'１次効果'!E141</f>
        <v>0</v>
      </c>
      <c r="J33" s="155" t="str">
        <f t="shared" si="0"/>
        <v>26 廃棄物処理</v>
      </c>
      <c r="K33" s="156">
        <f t="shared" si="1"/>
        <v>0</v>
      </c>
      <c r="U33" s="190" t="s">
        <v>299</v>
      </c>
      <c r="V33" s="191">
        <v>0</v>
      </c>
      <c r="W33" s="191">
        <v>0</v>
      </c>
      <c r="X33" s="192">
        <v>0</v>
      </c>
    </row>
    <row r="34" spans="1:24">
      <c r="G34" s="146" t="str">
        <f t="shared" si="2"/>
        <v>05 飲食料品　　　　　　　</v>
      </c>
      <c r="H34" s="194">
        <f>+'１次効果'!E142</f>
        <v>0</v>
      </c>
      <c r="J34" s="155" t="str">
        <f t="shared" si="0"/>
        <v>27 商業　　　　　　　　</v>
      </c>
      <c r="K34" s="156">
        <f t="shared" si="1"/>
        <v>0</v>
      </c>
      <c r="U34" s="190" t="s">
        <v>300</v>
      </c>
      <c r="V34" s="191">
        <v>0</v>
      </c>
      <c r="W34" s="191">
        <v>0</v>
      </c>
      <c r="X34" s="192">
        <v>0</v>
      </c>
    </row>
    <row r="35" spans="1:24">
      <c r="G35" s="146" t="str">
        <f t="shared" si="2"/>
        <v>06 繊維製品　</v>
      </c>
      <c r="H35" s="194">
        <f>+'１次効果'!E143</f>
        <v>0</v>
      </c>
      <c r="J35" s="155" t="str">
        <f t="shared" si="0"/>
        <v>28 金融・保険　　　　　</v>
      </c>
      <c r="K35" s="156">
        <f t="shared" si="1"/>
        <v>0</v>
      </c>
      <c r="U35" s="198" t="s">
        <v>301</v>
      </c>
      <c r="V35" s="199">
        <v>0</v>
      </c>
      <c r="W35" s="199">
        <v>0</v>
      </c>
      <c r="X35" s="200">
        <v>0</v>
      </c>
    </row>
    <row r="36" spans="1:24">
      <c r="G36" s="146" t="str">
        <f t="shared" si="2"/>
        <v>07 パルプ・紙・木製品</v>
      </c>
      <c r="H36" s="194">
        <f>+'１次効果'!E144</f>
        <v>0</v>
      </c>
      <c r="J36" s="155" t="str">
        <f t="shared" si="0"/>
        <v>29 不動産　　　　　　　</v>
      </c>
      <c r="K36" s="156">
        <f t="shared" si="1"/>
        <v>0</v>
      </c>
      <c r="L36" s="195"/>
      <c r="M36" s="195"/>
      <c r="U36" s="190" t="s">
        <v>302</v>
      </c>
      <c r="V36" s="191">
        <v>0</v>
      </c>
      <c r="W36" s="191">
        <v>0</v>
      </c>
      <c r="X36" s="203">
        <v>0</v>
      </c>
    </row>
    <row r="37" spans="1:24">
      <c r="C37" s="196"/>
      <c r="G37" s="146" t="str">
        <f t="shared" si="2"/>
        <v>08 化学製品  　　　  　</v>
      </c>
      <c r="H37" s="194">
        <f>+'１次効果'!E145</f>
        <v>0</v>
      </c>
      <c r="J37" s="155" t="str">
        <f t="shared" si="0"/>
        <v>30 運輸・郵便　　　</v>
      </c>
      <c r="K37" s="156">
        <f t="shared" si="1"/>
        <v>0</v>
      </c>
      <c r="L37" s="195"/>
      <c r="M37" s="195"/>
      <c r="U37" s="190" t="s">
        <v>303</v>
      </c>
      <c r="V37" s="191">
        <v>0</v>
      </c>
      <c r="W37" s="191">
        <v>0</v>
      </c>
      <c r="X37" s="203">
        <v>0</v>
      </c>
    </row>
    <row r="38" spans="1:24">
      <c r="D38" s="197"/>
      <c r="E38" s="197"/>
      <c r="G38" s="146" t="str">
        <f t="shared" si="2"/>
        <v>09 石油・石炭製品　　　</v>
      </c>
      <c r="H38" s="194">
        <f>+'１次効果'!E146</f>
        <v>0</v>
      </c>
      <c r="J38" s="155" t="str">
        <f t="shared" si="0"/>
        <v>31 情報通信</v>
      </c>
      <c r="K38" s="156">
        <f t="shared" si="1"/>
        <v>0</v>
      </c>
      <c r="L38" s="195"/>
      <c r="M38" s="195"/>
      <c r="U38" s="190" t="s">
        <v>304</v>
      </c>
      <c r="V38" s="191">
        <v>0</v>
      </c>
      <c r="W38" s="191">
        <v>0</v>
      </c>
      <c r="X38" s="203">
        <v>0</v>
      </c>
    </row>
    <row r="39" spans="1:24" ht="12.75" thickBot="1">
      <c r="C39" s="196" t="s">
        <v>114</v>
      </c>
      <c r="D39" s="201"/>
      <c r="E39" s="201"/>
      <c r="G39" s="146" t="str">
        <f t="shared" si="2"/>
        <v>10 プラスチック・ゴム</v>
      </c>
      <c r="H39" s="194">
        <f>+'１次効果'!E147</f>
        <v>0</v>
      </c>
      <c r="J39" s="155" t="str">
        <f t="shared" si="0"/>
        <v>32 公務　　　　　　　　</v>
      </c>
      <c r="K39" s="156">
        <f t="shared" si="1"/>
        <v>0</v>
      </c>
      <c r="L39" s="195"/>
      <c r="M39" s="202" t="s">
        <v>115</v>
      </c>
      <c r="N39" s="179"/>
      <c r="O39" s="179"/>
      <c r="P39" s="179"/>
      <c r="U39" s="190" t="s">
        <v>305</v>
      </c>
      <c r="V39" s="191">
        <v>0</v>
      </c>
      <c r="W39" s="191">
        <v>0</v>
      </c>
      <c r="X39" s="203">
        <v>0</v>
      </c>
    </row>
    <row r="40" spans="1:24" ht="13.5" thickTop="1" thickBot="1">
      <c r="C40" s="204">
        <f>'１次効果'!D46</f>
        <v>0</v>
      </c>
      <c r="G40" s="146" t="str">
        <f t="shared" si="2"/>
        <v>11 窯業・土石製品　　</v>
      </c>
      <c r="H40" s="194">
        <f>+'１次効果'!E148</f>
        <v>0</v>
      </c>
      <c r="J40" s="155" t="str">
        <f t="shared" si="0"/>
        <v>33 教育・研究　　　　　</v>
      </c>
      <c r="K40" s="156">
        <f t="shared" si="1"/>
        <v>0</v>
      </c>
      <c r="L40" s="195"/>
      <c r="M40" s="691"/>
      <c r="N40" s="691"/>
      <c r="O40" s="691"/>
      <c r="P40" s="691"/>
      <c r="Q40" s="691"/>
      <c r="R40" s="691"/>
      <c r="U40" s="190" t="s">
        <v>306</v>
      </c>
      <c r="V40" s="191">
        <v>0</v>
      </c>
      <c r="W40" s="191">
        <v>0</v>
      </c>
      <c r="X40" s="203">
        <v>0</v>
      </c>
    </row>
    <row r="41" spans="1:24" ht="12.75" thickTop="1">
      <c r="G41" s="146" t="str">
        <f t="shared" si="2"/>
        <v>12 鉄鋼　　　　　　　　</v>
      </c>
      <c r="H41" s="194">
        <f>+'１次効果'!E149</f>
        <v>0</v>
      </c>
      <c r="J41" s="155" t="str">
        <f t="shared" si="0"/>
        <v>34 医療・福祉</v>
      </c>
      <c r="K41" s="156">
        <f t="shared" si="1"/>
        <v>0</v>
      </c>
      <c r="L41" s="195"/>
      <c r="M41" s="195"/>
      <c r="U41" s="190" t="s">
        <v>307</v>
      </c>
      <c r="V41" s="191">
        <v>0</v>
      </c>
      <c r="W41" s="191">
        <v>0</v>
      </c>
      <c r="X41" s="203">
        <v>0</v>
      </c>
    </row>
    <row r="42" spans="1:24">
      <c r="G42" s="146" t="str">
        <f t="shared" si="2"/>
        <v>13 非鉄金属　　　　　　</v>
      </c>
      <c r="H42" s="194">
        <f>+'１次効果'!E150</f>
        <v>0</v>
      </c>
      <c r="J42" s="155" t="str">
        <f t="shared" si="0"/>
        <v>35 その他の非営利団体サービス</v>
      </c>
      <c r="K42" s="156">
        <f t="shared" si="1"/>
        <v>0</v>
      </c>
      <c r="L42" s="195"/>
      <c r="M42" s="195"/>
      <c r="U42" s="190" t="s">
        <v>308</v>
      </c>
      <c r="V42" s="191">
        <v>0</v>
      </c>
      <c r="W42" s="191">
        <v>0</v>
      </c>
      <c r="X42" s="203">
        <v>0</v>
      </c>
    </row>
    <row r="43" spans="1:24" ht="12.2" customHeight="1">
      <c r="G43" s="146" t="str">
        <f t="shared" si="2"/>
        <v>14 金属製品　　　　　　</v>
      </c>
      <c r="H43" s="194">
        <f>+'１次効果'!E151</f>
        <v>0</v>
      </c>
      <c r="J43" s="155" t="str">
        <f t="shared" si="0"/>
        <v>36 対事業所サービス</v>
      </c>
      <c r="K43" s="156">
        <f t="shared" si="1"/>
        <v>0</v>
      </c>
      <c r="L43" s="195"/>
      <c r="U43" s="190" t="s">
        <v>309</v>
      </c>
      <c r="V43" s="191">
        <v>0</v>
      </c>
      <c r="W43" s="191">
        <v>0</v>
      </c>
      <c r="X43" s="203">
        <v>0</v>
      </c>
    </row>
    <row r="44" spans="1:24" ht="12.2" customHeight="1">
      <c r="G44" s="146" t="str">
        <f t="shared" si="2"/>
        <v>15 はん用機械</v>
      </c>
      <c r="H44" s="194">
        <f>+'１次効果'!E152</f>
        <v>0</v>
      </c>
      <c r="J44" s="155" t="str">
        <f t="shared" si="0"/>
        <v>37 対個人サービス</v>
      </c>
      <c r="K44" s="156">
        <f t="shared" si="1"/>
        <v>0</v>
      </c>
      <c r="L44" s="195"/>
      <c r="Q44" s="205"/>
      <c r="U44" s="190" t="s">
        <v>310</v>
      </c>
      <c r="V44" s="191">
        <v>0</v>
      </c>
      <c r="W44" s="191">
        <v>0</v>
      </c>
      <c r="X44" s="203">
        <v>0</v>
      </c>
    </row>
    <row r="45" spans="1:24">
      <c r="A45" s="148"/>
      <c r="C45" s="206"/>
      <c r="D45" s="206"/>
      <c r="E45" s="206"/>
      <c r="G45" s="146" t="str">
        <f t="shared" si="2"/>
        <v>16 生産用機械</v>
      </c>
      <c r="H45" s="194">
        <f>+'１次効果'!E153</f>
        <v>0</v>
      </c>
      <c r="J45" s="155" t="str">
        <f t="shared" si="0"/>
        <v>38 事務用品</v>
      </c>
      <c r="K45" s="156">
        <f t="shared" si="1"/>
        <v>0</v>
      </c>
      <c r="L45" s="195"/>
      <c r="M45" s="195"/>
      <c r="Q45" s="205"/>
      <c r="U45" s="190" t="s">
        <v>311</v>
      </c>
      <c r="V45" s="191">
        <v>0</v>
      </c>
      <c r="W45" s="191">
        <v>0</v>
      </c>
      <c r="X45" s="203">
        <v>0</v>
      </c>
    </row>
    <row r="46" spans="1:24">
      <c r="A46" s="148"/>
      <c r="G46" s="146" t="str">
        <f t="shared" si="2"/>
        <v>17 業務用機械</v>
      </c>
      <c r="H46" s="194">
        <f>+'１次効果'!E154</f>
        <v>0</v>
      </c>
      <c r="J46" s="155" t="str">
        <f t="shared" si="0"/>
        <v>39 分類不明</v>
      </c>
      <c r="K46" s="156">
        <f t="shared" si="1"/>
        <v>0</v>
      </c>
      <c r="L46" s="195"/>
      <c r="M46" s="195"/>
      <c r="Q46" s="205"/>
      <c r="U46" s="190" t="s">
        <v>312</v>
      </c>
      <c r="V46" s="191">
        <v>0</v>
      </c>
      <c r="W46" s="191">
        <v>0</v>
      </c>
      <c r="X46" s="203">
        <v>0</v>
      </c>
    </row>
    <row r="47" spans="1:24" ht="13.5">
      <c r="D47" s="196" t="str">
        <f>C39</f>
        <v>★投資額</v>
      </c>
      <c r="E47" s="196"/>
      <c r="G47" s="146" t="str">
        <f t="shared" si="2"/>
        <v>18 電子部品</v>
      </c>
      <c r="H47" s="194">
        <f>+'１次効果'!E155</f>
        <v>0</v>
      </c>
      <c r="J47" s="155" t="str">
        <f>U62</f>
        <v>合計</v>
      </c>
      <c r="K47" s="207">
        <f>SUM(K8:K46)</f>
        <v>0</v>
      </c>
      <c r="L47" s="195"/>
      <c r="M47" s="195"/>
      <c r="P47" s="208"/>
      <c r="Q47" s="205"/>
      <c r="U47" s="190" t="s">
        <v>313</v>
      </c>
      <c r="V47" s="191">
        <v>0</v>
      </c>
      <c r="W47" s="191">
        <v>0</v>
      </c>
      <c r="X47" s="203">
        <v>0</v>
      </c>
    </row>
    <row r="48" spans="1:24">
      <c r="D48" s="209">
        <f>C40</f>
        <v>0</v>
      </c>
      <c r="E48" s="210"/>
      <c r="G48" s="146" t="str">
        <f t="shared" si="2"/>
        <v>19 電気機械　　　　　　</v>
      </c>
      <c r="H48" s="194">
        <f>+'１次効果'!E156</f>
        <v>0</v>
      </c>
      <c r="J48" s="155"/>
      <c r="K48" s="211"/>
      <c r="L48" s="195"/>
      <c r="M48" s="195"/>
      <c r="Q48" s="205"/>
      <c r="S48" s="689" t="s">
        <v>116</v>
      </c>
      <c r="U48" s="190" t="s">
        <v>314</v>
      </c>
      <c r="V48" s="191">
        <v>0</v>
      </c>
      <c r="W48" s="191">
        <v>0</v>
      </c>
      <c r="X48" s="203">
        <v>0</v>
      </c>
    </row>
    <row r="49" spans="4:24">
      <c r="G49" s="146" t="str">
        <f t="shared" si="2"/>
        <v>20 情報・通信機器</v>
      </c>
      <c r="H49" s="194">
        <f>+'１次効果'!E157</f>
        <v>0</v>
      </c>
      <c r="L49" s="212"/>
      <c r="M49" s="212"/>
      <c r="Q49" s="205"/>
      <c r="S49" s="689"/>
      <c r="U49" s="190" t="s">
        <v>315</v>
      </c>
      <c r="V49" s="191">
        <v>0</v>
      </c>
      <c r="W49" s="191">
        <v>0</v>
      </c>
      <c r="X49" s="203">
        <v>0</v>
      </c>
    </row>
    <row r="50" spans="4:24" ht="12" customHeight="1">
      <c r="G50" s="146" t="str">
        <f t="shared" si="2"/>
        <v>21 輸送機械  　　　　　</v>
      </c>
      <c r="H50" s="194">
        <f>+'１次効果'!E158</f>
        <v>0</v>
      </c>
      <c r="J50" s="213" t="s">
        <v>117</v>
      </c>
      <c r="K50" s="214"/>
      <c r="L50" s="202"/>
      <c r="M50" s="215" t="s">
        <v>118</v>
      </c>
      <c r="Q50" s="216" t="s">
        <v>119</v>
      </c>
      <c r="S50" s="689"/>
      <c r="U50" s="190" t="s">
        <v>316</v>
      </c>
      <c r="V50" s="191">
        <v>0</v>
      </c>
      <c r="W50" s="191">
        <v>0</v>
      </c>
      <c r="X50" s="203">
        <v>0</v>
      </c>
    </row>
    <row r="51" spans="4:24">
      <c r="G51" s="146" t="str">
        <f t="shared" si="2"/>
        <v>22 その他の製造工業製品</v>
      </c>
      <c r="H51" s="194">
        <f>+'１次効果'!E159</f>
        <v>0</v>
      </c>
      <c r="J51" s="217" t="str">
        <f>U23</f>
        <v>01 農業　　　　　</v>
      </c>
      <c r="K51" s="218">
        <f>'１次効果'!I138</f>
        <v>0</v>
      </c>
      <c r="L51" s="219"/>
      <c r="M51" s="220">
        <f>'１次効果'!G226</f>
        <v>0</v>
      </c>
      <c r="O51" s="146" t="s">
        <v>120</v>
      </c>
      <c r="P51" s="215" t="s">
        <v>121</v>
      </c>
      <c r="Q51" s="221">
        <f>'１次効果'!I226</f>
        <v>9.175739985569166E-2</v>
      </c>
      <c r="R51" s="215" t="s">
        <v>122</v>
      </c>
      <c r="S51" s="194">
        <f>'１次効果'!K226</f>
        <v>0</v>
      </c>
      <c r="U51" s="190" t="s">
        <v>317</v>
      </c>
      <c r="V51" s="191">
        <v>0</v>
      </c>
      <c r="W51" s="191">
        <v>0</v>
      </c>
      <c r="X51" s="203">
        <v>0</v>
      </c>
    </row>
    <row r="52" spans="4:24">
      <c r="G52" s="146" t="str">
        <f t="shared" si="2"/>
        <v>23 建設　　　　　　　　</v>
      </c>
      <c r="H52" s="194">
        <f>+'１次効果'!E160</f>
        <v>0</v>
      </c>
      <c r="J52" s="217" t="str">
        <f t="shared" ref="J52:J89" si="3">U24</f>
        <v>02 林業　　　　　</v>
      </c>
      <c r="K52" s="218">
        <f>'１次効果'!I139</f>
        <v>0</v>
      </c>
      <c r="L52" s="219"/>
      <c r="M52" s="220">
        <f>'１次効果'!G227</f>
        <v>0</v>
      </c>
      <c r="O52" s="146" t="s">
        <v>123</v>
      </c>
      <c r="P52" s="215" t="s">
        <v>286</v>
      </c>
      <c r="Q52" s="221">
        <f>'１次効果'!I227</f>
        <v>0.23320294523699953</v>
      </c>
      <c r="R52" s="215" t="s">
        <v>122</v>
      </c>
      <c r="S52" s="194">
        <f>'１次効果'!K227</f>
        <v>0</v>
      </c>
      <c r="U52" s="190" t="s">
        <v>318</v>
      </c>
      <c r="V52" s="191">
        <v>0</v>
      </c>
      <c r="W52" s="191">
        <v>0</v>
      </c>
      <c r="X52" s="203">
        <v>0</v>
      </c>
    </row>
    <row r="53" spans="4:24">
      <c r="G53" s="146" t="str">
        <f t="shared" si="2"/>
        <v>24 電力・ガス・熱供給</v>
      </c>
      <c r="H53" s="194">
        <f>+'１次効果'!E161</f>
        <v>0</v>
      </c>
      <c r="J53" s="217" t="str">
        <f t="shared" si="3"/>
        <v>03 漁業　　　　</v>
      </c>
      <c r="K53" s="218">
        <f>'１次効果'!I140</f>
        <v>0</v>
      </c>
      <c r="L53" s="219"/>
      <c r="M53" s="220">
        <f>'１次効果'!G228</f>
        <v>0</v>
      </c>
      <c r="O53" s="146" t="s">
        <v>124</v>
      </c>
      <c r="P53" s="215" t="s">
        <v>286</v>
      </c>
      <c r="Q53" s="221">
        <f>'１次効果'!I228</f>
        <v>0.18494847793597105</v>
      </c>
      <c r="R53" s="215" t="s">
        <v>122</v>
      </c>
      <c r="S53" s="194">
        <f>'１次効果'!K228</f>
        <v>0</v>
      </c>
      <c r="U53" s="190" t="s">
        <v>319</v>
      </c>
      <c r="V53" s="191">
        <v>0</v>
      </c>
      <c r="W53" s="191">
        <v>0</v>
      </c>
      <c r="X53" s="203">
        <v>0</v>
      </c>
    </row>
    <row r="54" spans="4:24">
      <c r="G54" s="146" t="str">
        <f t="shared" si="2"/>
        <v>25 水道</v>
      </c>
      <c r="H54" s="194">
        <f>+'１次効果'!E162</f>
        <v>0</v>
      </c>
      <c r="J54" s="217" t="str">
        <f t="shared" si="3"/>
        <v>04 鉱業</v>
      </c>
      <c r="K54" s="218">
        <f>'１次効果'!I141</f>
        <v>0</v>
      </c>
      <c r="L54" s="219"/>
      <c r="M54" s="220">
        <f>'１次効果'!G229</f>
        <v>0</v>
      </c>
      <c r="O54" s="146" t="s">
        <v>125</v>
      </c>
      <c r="P54" s="215" t="s">
        <v>286</v>
      </c>
      <c r="Q54" s="221">
        <f>'１次効果'!I229</f>
        <v>0.16322230326606693</v>
      </c>
      <c r="R54" s="215" t="s">
        <v>122</v>
      </c>
      <c r="S54" s="194">
        <f>'１次効果'!K229</f>
        <v>0</v>
      </c>
      <c r="U54" s="190" t="s">
        <v>320</v>
      </c>
      <c r="V54" s="191">
        <v>0</v>
      </c>
      <c r="W54" s="191">
        <v>0</v>
      </c>
      <c r="X54" s="203">
        <v>0</v>
      </c>
    </row>
    <row r="55" spans="4:24">
      <c r="G55" s="146" t="str">
        <f t="shared" si="2"/>
        <v>26 廃棄物処理</v>
      </c>
      <c r="H55" s="194">
        <f>+'１次効果'!E163</f>
        <v>0</v>
      </c>
      <c r="J55" s="217" t="str">
        <f t="shared" si="3"/>
        <v>05 飲食料品　　　　　　　</v>
      </c>
      <c r="K55" s="218">
        <f>'１次効果'!I142</f>
        <v>0</v>
      </c>
      <c r="L55" s="219"/>
      <c r="M55" s="220">
        <f>'１次効果'!G230</f>
        <v>0</v>
      </c>
      <c r="O55" s="180" t="s">
        <v>126</v>
      </c>
      <c r="P55" s="215" t="s">
        <v>286</v>
      </c>
      <c r="Q55" s="221">
        <f>'１次効果'!I230</f>
        <v>0.11941228469845128</v>
      </c>
      <c r="R55" s="215" t="s">
        <v>122</v>
      </c>
      <c r="S55" s="194">
        <f>'１次効果'!K230</f>
        <v>0</v>
      </c>
      <c r="U55" s="190" t="s">
        <v>321</v>
      </c>
      <c r="V55" s="191">
        <v>0</v>
      </c>
      <c r="W55" s="191">
        <v>0</v>
      </c>
      <c r="X55" s="203">
        <v>0</v>
      </c>
    </row>
    <row r="56" spans="4:24">
      <c r="G56" s="146" t="str">
        <f t="shared" si="2"/>
        <v>27 商業　　　　　　　　</v>
      </c>
      <c r="H56" s="194">
        <f>+'１次効果'!E164</f>
        <v>0</v>
      </c>
      <c r="J56" s="217" t="str">
        <f t="shared" si="3"/>
        <v>06 繊維製品　</v>
      </c>
      <c r="K56" s="218">
        <f>'１次効果'!I143</f>
        <v>0</v>
      </c>
      <c r="L56" s="219"/>
      <c r="M56" s="220">
        <f>'１次効果'!G231</f>
        <v>0</v>
      </c>
      <c r="O56" s="146" t="s">
        <v>127</v>
      </c>
      <c r="P56" s="215" t="s">
        <v>286</v>
      </c>
      <c r="Q56" s="221">
        <f>'１次効果'!I231</f>
        <v>0.33653907192280835</v>
      </c>
      <c r="R56" s="215" t="s">
        <v>122</v>
      </c>
      <c r="S56" s="194">
        <f>'１次効果'!K231</f>
        <v>0</v>
      </c>
      <c r="U56" s="190" t="s">
        <v>322</v>
      </c>
      <c r="V56" s="191">
        <v>0</v>
      </c>
      <c r="W56" s="191">
        <v>0</v>
      </c>
      <c r="X56" s="203">
        <v>0</v>
      </c>
    </row>
    <row r="57" spans="4:24">
      <c r="G57" s="146" t="str">
        <f t="shared" si="2"/>
        <v>28 金融・保険　　　　　</v>
      </c>
      <c r="H57" s="194">
        <f>+'１次効果'!E165</f>
        <v>0</v>
      </c>
      <c r="J57" s="217" t="str">
        <f t="shared" si="3"/>
        <v>07 パルプ・紙・木製品</v>
      </c>
      <c r="K57" s="218">
        <f>'１次効果'!I144</f>
        <v>0</v>
      </c>
      <c r="L57" s="219"/>
      <c r="M57" s="220">
        <f>'１次効果'!G232</f>
        <v>0</v>
      </c>
      <c r="O57" s="146" t="s">
        <v>128</v>
      </c>
      <c r="P57" s="215" t="s">
        <v>286</v>
      </c>
      <c r="Q57" s="221">
        <f>'１次効果'!I232</f>
        <v>0.13369554804362999</v>
      </c>
      <c r="R57" s="215" t="s">
        <v>129</v>
      </c>
      <c r="S57" s="194">
        <f>'１次効果'!K232</f>
        <v>0</v>
      </c>
      <c r="U57" s="190" t="s">
        <v>323</v>
      </c>
      <c r="V57" s="191">
        <v>0</v>
      </c>
      <c r="W57" s="191">
        <v>0</v>
      </c>
      <c r="X57" s="203">
        <v>0</v>
      </c>
    </row>
    <row r="58" spans="4:24">
      <c r="D58" s="196" t="s">
        <v>130</v>
      </c>
      <c r="E58" s="196"/>
      <c r="G58" s="146" t="str">
        <f t="shared" si="2"/>
        <v>29 不動産　　　　　　　</v>
      </c>
      <c r="H58" s="194">
        <f>+'１次効果'!E166</f>
        <v>0</v>
      </c>
      <c r="J58" s="217" t="str">
        <f t="shared" si="3"/>
        <v>08 化学製品  　　　  　</v>
      </c>
      <c r="K58" s="218">
        <f>'１次効果'!I145</f>
        <v>0</v>
      </c>
      <c r="L58" s="219"/>
      <c r="M58" s="220">
        <f>'１次効果'!G233</f>
        <v>0</v>
      </c>
      <c r="O58" s="146" t="s">
        <v>131</v>
      </c>
      <c r="P58" s="215" t="s">
        <v>286</v>
      </c>
      <c r="Q58" s="221">
        <f>'１次効果'!I233</f>
        <v>7.0396886625001986E-2</v>
      </c>
      <c r="R58" s="215" t="s">
        <v>122</v>
      </c>
      <c r="S58" s="194">
        <f>'１次効果'!K233</f>
        <v>0</v>
      </c>
      <c r="U58" s="190" t="s">
        <v>324</v>
      </c>
      <c r="V58" s="191">
        <v>0</v>
      </c>
      <c r="W58" s="191">
        <v>0</v>
      </c>
      <c r="X58" s="203">
        <v>0</v>
      </c>
    </row>
    <row r="59" spans="4:24">
      <c r="D59" s="209">
        <f>結果!AQ26</f>
        <v>0</v>
      </c>
      <c r="E59" s="210"/>
      <c r="G59" s="146" t="str">
        <f t="shared" si="2"/>
        <v>30 運輸・郵便　　　</v>
      </c>
      <c r="H59" s="194">
        <f>+'１次効果'!E167</f>
        <v>0</v>
      </c>
      <c r="J59" s="217" t="str">
        <f t="shared" si="3"/>
        <v>09 石油・石炭製品　　　</v>
      </c>
      <c r="K59" s="218">
        <f>'１次効果'!I146</f>
        <v>0</v>
      </c>
      <c r="L59" s="219"/>
      <c r="M59" s="220">
        <f>'１次効果'!G234</f>
        <v>0</v>
      </c>
      <c r="O59" s="146" t="s">
        <v>132</v>
      </c>
      <c r="P59" s="215" t="s">
        <v>286</v>
      </c>
      <c r="Q59" s="221">
        <f>'１次効果'!I234</f>
        <v>6.5539826240200456E-3</v>
      </c>
      <c r="R59" s="215" t="s">
        <v>122</v>
      </c>
      <c r="S59" s="194">
        <f>'１次効果'!K234</f>
        <v>0</v>
      </c>
      <c r="U59" s="190" t="s">
        <v>325</v>
      </c>
      <c r="V59" s="191">
        <v>0</v>
      </c>
      <c r="W59" s="191">
        <v>0</v>
      </c>
      <c r="X59" s="203">
        <v>0</v>
      </c>
    </row>
    <row r="60" spans="4:24">
      <c r="G60" s="146" t="str">
        <f t="shared" si="2"/>
        <v>31 情報通信</v>
      </c>
      <c r="H60" s="194">
        <f>+'１次効果'!E168</f>
        <v>0</v>
      </c>
      <c r="J60" s="217" t="str">
        <f t="shared" si="3"/>
        <v>10 プラスチック・ゴム</v>
      </c>
      <c r="K60" s="218">
        <f>'１次効果'!I147</f>
        <v>0</v>
      </c>
      <c r="L60" s="219"/>
      <c r="M60" s="220">
        <f>'１次効果'!G235</f>
        <v>0</v>
      </c>
      <c r="O60" s="146" t="s">
        <v>133</v>
      </c>
      <c r="P60" s="215" t="s">
        <v>286</v>
      </c>
      <c r="Q60" s="221">
        <f>'１次効果'!I235</f>
        <v>0.16508014716869879</v>
      </c>
      <c r="R60" s="215" t="s">
        <v>122</v>
      </c>
      <c r="S60" s="194">
        <f>'１次効果'!K235</f>
        <v>0</v>
      </c>
      <c r="U60" s="190" t="s">
        <v>326</v>
      </c>
      <c r="V60" s="191">
        <v>0</v>
      </c>
      <c r="W60" s="191">
        <v>0</v>
      </c>
      <c r="X60" s="203">
        <v>0</v>
      </c>
    </row>
    <row r="61" spans="4:24">
      <c r="G61" s="146" t="str">
        <f t="shared" si="2"/>
        <v>32 公務　　　　　　　　</v>
      </c>
      <c r="H61" s="194">
        <f>+'１次効果'!E169</f>
        <v>0</v>
      </c>
      <c r="J61" s="217" t="str">
        <f t="shared" si="3"/>
        <v>11 窯業・土石製品　　</v>
      </c>
      <c r="K61" s="218">
        <f>'１次効果'!I148</f>
        <v>0</v>
      </c>
      <c r="L61" s="219"/>
      <c r="M61" s="220">
        <f>'１次効果'!G236</f>
        <v>0</v>
      </c>
      <c r="O61" s="146" t="s">
        <v>134</v>
      </c>
      <c r="P61" s="215" t="s">
        <v>286</v>
      </c>
      <c r="Q61" s="221">
        <f>'１次効果'!I236</f>
        <v>0.16238422587571708</v>
      </c>
      <c r="R61" s="215" t="s">
        <v>122</v>
      </c>
      <c r="S61" s="194">
        <f>'１次効果'!K236</f>
        <v>0</v>
      </c>
      <c r="U61" s="222" t="s">
        <v>327</v>
      </c>
      <c r="V61" s="223">
        <v>0</v>
      </c>
      <c r="W61" s="223">
        <v>0</v>
      </c>
      <c r="X61" s="224">
        <v>0</v>
      </c>
    </row>
    <row r="62" spans="4:24" ht="12.75" thickBot="1">
      <c r="G62" s="146" t="str">
        <f t="shared" si="2"/>
        <v>33 教育・研究　　　　　</v>
      </c>
      <c r="H62" s="194">
        <f>+'１次効果'!E170</f>
        <v>0</v>
      </c>
      <c r="J62" s="217" t="str">
        <f t="shared" si="3"/>
        <v>12 鉄鋼　　　　　　　　</v>
      </c>
      <c r="K62" s="218">
        <f>'１次効果'!I149</f>
        <v>0</v>
      </c>
      <c r="L62" s="219"/>
      <c r="M62" s="220">
        <f>'１次効果'!G237</f>
        <v>0</v>
      </c>
      <c r="O62" s="146" t="s">
        <v>135</v>
      </c>
      <c r="P62" s="215" t="s">
        <v>286</v>
      </c>
      <c r="Q62" s="221">
        <f>'１次効果'!I237</f>
        <v>0.10286949518925105</v>
      </c>
      <c r="R62" s="215" t="s">
        <v>122</v>
      </c>
      <c r="S62" s="194">
        <f>'１次効果'!K237</f>
        <v>0</v>
      </c>
      <c r="U62" s="225" t="s">
        <v>56</v>
      </c>
      <c r="V62" s="226">
        <f>SUM(V23:V61)</f>
        <v>0</v>
      </c>
      <c r="W62" s="226">
        <v>0</v>
      </c>
      <c r="X62" s="227">
        <v>0</v>
      </c>
    </row>
    <row r="63" spans="4:24">
      <c r="G63" s="146" t="str">
        <f t="shared" si="2"/>
        <v>34 医療・福祉</v>
      </c>
      <c r="H63" s="194">
        <f>+'１次効果'!E171</f>
        <v>0</v>
      </c>
      <c r="J63" s="217" t="str">
        <f t="shared" si="3"/>
        <v>13 非鉄金属　　　　　　</v>
      </c>
      <c r="K63" s="218">
        <f>'１次効果'!I150</f>
        <v>0</v>
      </c>
      <c r="L63" s="219"/>
      <c r="M63" s="220">
        <f>'１次効果'!G238</f>
        <v>0</v>
      </c>
      <c r="O63" s="146" t="s">
        <v>136</v>
      </c>
      <c r="P63" s="215" t="s">
        <v>286</v>
      </c>
      <c r="Q63" s="221">
        <f>'１次効果'!I238</f>
        <v>6.4200620613666839E-2</v>
      </c>
      <c r="R63" s="215" t="s">
        <v>122</v>
      </c>
      <c r="S63" s="194">
        <f>'１次効果'!K238</f>
        <v>0</v>
      </c>
    </row>
    <row r="64" spans="4:24">
      <c r="G64" s="146" t="str">
        <f t="shared" si="2"/>
        <v>35 その他の非営利団体サービス</v>
      </c>
      <c r="H64" s="194">
        <f>+'１次効果'!E172</f>
        <v>0</v>
      </c>
      <c r="J64" s="217" t="str">
        <f t="shared" si="3"/>
        <v>14 金属製品　　　　　　</v>
      </c>
      <c r="K64" s="218">
        <f>'１次効果'!I151</f>
        <v>0</v>
      </c>
      <c r="M64" s="220">
        <f>'１次効果'!G239</f>
        <v>0</v>
      </c>
      <c r="P64" s="215" t="s">
        <v>286</v>
      </c>
      <c r="Q64" s="221">
        <f>'１次効果'!I239</f>
        <v>0.22290141015554077</v>
      </c>
      <c r="R64" s="215" t="s">
        <v>129</v>
      </c>
      <c r="S64" s="194">
        <f>'１次効果'!K239</f>
        <v>0</v>
      </c>
    </row>
    <row r="65" spans="7:19">
      <c r="G65" s="146" t="str">
        <f t="shared" si="2"/>
        <v>36 対事業所サービス</v>
      </c>
      <c r="H65" s="194">
        <f>+'１次効果'!E173</f>
        <v>0</v>
      </c>
      <c r="J65" s="217" t="str">
        <f t="shared" si="3"/>
        <v>15 はん用機械</v>
      </c>
      <c r="K65" s="218">
        <f>'１次効果'!I152</f>
        <v>0</v>
      </c>
      <c r="L65" s="219"/>
      <c r="M65" s="220">
        <f>'１次効果'!G240</f>
        <v>0</v>
      </c>
      <c r="P65" s="215" t="s">
        <v>286</v>
      </c>
      <c r="Q65" s="221">
        <f>'１次効果'!I240</f>
        <v>0.17123834006306801</v>
      </c>
      <c r="R65" s="215" t="s">
        <v>122</v>
      </c>
      <c r="S65" s="194">
        <f>'１次効果'!K240</f>
        <v>0</v>
      </c>
    </row>
    <row r="66" spans="7:19">
      <c r="G66" s="146" t="str">
        <f t="shared" ref="G66:G68" si="4">U59</f>
        <v>37 対個人サービス</v>
      </c>
      <c r="H66" s="194">
        <f>+'１次効果'!E174</f>
        <v>0</v>
      </c>
      <c r="J66" s="217" t="str">
        <f t="shared" si="3"/>
        <v>16 生産用機械</v>
      </c>
      <c r="K66" s="218">
        <f>'１次効果'!I153</f>
        <v>0</v>
      </c>
      <c r="L66" s="219"/>
      <c r="M66" s="220">
        <f>'１次効果'!G241</f>
        <v>0</v>
      </c>
      <c r="P66" s="215" t="s">
        <v>286</v>
      </c>
      <c r="Q66" s="221">
        <f>'１次効果'!I241</f>
        <v>0.22962027979383612</v>
      </c>
      <c r="R66" s="215" t="s">
        <v>122</v>
      </c>
      <c r="S66" s="194">
        <f>'１次効果'!K241</f>
        <v>0</v>
      </c>
    </row>
    <row r="67" spans="7:19">
      <c r="G67" s="146" t="str">
        <f t="shared" si="4"/>
        <v>38 事務用品</v>
      </c>
      <c r="H67" s="194">
        <f>+'１次効果'!E175</f>
        <v>0</v>
      </c>
      <c r="J67" s="217" t="str">
        <f t="shared" si="3"/>
        <v>17 業務用機械</v>
      </c>
      <c r="K67" s="218">
        <f>'１次効果'!I154</f>
        <v>0</v>
      </c>
      <c r="L67" s="219"/>
      <c r="M67" s="220">
        <f>'１次効果'!G242</f>
        <v>0</v>
      </c>
      <c r="P67" s="215" t="s">
        <v>286</v>
      </c>
      <c r="Q67" s="221">
        <f>'１次効果'!I242</f>
        <v>0.11954910753008527</v>
      </c>
      <c r="R67" s="215" t="s">
        <v>129</v>
      </c>
      <c r="S67" s="194">
        <f>'１次効果'!K242</f>
        <v>0</v>
      </c>
    </row>
    <row r="68" spans="7:19">
      <c r="G68" s="146" t="str">
        <f t="shared" si="4"/>
        <v>39 分類不明</v>
      </c>
      <c r="H68" s="194">
        <f>+'１次効果'!E176</f>
        <v>0</v>
      </c>
      <c r="J68" s="217" t="str">
        <f t="shared" si="3"/>
        <v>18 電子部品</v>
      </c>
      <c r="K68" s="218">
        <f>'１次効果'!I155</f>
        <v>0</v>
      </c>
      <c r="L68" s="219"/>
      <c r="M68" s="220">
        <f>'１次効果'!G243</f>
        <v>0</v>
      </c>
      <c r="P68" s="215" t="s">
        <v>286</v>
      </c>
      <c r="Q68" s="221">
        <f>'１次効果'!I243</f>
        <v>0.11672355521733292</v>
      </c>
      <c r="R68" s="215" t="s">
        <v>122</v>
      </c>
      <c r="S68" s="194">
        <f>'１次効果'!K243</f>
        <v>0</v>
      </c>
    </row>
    <row r="69" spans="7:19">
      <c r="G69" s="146" t="str">
        <f>U62</f>
        <v>合計</v>
      </c>
      <c r="H69" s="228">
        <f>SUM(H30:H68)</f>
        <v>0</v>
      </c>
      <c r="J69" s="217" t="str">
        <f t="shared" si="3"/>
        <v>19 電気機械　　　　　　</v>
      </c>
      <c r="K69" s="218">
        <f>'１次効果'!I156</f>
        <v>0</v>
      </c>
      <c r="L69" s="219"/>
      <c r="M69" s="220">
        <f>'１次効果'!G244</f>
        <v>0</v>
      </c>
      <c r="P69" s="215" t="s">
        <v>286</v>
      </c>
      <c r="Q69" s="221">
        <f>'１次効果'!I244</f>
        <v>0.13872273106117314</v>
      </c>
      <c r="R69" s="215" t="s">
        <v>137</v>
      </c>
      <c r="S69" s="194">
        <f>'１次効果'!K244</f>
        <v>0</v>
      </c>
    </row>
    <row r="70" spans="7:19">
      <c r="G70" s="179"/>
      <c r="H70" s="179"/>
      <c r="J70" s="217" t="str">
        <f t="shared" si="3"/>
        <v>20 情報・通信機器</v>
      </c>
      <c r="K70" s="218">
        <f>'１次効果'!I157</f>
        <v>0</v>
      </c>
      <c r="L70" s="219"/>
      <c r="M70" s="220">
        <f>'１次効果'!G245</f>
        <v>0</v>
      </c>
      <c r="P70" s="215" t="s">
        <v>286</v>
      </c>
      <c r="Q70" s="221">
        <f>'１次効果'!I245</f>
        <v>0.13006548293665784</v>
      </c>
      <c r="R70" s="215" t="s">
        <v>138</v>
      </c>
      <c r="S70" s="194">
        <f>'１次効果'!K245</f>
        <v>0</v>
      </c>
    </row>
    <row r="71" spans="7:19">
      <c r="G71" s="179"/>
      <c r="H71" s="220"/>
      <c r="J71" s="217" t="str">
        <f t="shared" si="3"/>
        <v>21 輸送機械  　　　　　</v>
      </c>
      <c r="K71" s="218">
        <f>'１次効果'!I158</f>
        <v>0</v>
      </c>
      <c r="L71" s="219"/>
      <c r="M71" s="220">
        <f>'１次効果'!G246</f>
        <v>0</v>
      </c>
      <c r="P71" s="215" t="s">
        <v>286</v>
      </c>
      <c r="Q71" s="221">
        <f>'１次効果'!I246</f>
        <v>0.10376164938536188</v>
      </c>
      <c r="R71" s="215" t="s">
        <v>139</v>
      </c>
      <c r="S71" s="194">
        <f>'１次効果'!K246</f>
        <v>0</v>
      </c>
    </row>
    <row r="72" spans="7:19">
      <c r="G72" s="179"/>
      <c r="H72" s="179"/>
      <c r="J72" s="217" t="str">
        <f t="shared" si="3"/>
        <v>22 その他の製造工業製品</v>
      </c>
      <c r="K72" s="218">
        <f>'１次効果'!I159</f>
        <v>0</v>
      </c>
      <c r="L72" s="219"/>
      <c r="M72" s="220">
        <f>'１次効果'!G247</f>
        <v>0</v>
      </c>
      <c r="P72" s="215" t="s">
        <v>286</v>
      </c>
      <c r="Q72" s="221">
        <f>'１次効果'!I247</f>
        <v>0.18937403425501537</v>
      </c>
      <c r="R72" s="215" t="s">
        <v>140</v>
      </c>
      <c r="S72" s="194">
        <f>'１次効果'!K247</f>
        <v>0</v>
      </c>
    </row>
    <row r="73" spans="7:19">
      <c r="J73" s="217" t="str">
        <f t="shared" si="3"/>
        <v>23 建設　　　　　　　　</v>
      </c>
      <c r="K73" s="218">
        <f>'１次効果'!I160</f>
        <v>0</v>
      </c>
      <c r="L73" s="219"/>
      <c r="M73" s="220">
        <f>'１次効果'!G248</f>
        <v>0</v>
      </c>
      <c r="P73" s="215" t="s">
        <v>286</v>
      </c>
      <c r="Q73" s="221">
        <f>'１次効果'!I248</f>
        <v>0.33390828769602549</v>
      </c>
      <c r="R73" s="215" t="s">
        <v>141</v>
      </c>
      <c r="S73" s="194">
        <f>'１次効果'!K248</f>
        <v>0</v>
      </c>
    </row>
    <row r="74" spans="7:19">
      <c r="J74" s="217" t="str">
        <f t="shared" si="3"/>
        <v>24 電力・ガス・熱供給</v>
      </c>
      <c r="K74" s="218">
        <f>'１次効果'!I161</f>
        <v>0</v>
      </c>
      <c r="L74" s="219"/>
      <c r="M74" s="220">
        <f>'１次効果'!G249</f>
        <v>0</v>
      </c>
      <c r="P74" s="215" t="s">
        <v>286</v>
      </c>
      <c r="Q74" s="221">
        <f>'１次効果'!I249</f>
        <v>9.0420546785155737E-2</v>
      </c>
      <c r="R74" s="215" t="s">
        <v>140</v>
      </c>
      <c r="S74" s="194">
        <f>'１次効果'!K249</f>
        <v>0</v>
      </c>
    </row>
    <row r="75" spans="7:19">
      <c r="J75" s="217" t="str">
        <f t="shared" si="3"/>
        <v>25 水道</v>
      </c>
      <c r="K75" s="218">
        <f>'１次効果'!I162</f>
        <v>0</v>
      </c>
      <c r="L75" s="219"/>
      <c r="M75" s="220">
        <f>'１次効果'!G250</f>
        <v>0</v>
      </c>
      <c r="P75" s="215" t="s">
        <v>286</v>
      </c>
      <c r="Q75" s="221">
        <f>'１次効果'!I250</f>
        <v>0.10087533530989694</v>
      </c>
      <c r="R75" s="215" t="s">
        <v>140</v>
      </c>
      <c r="S75" s="194">
        <f>'１次効果'!K250</f>
        <v>0</v>
      </c>
    </row>
    <row r="76" spans="7:19">
      <c r="J76" s="217" t="str">
        <f t="shared" si="3"/>
        <v>26 廃棄物処理</v>
      </c>
      <c r="K76" s="218">
        <f>'１次効果'!I163</f>
        <v>0</v>
      </c>
      <c r="L76" s="219"/>
      <c r="M76" s="220">
        <f>'１次効果'!G251</f>
        <v>0</v>
      </c>
      <c r="P76" s="215" t="s">
        <v>286</v>
      </c>
      <c r="Q76" s="221">
        <f>'１次効果'!I251</f>
        <v>0.46323635663022011</v>
      </c>
      <c r="R76" s="215" t="s">
        <v>138</v>
      </c>
      <c r="S76" s="194">
        <f>'１次効果'!K251</f>
        <v>0</v>
      </c>
    </row>
    <row r="77" spans="7:19">
      <c r="J77" s="217" t="str">
        <f t="shared" si="3"/>
        <v>27 商業　　　　　　　　</v>
      </c>
      <c r="K77" s="218">
        <f>'１次効果'!I164</f>
        <v>0</v>
      </c>
      <c r="L77" s="219"/>
      <c r="M77" s="220">
        <f>'１次効果'!G252</f>
        <v>0</v>
      </c>
      <c r="P77" s="215" t="s">
        <v>286</v>
      </c>
      <c r="Q77" s="221">
        <f>'１次効果'!I252</f>
        <v>0.40134131327657019</v>
      </c>
      <c r="R77" s="215" t="s">
        <v>140</v>
      </c>
      <c r="S77" s="194">
        <f>'１次効果'!K252</f>
        <v>0</v>
      </c>
    </row>
    <row r="78" spans="7:19">
      <c r="J78" s="217" t="str">
        <f t="shared" si="3"/>
        <v>28 金融・保険　　　　　</v>
      </c>
      <c r="K78" s="218">
        <f>'１次効果'!I165</f>
        <v>0</v>
      </c>
      <c r="L78" s="219"/>
      <c r="M78" s="220">
        <f>'１次効果'!G253</f>
        <v>0</v>
      </c>
      <c r="P78" s="215" t="s">
        <v>286</v>
      </c>
      <c r="Q78" s="221">
        <f>'１次効果'!I253</f>
        <v>0.23583960829407619</v>
      </c>
      <c r="R78" s="463" t="s">
        <v>122</v>
      </c>
      <c r="S78" s="194">
        <f>'１次効果'!K253</f>
        <v>0</v>
      </c>
    </row>
    <row r="79" spans="7:19">
      <c r="J79" s="217" t="str">
        <f t="shared" si="3"/>
        <v>29 不動産　　　　　　　</v>
      </c>
      <c r="K79" s="218">
        <f>'１次効果'!I166</f>
        <v>0</v>
      </c>
      <c r="L79" s="219"/>
      <c r="M79" s="220">
        <f>'１次効果'!G254</f>
        <v>0</v>
      </c>
      <c r="P79" s="215" t="s">
        <v>286</v>
      </c>
      <c r="Q79" s="221">
        <f>'１次効果'!I254</f>
        <v>3.5929142664132024E-2</v>
      </c>
      <c r="R79" s="463" t="s">
        <v>122</v>
      </c>
      <c r="S79" s="194">
        <f>'１次効果'!K254</f>
        <v>0</v>
      </c>
    </row>
    <row r="80" spans="7:19">
      <c r="J80" s="217" t="str">
        <f t="shared" si="3"/>
        <v>30 運輸・郵便　　　</v>
      </c>
      <c r="K80" s="218">
        <f>'１次効果'!I167</f>
        <v>0</v>
      </c>
      <c r="L80" s="219"/>
      <c r="M80" s="220">
        <f>'１次効果'!G255</f>
        <v>0</v>
      </c>
      <c r="P80" s="215" t="s">
        <v>286</v>
      </c>
      <c r="Q80" s="221">
        <f>'１次効果'!I255</f>
        <v>0.39131690816519482</v>
      </c>
      <c r="R80" s="463" t="s">
        <v>122</v>
      </c>
      <c r="S80" s="194">
        <f>'１次効果'!K255</f>
        <v>0</v>
      </c>
    </row>
    <row r="81" spans="10:24">
      <c r="J81" s="217" t="str">
        <f t="shared" si="3"/>
        <v>31 情報通信</v>
      </c>
      <c r="K81" s="218">
        <f>'１次効果'!I168</f>
        <v>0</v>
      </c>
      <c r="L81" s="219"/>
      <c r="M81" s="220">
        <f>'１次効果'!G256</f>
        <v>0</v>
      </c>
      <c r="P81" s="215" t="s">
        <v>286</v>
      </c>
      <c r="Q81" s="221">
        <f>'１次効果'!I256</f>
        <v>0.14484222329008489</v>
      </c>
      <c r="R81" s="463" t="s">
        <v>122</v>
      </c>
      <c r="S81" s="194">
        <f>'１次効果'!K256</f>
        <v>0</v>
      </c>
    </row>
    <row r="82" spans="10:24">
      <c r="J82" s="217" t="str">
        <f t="shared" si="3"/>
        <v>32 公務　　　　　　　　</v>
      </c>
      <c r="K82" s="218">
        <f>'１次効果'!I169</f>
        <v>0</v>
      </c>
      <c r="L82" s="219"/>
      <c r="M82" s="220">
        <f>'１次効果'!G257</f>
        <v>0</v>
      </c>
      <c r="P82" s="215" t="s">
        <v>286</v>
      </c>
      <c r="Q82" s="221">
        <f>'１次効果'!I257</f>
        <v>0.28984872298206921</v>
      </c>
      <c r="R82" s="215" t="s">
        <v>140</v>
      </c>
      <c r="S82" s="194">
        <f>'１次効果'!K257</f>
        <v>0</v>
      </c>
    </row>
    <row r="83" spans="10:24">
      <c r="J83" s="217" t="str">
        <f t="shared" si="3"/>
        <v>33 教育・研究　　　　　</v>
      </c>
      <c r="K83" s="218">
        <f>'１次効果'!I170</f>
        <v>0</v>
      </c>
      <c r="L83" s="219"/>
      <c r="M83" s="220">
        <f>'１次効果'!G258</f>
        <v>0</v>
      </c>
      <c r="P83" s="215" t="s">
        <v>286</v>
      </c>
      <c r="Q83" s="221">
        <f>'１次効果'!I258</f>
        <v>0.53483757625132133</v>
      </c>
      <c r="R83" s="215" t="s">
        <v>140</v>
      </c>
      <c r="S83" s="194">
        <f>'１次効果'!K258</f>
        <v>0</v>
      </c>
    </row>
    <row r="84" spans="10:24">
      <c r="J84" s="217" t="str">
        <f t="shared" si="3"/>
        <v>34 医療・福祉</v>
      </c>
      <c r="K84" s="218">
        <f>'１次効果'!I171</f>
        <v>0</v>
      </c>
      <c r="L84" s="219"/>
      <c r="M84" s="220">
        <f>'１次効果'!G259</f>
        <v>0</v>
      </c>
      <c r="P84" s="215" t="s">
        <v>286</v>
      </c>
      <c r="Q84" s="221">
        <f>'１次効果'!I259</f>
        <v>0.42776753300528664</v>
      </c>
      <c r="R84" s="215" t="s">
        <v>138</v>
      </c>
      <c r="S84" s="194">
        <f>'１次効果'!K259</f>
        <v>0</v>
      </c>
    </row>
    <row r="85" spans="10:24">
      <c r="J85" s="217" t="str">
        <f t="shared" si="3"/>
        <v>35 その他の非営利団体サービス</v>
      </c>
      <c r="K85" s="218">
        <f>'１次効果'!I172</f>
        <v>0</v>
      </c>
      <c r="L85" s="219"/>
      <c r="M85" s="220">
        <f>'１次効果'!G260</f>
        <v>0</v>
      </c>
      <c r="P85" s="215" t="s">
        <v>286</v>
      </c>
      <c r="Q85" s="221">
        <f>'１次効果'!I260</f>
        <v>0.57873614473181301</v>
      </c>
      <c r="R85" s="215" t="s">
        <v>143</v>
      </c>
      <c r="S85" s="194">
        <f>'１次効果'!K260</f>
        <v>0</v>
      </c>
      <c r="U85" s="179"/>
      <c r="V85" s="210"/>
      <c r="W85" s="210"/>
      <c r="X85" s="229"/>
    </row>
    <row r="86" spans="10:24">
      <c r="J86" s="217" t="str">
        <f t="shared" si="3"/>
        <v>36 対事業所サービス</v>
      </c>
      <c r="K86" s="218">
        <f>'１次効果'!I173</f>
        <v>0</v>
      </c>
      <c r="L86" s="219"/>
      <c r="M86" s="220">
        <f>'１次効果'!G261</f>
        <v>0</v>
      </c>
      <c r="P86" s="215" t="s">
        <v>286</v>
      </c>
      <c r="Q86" s="221">
        <f>'１次効果'!I261</f>
        <v>0.32852146070397936</v>
      </c>
      <c r="R86" s="215" t="s">
        <v>138</v>
      </c>
      <c r="S86" s="194">
        <f>'１次効果'!K261</f>
        <v>0</v>
      </c>
      <c r="U86" s="179"/>
      <c r="V86" s="210"/>
      <c r="W86" s="210"/>
      <c r="X86" s="229"/>
    </row>
    <row r="87" spans="10:24">
      <c r="J87" s="217" t="str">
        <f t="shared" si="3"/>
        <v>37 対個人サービス</v>
      </c>
      <c r="K87" s="218">
        <f>'１次効果'!I174</f>
        <v>0</v>
      </c>
      <c r="L87" s="219"/>
      <c r="M87" s="220">
        <f>'１次効果'!G262</f>
        <v>0</v>
      </c>
      <c r="P87" s="215" t="s">
        <v>286</v>
      </c>
      <c r="Q87" s="221">
        <f>'１次効果'!I262</f>
        <v>0.26977078648856606</v>
      </c>
      <c r="R87" s="215" t="s">
        <v>140</v>
      </c>
      <c r="S87" s="194">
        <f>'１次効果'!K262</f>
        <v>0</v>
      </c>
      <c r="U87" s="179"/>
      <c r="V87" s="210"/>
      <c r="W87" s="210"/>
      <c r="X87" s="229"/>
    </row>
    <row r="88" spans="10:24">
      <c r="J88" s="217" t="str">
        <f t="shared" si="3"/>
        <v>38 事務用品</v>
      </c>
      <c r="K88" s="218">
        <f>'１次効果'!I175</f>
        <v>0</v>
      </c>
      <c r="L88" s="219"/>
      <c r="M88" s="220">
        <f>'１次効果'!G263</f>
        <v>0</v>
      </c>
      <c r="P88" s="215" t="s">
        <v>286</v>
      </c>
      <c r="Q88" s="221">
        <f>'１次効果'!I263</f>
        <v>0</v>
      </c>
      <c r="R88" s="215" t="s">
        <v>137</v>
      </c>
      <c r="S88" s="194">
        <f>'１次効果'!K263</f>
        <v>0</v>
      </c>
      <c r="U88" s="179"/>
      <c r="V88" s="210"/>
      <c r="W88" s="210"/>
      <c r="X88" s="229"/>
    </row>
    <row r="89" spans="10:24" ht="12.75" thickBot="1">
      <c r="J89" s="217" t="str">
        <f t="shared" si="3"/>
        <v>39 分類不明</v>
      </c>
      <c r="K89" s="218">
        <f>'１次効果'!I176</f>
        <v>0</v>
      </c>
      <c r="L89" s="219"/>
      <c r="M89" s="220">
        <f>'１次効果'!G264</f>
        <v>0</v>
      </c>
      <c r="P89" s="215" t="s">
        <v>286</v>
      </c>
      <c r="Q89" s="221">
        <f>'１次効果'!I264</f>
        <v>2.7586571504097279E-2</v>
      </c>
      <c r="R89" s="215" t="s">
        <v>138</v>
      </c>
      <c r="S89" s="194">
        <f>'１次効果'!K264</f>
        <v>0</v>
      </c>
      <c r="U89" s="179"/>
      <c r="V89" s="210"/>
      <c r="W89" s="210"/>
      <c r="X89" s="229"/>
    </row>
    <row r="90" spans="10:24" ht="13.5" thickTop="1" thickBot="1">
      <c r="J90" s="217" t="str">
        <f t="shared" ref="J90" si="5">U62</f>
        <v>合計</v>
      </c>
      <c r="K90" s="230">
        <f>SUM(K51:K89)</f>
        <v>0</v>
      </c>
      <c r="L90" s="219"/>
      <c r="M90" s="231">
        <f>SUM(M51:O89)</f>
        <v>0</v>
      </c>
      <c r="P90" s="215"/>
      <c r="Q90" s="221"/>
      <c r="R90" s="215"/>
      <c r="S90" s="231">
        <f>SUM(S51:S89)</f>
        <v>0</v>
      </c>
    </row>
    <row r="91" spans="10:24" ht="12.75" thickTop="1">
      <c r="J91" s="217"/>
      <c r="K91" s="232"/>
      <c r="L91" s="219"/>
      <c r="M91" s="210"/>
      <c r="P91" s="215"/>
      <c r="Q91" s="221"/>
      <c r="R91" s="215"/>
      <c r="S91" s="210"/>
    </row>
    <row r="92" spans="10:24">
      <c r="J92" s="217"/>
      <c r="K92" s="232"/>
      <c r="L92" s="219"/>
      <c r="M92" s="210"/>
      <c r="P92" s="215"/>
      <c r="Q92" s="221"/>
      <c r="R92" s="215"/>
      <c r="S92" s="210"/>
    </row>
    <row r="93" spans="10:24">
      <c r="J93" s="217"/>
      <c r="K93" s="232"/>
      <c r="L93" s="219"/>
      <c r="M93" s="210"/>
      <c r="P93" s="215"/>
      <c r="Q93" s="221"/>
      <c r="R93" s="215"/>
      <c r="S93" s="233"/>
    </row>
    <row r="94" spans="10:24">
      <c r="Q94" s="205"/>
    </row>
    <row r="95" spans="10:24">
      <c r="Q95" s="205"/>
    </row>
    <row r="96" spans="10:24">
      <c r="Q96" s="205"/>
    </row>
    <row r="97" spans="1:22">
      <c r="Q97" s="205"/>
    </row>
    <row r="98" spans="1:22">
      <c r="Q98" s="205"/>
      <c r="S98" s="146" t="s">
        <v>99</v>
      </c>
    </row>
    <row r="99" spans="1:22">
      <c r="Q99" s="205"/>
    </row>
    <row r="100" spans="1:22">
      <c r="Q100" s="205"/>
    </row>
    <row r="101" spans="1:22" ht="12.75" thickBot="1">
      <c r="Q101" s="205"/>
      <c r="U101" s="146" t="s">
        <v>144</v>
      </c>
      <c r="V101" s="146" t="s">
        <v>145</v>
      </c>
    </row>
    <row r="102" spans="1:22">
      <c r="Q102" s="205"/>
      <c r="U102" s="692"/>
      <c r="V102" s="234"/>
    </row>
    <row r="103" spans="1:22">
      <c r="D103" s="148" t="s">
        <v>146</v>
      </c>
      <c r="Q103" s="205"/>
      <c r="U103" s="693"/>
      <c r="V103" s="235" t="s">
        <v>9</v>
      </c>
    </row>
    <row r="104" spans="1:22">
      <c r="D104" s="148" t="s">
        <v>147</v>
      </c>
      <c r="E104" s="196"/>
      <c r="F104" s="236" t="s">
        <v>148</v>
      </c>
      <c r="H104" s="236" t="s">
        <v>149</v>
      </c>
      <c r="Q104" s="205"/>
      <c r="U104" s="694"/>
      <c r="V104" s="237"/>
    </row>
    <row r="105" spans="1:22">
      <c r="A105" s="179"/>
      <c r="B105" s="179"/>
      <c r="D105" s="238">
        <f>D59+S90</f>
        <v>0</v>
      </c>
      <c r="E105" s="196" t="s">
        <v>142</v>
      </c>
      <c r="F105" s="239">
        <f>結果!H11</f>
        <v>0.75017155311999273</v>
      </c>
      <c r="G105" s="196" t="s">
        <v>140</v>
      </c>
      <c r="H105" s="240">
        <f>'２次効果'!L45</f>
        <v>0</v>
      </c>
      <c r="Q105" s="205"/>
      <c r="U105" s="241" t="s">
        <v>107</v>
      </c>
      <c r="V105" s="242">
        <f>雇用!AP21</f>
        <v>0</v>
      </c>
    </row>
    <row r="106" spans="1:22">
      <c r="A106" s="179"/>
      <c r="B106" s="179"/>
      <c r="D106" s="243"/>
      <c r="E106" s="243"/>
      <c r="F106" s="196"/>
      <c r="I106" s="244"/>
      <c r="J106" s="151"/>
      <c r="Q106" s="205"/>
      <c r="U106" s="245" t="s">
        <v>108</v>
      </c>
      <c r="V106" s="246">
        <f>雇用!AP22</f>
        <v>0</v>
      </c>
    </row>
    <row r="107" spans="1:22">
      <c r="A107" s="179"/>
      <c r="B107" s="179"/>
      <c r="D107" s="243"/>
      <c r="E107" s="243"/>
      <c r="G107" s="247"/>
      <c r="H107" s="196"/>
      <c r="I107" s="244"/>
      <c r="J107" s="151" t="s">
        <v>101</v>
      </c>
      <c r="Q107" s="205"/>
      <c r="U107" s="248" t="s">
        <v>68</v>
      </c>
      <c r="V107" s="249">
        <f>雇用!AP23</f>
        <v>0</v>
      </c>
    </row>
    <row r="108" spans="1:22" ht="12.75" thickBot="1">
      <c r="A108" s="179"/>
      <c r="B108" s="179"/>
      <c r="D108" s="243"/>
      <c r="E108" s="243"/>
      <c r="G108" s="247"/>
      <c r="H108" s="196"/>
      <c r="I108" s="244"/>
      <c r="J108" s="250" t="str">
        <f>U23</f>
        <v>01 農業　　　　　</v>
      </c>
      <c r="K108" s="251">
        <f t="shared" ref="K108" si="6">H130-K150</f>
        <v>0</v>
      </c>
      <c r="Q108" s="205"/>
      <c r="U108" s="252" t="s">
        <v>62</v>
      </c>
      <c r="V108" s="253">
        <f>雇用!AP24</f>
        <v>0</v>
      </c>
    </row>
    <row r="109" spans="1:22">
      <c r="A109" s="179"/>
      <c r="B109" s="179"/>
      <c r="D109" s="243"/>
      <c r="E109" s="243"/>
      <c r="F109" s="196"/>
      <c r="G109" s="247"/>
      <c r="H109" s="196"/>
      <c r="I109" s="244"/>
      <c r="J109" s="250" t="str">
        <f t="shared" ref="J109:J146" si="7">U24</f>
        <v>02 林業　　　　　</v>
      </c>
      <c r="K109" s="251">
        <f t="shared" ref="K109:K146" si="8">H131-K151</f>
        <v>0</v>
      </c>
      <c r="Q109" s="205"/>
      <c r="U109" s="178" t="s">
        <v>109</v>
      </c>
      <c r="V109" s="254"/>
    </row>
    <row r="110" spans="1:22">
      <c r="A110" s="179"/>
      <c r="B110" s="179"/>
      <c r="D110" s="243"/>
      <c r="E110" s="243"/>
      <c r="F110" s="196"/>
      <c r="G110" s="247"/>
      <c r="H110" s="196"/>
      <c r="I110" s="244"/>
      <c r="J110" s="250" t="str">
        <f t="shared" si="7"/>
        <v>03 漁業　　　　</v>
      </c>
      <c r="K110" s="251">
        <f t="shared" si="8"/>
        <v>0</v>
      </c>
      <c r="Q110" s="205"/>
      <c r="U110" s="180" t="s">
        <v>110</v>
      </c>
      <c r="V110" s="254"/>
    </row>
    <row r="111" spans="1:22">
      <c r="A111" s="179"/>
      <c r="B111" s="179"/>
      <c r="D111" s="243"/>
      <c r="E111" s="243"/>
      <c r="F111" s="196"/>
      <c r="G111" s="247"/>
      <c r="H111" s="196"/>
      <c r="I111" s="244"/>
      <c r="J111" s="250" t="str">
        <f t="shared" si="7"/>
        <v>04 鉱業</v>
      </c>
      <c r="K111" s="251">
        <f t="shared" si="8"/>
        <v>0</v>
      </c>
      <c r="Q111" s="205"/>
    </row>
    <row r="112" spans="1:22" ht="12.75" thickBot="1">
      <c r="A112" s="179"/>
      <c r="B112" s="179"/>
      <c r="D112" s="243"/>
      <c r="E112" s="243"/>
      <c r="F112" s="196"/>
      <c r="G112" s="247"/>
      <c r="H112" s="196"/>
      <c r="I112" s="244"/>
      <c r="J112" s="250" t="str">
        <f t="shared" si="7"/>
        <v>05 飲食料品　　　　　　　</v>
      </c>
      <c r="K112" s="251">
        <f t="shared" si="8"/>
        <v>0</v>
      </c>
      <c r="Q112" s="205"/>
      <c r="U112" s="146" t="s">
        <v>433</v>
      </c>
      <c r="V112" s="146" t="str">
        <f>V101</f>
        <v>(単位：人）</v>
      </c>
    </row>
    <row r="113" spans="1:22">
      <c r="A113" s="179"/>
      <c r="B113" s="179"/>
      <c r="D113" s="243"/>
      <c r="E113" s="243"/>
      <c r="F113" s="196"/>
      <c r="G113" s="247"/>
      <c r="H113" s="196"/>
      <c r="I113" s="244"/>
      <c r="J113" s="250" t="str">
        <f t="shared" si="7"/>
        <v>06 繊維製品　</v>
      </c>
      <c r="K113" s="251">
        <f t="shared" si="8"/>
        <v>0</v>
      </c>
      <c r="Q113" s="205"/>
      <c r="U113" s="695"/>
      <c r="V113" s="697" t="s">
        <v>9</v>
      </c>
    </row>
    <row r="114" spans="1:22">
      <c r="A114" s="179"/>
      <c r="B114" s="179"/>
      <c r="D114" s="243"/>
      <c r="E114" s="243"/>
      <c r="F114" s="196"/>
      <c r="G114" s="247"/>
      <c r="H114" s="196"/>
      <c r="I114" s="244"/>
      <c r="J114" s="250" t="str">
        <f t="shared" si="7"/>
        <v>07 パルプ・紙・木製品</v>
      </c>
      <c r="K114" s="251">
        <f t="shared" si="8"/>
        <v>0</v>
      </c>
      <c r="Q114" s="205"/>
      <c r="U114" s="696"/>
      <c r="V114" s="698"/>
    </row>
    <row r="115" spans="1:22">
      <c r="A115" s="179"/>
      <c r="B115" s="179"/>
      <c r="D115" s="243"/>
      <c r="E115" s="243"/>
      <c r="F115" s="196"/>
      <c r="G115" s="247"/>
      <c r="H115" s="196"/>
      <c r="I115" s="244"/>
      <c r="J115" s="250" t="str">
        <f t="shared" si="7"/>
        <v>08 化学製品  　　　  　</v>
      </c>
      <c r="K115" s="251">
        <f t="shared" si="8"/>
        <v>0</v>
      </c>
      <c r="Q115" s="205"/>
      <c r="U115" s="255" t="str">
        <f>U23</f>
        <v>01 農業　　　　　</v>
      </c>
      <c r="V115" s="256">
        <f t="array" ref="V115:V154">+TRANSPOSE(雇用!C24:AP24)</f>
        <v>0</v>
      </c>
    </row>
    <row r="116" spans="1:22">
      <c r="A116" s="179"/>
      <c r="B116" s="179"/>
      <c r="D116" s="243"/>
      <c r="E116" s="243"/>
      <c r="F116" s="196"/>
      <c r="G116" s="247"/>
      <c r="H116" s="196"/>
      <c r="I116" s="244"/>
      <c r="J116" s="250" t="str">
        <f t="shared" si="7"/>
        <v>09 石油・石炭製品　　　</v>
      </c>
      <c r="K116" s="251">
        <f t="shared" si="8"/>
        <v>0</v>
      </c>
      <c r="Q116" s="205"/>
      <c r="U116" s="257" t="str">
        <f t="shared" ref="U116:U153" si="9">U24</f>
        <v>02 林業　　　　　</v>
      </c>
      <c r="V116" s="258">
        <v>0</v>
      </c>
    </row>
    <row r="117" spans="1:22">
      <c r="A117" s="179"/>
      <c r="B117" s="179"/>
      <c r="D117" s="243"/>
      <c r="E117" s="243"/>
      <c r="F117" s="196"/>
      <c r="G117" s="247"/>
      <c r="H117" s="196"/>
      <c r="I117" s="244"/>
      <c r="J117" s="250" t="str">
        <f t="shared" si="7"/>
        <v>10 プラスチック・ゴム</v>
      </c>
      <c r="K117" s="251">
        <f t="shared" si="8"/>
        <v>0</v>
      </c>
      <c r="Q117" s="205"/>
      <c r="U117" s="257" t="str">
        <f t="shared" si="9"/>
        <v>03 漁業　　　　</v>
      </c>
      <c r="V117" s="258">
        <v>0</v>
      </c>
    </row>
    <row r="118" spans="1:22">
      <c r="A118" s="179"/>
      <c r="B118" s="179"/>
      <c r="D118" s="243"/>
      <c r="E118" s="243"/>
      <c r="F118" s="196"/>
      <c r="G118" s="247"/>
      <c r="H118" s="196"/>
      <c r="I118" s="244"/>
      <c r="J118" s="250" t="str">
        <f t="shared" si="7"/>
        <v>11 窯業・土石製品　　</v>
      </c>
      <c r="K118" s="251">
        <f t="shared" si="8"/>
        <v>0</v>
      </c>
      <c r="Q118" s="205"/>
      <c r="U118" s="257" t="str">
        <f t="shared" si="9"/>
        <v>04 鉱業</v>
      </c>
      <c r="V118" s="258">
        <v>0</v>
      </c>
    </row>
    <row r="119" spans="1:22">
      <c r="A119" s="179"/>
      <c r="B119" s="179"/>
      <c r="D119" s="243"/>
      <c r="E119" s="243"/>
      <c r="F119" s="196"/>
      <c r="G119" s="247"/>
      <c r="H119" s="196"/>
      <c r="I119" s="244"/>
      <c r="J119" s="250" t="str">
        <f t="shared" si="7"/>
        <v>12 鉄鋼　　　　　　　　</v>
      </c>
      <c r="K119" s="251">
        <f t="shared" si="8"/>
        <v>0</v>
      </c>
      <c r="Q119" s="205"/>
      <c r="U119" s="257" t="str">
        <f t="shared" si="9"/>
        <v>05 飲食料品　　　　　　　</v>
      </c>
      <c r="V119" s="258">
        <v>0</v>
      </c>
    </row>
    <row r="120" spans="1:22">
      <c r="A120" s="179"/>
      <c r="B120" s="179"/>
      <c r="D120" s="243"/>
      <c r="E120" s="243"/>
      <c r="F120" s="196"/>
      <c r="G120" s="247"/>
      <c r="H120" s="196"/>
      <c r="I120" s="244"/>
      <c r="J120" s="250" t="str">
        <f t="shared" si="7"/>
        <v>13 非鉄金属　　　　　　</v>
      </c>
      <c r="K120" s="251">
        <f t="shared" si="8"/>
        <v>0</v>
      </c>
      <c r="Q120" s="205"/>
      <c r="U120" s="257" t="str">
        <f t="shared" si="9"/>
        <v>06 繊維製品　</v>
      </c>
      <c r="V120" s="258">
        <v>0</v>
      </c>
    </row>
    <row r="121" spans="1:22">
      <c r="A121" s="179"/>
      <c r="B121" s="179"/>
      <c r="D121" s="243"/>
      <c r="E121" s="243"/>
      <c r="F121" s="196"/>
      <c r="G121" s="247"/>
      <c r="H121" s="196"/>
      <c r="I121" s="244"/>
      <c r="J121" s="250" t="str">
        <f t="shared" si="7"/>
        <v>14 金属製品　　　　　　</v>
      </c>
      <c r="K121" s="251">
        <f t="shared" si="8"/>
        <v>0</v>
      </c>
      <c r="Q121" s="205"/>
      <c r="U121" s="257" t="str">
        <f t="shared" si="9"/>
        <v>07 パルプ・紙・木製品</v>
      </c>
      <c r="V121" s="258">
        <v>0</v>
      </c>
    </row>
    <row r="122" spans="1:22">
      <c r="A122" s="179"/>
      <c r="B122" s="179"/>
      <c r="D122" s="243"/>
      <c r="E122" s="243"/>
      <c r="F122" s="196"/>
      <c r="G122" s="247"/>
      <c r="H122" s="196"/>
      <c r="I122" s="244"/>
      <c r="J122" s="250" t="str">
        <f t="shared" si="7"/>
        <v>15 はん用機械</v>
      </c>
      <c r="K122" s="251">
        <f t="shared" si="8"/>
        <v>0</v>
      </c>
      <c r="Q122" s="205"/>
      <c r="U122" s="257" t="str">
        <f t="shared" si="9"/>
        <v>08 化学製品  　　　  　</v>
      </c>
      <c r="V122" s="258">
        <v>0</v>
      </c>
    </row>
    <row r="123" spans="1:22">
      <c r="A123" s="179"/>
      <c r="B123" s="179"/>
      <c r="D123" s="243"/>
      <c r="E123" s="243"/>
      <c r="F123" s="196"/>
      <c r="G123" s="247"/>
      <c r="H123" s="196"/>
      <c r="I123" s="244"/>
      <c r="J123" s="250" t="str">
        <f t="shared" si="7"/>
        <v>16 生産用機械</v>
      </c>
      <c r="K123" s="251">
        <f t="shared" si="8"/>
        <v>0</v>
      </c>
      <c r="Q123" s="205"/>
      <c r="U123" s="257" t="str">
        <f t="shared" si="9"/>
        <v>09 石油・石炭製品　　　</v>
      </c>
      <c r="V123" s="258">
        <v>0</v>
      </c>
    </row>
    <row r="124" spans="1:22">
      <c r="A124" s="179"/>
      <c r="B124" s="179"/>
      <c r="D124" s="243"/>
      <c r="E124" s="243"/>
      <c r="F124" s="196"/>
      <c r="G124" s="247"/>
      <c r="H124" s="196"/>
      <c r="I124" s="244"/>
      <c r="J124" s="250" t="str">
        <f t="shared" si="7"/>
        <v>17 業務用機械</v>
      </c>
      <c r="K124" s="251">
        <f t="shared" si="8"/>
        <v>0</v>
      </c>
      <c r="Q124" s="205"/>
      <c r="U124" s="257" t="str">
        <f t="shared" si="9"/>
        <v>10 プラスチック・ゴム</v>
      </c>
      <c r="V124" s="258">
        <v>0</v>
      </c>
    </row>
    <row r="125" spans="1:22">
      <c r="A125" s="179"/>
      <c r="B125" s="179"/>
      <c r="D125" s="243"/>
      <c r="E125" s="243"/>
      <c r="F125" s="196"/>
      <c r="G125" s="247"/>
      <c r="H125" s="196"/>
      <c r="I125" s="244"/>
      <c r="J125" s="250" t="str">
        <f t="shared" si="7"/>
        <v>18 電子部品</v>
      </c>
      <c r="K125" s="251">
        <f t="shared" si="8"/>
        <v>0</v>
      </c>
      <c r="Q125" s="205"/>
      <c r="U125" s="257" t="str">
        <f t="shared" si="9"/>
        <v>11 窯業・土石製品　　</v>
      </c>
      <c r="V125" s="258">
        <v>0</v>
      </c>
    </row>
    <row r="126" spans="1:22">
      <c r="A126" s="179"/>
      <c r="B126" s="179"/>
      <c r="D126" s="243"/>
      <c r="E126" s="243"/>
      <c r="F126" s="196"/>
      <c r="G126" s="247"/>
      <c r="H126" s="196"/>
      <c r="I126" s="244"/>
      <c r="J126" s="250" t="str">
        <f t="shared" si="7"/>
        <v>19 電気機械　　　　　　</v>
      </c>
      <c r="K126" s="251">
        <f t="shared" si="8"/>
        <v>0</v>
      </c>
      <c r="Q126" s="205"/>
      <c r="U126" s="257" t="str">
        <f t="shared" si="9"/>
        <v>12 鉄鋼　　　　　　　　</v>
      </c>
      <c r="V126" s="258">
        <v>0</v>
      </c>
    </row>
    <row r="127" spans="1:22">
      <c r="A127" s="179"/>
      <c r="B127" s="179"/>
      <c r="D127" s="243"/>
      <c r="E127" s="243"/>
      <c r="F127" s="196"/>
      <c r="G127" s="247"/>
      <c r="H127" s="196"/>
      <c r="I127" s="244"/>
      <c r="J127" s="250" t="str">
        <f t="shared" si="7"/>
        <v>20 情報・通信機器</v>
      </c>
      <c r="K127" s="251">
        <f t="shared" si="8"/>
        <v>0</v>
      </c>
      <c r="Q127" s="205"/>
      <c r="U127" s="257" t="str">
        <f t="shared" si="9"/>
        <v>13 非鉄金属　　　　　　</v>
      </c>
      <c r="V127" s="258">
        <v>0</v>
      </c>
    </row>
    <row r="128" spans="1:22">
      <c r="A128" s="179"/>
      <c r="B128" s="179"/>
      <c r="D128" s="243"/>
      <c r="E128" s="243"/>
      <c r="F128" s="196"/>
      <c r="I128" s="244"/>
      <c r="J128" s="250" t="str">
        <f t="shared" si="7"/>
        <v>21 輸送機械  　　　　　</v>
      </c>
      <c r="K128" s="251">
        <f t="shared" si="8"/>
        <v>0</v>
      </c>
      <c r="Q128" s="205"/>
      <c r="U128" s="257" t="str">
        <f t="shared" si="9"/>
        <v>14 金属製品　　　　　　</v>
      </c>
      <c r="V128" s="258">
        <v>0</v>
      </c>
    </row>
    <row r="129" spans="1:22">
      <c r="A129" s="179"/>
      <c r="B129" s="179"/>
      <c r="D129" s="243"/>
      <c r="E129" s="243"/>
      <c r="F129" s="196"/>
      <c r="G129" s="259" t="str">
        <f>G29</f>
        <v>★需要増加額</v>
      </c>
      <c r="I129" s="244"/>
      <c r="J129" s="250" t="str">
        <f t="shared" si="7"/>
        <v>22 その他の製造工業製品</v>
      </c>
      <c r="K129" s="251">
        <f t="shared" si="8"/>
        <v>0</v>
      </c>
      <c r="Q129" s="205"/>
      <c r="U129" s="257" t="str">
        <f t="shared" si="9"/>
        <v>15 はん用機械</v>
      </c>
      <c r="V129" s="258">
        <v>0</v>
      </c>
    </row>
    <row r="130" spans="1:22" ht="13.5">
      <c r="A130" s="179"/>
      <c r="B130" s="179"/>
      <c r="D130" s="243"/>
      <c r="E130" s="243"/>
      <c r="F130" s="208"/>
      <c r="G130" s="260" t="str">
        <f>U23</f>
        <v>01 農業　　　　　</v>
      </c>
      <c r="H130" s="220">
        <f>'２次効果'!J49</f>
        <v>0</v>
      </c>
      <c r="I130" s="244"/>
      <c r="J130" s="250" t="str">
        <f t="shared" si="7"/>
        <v>23 建設　　　　　　　　</v>
      </c>
      <c r="K130" s="251">
        <f t="shared" si="8"/>
        <v>0</v>
      </c>
      <c r="Q130" s="205"/>
      <c r="U130" s="261" t="str">
        <f t="shared" si="9"/>
        <v>16 生産用機械</v>
      </c>
      <c r="V130" s="262">
        <v>0</v>
      </c>
    </row>
    <row r="131" spans="1:22" ht="13.5">
      <c r="A131" s="179"/>
      <c r="B131" s="179"/>
      <c r="D131" s="243"/>
      <c r="E131" s="243"/>
      <c r="F131" s="208"/>
      <c r="G131" s="260" t="str">
        <f t="shared" ref="G131:G169" si="10">U24</f>
        <v>02 林業　　　　　</v>
      </c>
      <c r="H131" s="220">
        <f>'２次効果'!J50</f>
        <v>0</v>
      </c>
      <c r="I131" s="244"/>
      <c r="J131" s="250" t="str">
        <f t="shared" si="7"/>
        <v>24 電力・ガス・熱供給</v>
      </c>
      <c r="K131" s="251">
        <f t="shared" si="8"/>
        <v>0</v>
      </c>
      <c r="Q131" s="205"/>
      <c r="U131" s="263" t="str">
        <f t="shared" si="9"/>
        <v>17 業務用機械</v>
      </c>
      <c r="V131" s="258">
        <v>0</v>
      </c>
    </row>
    <row r="132" spans="1:22" ht="13.5">
      <c r="A132" s="179"/>
      <c r="B132" s="179"/>
      <c r="D132" s="243"/>
      <c r="E132" s="243"/>
      <c r="F132" s="208"/>
      <c r="G132" s="260" t="str">
        <f t="shared" si="10"/>
        <v>03 漁業　　　　</v>
      </c>
      <c r="H132" s="220">
        <f>'２次効果'!J51</f>
        <v>0</v>
      </c>
      <c r="I132" s="244"/>
      <c r="J132" s="250" t="str">
        <f t="shared" si="7"/>
        <v>25 水道</v>
      </c>
      <c r="K132" s="251">
        <f t="shared" si="8"/>
        <v>0</v>
      </c>
      <c r="Q132" s="205"/>
      <c r="U132" s="263" t="str">
        <f t="shared" si="9"/>
        <v>18 電子部品</v>
      </c>
      <c r="V132" s="258">
        <v>0</v>
      </c>
    </row>
    <row r="133" spans="1:22" ht="13.5">
      <c r="A133" s="179"/>
      <c r="B133" s="179"/>
      <c r="D133" s="243"/>
      <c r="E133" s="243"/>
      <c r="F133" s="208"/>
      <c r="G133" s="260" t="str">
        <f t="shared" si="10"/>
        <v>04 鉱業</v>
      </c>
      <c r="H133" s="220">
        <f>'２次効果'!J52</f>
        <v>0</v>
      </c>
      <c r="I133" s="244"/>
      <c r="J133" s="250" t="str">
        <f t="shared" si="7"/>
        <v>26 廃棄物処理</v>
      </c>
      <c r="K133" s="251">
        <f t="shared" si="8"/>
        <v>0</v>
      </c>
      <c r="Q133" s="205"/>
      <c r="U133" s="263" t="str">
        <f t="shared" si="9"/>
        <v>19 電気機械　　　　　　</v>
      </c>
      <c r="V133" s="258">
        <v>0</v>
      </c>
    </row>
    <row r="134" spans="1:22" ht="13.5">
      <c r="A134" s="179"/>
      <c r="B134" s="179"/>
      <c r="D134" s="243"/>
      <c r="E134" s="243"/>
      <c r="F134" s="208"/>
      <c r="G134" s="260" t="str">
        <f t="shared" si="10"/>
        <v>05 飲食料品　　　　　　　</v>
      </c>
      <c r="H134" s="220">
        <f>'２次効果'!J53</f>
        <v>0</v>
      </c>
      <c r="I134" s="244"/>
      <c r="J134" s="250" t="str">
        <f t="shared" si="7"/>
        <v>27 商業　　　　　　　　</v>
      </c>
      <c r="K134" s="251">
        <f t="shared" si="8"/>
        <v>0</v>
      </c>
      <c r="Q134" s="205"/>
      <c r="U134" s="263" t="str">
        <f t="shared" si="9"/>
        <v>20 情報・通信機器</v>
      </c>
      <c r="V134" s="258">
        <v>0</v>
      </c>
    </row>
    <row r="135" spans="1:22" ht="13.5">
      <c r="A135" s="179"/>
      <c r="B135" s="179"/>
      <c r="D135" s="243"/>
      <c r="E135" s="243"/>
      <c r="F135" s="208"/>
      <c r="G135" s="260" t="str">
        <f t="shared" si="10"/>
        <v>06 繊維製品　</v>
      </c>
      <c r="H135" s="220">
        <f>'２次効果'!J54</f>
        <v>0</v>
      </c>
      <c r="I135" s="244"/>
      <c r="J135" s="250" t="str">
        <f t="shared" si="7"/>
        <v>28 金融・保険　　　　　</v>
      </c>
      <c r="K135" s="251">
        <f t="shared" si="8"/>
        <v>0</v>
      </c>
      <c r="Q135" s="205"/>
      <c r="U135" s="263" t="str">
        <f t="shared" si="9"/>
        <v>21 輸送機械  　　　　　</v>
      </c>
      <c r="V135" s="258">
        <v>0</v>
      </c>
    </row>
    <row r="136" spans="1:22" ht="13.5">
      <c r="A136" s="179"/>
      <c r="B136" s="179"/>
      <c r="D136" s="243"/>
      <c r="E136" s="243"/>
      <c r="F136" s="208"/>
      <c r="G136" s="260" t="str">
        <f t="shared" si="10"/>
        <v>07 パルプ・紙・木製品</v>
      </c>
      <c r="H136" s="220">
        <f>'２次効果'!J55</f>
        <v>0</v>
      </c>
      <c r="I136" s="244"/>
      <c r="J136" s="250" t="str">
        <f t="shared" si="7"/>
        <v>29 不動産　　　　　　　</v>
      </c>
      <c r="K136" s="251">
        <f t="shared" si="8"/>
        <v>0</v>
      </c>
      <c r="Q136" s="205"/>
      <c r="U136" s="263" t="str">
        <f t="shared" si="9"/>
        <v>22 その他の製造工業製品</v>
      </c>
      <c r="V136" s="258">
        <v>0</v>
      </c>
    </row>
    <row r="137" spans="1:22" ht="13.5">
      <c r="A137" s="179"/>
      <c r="B137" s="179"/>
      <c r="D137" s="243"/>
      <c r="E137" s="243"/>
      <c r="F137" s="208"/>
      <c r="G137" s="260" t="str">
        <f t="shared" si="10"/>
        <v>08 化学製品  　　　  　</v>
      </c>
      <c r="H137" s="220">
        <f>'２次効果'!J56</f>
        <v>0</v>
      </c>
      <c r="I137" s="244"/>
      <c r="J137" s="250" t="str">
        <f t="shared" si="7"/>
        <v>30 運輸・郵便　　　</v>
      </c>
      <c r="K137" s="251">
        <f t="shared" si="8"/>
        <v>0</v>
      </c>
      <c r="N137" s="691"/>
      <c r="O137" s="691"/>
      <c r="P137" s="691"/>
      <c r="Q137" s="691"/>
      <c r="R137" s="691"/>
      <c r="S137" s="691"/>
      <c r="U137" s="263" t="str">
        <f t="shared" si="9"/>
        <v>23 建設　　　　　　　　</v>
      </c>
      <c r="V137" s="258">
        <v>0</v>
      </c>
    </row>
    <row r="138" spans="1:22" ht="13.5">
      <c r="A138" s="179"/>
      <c r="B138" s="179"/>
      <c r="D138" s="243"/>
      <c r="E138" s="243"/>
      <c r="F138" s="208"/>
      <c r="G138" s="260" t="str">
        <f t="shared" si="10"/>
        <v>09 石油・石炭製品　　　</v>
      </c>
      <c r="H138" s="220">
        <f>'２次効果'!J57</f>
        <v>0</v>
      </c>
      <c r="I138" s="244"/>
      <c r="J138" s="250" t="str">
        <f t="shared" si="7"/>
        <v>31 情報通信</v>
      </c>
      <c r="K138" s="251">
        <f t="shared" si="8"/>
        <v>0</v>
      </c>
      <c r="Q138" s="205"/>
      <c r="U138" s="263" t="str">
        <f t="shared" si="9"/>
        <v>24 電力・ガス・熱供給</v>
      </c>
      <c r="V138" s="258">
        <v>0</v>
      </c>
    </row>
    <row r="139" spans="1:22" ht="13.5">
      <c r="A139" s="179"/>
      <c r="B139" s="179"/>
      <c r="D139" s="243"/>
      <c r="E139" s="243"/>
      <c r="F139" s="208"/>
      <c r="G139" s="260" t="str">
        <f t="shared" si="10"/>
        <v>10 プラスチック・ゴム</v>
      </c>
      <c r="H139" s="220">
        <f>'２次効果'!J58</f>
        <v>0</v>
      </c>
      <c r="I139" s="244"/>
      <c r="J139" s="250" t="str">
        <f t="shared" si="7"/>
        <v>32 公務　　　　　　　　</v>
      </c>
      <c r="K139" s="251">
        <f t="shared" si="8"/>
        <v>0</v>
      </c>
      <c r="Q139" s="205"/>
      <c r="U139" s="263" t="str">
        <f t="shared" si="9"/>
        <v>25 水道</v>
      </c>
      <c r="V139" s="258">
        <v>0</v>
      </c>
    </row>
    <row r="140" spans="1:22" ht="13.5">
      <c r="A140" s="179"/>
      <c r="B140" s="179"/>
      <c r="D140" s="243"/>
      <c r="E140" s="243"/>
      <c r="F140" s="208"/>
      <c r="G140" s="260" t="str">
        <f t="shared" si="10"/>
        <v>11 窯業・土石製品　　</v>
      </c>
      <c r="H140" s="220">
        <f>'２次効果'!J59</f>
        <v>0</v>
      </c>
      <c r="I140" s="244"/>
      <c r="J140" s="250" t="str">
        <f t="shared" si="7"/>
        <v>33 教育・研究　　　　　</v>
      </c>
      <c r="K140" s="251">
        <f t="shared" si="8"/>
        <v>0</v>
      </c>
      <c r="Q140" s="205"/>
      <c r="U140" s="263" t="str">
        <f t="shared" si="9"/>
        <v>26 廃棄物処理</v>
      </c>
      <c r="V140" s="258">
        <v>0</v>
      </c>
    </row>
    <row r="141" spans="1:22" ht="13.5">
      <c r="A141" s="179"/>
      <c r="B141" s="179"/>
      <c r="D141" s="243"/>
      <c r="E141" s="243"/>
      <c r="F141" s="208"/>
      <c r="G141" s="260" t="str">
        <f t="shared" si="10"/>
        <v>12 鉄鋼　　　　　　　　</v>
      </c>
      <c r="H141" s="220">
        <f>'２次効果'!J60</f>
        <v>0</v>
      </c>
      <c r="I141" s="244"/>
      <c r="J141" s="250" t="str">
        <f t="shared" si="7"/>
        <v>34 医療・福祉</v>
      </c>
      <c r="K141" s="251">
        <f t="shared" si="8"/>
        <v>0</v>
      </c>
      <c r="Q141" s="205"/>
      <c r="U141" s="263" t="str">
        <f t="shared" si="9"/>
        <v>27 商業　　　　　　　　</v>
      </c>
      <c r="V141" s="258">
        <v>0</v>
      </c>
    </row>
    <row r="142" spans="1:22" ht="13.5">
      <c r="A142" s="179"/>
      <c r="B142" s="179"/>
      <c r="D142" s="243"/>
      <c r="E142" s="243"/>
      <c r="F142" s="208"/>
      <c r="G142" s="260" t="str">
        <f t="shared" si="10"/>
        <v>13 非鉄金属　　　　　　</v>
      </c>
      <c r="H142" s="220">
        <f>'２次効果'!J61</f>
        <v>0</v>
      </c>
      <c r="I142" s="244"/>
      <c r="J142" s="250" t="str">
        <f t="shared" si="7"/>
        <v>35 その他の非営利団体サービス</v>
      </c>
      <c r="K142" s="251">
        <f t="shared" si="8"/>
        <v>0</v>
      </c>
      <c r="Q142" s="205"/>
      <c r="U142" s="263" t="str">
        <f t="shared" si="9"/>
        <v>28 金融・保険　　　　　</v>
      </c>
      <c r="V142" s="258">
        <v>0</v>
      </c>
    </row>
    <row r="143" spans="1:22" ht="13.5">
      <c r="A143" s="179"/>
      <c r="B143" s="179"/>
      <c r="D143" s="243"/>
      <c r="E143" s="243"/>
      <c r="F143" s="208"/>
      <c r="G143" s="260" t="str">
        <f t="shared" si="10"/>
        <v>14 金属製品　　　　　　</v>
      </c>
      <c r="H143" s="220">
        <f>'２次効果'!J62</f>
        <v>0</v>
      </c>
      <c r="I143" s="244"/>
      <c r="J143" s="250" t="str">
        <f t="shared" si="7"/>
        <v>36 対事業所サービス</v>
      </c>
      <c r="K143" s="251">
        <f t="shared" si="8"/>
        <v>0</v>
      </c>
      <c r="Q143" s="205"/>
      <c r="U143" s="263" t="str">
        <f t="shared" si="9"/>
        <v>29 不動産　　　　　　　</v>
      </c>
      <c r="V143" s="258">
        <v>0</v>
      </c>
    </row>
    <row r="144" spans="1:22" ht="13.5">
      <c r="A144" s="179"/>
      <c r="B144" s="179"/>
      <c r="D144" s="243"/>
      <c r="E144" s="243"/>
      <c r="F144" s="208"/>
      <c r="G144" s="260" t="str">
        <f t="shared" si="10"/>
        <v>15 はん用機械</v>
      </c>
      <c r="H144" s="220">
        <f>'２次効果'!J63</f>
        <v>0</v>
      </c>
      <c r="I144" s="244"/>
      <c r="J144" s="250" t="str">
        <f t="shared" si="7"/>
        <v>37 対個人サービス</v>
      </c>
      <c r="K144" s="251">
        <f t="shared" si="8"/>
        <v>0</v>
      </c>
      <c r="Q144" s="205"/>
      <c r="U144" s="263" t="str">
        <f t="shared" si="9"/>
        <v>30 運輸・郵便　　　</v>
      </c>
      <c r="V144" s="258">
        <v>0</v>
      </c>
    </row>
    <row r="145" spans="1:22" ht="13.5">
      <c r="A145" s="179"/>
      <c r="B145" s="264"/>
      <c r="F145" s="208"/>
      <c r="G145" s="260" t="str">
        <f t="shared" si="10"/>
        <v>16 生産用機械</v>
      </c>
      <c r="H145" s="220">
        <f>'２次効果'!J64</f>
        <v>0</v>
      </c>
      <c r="J145" s="250" t="str">
        <f t="shared" si="7"/>
        <v>38 事務用品</v>
      </c>
      <c r="K145" s="251">
        <f t="shared" si="8"/>
        <v>0</v>
      </c>
      <c r="Q145" s="205"/>
      <c r="U145" s="263" t="str">
        <f t="shared" si="9"/>
        <v>31 情報通信</v>
      </c>
      <c r="V145" s="258">
        <v>0</v>
      </c>
    </row>
    <row r="146" spans="1:22" ht="13.5">
      <c r="A146" s="179"/>
      <c r="B146" s="265"/>
      <c r="D146" s="148" t="s">
        <v>150</v>
      </c>
      <c r="F146" s="208"/>
      <c r="G146" s="260" t="str">
        <f t="shared" si="10"/>
        <v>17 業務用機械</v>
      </c>
      <c r="H146" s="220">
        <f>'２次効果'!J65</f>
        <v>0</v>
      </c>
      <c r="J146" s="250" t="str">
        <f t="shared" si="7"/>
        <v>39 分類不明</v>
      </c>
      <c r="K146" s="251">
        <f t="shared" si="8"/>
        <v>0</v>
      </c>
      <c r="Q146" s="205"/>
      <c r="U146" s="263" t="str">
        <f t="shared" si="9"/>
        <v>32 公務　　　　　　　　</v>
      </c>
      <c r="V146" s="258">
        <v>0</v>
      </c>
    </row>
    <row r="147" spans="1:22" ht="13.5">
      <c r="A147" s="179"/>
      <c r="B147" s="265"/>
      <c r="D147" s="148" t="s">
        <v>151</v>
      </c>
      <c r="E147" s="196"/>
      <c r="F147" s="208"/>
      <c r="G147" s="260" t="str">
        <f t="shared" si="10"/>
        <v>18 電子部品</v>
      </c>
      <c r="H147" s="220">
        <f>'２次効果'!J66</f>
        <v>0</v>
      </c>
      <c r="J147" s="250" t="str">
        <f t="shared" ref="J147" si="11">U62</f>
        <v>合計</v>
      </c>
      <c r="K147" s="266">
        <f>SUM(K108:K146)</f>
        <v>0</v>
      </c>
      <c r="M147" s="179"/>
      <c r="N147" s="179"/>
      <c r="O147" s="179"/>
      <c r="P147" s="179"/>
      <c r="Q147" s="202"/>
      <c r="R147" s="179"/>
      <c r="S147" s="689" t="s">
        <v>116</v>
      </c>
      <c r="U147" s="263" t="str">
        <f t="shared" si="9"/>
        <v>33 教育・研究　　　　　</v>
      </c>
      <c r="V147" s="258">
        <v>0</v>
      </c>
    </row>
    <row r="148" spans="1:22" ht="12.2" customHeight="1">
      <c r="A148" s="179"/>
      <c r="B148" s="265"/>
      <c r="D148" s="238">
        <f>H105</f>
        <v>0</v>
      </c>
      <c r="E148" s="214"/>
      <c r="F148" s="208"/>
      <c r="G148" s="260" t="str">
        <f t="shared" si="10"/>
        <v>19 電気機械　　　　　　</v>
      </c>
      <c r="H148" s="220">
        <f>'２次効果'!J67</f>
        <v>0</v>
      </c>
      <c r="S148" s="690"/>
      <c r="U148" s="263" t="str">
        <f t="shared" si="9"/>
        <v>34 医療・福祉</v>
      </c>
      <c r="V148" s="258">
        <v>0</v>
      </c>
    </row>
    <row r="149" spans="1:22" ht="13.5">
      <c r="A149" s="179"/>
      <c r="B149" s="265"/>
      <c r="F149" s="208"/>
      <c r="G149" s="260" t="str">
        <f t="shared" si="10"/>
        <v>20 情報・通信機器</v>
      </c>
      <c r="H149" s="220">
        <f>'２次効果'!J68</f>
        <v>0</v>
      </c>
      <c r="J149" s="213" t="s">
        <v>152</v>
      </c>
      <c r="K149" s="243"/>
      <c r="M149" s="215" t="s">
        <v>118</v>
      </c>
      <c r="Q149" s="216" t="s">
        <v>119</v>
      </c>
      <c r="S149" s="690"/>
      <c r="U149" s="263" t="str">
        <f t="shared" si="9"/>
        <v>35 その他の非営利団体サービス</v>
      </c>
      <c r="V149" s="258">
        <v>0</v>
      </c>
    </row>
    <row r="150" spans="1:22" ht="13.5">
      <c r="A150" s="178"/>
      <c r="B150" s="265"/>
      <c r="F150" s="208"/>
      <c r="G150" s="260" t="str">
        <f t="shared" si="10"/>
        <v>21 輸送機械  　　　　　</v>
      </c>
      <c r="H150" s="220">
        <f>'２次効果'!J69</f>
        <v>0</v>
      </c>
      <c r="J150" s="217" t="str">
        <f>U23</f>
        <v>01 農業　　　　　</v>
      </c>
      <c r="K150" s="218">
        <f>'２次効果'!N49</f>
        <v>0</v>
      </c>
      <c r="M150" s="210">
        <f>'２次効果'!H138</f>
        <v>0</v>
      </c>
      <c r="P150" s="215" t="s">
        <v>121</v>
      </c>
      <c r="Q150" s="221">
        <f>'２次効果'!J138</f>
        <v>9.175739985569166E-2</v>
      </c>
      <c r="R150" s="215" t="s">
        <v>140</v>
      </c>
      <c r="S150" s="233">
        <f>'２次効果'!L138</f>
        <v>0</v>
      </c>
      <c r="U150" s="263" t="str">
        <f t="shared" si="9"/>
        <v>36 対事業所サービス</v>
      </c>
      <c r="V150" s="258">
        <v>0</v>
      </c>
    </row>
    <row r="151" spans="1:22" ht="13.5">
      <c r="A151" s="179"/>
      <c r="B151" s="265"/>
      <c r="F151" s="208"/>
      <c r="G151" s="260" t="str">
        <f t="shared" si="10"/>
        <v>22 その他の製造工業製品</v>
      </c>
      <c r="H151" s="220">
        <f>'２次効果'!J70</f>
        <v>0</v>
      </c>
      <c r="J151" s="217" t="str">
        <f t="shared" ref="J151:J188" si="12">U24</f>
        <v>02 林業　　　　　</v>
      </c>
      <c r="K151" s="218">
        <f>'２次効果'!N50</f>
        <v>0</v>
      </c>
      <c r="M151" s="210">
        <f>'２次効果'!H139</f>
        <v>0</v>
      </c>
      <c r="P151" s="215" t="s">
        <v>286</v>
      </c>
      <c r="Q151" s="221">
        <f>'２次効果'!J139</f>
        <v>0.23320294523699953</v>
      </c>
      <c r="R151" s="215" t="s">
        <v>287</v>
      </c>
      <c r="S151" s="233">
        <f>'２次効果'!L139</f>
        <v>0</v>
      </c>
      <c r="U151" s="263" t="str">
        <f t="shared" si="9"/>
        <v>37 対個人サービス</v>
      </c>
      <c r="V151" s="258">
        <v>0</v>
      </c>
    </row>
    <row r="152" spans="1:22" ht="13.5">
      <c r="A152" s="179"/>
      <c r="B152" s="265"/>
      <c r="F152" s="208"/>
      <c r="G152" s="260" t="str">
        <f t="shared" si="10"/>
        <v>23 建設　　　　　　　　</v>
      </c>
      <c r="H152" s="220">
        <f>'２次効果'!J71</f>
        <v>0</v>
      </c>
      <c r="J152" s="217" t="str">
        <f t="shared" si="12"/>
        <v>03 漁業　　　　</v>
      </c>
      <c r="K152" s="218">
        <f>'２次効果'!N51</f>
        <v>0</v>
      </c>
      <c r="M152" s="210">
        <f>'２次効果'!H140</f>
        <v>0</v>
      </c>
      <c r="P152" s="215" t="s">
        <v>286</v>
      </c>
      <c r="Q152" s="221">
        <f>'２次効果'!J140</f>
        <v>0.18494847793597105</v>
      </c>
      <c r="R152" s="215" t="s">
        <v>287</v>
      </c>
      <c r="S152" s="233">
        <f>'２次効果'!L140</f>
        <v>0</v>
      </c>
      <c r="U152" s="263" t="str">
        <f t="shared" si="9"/>
        <v>38 事務用品</v>
      </c>
      <c r="V152" s="258">
        <v>0</v>
      </c>
    </row>
    <row r="153" spans="1:22" ht="13.5" customHeight="1">
      <c r="A153" s="179"/>
      <c r="B153" s="265"/>
      <c r="F153" s="208"/>
      <c r="G153" s="260" t="str">
        <f t="shared" si="10"/>
        <v>24 電力・ガス・熱供給</v>
      </c>
      <c r="H153" s="220">
        <f>'２次効果'!J72</f>
        <v>0</v>
      </c>
      <c r="J153" s="217" t="str">
        <f t="shared" si="12"/>
        <v>04 鉱業</v>
      </c>
      <c r="K153" s="218">
        <f>'２次効果'!N52</f>
        <v>0</v>
      </c>
      <c r="M153" s="210">
        <f>'２次効果'!H141</f>
        <v>0</v>
      </c>
      <c r="P153" s="215" t="s">
        <v>286</v>
      </c>
      <c r="Q153" s="221">
        <f>'２次効果'!J141</f>
        <v>0.16322230326606693</v>
      </c>
      <c r="R153" s="215" t="s">
        <v>287</v>
      </c>
      <c r="S153" s="233">
        <f>'２次効果'!L141</f>
        <v>0</v>
      </c>
      <c r="U153" s="263" t="str">
        <f t="shared" si="9"/>
        <v>39 分類不明</v>
      </c>
      <c r="V153" s="258">
        <v>0</v>
      </c>
    </row>
    <row r="154" spans="1:22" ht="14.25" thickBot="1">
      <c r="A154" s="179"/>
      <c r="B154" s="265"/>
      <c r="F154" s="208"/>
      <c r="G154" s="260" t="str">
        <f t="shared" si="10"/>
        <v>25 水道</v>
      </c>
      <c r="H154" s="220">
        <f>'２次効果'!J73</f>
        <v>0</v>
      </c>
      <c r="J154" s="217" t="str">
        <f t="shared" si="12"/>
        <v>05 飲食料品　　　　　　　</v>
      </c>
      <c r="K154" s="218">
        <f>'２次効果'!N53</f>
        <v>0</v>
      </c>
      <c r="M154" s="210">
        <f>'２次効果'!H142</f>
        <v>0</v>
      </c>
      <c r="P154" s="215" t="s">
        <v>286</v>
      </c>
      <c r="Q154" s="221">
        <f>'２次効果'!J142</f>
        <v>0.11941228469845128</v>
      </c>
      <c r="R154" s="215" t="s">
        <v>287</v>
      </c>
      <c r="S154" s="233">
        <f>'２次効果'!L142</f>
        <v>0</v>
      </c>
      <c r="U154" s="267" t="str">
        <f t="shared" ref="U154" si="13">U62</f>
        <v>合計</v>
      </c>
      <c r="V154" s="268">
        <v>0</v>
      </c>
    </row>
    <row r="155" spans="1:22" ht="13.5">
      <c r="A155" s="179"/>
      <c r="B155" s="265"/>
      <c r="F155" s="208"/>
      <c r="G155" s="260" t="str">
        <f t="shared" si="10"/>
        <v>26 廃棄物処理</v>
      </c>
      <c r="H155" s="220">
        <f>'２次効果'!J74</f>
        <v>0</v>
      </c>
      <c r="J155" s="217" t="str">
        <f t="shared" si="12"/>
        <v>06 繊維製品　</v>
      </c>
      <c r="K155" s="218">
        <f>'２次効果'!N54</f>
        <v>0</v>
      </c>
      <c r="M155" s="210">
        <f>'２次効果'!H143</f>
        <v>0</v>
      </c>
      <c r="N155" s="179"/>
      <c r="O155" s="179"/>
      <c r="P155" s="215" t="s">
        <v>286</v>
      </c>
      <c r="Q155" s="221">
        <f>'２次効果'!J143</f>
        <v>0.33653907192280835</v>
      </c>
      <c r="R155" s="215" t="s">
        <v>287</v>
      </c>
      <c r="S155" s="233">
        <f>'２次効果'!L143</f>
        <v>0</v>
      </c>
      <c r="T155" s="179"/>
    </row>
    <row r="156" spans="1:22" ht="13.5">
      <c r="A156" s="179"/>
      <c r="B156" s="265"/>
      <c r="D156" s="206"/>
      <c r="E156" s="206"/>
      <c r="F156" s="208"/>
      <c r="G156" s="260" t="str">
        <f t="shared" si="10"/>
        <v>27 商業　　　　　　　　</v>
      </c>
      <c r="H156" s="220">
        <f>'２次効果'!J75</f>
        <v>0</v>
      </c>
      <c r="J156" s="217" t="str">
        <f t="shared" si="12"/>
        <v>07 パルプ・紙・木製品</v>
      </c>
      <c r="K156" s="218">
        <f>'２次効果'!N55</f>
        <v>0</v>
      </c>
      <c r="M156" s="210">
        <f>'２次効果'!H144</f>
        <v>0</v>
      </c>
      <c r="P156" s="215" t="s">
        <v>286</v>
      </c>
      <c r="Q156" s="221">
        <f>'２次効果'!J144</f>
        <v>0.13369554804362999</v>
      </c>
      <c r="R156" s="215" t="s">
        <v>287</v>
      </c>
      <c r="S156" s="233">
        <f>'２次効果'!L144</f>
        <v>0</v>
      </c>
    </row>
    <row r="157" spans="1:22" ht="13.5">
      <c r="A157" s="179"/>
      <c r="B157" s="265"/>
      <c r="F157" s="208"/>
      <c r="G157" s="260" t="str">
        <f t="shared" si="10"/>
        <v>28 金融・保険　　　　　</v>
      </c>
      <c r="H157" s="220">
        <f>'２次効果'!J76</f>
        <v>0</v>
      </c>
      <c r="J157" s="217" t="str">
        <f t="shared" si="12"/>
        <v>08 化学製品  　　　  　</v>
      </c>
      <c r="K157" s="218">
        <f>'２次効果'!N56</f>
        <v>0</v>
      </c>
      <c r="M157" s="210">
        <f>'２次効果'!H145</f>
        <v>0</v>
      </c>
      <c r="P157" s="215" t="s">
        <v>286</v>
      </c>
      <c r="Q157" s="221">
        <f>'２次効果'!J145</f>
        <v>7.0396886625001986E-2</v>
      </c>
      <c r="R157" s="215" t="s">
        <v>287</v>
      </c>
      <c r="S157" s="233">
        <f>'２次効果'!L145</f>
        <v>0</v>
      </c>
    </row>
    <row r="158" spans="1:22" ht="13.5">
      <c r="A158" s="179"/>
      <c r="B158" s="265"/>
      <c r="F158" s="208"/>
      <c r="G158" s="260" t="str">
        <f t="shared" si="10"/>
        <v>29 不動産　　　　　　　</v>
      </c>
      <c r="H158" s="220">
        <f>'２次効果'!J77</f>
        <v>0</v>
      </c>
      <c r="J158" s="217" t="str">
        <f t="shared" si="12"/>
        <v>09 石油・石炭製品　　　</v>
      </c>
      <c r="K158" s="218">
        <f>'２次効果'!N57</f>
        <v>0</v>
      </c>
      <c r="M158" s="210">
        <f>'２次効果'!H146</f>
        <v>0</v>
      </c>
      <c r="P158" s="215" t="s">
        <v>286</v>
      </c>
      <c r="Q158" s="221">
        <f>'２次効果'!J146</f>
        <v>6.5539826240200456E-3</v>
      </c>
      <c r="R158" s="215" t="s">
        <v>287</v>
      </c>
      <c r="S158" s="233">
        <f>'２次効果'!L146</f>
        <v>0</v>
      </c>
    </row>
    <row r="159" spans="1:22" ht="13.5">
      <c r="A159" s="179"/>
      <c r="B159" s="179"/>
      <c r="F159" s="208"/>
      <c r="G159" s="260" t="str">
        <f t="shared" si="10"/>
        <v>30 運輸・郵便　　　</v>
      </c>
      <c r="H159" s="220">
        <f>'２次効果'!J78</f>
        <v>0</v>
      </c>
      <c r="J159" s="217" t="str">
        <f t="shared" si="12"/>
        <v>10 プラスチック・ゴム</v>
      </c>
      <c r="K159" s="218">
        <f>'２次効果'!N58</f>
        <v>0</v>
      </c>
      <c r="M159" s="210">
        <f>'２次効果'!H147</f>
        <v>0</v>
      </c>
      <c r="P159" s="215" t="s">
        <v>286</v>
      </c>
      <c r="Q159" s="221">
        <f>'２次効果'!J147</f>
        <v>0.16508014716869879</v>
      </c>
      <c r="R159" s="215" t="s">
        <v>287</v>
      </c>
      <c r="S159" s="233">
        <f>'２次効果'!L147</f>
        <v>0</v>
      </c>
    </row>
    <row r="160" spans="1:22" ht="13.5">
      <c r="A160" s="179"/>
      <c r="B160" s="179"/>
      <c r="F160" s="208"/>
      <c r="G160" s="260" t="str">
        <f t="shared" si="10"/>
        <v>31 情報通信</v>
      </c>
      <c r="H160" s="220">
        <f>'２次効果'!J79</f>
        <v>0</v>
      </c>
      <c r="J160" s="217" t="str">
        <f t="shared" si="12"/>
        <v>11 窯業・土石製品　　</v>
      </c>
      <c r="K160" s="218">
        <f>'２次効果'!N59</f>
        <v>0</v>
      </c>
      <c r="M160" s="210">
        <f>'２次効果'!H148</f>
        <v>0</v>
      </c>
      <c r="P160" s="215" t="s">
        <v>286</v>
      </c>
      <c r="Q160" s="221">
        <f>'２次効果'!J148</f>
        <v>0.16238422587571708</v>
      </c>
      <c r="R160" s="215" t="s">
        <v>287</v>
      </c>
      <c r="S160" s="233">
        <f>'２次効果'!L148</f>
        <v>0</v>
      </c>
    </row>
    <row r="161" spans="1:22" ht="13.5">
      <c r="A161" s="179"/>
      <c r="B161" s="269"/>
      <c r="F161" s="208"/>
      <c r="G161" s="260" t="str">
        <f t="shared" si="10"/>
        <v>32 公務　　　　　　　　</v>
      </c>
      <c r="H161" s="220">
        <f>'２次効果'!J80</f>
        <v>0</v>
      </c>
      <c r="J161" s="217" t="str">
        <f t="shared" si="12"/>
        <v>12 鉄鋼　　　　　　　　</v>
      </c>
      <c r="K161" s="218">
        <f>'２次効果'!N60</f>
        <v>0</v>
      </c>
      <c r="L161" s="202"/>
      <c r="M161" s="210">
        <f>'２次効果'!H149</f>
        <v>0</v>
      </c>
      <c r="P161" s="215" t="s">
        <v>286</v>
      </c>
      <c r="Q161" s="221">
        <f>'２次効果'!J149</f>
        <v>0.10286949518925105</v>
      </c>
      <c r="R161" s="215" t="s">
        <v>287</v>
      </c>
      <c r="S161" s="233">
        <f>'２次効果'!L149</f>
        <v>0</v>
      </c>
    </row>
    <row r="162" spans="1:22" ht="13.5">
      <c r="A162" s="260"/>
      <c r="B162" s="270"/>
      <c r="F162" s="208"/>
      <c r="G162" s="260" t="str">
        <f t="shared" si="10"/>
        <v>33 教育・研究　　　　　</v>
      </c>
      <c r="H162" s="220">
        <f>'２次効果'!J81</f>
        <v>0</v>
      </c>
      <c r="J162" s="217" t="str">
        <f t="shared" si="12"/>
        <v>13 非鉄金属　　　　　　</v>
      </c>
      <c r="K162" s="218">
        <f>'２次効果'!N61</f>
        <v>0</v>
      </c>
      <c r="L162" s="219"/>
      <c r="M162" s="210">
        <f>'２次効果'!H150</f>
        <v>0</v>
      </c>
      <c r="P162" s="215" t="s">
        <v>286</v>
      </c>
      <c r="Q162" s="221">
        <f>'２次効果'!J150</f>
        <v>6.4200620613666839E-2</v>
      </c>
      <c r="R162" s="215" t="s">
        <v>287</v>
      </c>
      <c r="S162" s="233">
        <f>'２次効果'!L150</f>
        <v>0</v>
      </c>
    </row>
    <row r="163" spans="1:22" ht="13.5">
      <c r="A163" s="260"/>
      <c r="B163" s="270"/>
      <c r="F163" s="208"/>
      <c r="G163" s="260" t="str">
        <f t="shared" si="10"/>
        <v>34 医療・福祉</v>
      </c>
      <c r="H163" s="220">
        <f>'２次効果'!J82</f>
        <v>0</v>
      </c>
      <c r="J163" s="217" t="str">
        <f t="shared" si="12"/>
        <v>14 金属製品　　　　　　</v>
      </c>
      <c r="K163" s="218">
        <f>'２次効果'!N62</f>
        <v>0</v>
      </c>
      <c r="L163" s="219"/>
      <c r="M163" s="210">
        <f>'２次効果'!H151</f>
        <v>0</v>
      </c>
      <c r="P163" s="215" t="s">
        <v>286</v>
      </c>
      <c r="Q163" s="221">
        <f>'２次効果'!J151</f>
        <v>0.22290141015554077</v>
      </c>
      <c r="R163" s="215" t="s">
        <v>287</v>
      </c>
      <c r="S163" s="233">
        <f>'２次効果'!L151</f>
        <v>0</v>
      </c>
    </row>
    <row r="164" spans="1:22" ht="13.5">
      <c r="A164" s="260"/>
      <c r="B164" s="270"/>
      <c r="F164" s="208"/>
      <c r="G164" s="260" t="str">
        <f t="shared" si="10"/>
        <v>35 その他の非営利団体サービス</v>
      </c>
      <c r="H164" s="220">
        <f>'２次効果'!J83</f>
        <v>0</v>
      </c>
      <c r="J164" s="217" t="str">
        <f t="shared" si="12"/>
        <v>15 はん用機械</v>
      </c>
      <c r="K164" s="218">
        <f>'２次効果'!N63</f>
        <v>0</v>
      </c>
      <c r="L164" s="219"/>
      <c r="M164" s="210">
        <f>'２次効果'!H152</f>
        <v>0</v>
      </c>
      <c r="P164" s="215" t="s">
        <v>286</v>
      </c>
      <c r="Q164" s="221">
        <f>'２次効果'!J152</f>
        <v>0.17123834006306801</v>
      </c>
      <c r="R164" s="215" t="s">
        <v>287</v>
      </c>
      <c r="S164" s="233">
        <f>'２次効果'!L152</f>
        <v>0</v>
      </c>
    </row>
    <row r="165" spans="1:22">
      <c r="A165" s="260"/>
      <c r="B165" s="270"/>
      <c r="G165" s="260" t="str">
        <f t="shared" si="10"/>
        <v>36 対事業所サービス</v>
      </c>
      <c r="H165" s="220">
        <f>'２次効果'!J84</f>
        <v>0</v>
      </c>
      <c r="J165" s="217" t="str">
        <f t="shared" si="12"/>
        <v>16 生産用機械</v>
      </c>
      <c r="K165" s="218">
        <f>'２次効果'!N64</f>
        <v>0</v>
      </c>
      <c r="L165" s="219"/>
      <c r="M165" s="210">
        <f>'２次効果'!H153</f>
        <v>0</v>
      </c>
      <c r="P165" s="215" t="s">
        <v>286</v>
      </c>
      <c r="Q165" s="221">
        <f>'２次効果'!J153</f>
        <v>0.22962027979383612</v>
      </c>
      <c r="R165" s="215" t="s">
        <v>287</v>
      </c>
      <c r="S165" s="233">
        <f>'２次効果'!L153</f>
        <v>0</v>
      </c>
    </row>
    <row r="166" spans="1:22">
      <c r="A166" s="260"/>
      <c r="B166" s="270"/>
      <c r="G166" s="260" t="str">
        <f t="shared" si="10"/>
        <v>37 対個人サービス</v>
      </c>
      <c r="H166" s="220">
        <f>'２次効果'!J85</f>
        <v>0</v>
      </c>
      <c r="J166" s="217" t="str">
        <f t="shared" si="12"/>
        <v>17 業務用機械</v>
      </c>
      <c r="K166" s="218">
        <f>'２次効果'!N65</f>
        <v>0</v>
      </c>
      <c r="L166" s="219"/>
      <c r="M166" s="210">
        <f>'２次効果'!H154</f>
        <v>0</v>
      </c>
      <c r="O166" s="180"/>
      <c r="P166" s="215" t="s">
        <v>286</v>
      </c>
      <c r="Q166" s="221">
        <f>'２次効果'!J154</f>
        <v>0.11954910753008527</v>
      </c>
      <c r="R166" s="215" t="s">
        <v>287</v>
      </c>
      <c r="S166" s="233">
        <f>'２次効果'!L154</f>
        <v>0</v>
      </c>
    </row>
    <row r="167" spans="1:22">
      <c r="A167" s="260"/>
      <c r="B167" s="270"/>
      <c r="G167" s="260" t="str">
        <f t="shared" si="10"/>
        <v>38 事務用品</v>
      </c>
      <c r="H167" s="220">
        <f>'２次効果'!J86</f>
        <v>0</v>
      </c>
      <c r="J167" s="217" t="str">
        <f t="shared" si="12"/>
        <v>18 電子部品</v>
      </c>
      <c r="K167" s="218">
        <f>'２次効果'!N66</f>
        <v>0</v>
      </c>
      <c r="L167" s="219"/>
      <c r="M167" s="210">
        <f>'２次効果'!H155</f>
        <v>0</v>
      </c>
      <c r="P167" s="215" t="s">
        <v>286</v>
      </c>
      <c r="Q167" s="221">
        <f>'２次効果'!J155</f>
        <v>0.11672355521733292</v>
      </c>
      <c r="R167" s="215" t="s">
        <v>287</v>
      </c>
      <c r="S167" s="233">
        <f>'２次効果'!L155</f>
        <v>0</v>
      </c>
    </row>
    <row r="168" spans="1:22">
      <c r="A168" s="260"/>
      <c r="B168" s="270"/>
      <c r="G168" s="260" t="str">
        <f t="shared" si="10"/>
        <v>39 分類不明</v>
      </c>
      <c r="H168" s="220">
        <f>'２次効果'!J87</f>
        <v>0</v>
      </c>
      <c r="J168" s="217" t="str">
        <f t="shared" si="12"/>
        <v>19 電気機械　　　　　　</v>
      </c>
      <c r="K168" s="218">
        <f>'２次効果'!N67</f>
        <v>0</v>
      </c>
      <c r="L168" s="219"/>
      <c r="M168" s="210">
        <f>'２次効果'!H156</f>
        <v>0</v>
      </c>
      <c r="P168" s="215" t="s">
        <v>286</v>
      </c>
      <c r="Q168" s="221">
        <f>'２次効果'!J156</f>
        <v>0.13872273106117314</v>
      </c>
      <c r="R168" s="215" t="s">
        <v>287</v>
      </c>
      <c r="S168" s="233">
        <f>'２次効果'!L156</f>
        <v>0</v>
      </c>
    </row>
    <row r="169" spans="1:22">
      <c r="A169" s="260"/>
      <c r="B169" s="270"/>
      <c r="G169" s="260" t="str">
        <f t="shared" si="10"/>
        <v>合計</v>
      </c>
      <c r="H169" s="228">
        <f>SUM(H130:H168)</f>
        <v>0</v>
      </c>
      <c r="J169" s="217" t="str">
        <f t="shared" si="12"/>
        <v>20 情報・通信機器</v>
      </c>
      <c r="K169" s="218">
        <f>'２次効果'!N68</f>
        <v>0</v>
      </c>
      <c r="L169" s="219"/>
      <c r="M169" s="210">
        <f>'２次効果'!H157</f>
        <v>0</v>
      </c>
      <c r="P169" s="215" t="s">
        <v>286</v>
      </c>
      <c r="Q169" s="221">
        <f>'２次効果'!J157</f>
        <v>0.13006548293665784</v>
      </c>
      <c r="R169" s="215" t="s">
        <v>287</v>
      </c>
      <c r="S169" s="233">
        <f>'２次効果'!L157</f>
        <v>0</v>
      </c>
    </row>
    <row r="170" spans="1:22">
      <c r="A170" s="260"/>
      <c r="B170" s="270"/>
      <c r="G170" s="179"/>
      <c r="H170" s="179"/>
      <c r="J170" s="217" t="str">
        <f t="shared" si="12"/>
        <v>21 輸送機械  　　　　　</v>
      </c>
      <c r="K170" s="218">
        <f>'２次効果'!N69</f>
        <v>0</v>
      </c>
      <c r="L170" s="219"/>
      <c r="M170" s="210">
        <f>'２次効果'!H158</f>
        <v>0</v>
      </c>
      <c r="P170" s="215" t="s">
        <v>286</v>
      </c>
      <c r="Q170" s="221">
        <f>'２次効果'!J158</f>
        <v>0.10376164938536188</v>
      </c>
      <c r="R170" s="215" t="s">
        <v>287</v>
      </c>
      <c r="S170" s="233">
        <f>'２次効果'!L158</f>
        <v>0</v>
      </c>
      <c r="U170" s="179"/>
    </row>
    <row r="171" spans="1:22">
      <c r="A171" s="260"/>
      <c r="B171" s="270"/>
      <c r="G171" s="260"/>
      <c r="H171" s="220"/>
      <c r="J171" s="217" t="str">
        <f t="shared" si="12"/>
        <v>22 その他の製造工業製品</v>
      </c>
      <c r="K171" s="218">
        <f>'２次効果'!N70</f>
        <v>0</v>
      </c>
      <c r="L171" s="219"/>
      <c r="M171" s="210">
        <f>'２次効果'!H159</f>
        <v>0</v>
      </c>
      <c r="P171" s="215" t="s">
        <v>286</v>
      </c>
      <c r="Q171" s="221">
        <f>'２次効果'!J159</f>
        <v>0.18937403425501537</v>
      </c>
      <c r="R171" s="215" t="s">
        <v>287</v>
      </c>
      <c r="S171" s="233">
        <f>'２次効果'!L159</f>
        <v>0</v>
      </c>
      <c r="U171" s="260"/>
      <c r="V171" s="271"/>
    </row>
    <row r="172" spans="1:22">
      <c r="A172" s="260"/>
      <c r="B172" s="270"/>
      <c r="G172" s="179"/>
      <c r="H172" s="179"/>
      <c r="J172" s="217" t="str">
        <f t="shared" si="12"/>
        <v>23 建設　　　　　　　　</v>
      </c>
      <c r="K172" s="218">
        <f>'２次効果'!N71</f>
        <v>0</v>
      </c>
      <c r="L172" s="219"/>
      <c r="M172" s="210">
        <f>'２次効果'!H160</f>
        <v>0</v>
      </c>
      <c r="P172" s="215" t="s">
        <v>286</v>
      </c>
      <c r="Q172" s="221">
        <f>'２次効果'!J160</f>
        <v>0.33390828769602549</v>
      </c>
      <c r="R172" s="215" t="s">
        <v>287</v>
      </c>
      <c r="S172" s="233">
        <f>'２次効果'!L160</f>
        <v>0</v>
      </c>
      <c r="U172" s="179"/>
      <c r="V172" s="271"/>
    </row>
    <row r="173" spans="1:22">
      <c r="A173" s="260"/>
      <c r="B173" s="270"/>
      <c r="G173" s="179"/>
      <c r="H173" s="179"/>
      <c r="J173" s="217" t="str">
        <f t="shared" si="12"/>
        <v>24 電力・ガス・熱供給</v>
      </c>
      <c r="K173" s="218">
        <f>'２次効果'!N72</f>
        <v>0</v>
      </c>
      <c r="L173" s="219"/>
      <c r="M173" s="210">
        <f>'２次効果'!H161</f>
        <v>0</v>
      </c>
      <c r="P173" s="215" t="s">
        <v>286</v>
      </c>
      <c r="Q173" s="221">
        <f>'２次効果'!J161</f>
        <v>9.0420546785155737E-2</v>
      </c>
      <c r="R173" s="215" t="s">
        <v>287</v>
      </c>
      <c r="S173" s="233">
        <f>'２次効果'!L161</f>
        <v>0</v>
      </c>
    </row>
    <row r="174" spans="1:22">
      <c r="A174" s="260"/>
      <c r="B174" s="270"/>
      <c r="J174" s="217" t="str">
        <f t="shared" si="12"/>
        <v>25 水道</v>
      </c>
      <c r="K174" s="218">
        <f>'２次効果'!N73</f>
        <v>0</v>
      </c>
      <c r="L174" s="219"/>
      <c r="M174" s="210">
        <f>'２次効果'!H162</f>
        <v>0</v>
      </c>
      <c r="P174" s="215" t="s">
        <v>286</v>
      </c>
      <c r="Q174" s="221">
        <f>'２次効果'!J162</f>
        <v>0.10087533530989694</v>
      </c>
      <c r="R174" s="215" t="s">
        <v>287</v>
      </c>
      <c r="S174" s="233">
        <f>'２次効果'!L162</f>
        <v>0</v>
      </c>
    </row>
    <row r="175" spans="1:22">
      <c r="A175" s="260"/>
      <c r="B175" s="270"/>
      <c r="J175" s="217" t="str">
        <f t="shared" si="12"/>
        <v>26 廃棄物処理</v>
      </c>
      <c r="K175" s="218">
        <f>'２次効果'!N74</f>
        <v>0</v>
      </c>
      <c r="L175" s="219"/>
      <c r="M175" s="210">
        <f>'２次効果'!H163</f>
        <v>0</v>
      </c>
      <c r="P175" s="215" t="s">
        <v>286</v>
      </c>
      <c r="Q175" s="221">
        <f>'２次効果'!J163</f>
        <v>0.46323635663022011</v>
      </c>
      <c r="R175" s="215" t="s">
        <v>287</v>
      </c>
      <c r="S175" s="233">
        <f>'２次効果'!L163</f>
        <v>0</v>
      </c>
    </row>
    <row r="176" spans="1:22">
      <c r="A176" s="260"/>
      <c r="B176" s="270"/>
      <c r="J176" s="217" t="str">
        <f t="shared" si="12"/>
        <v>27 商業　　　　　　　　</v>
      </c>
      <c r="K176" s="218">
        <f>'２次効果'!N75</f>
        <v>0</v>
      </c>
      <c r="L176" s="219"/>
      <c r="M176" s="210">
        <f>'２次効果'!H164</f>
        <v>0</v>
      </c>
      <c r="P176" s="215" t="s">
        <v>286</v>
      </c>
      <c r="Q176" s="221">
        <f>'２次効果'!J164</f>
        <v>0.40134131327657019</v>
      </c>
      <c r="R176" s="215" t="s">
        <v>287</v>
      </c>
      <c r="S176" s="233">
        <f>'２次効果'!L164</f>
        <v>0</v>
      </c>
    </row>
    <row r="177" spans="1:19">
      <c r="A177" s="260"/>
      <c r="B177" s="270"/>
      <c r="J177" s="217" t="str">
        <f t="shared" si="12"/>
        <v>28 金融・保険　　　　　</v>
      </c>
      <c r="K177" s="218">
        <f>'２次効果'!N76</f>
        <v>0</v>
      </c>
      <c r="L177" s="219"/>
      <c r="M177" s="210">
        <f>'２次効果'!H165</f>
        <v>0</v>
      </c>
      <c r="P177" s="215" t="s">
        <v>286</v>
      </c>
      <c r="Q177" s="221">
        <f>'２次効果'!J165</f>
        <v>0.23583960829407619</v>
      </c>
      <c r="R177" s="215" t="s">
        <v>287</v>
      </c>
      <c r="S177" s="233">
        <f>'２次効果'!L165</f>
        <v>0</v>
      </c>
    </row>
    <row r="178" spans="1:19">
      <c r="A178" s="260"/>
      <c r="B178" s="270"/>
      <c r="J178" s="217" t="str">
        <f t="shared" si="12"/>
        <v>29 不動産　　　　　　　</v>
      </c>
      <c r="K178" s="218">
        <f>'２次効果'!N77</f>
        <v>0</v>
      </c>
      <c r="L178" s="219"/>
      <c r="M178" s="210">
        <f>'２次効果'!H166</f>
        <v>0</v>
      </c>
      <c r="P178" s="215" t="s">
        <v>286</v>
      </c>
      <c r="Q178" s="221">
        <f>'２次効果'!J166</f>
        <v>3.5929142664132024E-2</v>
      </c>
      <c r="R178" s="215" t="s">
        <v>287</v>
      </c>
      <c r="S178" s="233">
        <f>'２次効果'!L166</f>
        <v>0</v>
      </c>
    </row>
    <row r="179" spans="1:19">
      <c r="A179" s="260"/>
      <c r="B179" s="270"/>
      <c r="J179" s="217" t="str">
        <f t="shared" si="12"/>
        <v>30 運輸・郵便　　　</v>
      </c>
      <c r="K179" s="218">
        <f>'２次効果'!N78</f>
        <v>0</v>
      </c>
      <c r="L179" s="219"/>
      <c r="M179" s="210">
        <f>'２次効果'!H167</f>
        <v>0</v>
      </c>
      <c r="P179" s="215" t="s">
        <v>286</v>
      </c>
      <c r="Q179" s="221">
        <f>'２次効果'!J167</f>
        <v>0.39131690816519482</v>
      </c>
      <c r="R179" s="215" t="s">
        <v>287</v>
      </c>
      <c r="S179" s="233">
        <f>'２次効果'!L167</f>
        <v>0</v>
      </c>
    </row>
    <row r="180" spans="1:19">
      <c r="A180" s="260"/>
      <c r="B180" s="270"/>
      <c r="J180" s="217" t="str">
        <f t="shared" si="12"/>
        <v>31 情報通信</v>
      </c>
      <c r="K180" s="218">
        <f>'２次効果'!N79</f>
        <v>0</v>
      </c>
      <c r="L180" s="219"/>
      <c r="M180" s="210">
        <f>'２次効果'!H168</f>
        <v>0</v>
      </c>
      <c r="P180" s="215" t="s">
        <v>286</v>
      </c>
      <c r="Q180" s="221">
        <f>'２次効果'!J168</f>
        <v>0.14484222329008489</v>
      </c>
      <c r="R180" s="215" t="s">
        <v>287</v>
      </c>
      <c r="S180" s="233">
        <f>'２次効果'!L168</f>
        <v>0</v>
      </c>
    </row>
    <row r="181" spans="1:19">
      <c r="A181" s="260"/>
      <c r="B181" s="270"/>
      <c r="J181" s="217" t="str">
        <f t="shared" si="12"/>
        <v>32 公務　　　　　　　　</v>
      </c>
      <c r="K181" s="218">
        <f>'２次効果'!N80</f>
        <v>0</v>
      </c>
      <c r="L181" s="219"/>
      <c r="M181" s="210">
        <f>'２次効果'!H169</f>
        <v>0</v>
      </c>
      <c r="P181" s="215" t="s">
        <v>286</v>
      </c>
      <c r="Q181" s="221">
        <f>'２次効果'!J169</f>
        <v>0.28984872298206921</v>
      </c>
      <c r="R181" s="215" t="s">
        <v>287</v>
      </c>
      <c r="S181" s="233">
        <f>'２次効果'!L169</f>
        <v>0</v>
      </c>
    </row>
    <row r="182" spans="1:19">
      <c r="A182" s="260"/>
      <c r="B182" s="270"/>
      <c r="J182" s="217" t="str">
        <f t="shared" si="12"/>
        <v>33 教育・研究　　　　　</v>
      </c>
      <c r="K182" s="218">
        <f>'２次効果'!N81</f>
        <v>0</v>
      </c>
      <c r="L182" s="219"/>
      <c r="M182" s="210">
        <f>'２次効果'!H170</f>
        <v>0</v>
      </c>
      <c r="P182" s="215" t="s">
        <v>286</v>
      </c>
      <c r="Q182" s="221">
        <f>'２次効果'!J170</f>
        <v>0.53483757625132133</v>
      </c>
      <c r="R182" s="215" t="s">
        <v>287</v>
      </c>
      <c r="S182" s="233">
        <f>'２次効果'!L170</f>
        <v>0</v>
      </c>
    </row>
    <row r="183" spans="1:19">
      <c r="A183" s="260"/>
      <c r="B183" s="270"/>
      <c r="J183" s="217" t="str">
        <f t="shared" si="12"/>
        <v>34 医療・福祉</v>
      </c>
      <c r="K183" s="218">
        <f>'２次効果'!N82</f>
        <v>0</v>
      </c>
      <c r="L183" s="219"/>
      <c r="M183" s="210">
        <f>'２次効果'!H171</f>
        <v>0</v>
      </c>
      <c r="P183" s="215" t="s">
        <v>286</v>
      </c>
      <c r="Q183" s="221">
        <f>'２次効果'!J171</f>
        <v>0.42776753300528664</v>
      </c>
      <c r="R183" s="215" t="s">
        <v>287</v>
      </c>
      <c r="S183" s="233">
        <f>'２次効果'!L171</f>
        <v>0</v>
      </c>
    </row>
    <row r="184" spans="1:19">
      <c r="A184" s="260"/>
      <c r="B184" s="270"/>
      <c r="J184" s="217" t="str">
        <f t="shared" si="12"/>
        <v>35 その他の非営利団体サービス</v>
      </c>
      <c r="K184" s="218">
        <f>'２次効果'!N83</f>
        <v>0</v>
      </c>
      <c r="L184" s="219"/>
      <c r="M184" s="210">
        <f>'２次効果'!H172</f>
        <v>0</v>
      </c>
      <c r="P184" s="215" t="s">
        <v>286</v>
      </c>
      <c r="Q184" s="221">
        <f>'２次効果'!J172</f>
        <v>0.57873614473181301</v>
      </c>
      <c r="R184" s="215" t="s">
        <v>287</v>
      </c>
      <c r="S184" s="233">
        <f>'２次効果'!L172</f>
        <v>0</v>
      </c>
    </row>
    <row r="185" spans="1:19">
      <c r="A185" s="260"/>
      <c r="B185" s="270"/>
      <c r="J185" s="217" t="str">
        <f t="shared" si="12"/>
        <v>36 対事業所サービス</v>
      </c>
      <c r="K185" s="218">
        <f>'２次効果'!N84</f>
        <v>0</v>
      </c>
      <c r="L185" s="219"/>
      <c r="M185" s="210">
        <f>'２次効果'!H173</f>
        <v>0</v>
      </c>
      <c r="P185" s="215" t="s">
        <v>286</v>
      </c>
      <c r="Q185" s="221">
        <f>'２次効果'!J173</f>
        <v>0.32852146070397936</v>
      </c>
      <c r="R185" s="215" t="s">
        <v>287</v>
      </c>
      <c r="S185" s="233">
        <f>'２次効果'!L173</f>
        <v>0</v>
      </c>
    </row>
    <row r="186" spans="1:19">
      <c r="A186" s="260"/>
      <c r="B186" s="270"/>
      <c r="J186" s="217" t="str">
        <f t="shared" si="12"/>
        <v>37 対個人サービス</v>
      </c>
      <c r="K186" s="218">
        <f>'２次効果'!N85</f>
        <v>0</v>
      </c>
      <c r="L186" s="219"/>
      <c r="M186" s="210">
        <f>'２次効果'!H174</f>
        <v>0</v>
      </c>
      <c r="P186" s="215" t="s">
        <v>286</v>
      </c>
      <c r="Q186" s="221">
        <f>'２次効果'!J174</f>
        <v>0.26977078648856606</v>
      </c>
      <c r="R186" s="215" t="s">
        <v>287</v>
      </c>
      <c r="S186" s="233">
        <f>'２次効果'!L174</f>
        <v>0</v>
      </c>
    </row>
    <row r="187" spans="1:19">
      <c r="A187" s="260"/>
      <c r="B187" s="270"/>
      <c r="J187" s="217" t="str">
        <f t="shared" si="12"/>
        <v>38 事務用品</v>
      </c>
      <c r="K187" s="218">
        <f>'２次効果'!N86</f>
        <v>0</v>
      </c>
      <c r="L187" s="219"/>
      <c r="M187" s="210">
        <f>'２次効果'!H175</f>
        <v>0</v>
      </c>
      <c r="P187" s="215" t="s">
        <v>286</v>
      </c>
      <c r="Q187" s="221">
        <f>'２次効果'!J175</f>
        <v>0</v>
      </c>
      <c r="R187" s="215" t="s">
        <v>287</v>
      </c>
      <c r="S187" s="233">
        <f>'２次効果'!L175</f>
        <v>0</v>
      </c>
    </row>
    <row r="188" spans="1:19">
      <c r="A188" s="260"/>
      <c r="B188" s="270"/>
      <c r="J188" s="217" t="str">
        <f t="shared" si="12"/>
        <v>39 分類不明</v>
      </c>
      <c r="K188" s="218">
        <f>'２次効果'!N87</f>
        <v>0</v>
      </c>
      <c r="L188" s="219"/>
      <c r="M188" s="210">
        <f>'２次効果'!H176</f>
        <v>0</v>
      </c>
      <c r="P188" s="215" t="s">
        <v>286</v>
      </c>
      <c r="Q188" s="221">
        <f>'２次効果'!J176</f>
        <v>2.7586571504097279E-2</v>
      </c>
      <c r="R188" s="215" t="s">
        <v>287</v>
      </c>
      <c r="S188" s="233">
        <f>'２次効果'!L176</f>
        <v>0</v>
      </c>
    </row>
    <row r="189" spans="1:19">
      <c r="A189" s="260"/>
      <c r="B189" s="270"/>
      <c r="J189" s="217" t="str">
        <f t="shared" ref="J189" si="14">U62</f>
        <v>合計</v>
      </c>
      <c r="K189" s="230">
        <f>SUM(K150:K188)</f>
        <v>0</v>
      </c>
      <c r="L189" s="219"/>
      <c r="M189" s="209">
        <f>SUM(M150:M188)</f>
        <v>0</v>
      </c>
      <c r="S189" s="209">
        <f>SUM(S150:S188)</f>
        <v>0</v>
      </c>
    </row>
    <row r="190" spans="1:19">
      <c r="A190" s="260"/>
      <c r="B190" s="270"/>
      <c r="L190" s="219"/>
    </row>
    <row r="191" spans="1:19">
      <c r="A191" s="260"/>
      <c r="B191" s="270"/>
      <c r="J191" s="217"/>
      <c r="K191" s="272"/>
      <c r="L191" s="219"/>
      <c r="M191" s="210"/>
      <c r="P191" s="215"/>
      <c r="Q191" s="221"/>
      <c r="R191" s="215"/>
      <c r="S191" s="233"/>
    </row>
  </sheetData>
  <mergeCells count="14">
    <mergeCell ref="V113:V114"/>
    <mergeCell ref="N137:S137"/>
    <mergeCell ref="B3:C3"/>
    <mergeCell ref="W6:X6"/>
    <mergeCell ref="U7:U11"/>
    <mergeCell ref="W8:W10"/>
    <mergeCell ref="U20:U22"/>
    <mergeCell ref="V20:V22"/>
    <mergeCell ref="W20:W22"/>
    <mergeCell ref="S147:S149"/>
    <mergeCell ref="M40:R40"/>
    <mergeCell ref="S48:S50"/>
    <mergeCell ref="U102:U104"/>
    <mergeCell ref="U113:U114"/>
  </mergeCells>
  <phoneticPr fontId="8"/>
  <pageMargins left="0.23622047244094491" right="0.39370078740157483" top="0.19685039370078741" bottom="0.19685039370078741" header="0.43307086614173229" footer="0.31496062992125984"/>
  <pageSetup paperSize="9" scale="49" fitToHeight="2" orientation="landscape" horizontalDpi="300" verticalDpi="1200" r:id="rId1"/>
  <headerFooter alignWithMargins="0"/>
  <rowBreaks count="1" manualBreakCount="1">
    <brk id="9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9"/>
  <sheetViews>
    <sheetView workbookViewId="0">
      <selection activeCell="M39" sqref="M39"/>
    </sheetView>
  </sheetViews>
  <sheetFormatPr defaultRowHeight="12"/>
  <cols>
    <col min="1" max="1" width="2.625" style="612" customWidth="1"/>
    <col min="2" max="2" width="25" style="612" customWidth="1"/>
    <col min="3" max="5" width="12.25" style="612" customWidth="1"/>
    <col min="6" max="6" width="1.25" style="612" customWidth="1"/>
    <col min="7" max="7" width="2.375" style="612" customWidth="1"/>
    <col min="8" max="8" width="25.25" style="612" customWidth="1"/>
    <col min="9" max="9" width="12.375" style="612" customWidth="1"/>
    <col min="10" max="10" width="4" style="612" customWidth="1"/>
    <col min="11" max="256" width="9" style="612"/>
    <col min="257" max="257" width="2.625" style="612" customWidth="1"/>
    <col min="258" max="258" width="25" style="612" customWidth="1"/>
    <col min="259" max="261" width="12.25" style="612" customWidth="1"/>
    <col min="262" max="262" width="1.25" style="612" customWidth="1"/>
    <col min="263" max="263" width="2.375" style="612" customWidth="1"/>
    <col min="264" max="264" width="25.25" style="612" customWidth="1"/>
    <col min="265" max="265" width="12.375" style="612" customWidth="1"/>
    <col min="266" max="266" width="4" style="612" customWidth="1"/>
    <col min="267" max="512" width="9" style="612"/>
    <col min="513" max="513" width="2.625" style="612" customWidth="1"/>
    <col min="514" max="514" width="25" style="612" customWidth="1"/>
    <col min="515" max="517" width="12.25" style="612" customWidth="1"/>
    <col min="518" max="518" width="1.25" style="612" customWidth="1"/>
    <col min="519" max="519" width="2.375" style="612" customWidth="1"/>
    <col min="520" max="520" width="25.25" style="612" customWidth="1"/>
    <col min="521" max="521" width="12.375" style="612" customWidth="1"/>
    <col min="522" max="522" width="4" style="612" customWidth="1"/>
    <col min="523" max="768" width="9" style="612"/>
    <col min="769" max="769" width="2.625" style="612" customWidth="1"/>
    <col min="770" max="770" width="25" style="612" customWidth="1"/>
    <col min="771" max="773" width="12.25" style="612" customWidth="1"/>
    <col min="774" max="774" width="1.25" style="612" customWidth="1"/>
    <col min="775" max="775" width="2.375" style="612" customWidth="1"/>
    <col min="776" max="776" width="25.25" style="612" customWidth="1"/>
    <col min="777" max="777" width="12.375" style="612" customWidth="1"/>
    <col min="778" max="778" width="4" style="612" customWidth="1"/>
    <col min="779" max="1024" width="9" style="612"/>
    <col min="1025" max="1025" width="2.625" style="612" customWidth="1"/>
    <col min="1026" max="1026" width="25" style="612" customWidth="1"/>
    <col min="1027" max="1029" width="12.25" style="612" customWidth="1"/>
    <col min="1030" max="1030" width="1.25" style="612" customWidth="1"/>
    <col min="1031" max="1031" width="2.375" style="612" customWidth="1"/>
    <col min="1032" max="1032" width="25.25" style="612" customWidth="1"/>
    <col min="1033" max="1033" width="12.375" style="612" customWidth="1"/>
    <col min="1034" max="1034" width="4" style="612" customWidth="1"/>
    <col min="1035" max="1280" width="9" style="612"/>
    <col min="1281" max="1281" width="2.625" style="612" customWidth="1"/>
    <col min="1282" max="1282" width="25" style="612" customWidth="1"/>
    <col min="1283" max="1285" width="12.25" style="612" customWidth="1"/>
    <col min="1286" max="1286" width="1.25" style="612" customWidth="1"/>
    <col min="1287" max="1287" width="2.375" style="612" customWidth="1"/>
    <col min="1288" max="1288" width="25.25" style="612" customWidth="1"/>
    <col min="1289" max="1289" width="12.375" style="612" customWidth="1"/>
    <col min="1290" max="1290" width="4" style="612" customWidth="1"/>
    <col min="1291" max="1536" width="9" style="612"/>
    <col min="1537" max="1537" width="2.625" style="612" customWidth="1"/>
    <col min="1538" max="1538" width="25" style="612" customWidth="1"/>
    <col min="1539" max="1541" width="12.25" style="612" customWidth="1"/>
    <col min="1542" max="1542" width="1.25" style="612" customWidth="1"/>
    <col min="1543" max="1543" width="2.375" style="612" customWidth="1"/>
    <col min="1544" max="1544" width="25.25" style="612" customWidth="1"/>
    <col min="1545" max="1545" width="12.375" style="612" customWidth="1"/>
    <col min="1546" max="1546" width="4" style="612" customWidth="1"/>
    <col min="1547" max="1792" width="9" style="612"/>
    <col min="1793" max="1793" width="2.625" style="612" customWidth="1"/>
    <col min="1794" max="1794" width="25" style="612" customWidth="1"/>
    <col min="1795" max="1797" width="12.25" style="612" customWidth="1"/>
    <col min="1798" max="1798" width="1.25" style="612" customWidth="1"/>
    <col min="1799" max="1799" width="2.375" style="612" customWidth="1"/>
    <col min="1800" max="1800" width="25.25" style="612" customWidth="1"/>
    <col min="1801" max="1801" width="12.375" style="612" customWidth="1"/>
    <col min="1802" max="1802" width="4" style="612" customWidth="1"/>
    <col min="1803" max="2048" width="9" style="612"/>
    <col min="2049" max="2049" width="2.625" style="612" customWidth="1"/>
    <col min="2050" max="2050" width="25" style="612" customWidth="1"/>
    <col min="2051" max="2053" width="12.25" style="612" customWidth="1"/>
    <col min="2054" max="2054" width="1.25" style="612" customWidth="1"/>
    <col min="2055" max="2055" width="2.375" style="612" customWidth="1"/>
    <col min="2056" max="2056" width="25.25" style="612" customWidth="1"/>
    <col min="2057" max="2057" width="12.375" style="612" customWidth="1"/>
    <col min="2058" max="2058" width="4" style="612" customWidth="1"/>
    <col min="2059" max="2304" width="9" style="612"/>
    <col min="2305" max="2305" width="2.625" style="612" customWidth="1"/>
    <col min="2306" max="2306" width="25" style="612" customWidth="1"/>
    <col min="2307" max="2309" width="12.25" style="612" customWidth="1"/>
    <col min="2310" max="2310" width="1.25" style="612" customWidth="1"/>
    <col min="2311" max="2311" width="2.375" style="612" customWidth="1"/>
    <col min="2312" max="2312" width="25.25" style="612" customWidth="1"/>
    <col min="2313" max="2313" width="12.375" style="612" customWidth="1"/>
    <col min="2314" max="2314" width="4" style="612" customWidth="1"/>
    <col min="2315" max="2560" width="9" style="612"/>
    <col min="2561" max="2561" width="2.625" style="612" customWidth="1"/>
    <col min="2562" max="2562" width="25" style="612" customWidth="1"/>
    <col min="2563" max="2565" width="12.25" style="612" customWidth="1"/>
    <col min="2566" max="2566" width="1.25" style="612" customWidth="1"/>
    <col min="2567" max="2567" width="2.375" style="612" customWidth="1"/>
    <col min="2568" max="2568" width="25.25" style="612" customWidth="1"/>
    <col min="2569" max="2569" width="12.375" style="612" customWidth="1"/>
    <col min="2570" max="2570" width="4" style="612" customWidth="1"/>
    <col min="2571" max="2816" width="9" style="612"/>
    <col min="2817" max="2817" width="2.625" style="612" customWidth="1"/>
    <col min="2818" max="2818" width="25" style="612" customWidth="1"/>
    <col min="2819" max="2821" width="12.25" style="612" customWidth="1"/>
    <col min="2822" max="2822" width="1.25" style="612" customWidth="1"/>
    <col min="2823" max="2823" width="2.375" style="612" customWidth="1"/>
    <col min="2824" max="2824" width="25.25" style="612" customWidth="1"/>
    <col min="2825" max="2825" width="12.375" style="612" customWidth="1"/>
    <col min="2826" max="2826" width="4" style="612" customWidth="1"/>
    <col min="2827" max="3072" width="9" style="612"/>
    <col min="3073" max="3073" width="2.625" style="612" customWidth="1"/>
    <col min="3074" max="3074" width="25" style="612" customWidth="1"/>
    <col min="3075" max="3077" width="12.25" style="612" customWidth="1"/>
    <col min="3078" max="3078" width="1.25" style="612" customWidth="1"/>
    <col min="3079" max="3079" width="2.375" style="612" customWidth="1"/>
    <col min="3080" max="3080" width="25.25" style="612" customWidth="1"/>
    <col min="3081" max="3081" width="12.375" style="612" customWidth="1"/>
    <col min="3082" max="3082" width="4" style="612" customWidth="1"/>
    <col min="3083" max="3328" width="9" style="612"/>
    <col min="3329" max="3329" width="2.625" style="612" customWidth="1"/>
    <col min="3330" max="3330" width="25" style="612" customWidth="1"/>
    <col min="3331" max="3333" width="12.25" style="612" customWidth="1"/>
    <col min="3334" max="3334" width="1.25" style="612" customWidth="1"/>
    <col min="3335" max="3335" width="2.375" style="612" customWidth="1"/>
    <col min="3336" max="3336" width="25.25" style="612" customWidth="1"/>
    <col min="3337" max="3337" width="12.375" style="612" customWidth="1"/>
    <col min="3338" max="3338" width="4" style="612" customWidth="1"/>
    <col min="3339" max="3584" width="9" style="612"/>
    <col min="3585" max="3585" width="2.625" style="612" customWidth="1"/>
    <col min="3586" max="3586" width="25" style="612" customWidth="1"/>
    <col min="3587" max="3589" width="12.25" style="612" customWidth="1"/>
    <col min="3590" max="3590" width="1.25" style="612" customWidth="1"/>
    <col min="3591" max="3591" width="2.375" style="612" customWidth="1"/>
    <col min="3592" max="3592" width="25.25" style="612" customWidth="1"/>
    <col min="3593" max="3593" width="12.375" style="612" customWidth="1"/>
    <col min="3594" max="3594" width="4" style="612" customWidth="1"/>
    <col min="3595" max="3840" width="9" style="612"/>
    <col min="3841" max="3841" width="2.625" style="612" customWidth="1"/>
    <col min="3842" max="3842" width="25" style="612" customWidth="1"/>
    <col min="3843" max="3845" width="12.25" style="612" customWidth="1"/>
    <col min="3846" max="3846" width="1.25" style="612" customWidth="1"/>
    <col min="3847" max="3847" width="2.375" style="612" customWidth="1"/>
    <col min="3848" max="3848" width="25.25" style="612" customWidth="1"/>
    <col min="3849" max="3849" width="12.375" style="612" customWidth="1"/>
    <col min="3850" max="3850" width="4" style="612" customWidth="1"/>
    <col min="3851" max="4096" width="9" style="612"/>
    <col min="4097" max="4097" width="2.625" style="612" customWidth="1"/>
    <col min="4098" max="4098" width="25" style="612" customWidth="1"/>
    <col min="4099" max="4101" width="12.25" style="612" customWidth="1"/>
    <col min="4102" max="4102" width="1.25" style="612" customWidth="1"/>
    <col min="4103" max="4103" width="2.375" style="612" customWidth="1"/>
    <col min="4104" max="4104" width="25.25" style="612" customWidth="1"/>
    <col min="4105" max="4105" width="12.375" style="612" customWidth="1"/>
    <col min="4106" max="4106" width="4" style="612" customWidth="1"/>
    <col min="4107" max="4352" width="9" style="612"/>
    <col min="4353" max="4353" width="2.625" style="612" customWidth="1"/>
    <col min="4354" max="4354" width="25" style="612" customWidth="1"/>
    <col min="4355" max="4357" width="12.25" style="612" customWidth="1"/>
    <col min="4358" max="4358" width="1.25" style="612" customWidth="1"/>
    <col min="4359" max="4359" width="2.375" style="612" customWidth="1"/>
    <col min="4360" max="4360" width="25.25" style="612" customWidth="1"/>
    <col min="4361" max="4361" width="12.375" style="612" customWidth="1"/>
    <col min="4362" max="4362" width="4" style="612" customWidth="1"/>
    <col min="4363" max="4608" width="9" style="612"/>
    <col min="4609" max="4609" width="2.625" style="612" customWidth="1"/>
    <col min="4610" max="4610" width="25" style="612" customWidth="1"/>
    <col min="4611" max="4613" width="12.25" style="612" customWidth="1"/>
    <col min="4614" max="4614" width="1.25" style="612" customWidth="1"/>
    <col min="4615" max="4615" width="2.375" style="612" customWidth="1"/>
    <col min="4616" max="4616" width="25.25" style="612" customWidth="1"/>
    <col min="4617" max="4617" width="12.375" style="612" customWidth="1"/>
    <col min="4618" max="4618" width="4" style="612" customWidth="1"/>
    <col min="4619" max="4864" width="9" style="612"/>
    <col min="4865" max="4865" width="2.625" style="612" customWidth="1"/>
    <col min="4866" max="4866" width="25" style="612" customWidth="1"/>
    <col min="4867" max="4869" width="12.25" style="612" customWidth="1"/>
    <col min="4870" max="4870" width="1.25" style="612" customWidth="1"/>
    <col min="4871" max="4871" width="2.375" style="612" customWidth="1"/>
    <col min="4872" max="4872" width="25.25" style="612" customWidth="1"/>
    <col min="4873" max="4873" width="12.375" style="612" customWidth="1"/>
    <col min="4874" max="4874" width="4" style="612" customWidth="1"/>
    <col min="4875" max="5120" width="9" style="612"/>
    <col min="5121" max="5121" width="2.625" style="612" customWidth="1"/>
    <col min="5122" max="5122" width="25" style="612" customWidth="1"/>
    <col min="5123" max="5125" width="12.25" style="612" customWidth="1"/>
    <col min="5126" max="5126" width="1.25" style="612" customWidth="1"/>
    <col min="5127" max="5127" width="2.375" style="612" customWidth="1"/>
    <col min="5128" max="5128" width="25.25" style="612" customWidth="1"/>
    <col min="5129" max="5129" width="12.375" style="612" customWidth="1"/>
    <col min="5130" max="5130" width="4" style="612" customWidth="1"/>
    <col min="5131" max="5376" width="9" style="612"/>
    <col min="5377" max="5377" width="2.625" style="612" customWidth="1"/>
    <col min="5378" max="5378" width="25" style="612" customWidth="1"/>
    <col min="5379" max="5381" width="12.25" style="612" customWidth="1"/>
    <col min="5382" max="5382" width="1.25" style="612" customWidth="1"/>
    <col min="5383" max="5383" width="2.375" style="612" customWidth="1"/>
    <col min="5384" max="5384" width="25.25" style="612" customWidth="1"/>
    <col min="5385" max="5385" width="12.375" style="612" customWidth="1"/>
    <col min="5386" max="5386" width="4" style="612" customWidth="1"/>
    <col min="5387" max="5632" width="9" style="612"/>
    <col min="5633" max="5633" width="2.625" style="612" customWidth="1"/>
    <col min="5634" max="5634" width="25" style="612" customWidth="1"/>
    <col min="5635" max="5637" width="12.25" style="612" customWidth="1"/>
    <col min="5638" max="5638" width="1.25" style="612" customWidth="1"/>
    <col min="5639" max="5639" width="2.375" style="612" customWidth="1"/>
    <col min="5640" max="5640" width="25.25" style="612" customWidth="1"/>
    <col min="5641" max="5641" width="12.375" style="612" customWidth="1"/>
    <col min="5642" max="5642" width="4" style="612" customWidth="1"/>
    <col min="5643" max="5888" width="9" style="612"/>
    <col min="5889" max="5889" width="2.625" style="612" customWidth="1"/>
    <col min="5890" max="5890" width="25" style="612" customWidth="1"/>
    <col min="5891" max="5893" width="12.25" style="612" customWidth="1"/>
    <col min="5894" max="5894" width="1.25" style="612" customWidth="1"/>
    <col min="5895" max="5895" width="2.375" style="612" customWidth="1"/>
    <col min="5896" max="5896" width="25.25" style="612" customWidth="1"/>
    <col min="5897" max="5897" width="12.375" style="612" customWidth="1"/>
    <col min="5898" max="5898" width="4" style="612" customWidth="1"/>
    <col min="5899" max="6144" width="9" style="612"/>
    <col min="6145" max="6145" width="2.625" style="612" customWidth="1"/>
    <col min="6146" max="6146" width="25" style="612" customWidth="1"/>
    <col min="6147" max="6149" width="12.25" style="612" customWidth="1"/>
    <col min="6150" max="6150" width="1.25" style="612" customWidth="1"/>
    <col min="6151" max="6151" width="2.375" style="612" customWidth="1"/>
    <col min="6152" max="6152" width="25.25" style="612" customWidth="1"/>
    <col min="6153" max="6153" width="12.375" style="612" customWidth="1"/>
    <col min="6154" max="6154" width="4" style="612" customWidth="1"/>
    <col min="6155" max="6400" width="9" style="612"/>
    <col min="6401" max="6401" width="2.625" style="612" customWidth="1"/>
    <col min="6402" max="6402" width="25" style="612" customWidth="1"/>
    <col min="6403" max="6405" width="12.25" style="612" customWidth="1"/>
    <col min="6406" max="6406" width="1.25" style="612" customWidth="1"/>
    <col min="6407" max="6407" width="2.375" style="612" customWidth="1"/>
    <col min="6408" max="6408" width="25.25" style="612" customWidth="1"/>
    <col min="6409" max="6409" width="12.375" style="612" customWidth="1"/>
    <col min="6410" max="6410" width="4" style="612" customWidth="1"/>
    <col min="6411" max="6656" width="9" style="612"/>
    <col min="6657" max="6657" width="2.625" style="612" customWidth="1"/>
    <col min="6658" max="6658" width="25" style="612" customWidth="1"/>
    <col min="6659" max="6661" width="12.25" style="612" customWidth="1"/>
    <col min="6662" max="6662" width="1.25" style="612" customWidth="1"/>
    <col min="6663" max="6663" width="2.375" style="612" customWidth="1"/>
    <col min="6664" max="6664" width="25.25" style="612" customWidth="1"/>
    <col min="6665" max="6665" width="12.375" style="612" customWidth="1"/>
    <col min="6666" max="6666" width="4" style="612" customWidth="1"/>
    <col min="6667" max="6912" width="9" style="612"/>
    <col min="6913" max="6913" width="2.625" style="612" customWidth="1"/>
    <col min="6914" max="6914" width="25" style="612" customWidth="1"/>
    <col min="6915" max="6917" width="12.25" style="612" customWidth="1"/>
    <col min="6918" max="6918" width="1.25" style="612" customWidth="1"/>
    <col min="6919" max="6919" width="2.375" style="612" customWidth="1"/>
    <col min="6920" max="6920" width="25.25" style="612" customWidth="1"/>
    <col min="6921" max="6921" width="12.375" style="612" customWidth="1"/>
    <col min="6922" max="6922" width="4" style="612" customWidth="1"/>
    <col min="6923" max="7168" width="9" style="612"/>
    <col min="7169" max="7169" width="2.625" style="612" customWidth="1"/>
    <col min="7170" max="7170" width="25" style="612" customWidth="1"/>
    <col min="7171" max="7173" width="12.25" style="612" customWidth="1"/>
    <col min="7174" max="7174" width="1.25" style="612" customWidth="1"/>
    <col min="7175" max="7175" width="2.375" style="612" customWidth="1"/>
    <col min="7176" max="7176" width="25.25" style="612" customWidth="1"/>
    <col min="7177" max="7177" width="12.375" style="612" customWidth="1"/>
    <col min="7178" max="7178" width="4" style="612" customWidth="1"/>
    <col min="7179" max="7424" width="9" style="612"/>
    <col min="7425" max="7425" width="2.625" style="612" customWidth="1"/>
    <col min="7426" max="7426" width="25" style="612" customWidth="1"/>
    <col min="7427" max="7429" width="12.25" style="612" customWidth="1"/>
    <col min="7430" max="7430" width="1.25" style="612" customWidth="1"/>
    <col min="7431" max="7431" width="2.375" style="612" customWidth="1"/>
    <col min="7432" max="7432" width="25.25" style="612" customWidth="1"/>
    <col min="7433" max="7433" width="12.375" style="612" customWidth="1"/>
    <col min="7434" max="7434" width="4" style="612" customWidth="1"/>
    <col min="7435" max="7680" width="9" style="612"/>
    <col min="7681" max="7681" width="2.625" style="612" customWidth="1"/>
    <col min="7682" max="7682" width="25" style="612" customWidth="1"/>
    <col min="7683" max="7685" width="12.25" style="612" customWidth="1"/>
    <col min="7686" max="7686" width="1.25" style="612" customWidth="1"/>
    <col min="7687" max="7687" width="2.375" style="612" customWidth="1"/>
    <col min="7688" max="7688" width="25.25" style="612" customWidth="1"/>
    <col min="7689" max="7689" width="12.375" style="612" customWidth="1"/>
    <col min="7690" max="7690" width="4" style="612" customWidth="1"/>
    <col min="7691" max="7936" width="9" style="612"/>
    <col min="7937" max="7937" width="2.625" style="612" customWidth="1"/>
    <col min="7938" max="7938" width="25" style="612" customWidth="1"/>
    <col min="7939" max="7941" width="12.25" style="612" customWidth="1"/>
    <col min="7942" max="7942" width="1.25" style="612" customWidth="1"/>
    <col min="7943" max="7943" width="2.375" style="612" customWidth="1"/>
    <col min="7944" max="7944" width="25.25" style="612" customWidth="1"/>
    <col min="7945" max="7945" width="12.375" style="612" customWidth="1"/>
    <col min="7946" max="7946" width="4" style="612" customWidth="1"/>
    <col min="7947" max="8192" width="9" style="612"/>
    <col min="8193" max="8193" width="2.625" style="612" customWidth="1"/>
    <col min="8194" max="8194" width="25" style="612" customWidth="1"/>
    <col min="8195" max="8197" width="12.25" style="612" customWidth="1"/>
    <col min="8198" max="8198" width="1.25" style="612" customWidth="1"/>
    <col min="8199" max="8199" width="2.375" style="612" customWidth="1"/>
    <col min="8200" max="8200" width="25.25" style="612" customWidth="1"/>
    <col min="8201" max="8201" width="12.375" style="612" customWidth="1"/>
    <col min="8202" max="8202" width="4" style="612" customWidth="1"/>
    <col min="8203" max="8448" width="9" style="612"/>
    <col min="8449" max="8449" width="2.625" style="612" customWidth="1"/>
    <col min="8450" max="8450" width="25" style="612" customWidth="1"/>
    <col min="8451" max="8453" width="12.25" style="612" customWidth="1"/>
    <col min="8454" max="8454" width="1.25" style="612" customWidth="1"/>
    <col min="8455" max="8455" width="2.375" style="612" customWidth="1"/>
    <col min="8456" max="8456" width="25.25" style="612" customWidth="1"/>
    <col min="8457" max="8457" width="12.375" style="612" customWidth="1"/>
    <col min="8458" max="8458" width="4" style="612" customWidth="1"/>
    <col min="8459" max="8704" width="9" style="612"/>
    <col min="8705" max="8705" width="2.625" style="612" customWidth="1"/>
    <col min="8706" max="8706" width="25" style="612" customWidth="1"/>
    <col min="8707" max="8709" width="12.25" style="612" customWidth="1"/>
    <col min="8710" max="8710" width="1.25" style="612" customWidth="1"/>
    <col min="8711" max="8711" width="2.375" style="612" customWidth="1"/>
    <col min="8712" max="8712" width="25.25" style="612" customWidth="1"/>
    <col min="8713" max="8713" width="12.375" style="612" customWidth="1"/>
    <col min="8714" max="8714" width="4" style="612" customWidth="1"/>
    <col min="8715" max="8960" width="9" style="612"/>
    <col min="8961" max="8961" width="2.625" style="612" customWidth="1"/>
    <col min="8962" max="8962" width="25" style="612" customWidth="1"/>
    <col min="8963" max="8965" width="12.25" style="612" customWidth="1"/>
    <col min="8966" max="8966" width="1.25" style="612" customWidth="1"/>
    <col min="8967" max="8967" width="2.375" style="612" customWidth="1"/>
    <col min="8968" max="8968" width="25.25" style="612" customWidth="1"/>
    <col min="8969" max="8969" width="12.375" style="612" customWidth="1"/>
    <col min="8970" max="8970" width="4" style="612" customWidth="1"/>
    <col min="8971" max="9216" width="9" style="612"/>
    <col min="9217" max="9217" width="2.625" style="612" customWidth="1"/>
    <col min="9218" max="9218" width="25" style="612" customWidth="1"/>
    <col min="9219" max="9221" width="12.25" style="612" customWidth="1"/>
    <col min="9222" max="9222" width="1.25" style="612" customWidth="1"/>
    <col min="9223" max="9223" width="2.375" style="612" customWidth="1"/>
    <col min="9224" max="9224" width="25.25" style="612" customWidth="1"/>
    <col min="9225" max="9225" width="12.375" style="612" customWidth="1"/>
    <col min="9226" max="9226" width="4" style="612" customWidth="1"/>
    <col min="9227" max="9472" width="9" style="612"/>
    <col min="9473" max="9473" width="2.625" style="612" customWidth="1"/>
    <col min="9474" max="9474" width="25" style="612" customWidth="1"/>
    <col min="9475" max="9477" width="12.25" style="612" customWidth="1"/>
    <col min="9478" max="9478" width="1.25" style="612" customWidth="1"/>
    <col min="9479" max="9479" width="2.375" style="612" customWidth="1"/>
    <col min="9480" max="9480" width="25.25" style="612" customWidth="1"/>
    <col min="9481" max="9481" width="12.375" style="612" customWidth="1"/>
    <col min="9482" max="9482" width="4" style="612" customWidth="1"/>
    <col min="9483" max="9728" width="9" style="612"/>
    <col min="9729" max="9729" width="2.625" style="612" customWidth="1"/>
    <col min="9730" max="9730" width="25" style="612" customWidth="1"/>
    <col min="9731" max="9733" width="12.25" style="612" customWidth="1"/>
    <col min="9734" max="9734" width="1.25" style="612" customWidth="1"/>
    <col min="9735" max="9735" width="2.375" style="612" customWidth="1"/>
    <col min="9736" max="9736" width="25.25" style="612" customWidth="1"/>
    <col min="9737" max="9737" width="12.375" style="612" customWidth="1"/>
    <col min="9738" max="9738" width="4" style="612" customWidth="1"/>
    <col min="9739" max="9984" width="9" style="612"/>
    <col min="9985" max="9985" width="2.625" style="612" customWidth="1"/>
    <col min="9986" max="9986" width="25" style="612" customWidth="1"/>
    <col min="9987" max="9989" width="12.25" style="612" customWidth="1"/>
    <col min="9990" max="9990" width="1.25" style="612" customWidth="1"/>
    <col min="9991" max="9991" width="2.375" style="612" customWidth="1"/>
    <col min="9992" max="9992" width="25.25" style="612" customWidth="1"/>
    <col min="9993" max="9993" width="12.375" style="612" customWidth="1"/>
    <col min="9994" max="9994" width="4" style="612" customWidth="1"/>
    <col min="9995" max="10240" width="9" style="612"/>
    <col min="10241" max="10241" width="2.625" style="612" customWidth="1"/>
    <col min="10242" max="10242" width="25" style="612" customWidth="1"/>
    <col min="10243" max="10245" width="12.25" style="612" customWidth="1"/>
    <col min="10246" max="10246" width="1.25" style="612" customWidth="1"/>
    <col min="10247" max="10247" width="2.375" style="612" customWidth="1"/>
    <col min="10248" max="10248" width="25.25" style="612" customWidth="1"/>
    <col min="10249" max="10249" width="12.375" style="612" customWidth="1"/>
    <col min="10250" max="10250" width="4" style="612" customWidth="1"/>
    <col min="10251" max="10496" width="9" style="612"/>
    <col min="10497" max="10497" width="2.625" style="612" customWidth="1"/>
    <col min="10498" max="10498" width="25" style="612" customWidth="1"/>
    <col min="10499" max="10501" width="12.25" style="612" customWidth="1"/>
    <col min="10502" max="10502" width="1.25" style="612" customWidth="1"/>
    <col min="10503" max="10503" width="2.375" style="612" customWidth="1"/>
    <col min="10504" max="10504" width="25.25" style="612" customWidth="1"/>
    <col min="10505" max="10505" width="12.375" style="612" customWidth="1"/>
    <col min="10506" max="10506" width="4" style="612" customWidth="1"/>
    <col min="10507" max="10752" width="9" style="612"/>
    <col min="10753" max="10753" width="2.625" style="612" customWidth="1"/>
    <col min="10754" max="10754" width="25" style="612" customWidth="1"/>
    <col min="10755" max="10757" width="12.25" style="612" customWidth="1"/>
    <col min="10758" max="10758" width="1.25" style="612" customWidth="1"/>
    <col min="10759" max="10759" width="2.375" style="612" customWidth="1"/>
    <col min="10760" max="10760" width="25.25" style="612" customWidth="1"/>
    <col min="10761" max="10761" width="12.375" style="612" customWidth="1"/>
    <col min="10762" max="10762" width="4" style="612" customWidth="1"/>
    <col min="10763" max="11008" width="9" style="612"/>
    <col min="11009" max="11009" width="2.625" style="612" customWidth="1"/>
    <col min="11010" max="11010" width="25" style="612" customWidth="1"/>
    <col min="11011" max="11013" width="12.25" style="612" customWidth="1"/>
    <col min="11014" max="11014" width="1.25" style="612" customWidth="1"/>
    <col min="11015" max="11015" width="2.375" style="612" customWidth="1"/>
    <col min="11016" max="11016" width="25.25" style="612" customWidth="1"/>
    <col min="11017" max="11017" width="12.375" style="612" customWidth="1"/>
    <col min="11018" max="11018" width="4" style="612" customWidth="1"/>
    <col min="11019" max="11264" width="9" style="612"/>
    <col min="11265" max="11265" width="2.625" style="612" customWidth="1"/>
    <col min="11266" max="11266" width="25" style="612" customWidth="1"/>
    <col min="11267" max="11269" width="12.25" style="612" customWidth="1"/>
    <col min="11270" max="11270" width="1.25" style="612" customWidth="1"/>
    <col min="11271" max="11271" width="2.375" style="612" customWidth="1"/>
    <col min="11272" max="11272" width="25.25" style="612" customWidth="1"/>
    <col min="11273" max="11273" width="12.375" style="612" customWidth="1"/>
    <col min="11274" max="11274" width="4" style="612" customWidth="1"/>
    <col min="11275" max="11520" width="9" style="612"/>
    <col min="11521" max="11521" width="2.625" style="612" customWidth="1"/>
    <col min="11522" max="11522" width="25" style="612" customWidth="1"/>
    <col min="11523" max="11525" width="12.25" style="612" customWidth="1"/>
    <col min="11526" max="11526" width="1.25" style="612" customWidth="1"/>
    <col min="11527" max="11527" width="2.375" style="612" customWidth="1"/>
    <col min="11528" max="11528" width="25.25" style="612" customWidth="1"/>
    <col min="11529" max="11529" width="12.375" style="612" customWidth="1"/>
    <col min="11530" max="11530" width="4" style="612" customWidth="1"/>
    <col min="11531" max="11776" width="9" style="612"/>
    <col min="11777" max="11777" width="2.625" style="612" customWidth="1"/>
    <col min="11778" max="11778" width="25" style="612" customWidth="1"/>
    <col min="11779" max="11781" width="12.25" style="612" customWidth="1"/>
    <col min="11782" max="11782" width="1.25" style="612" customWidth="1"/>
    <col min="11783" max="11783" width="2.375" style="612" customWidth="1"/>
    <col min="11784" max="11784" width="25.25" style="612" customWidth="1"/>
    <col min="11785" max="11785" width="12.375" style="612" customWidth="1"/>
    <col min="11786" max="11786" width="4" style="612" customWidth="1"/>
    <col min="11787" max="12032" width="9" style="612"/>
    <col min="12033" max="12033" width="2.625" style="612" customWidth="1"/>
    <col min="12034" max="12034" width="25" style="612" customWidth="1"/>
    <col min="12035" max="12037" width="12.25" style="612" customWidth="1"/>
    <col min="12038" max="12038" width="1.25" style="612" customWidth="1"/>
    <col min="12039" max="12039" width="2.375" style="612" customWidth="1"/>
    <col min="12040" max="12040" width="25.25" style="612" customWidth="1"/>
    <col min="12041" max="12041" width="12.375" style="612" customWidth="1"/>
    <col min="12042" max="12042" width="4" style="612" customWidth="1"/>
    <col min="12043" max="12288" width="9" style="612"/>
    <col min="12289" max="12289" width="2.625" style="612" customWidth="1"/>
    <col min="12290" max="12290" width="25" style="612" customWidth="1"/>
    <col min="12291" max="12293" width="12.25" style="612" customWidth="1"/>
    <col min="12294" max="12294" width="1.25" style="612" customWidth="1"/>
    <col min="12295" max="12295" width="2.375" style="612" customWidth="1"/>
    <col min="12296" max="12296" width="25.25" style="612" customWidth="1"/>
    <col min="12297" max="12297" width="12.375" style="612" customWidth="1"/>
    <col min="12298" max="12298" width="4" style="612" customWidth="1"/>
    <col min="12299" max="12544" width="9" style="612"/>
    <col min="12545" max="12545" width="2.625" style="612" customWidth="1"/>
    <col min="12546" max="12546" width="25" style="612" customWidth="1"/>
    <col min="12547" max="12549" width="12.25" style="612" customWidth="1"/>
    <col min="12550" max="12550" width="1.25" style="612" customWidth="1"/>
    <col min="12551" max="12551" width="2.375" style="612" customWidth="1"/>
    <col min="12552" max="12552" width="25.25" style="612" customWidth="1"/>
    <col min="12553" max="12553" width="12.375" style="612" customWidth="1"/>
    <col min="12554" max="12554" width="4" style="612" customWidth="1"/>
    <col min="12555" max="12800" width="9" style="612"/>
    <col min="12801" max="12801" width="2.625" style="612" customWidth="1"/>
    <col min="12802" max="12802" width="25" style="612" customWidth="1"/>
    <col min="12803" max="12805" width="12.25" style="612" customWidth="1"/>
    <col min="12806" max="12806" width="1.25" style="612" customWidth="1"/>
    <col min="12807" max="12807" width="2.375" style="612" customWidth="1"/>
    <col min="12808" max="12808" width="25.25" style="612" customWidth="1"/>
    <col min="12809" max="12809" width="12.375" style="612" customWidth="1"/>
    <col min="12810" max="12810" width="4" style="612" customWidth="1"/>
    <col min="12811" max="13056" width="9" style="612"/>
    <col min="13057" max="13057" width="2.625" style="612" customWidth="1"/>
    <col min="13058" max="13058" width="25" style="612" customWidth="1"/>
    <col min="13059" max="13061" width="12.25" style="612" customWidth="1"/>
    <col min="13062" max="13062" width="1.25" style="612" customWidth="1"/>
    <col min="13063" max="13063" width="2.375" style="612" customWidth="1"/>
    <col min="13064" max="13064" width="25.25" style="612" customWidth="1"/>
    <col min="13065" max="13065" width="12.375" style="612" customWidth="1"/>
    <col min="13066" max="13066" width="4" style="612" customWidth="1"/>
    <col min="13067" max="13312" width="9" style="612"/>
    <col min="13313" max="13313" width="2.625" style="612" customWidth="1"/>
    <col min="13314" max="13314" width="25" style="612" customWidth="1"/>
    <col min="13315" max="13317" width="12.25" style="612" customWidth="1"/>
    <col min="13318" max="13318" width="1.25" style="612" customWidth="1"/>
    <col min="13319" max="13319" width="2.375" style="612" customWidth="1"/>
    <col min="13320" max="13320" width="25.25" style="612" customWidth="1"/>
    <col min="13321" max="13321" width="12.375" style="612" customWidth="1"/>
    <col min="13322" max="13322" width="4" style="612" customWidth="1"/>
    <col min="13323" max="13568" width="9" style="612"/>
    <col min="13569" max="13569" width="2.625" style="612" customWidth="1"/>
    <col min="13570" max="13570" width="25" style="612" customWidth="1"/>
    <col min="13571" max="13573" width="12.25" style="612" customWidth="1"/>
    <col min="13574" max="13574" width="1.25" style="612" customWidth="1"/>
    <col min="13575" max="13575" width="2.375" style="612" customWidth="1"/>
    <col min="13576" max="13576" width="25.25" style="612" customWidth="1"/>
    <col min="13577" max="13577" width="12.375" style="612" customWidth="1"/>
    <col min="13578" max="13578" width="4" style="612" customWidth="1"/>
    <col min="13579" max="13824" width="9" style="612"/>
    <col min="13825" max="13825" width="2.625" style="612" customWidth="1"/>
    <col min="13826" max="13826" width="25" style="612" customWidth="1"/>
    <col min="13827" max="13829" width="12.25" style="612" customWidth="1"/>
    <col min="13830" max="13830" width="1.25" style="612" customWidth="1"/>
    <col min="13831" max="13831" width="2.375" style="612" customWidth="1"/>
    <col min="13832" max="13832" width="25.25" style="612" customWidth="1"/>
    <col min="13833" max="13833" width="12.375" style="612" customWidth="1"/>
    <col min="13834" max="13834" width="4" style="612" customWidth="1"/>
    <col min="13835" max="14080" width="9" style="612"/>
    <col min="14081" max="14081" width="2.625" style="612" customWidth="1"/>
    <col min="14082" max="14082" width="25" style="612" customWidth="1"/>
    <col min="14083" max="14085" width="12.25" style="612" customWidth="1"/>
    <col min="14086" max="14086" width="1.25" style="612" customWidth="1"/>
    <col min="14087" max="14087" width="2.375" style="612" customWidth="1"/>
    <col min="14088" max="14088" width="25.25" style="612" customWidth="1"/>
    <col min="14089" max="14089" width="12.375" style="612" customWidth="1"/>
    <col min="14090" max="14090" width="4" style="612" customWidth="1"/>
    <col min="14091" max="14336" width="9" style="612"/>
    <col min="14337" max="14337" width="2.625" style="612" customWidth="1"/>
    <col min="14338" max="14338" width="25" style="612" customWidth="1"/>
    <col min="14339" max="14341" width="12.25" style="612" customWidth="1"/>
    <col min="14342" max="14342" width="1.25" style="612" customWidth="1"/>
    <col min="14343" max="14343" width="2.375" style="612" customWidth="1"/>
    <col min="14344" max="14344" width="25.25" style="612" customWidth="1"/>
    <col min="14345" max="14345" width="12.375" style="612" customWidth="1"/>
    <col min="14346" max="14346" width="4" style="612" customWidth="1"/>
    <col min="14347" max="14592" width="9" style="612"/>
    <col min="14593" max="14593" width="2.625" style="612" customWidth="1"/>
    <col min="14594" max="14594" width="25" style="612" customWidth="1"/>
    <col min="14595" max="14597" width="12.25" style="612" customWidth="1"/>
    <col min="14598" max="14598" width="1.25" style="612" customWidth="1"/>
    <col min="14599" max="14599" width="2.375" style="612" customWidth="1"/>
    <col min="14600" max="14600" width="25.25" style="612" customWidth="1"/>
    <col min="14601" max="14601" width="12.375" style="612" customWidth="1"/>
    <col min="14602" max="14602" width="4" style="612" customWidth="1"/>
    <col min="14603" max="14848" width="9" style="612"/>
    <col min="14849" max="14849" width="2.625" style="612" customWidth="1"/>
    <col min="14850" max="14850" width="25" style="612" customWidth="1"/>
    <col min="14851" max="14853" width="12.25" style="612" customWidth="1"/>
    <col min="14854" max="14854" width="1.25" style="612" customWidth="1"/>
    <col min="14855" max="14855" width="2.375" style="612" customWidth="1"/>
    <col min="14856" max="14856" width="25.25" style="612" customWidth="1"/>
    <col min="14857" max="14857" width="12.375" style="612" customWidth="1"/>
    <col min="14858" max="14858" width="4" style="612" customWidth="1"/>
    <col min="14859" max="15104" width="9" style="612"/>
    <col min="15105" max="15105" width="2.625" style="612" customWidth="1"/>
    <col min="15106" max="15106" width="25" style="612" customWidth="1"/>
    <col min="15107" max="15109" width="12.25" style="612" customWidth="1"/>
    <col min="15110" max="15110" width="1.25" style="612" customWidth="1"/>
    <col min="15111" max="15111" width="2.375" style="612" customWidth="1"/>
    <col min="15112" max="15112" width="25.25" style="612" customWidth="1"/>
    <col min="15113" max="15113" width="12.375" style="612" customWidth="1"/>
    <col min="15114" max="15114" width="4" style="612" customWidth="1"/>
    <col min="15115" max="15360" width="9" style="612"/>
    <col min="15361" max="15361" width="2.625" style="612" customWidth="1"/>
    <col min="15362" max="15362" width="25" style="612" customWidth="1"/>
    <col min="15363" max="15365" width="12.25" style="612" customWidth="1"/>
    <col min="15366" max="15366" width="1.25" style="612" customWidth="1"/>
    <col min="15367" max="15367" width="2.375" style="612" customWidth="1"/>
    <col min="15368" max="15368" width="25.25" style="612" customWidth="1"/>
    <col min="15369" max="15369" width="12.375" style="612" customWidth="1"/>
    <col min="15370" max="15370" width="4" style="612" customWidth="1"/>
    <col min="15371" max="15616" width="9" style="612"/>
    <col min="15617" max="15617" width="2.625" style="612" customWidth="1"/>
    <col min="15618" max="15618" width="25" style="612" customWidth="1"/>
    <col min="15619" max="15621" width="12.25" style="612" customWidth="1"/>
    <col min="15622" max="15622" width="1.25" style="612" customWidth="1"/>
    <col min="15623" max="15623" width="2.375" style="612" customWidth="1"/>
    <col min="15624" max="15624" width="25.25" style="612" customWidth="1"/>
    <col min="15625" max="15625" width="12.375" style="612" customWidth="1"/>
    <col min="15626" max="15626" width="4" style="612" customWidth="1"/>
    <col min="15627" max="15872" width="9" style="612"/>
    <col min="15873" max="15873" width="2.625" style="612" customWidth="1"/>
    <col min="15874" max="15874" width="25" style="612" customWidth="1"/>
    <col min="15875" max="15877" width="12.25" style="612" customWidth="1"/>
    <col min="15878" max="15878" width="1.25" style="612" customWidth="1"/>
    <col min="15879" max="15879" width="2.375" style="612" customWidth="1"/>
    <col min="15880" max="15880" width="25.25" style="612" customWidth="1"/>
    <col min="15881" max="15881" width="12.375" style="612" customWidth="1"/>
    <col min="15882" max="15882" width="4" style="612" customWidth="1"/>
    <col min="15883" max="16128" width="9" style="612"/>
    <col min="16129" max="16129" width="2.625" style="612" customWidth="1"/>
    <col min="16130" max="16130" width="25" style="612" customWidth="1"/>
    <col min="16131" max="16133" width="12.25" style="612" customWidth="1"/>
    <col min="16134" max="16134" width="1.25" style="612" customWidth="1"/>
    <col min="16135" max="16135" width="2.375" style="612" customWidth="1"/>
    <col min="16136" max="16136" width="25.25" style="612" customWidth="1"/>
    <col min="16137" max="16137" width="12.375" style="612" customWidth="1"/>
    <col min="16138" max="16138" width="4" style="612" customWidth="1"/>
    <col min="16139" max="16384" width="9" style="612"/>
  </cols>
  <sheetData>
    <row r="1" spans="2:9" ht="12.4" customHeight="1"/>
    <row r="2" spans="2:9" ht="12.4" customHeight="1">
      <c r="E2" s="613"/>
    </row>
    <row r="3" spans="2:9" ht="12.4" customHeight="1">
      <c r="E3" s="613"/>
    </row>
    <row r="4" spans="2:9" ht="12.4" customHeight="1"/>
    <row r="5" spans="2:9" ht="12.75" thickBot="1">
      <c r="B5" s="612" t="s">
        <v>100</v>
      </c>
      <c r="D5" s="614"/>
      <c r="E5" s="612" t="s">
        <v>427</v>
      </c>
      <c r="H5" s="612" t="s">
        <v>144</v>
      </c>
      <c r="I5" s="613" t="s">
        <v>145</v>
      </c>
    </row>
    <row r="6" spans="2:9">
      <c r="B6" s="710"/>
      <c r="C6" s="615"/>
      <c r="D6" s="616"/>
      <c r="E6" s="617"/>
      <c r="H6" s="713"/>
      <c r="I6" s="716" t="s">
        <v>9</v>
      </c>
    </row>
    <row r="7" spans="2:9" ht="12.2" customHeight="1">
      <c r="B7" s="711"/>
      <c r="C7" s="618"/>
      <c r="D7" s="719" t="s">
        <v>102</v>
      </c>
      <c r="E7" s="619"/>
      <c r="H7" s="711"/>
      <c r="I7" s="717"/>
    </row>
    <row r="8" spans="2:9" ht="12.2" customHeight="1">
      <c r="B8" s="711"/>
      <c r="C8" s="620" t="s">
        <v>103</v>
      </c>
      <c r="D8" s="720"/>
      <c r="E8" s="621" t="s">
        <v>104</v>
      </c>
      <c r="H8" s="711"/>
      <c r="I8" s="717"/>
    </row>
    <row r="9" spans="2:9" ht="12.2" customHeight="1">
      <c r="B9" s="711"/>
      <c r="C9" s="622"/>
      <c r="D9" s="721"/>
      <c r="E9" s="623" t="s">
        <v>105</v>
      </c>
      <c r="H9" s="714"/>
      <c r="I9" s="717"/>
    </row>
    <row r="10" spans="2:9">
      <c r="B10" s="712"/>
      <c r="C10" s="624"/>
      <c r="D10" s="624"/>
      <c r="E10" s="625" t="s">
        <v>106</v>
      </c>
      <c r="H10" s="715"/>
      <c r="I10" s="718"/>
    </row>
    <row r="11" spans="2:9">
      <c r="B11" s="626" t="s">
        <v>107</v>
      </c>
      <c r="C11" s="627">
        <f>+体系図!V12</f>
        <v>0</v>
      </c>
      <c r="D11" s="628">
        <f>+体系図!W12</f>
        <v>0</v>
      </c>
      <c r="E11" s="629">
        <f>+体系図!X12</f>
        <v>0</v>
      </c>
      <c r="H11" s="630" t="s">
        <v>107</v>
      </c>
      <c r="I11" s="631">
        <f>+体系図!V105</f>
        <v>0</v>
      </c>
    </row>
    <row r="12" spans="2:9">
      <c r="B12" s="632" t="s">
        <v>108</v>
      </c>
      <c r="C12" s="633">
        <f>+体系図!V13</f>
        <v>0</v>
      </c>
      <c r="D12" s="633">
        <f>+体系図!W13</f>
        <v>0</v>
      </c>
      <c r="E12" s="634">
        <f>+体系図!X13</f>
        <v>0</v>
      </c>
      <c r="H12" s="635" t="s">
        <v>108</v>
      </c>
      <c r="I12" s="636">
        <f>+体系図!V106</f>
        <v>0</v>
      </c>
    </row>
    <row r="13" spans="2:9">
      <c r="B13" s="637" t="s">
        <v>68</v>
      </c>
      <c r="C13" s="638">
        <f>+体系図!V14</f>
        <v>0</v>
      </c>
      <c r="D13" s="638">
        <f>+体系図!W14</f>
        <v>0</v>
      </c>
      <c r="E13" s="639">
        <f>+体系図!X14</f>
        <v>0</v>
      </c>
      <c r="H13" s="640" t="s">
        <v>68</v>
      </c>
      <c r="I13" s="641">
        <f>+体系図!V107</f>
        <v>0</v>
      </c>
    </row>
    <row r="14" spans="2:9" ht="12.75" thickBot="1">
      <c r="B14" s="642" t="s">
        <v>62</v>
      </c>
      <c r="C14" s="643">
        <f>SUM(C11:C13)</f>
        <v>0</v>
      </c>
      <c r="D14" s="643">
        <f>SUM(D11:D13)</f>
        <v>0</v>
      </c>
      <c r="E14" s="644">
        <f>SUM(E11:E13)</f>
        <v>0</v>
      </c>
      <c r="H14" s="645" t="s">
        <v>62</v>
      </c>
      <c r="I14" s="646">
        <f>+SUM(I11:I13)</f>
        <v>0</v>
      </c>
    </row>
    <row r="15" spans="2:9">
      <c r="B15" s="647" t="s">
        <v>428</v>
      </c>
      <c r="C15" s="648"/>
      <c r="D15" s="648"/>
      <c r="E15" s="648"/>
      <c r="H15" s="649" t="s">
        <v>109</v>
      </c>
      <c r="I15" s="650"/>
    </row>
    <row r="16" spans="2:9">
      <c r="B16" s="651"/>
      <c r="H16" s="651" t="s">
        <v>110</v>
      </c>
      <c r="I16" s="650"/>
    </row>
    <row r="18" spans="2:9" ht="12.2" customHeight="1" thickBot="1">
      <c r="B18" s="146" t="s">
        <v>431</v>
      </c>
      <c r="C18" s="146"/>
      <c r="D18" s="611"/>
      <c r="E18" s="611" t="s">
        <v>427</v>
      </c>
      <c r="H18" s="146" t="s">
        <v>432</v>
      </c>
      <c r="I18" s="148" t="s">
        <v>429</v>
      </c>
    </row>
    <row r="19" spans="2:9" ht="12.2" customHeight="1">
      <c r="B19" s="705"/>
      <c r="C19" s="706" t="s">
        <v>111</v>
      </c>
      <c r="D19" s="709" t="s">
        <v>112</v>
      </c>
      <c r="E19" s="610" t="s">
        <v>104</v>
      </c>
      <c r="H19" s="695"/>
      <c r="I19" s="697" t="s">
        <v>9</v>
      </c>
    </row>
    <row r="20" spans="2:9" ht="12.2" customHeight="1">
      <c r="B20" s="693"/>
      <c r="C20" s="707"/>
      <c r="D20" s="707"/>
      <c r="E20" s="184" t="s">
        <v>105</v>
      </c>
      <c r="H20" s="722"/>
      <c r="I20" s="724"/>
    </row>
    <row r="21" spans="2:9" ht="12.2" customHeight="1">
      <c r="B21" s="694"/>
      <c r="C21" s="708"/>
      <c r="D21" s="708"/>
      <c r="E21" s="185" t="s">
        <v>106</v>
      </c>
      <c r="H21" s="723"/>
      <c r="I21" s="725"/>
    </row>
    <row r="22" spans="2:9" ht="12.2" customHeight="1">
      <c r="B22" s="255" t="s">
        <v>289</v>
      </c>
      <c r="C22" s="187">
        <f>+体系図!V23</f>
        <v>0</v>
      </c>
      <c r="D22" s="188">
        <f>+体系図!W23</f>
        <v>0</v>
      </c>
      <c r="E22" s="189">
        <f>+体系図!X23</f>
        <v>0</v>
      </c>
      <c r="H22" s="255" t="s">
        <v>289</v>
      </c>
      <c r="I22" s="256">
        <f>+体系図!V115</f>
        <v>0</v>
      </c>
    </row>
    <row r="23" spans="2:9">
      <c r="B23" s="257" t="s">
        <v>290</v>
      </c>
      <c r="C23" s="191">
        <f>+体系図!V24</f>
        <v>0</v>
      </c>
      <c r="D23" s="191">
        <f>+体系図!W24</f>
        <v>0</v>
      </c>
      <c r="E23" s="192">
        <f>+体系図!X24</f>
        <v>0</v>
      </c>
      <c r="H23" s="257" t="s">
        <v>290</v>
      </c>
      <c r="I23" s="258">
        <f>+体系図!V116</f>
        <v>0</v>
      </c>
    </row>
    <row r="24" spans="2:9">
      <c r="B24" s="257" t="s">
        <v>291</v>
      </c>
      <c r="C24" s="191">
        <f>+体系図!V25</f>
        <v>0</v>
      </c>
      <c r="D24" s="191">
        <f>+体系図!W25</f>
        <v>0</v>
      </c>
      <c r="E24" s="192">
        <f>+体系図!X25</f>
        <v>0</v>
      </c>
      <c r="H24" s="257" t="s">
        <v>291</v>
      </c>
      <c r="I24" s="258">
        <f>+体系図!V117</f>
        <v>0</v>
      </c>
    </row>
    <row r="25" spans="2:9">
      <c r="B25" s="257" t="s">
        <v>292</v>
      </c>
      <c r="C25" s="191">
        <f>+体系図!V26</f>
        <v>0</v>
      </c>
      <c r="D25" s="191">
        <f>+体系図!W26</f>
        <v>0</v>
      </c>
      <c r="E25" s="192">
        <f>+体系図!X26</f>
        <v>0</v>
      </c>
      <c r="H25" s="257" t="s">
        <v>292</v>
      </c>
      <c r="I25" s="258">
        <f>+体系図!V118</f>
        <v>0</v>
      </c>
    </row>
    <row r="26" spans="2:9">
      <c r="B26" s="257" t="s">
        <v>293</v>
      </c>
      <c r="C26" s="191">
        <f>+体系図!V27</f>
        <v>0</v>
      </c>
      <c r="D26" s="191">
        <f>+体系図!W27</f>
        <v>0</v>
      </c>
      <c r="E26" s="192">
        <f>+体系図!X27</f>
        <v>0</v>
      </c>
      <c r="H26" s="257" t="s">
        <v>293</v>
      </c>
      <c r="I26" s="258">
        <f>+体系図!V119</f>
        <v>0</v>
      </c>
    </row>
    <row r="27" spans="2:9">
      <c r="B27" s="257" t="s">
        <v>294</v>
      </c>
      <c r="C27" s="191">
        <f>+体系図!V28</f>
        <v>0</v>
      </c>
      <c r="D27" s="191">
        <f>+体系図!W28</f>
        <v>0</v>
      </c>
      <c r="E27" s="192">
        <f>+体系図!X28</f>
        <v>0</v>
      </c>
      <c r="H27" s="257" t="s">
        <v>294</v>
      </c>
      <c r="I27" s="258">
        <f>+体系図!V120</f>
        <v>0</v>
      </c>
    </row>
    <row r="28" spans="2:9">
      <c r="B28" s="257" t="s">
        <v>295</v>
      </c>
      <c r="C28" s="191">
        <f>+体系図!V29</f>
        <v>0</v>
      </c>
      <c r="D28" s="191">
        <f>+体系図!W29</f>
        <v>0</v>
      </c>
      <c r="E28" s="192">
        <f>+体系図!X29</f>
        <v>0</v>
      </c>
      <c r="H28" s="257" t="s">
        <v>295</v>
      </c>
      <c r="I28" s="258">
        <f>+体系図!V121</f>
        <v>0</v>
      </c>
    </row>
    <row r="29" spans="2:9">
      <c r="B29" s="257" t="s">
        <v>296</v>
      </c>
      <c r="C29" s="191">
        <f>+体系図!V30</f>
        <v>0</v>
      </c>
      <c r="D29" s="191">
        <f>+体系図!W30</f>
        <v>0</v>
      </c>
      <c r="E29" s="192">
        <f>+体系図!X30</f>
        <v>0</v>
      </c>
      <c r="H29" s="257" t="s">
        <v>296</v>
      </c>
      <c r="I29" s="258">
        <f>+体系図!V122</f>
        <v>0</v>
      </c>
    </row>
    <row r="30" spans="2:9">
      <c r="B30" s="257" t="s">
        <v>297</v>
      </c>
      <c r="C30" s="191">
        <f>+体系図!V31</f>
        <v>0</v>
      </c>
      <c r="D30" s="191">
        <f>+体系図!W31</f>
        <v>0</v>
      </c>
      <c r="E30" s="192">
        <f>+体系図!X31</f>
        <v>0</v>
      </c>
      <c r="H30" s="257" t="s">
        <v>297</v>
      </c>
      <c r="I30" s="258">
        <f>+体系図!V123</f>
        <v>0</v>
      </c>
    </row>
    <row r="31" spans="2:9">
      <c r="B31" s="257" t="s">
        <v>298</v>
      </c>
      <c r="C31" s="191">
        <f>+体系図!V32</f>
        <v>0</v>
      </c>
      <c r="D31" s="191">
        <f>+体系図!W32</f>
        <v>0</v>
      </c>
      <c r="E31" s="192">
        <f>+体系図!X32</f>
        <v>0</v>
      </c>
      <c r="H31" s="257" t="s">
        <v>298</v>
      </c>
      <c r="I31" s="258">
        <f>+体系図!V124</f>
        <v>0</v>
      </c>
    </row>
    <row r="32" spans="2:9">
      <c r="B32" s="257" t="s">
        <v>299</v>
      </c>
      <c r="C32" s="191">
        <f>+体系図!V33</f>
        <v>0</v>
      </c>
      <c r="D32" s="191">
        <f>+体系図!W33</f>
        <v>0</v>
      </c>
      <c r="E32" s="192">
        <f>+体系図!X33</f>
        <v>0</v>
      </c>
      <c r="H32" s="257" t="s">
        <v>299</v>
      </c>
      <c r="I32" s="258">
        <f>+体系図!V125</f>
        <v>0</v>
      </c>
    </row>
    <row r="33" spans="2:9">
      <c r="B33" s="257" t="s">
        <v>300</v>
      </c>
      <c r="C33" s="191">
        <f>+体系図!V34</f>
        <v>0</v>
      </c>
      <c r="D33" s="191">
        <f>+体系図!W34</f>
        <v>0</v>
      </c>
      <c r="E33" s="192">
        <f>+体系図!X34</f>
        <v>0</v>
      </c>
      <c r="H33" s="257" t="s">
        <v>300</v>
      </c>
      <c r="I33" s="258">
        <f>+体系図!V126</f>
        <v>0</v>
      </c>
    </row>
    <row r="34" spans="2:9">
      <c r="B34" s="257" t="s">
        <v>301</v>
      </c>
      <c r="C34" s="199">
        <f>+体系図!V35</f>
        <v>0</v>
      </c>
      <c r="D34" s="199">
        <f>+体系図!W35</f>
        <v>0</v>
      </c>
      <c r="E34" s="200">
        <f>+体系図!X35</f>
        <v>0</v>
      </c>
      <c r="H34" s="257" t="s">
        <v>301</v>
      </c>
      <c r="I34" s="258">
        <f>+体系図!V127</f>
        <v>0</v>
      </c>
    </row>
    <row r="35" spans="2:9">
      <c r="B35" s="257" t="s">
        <v>302</v>
      </c>
      <c r="C35" s="191">
        <f>+体系図!V36</f>
        <v>0</v>
      </c>
      <c r="D35" s="191">
        <f>+体系図!W36</f>
        <v>0</v>
      </c>
      <c r="E35" s="203">
        <f>+体系図!X36</f>
        <v>0</v>
      </c>
      <c r="H35" s="257" t="s">
        <v>302</v>
      </c>
      <c r="I35" s="258">
        <f>+体系図!V128</f>
        <v>0</v>
      </c>
    </row>
    <row r="36" spans="2:9">
      <c r="B36" s="257" t="s">
        <v>303</v>
      </c>
      <c r="C36" s="191">
        <f>+体系図!V37</f>
        <v>0</v>
      </c>
      <c r="D36" s="191">
        <f>+体系図!W37</f>
        <v>0</v>
      </c>
      <c r="E36" s="203">
        <f>+体系図!X37</f>
        <v>0</v>
      </c>
      <c r="H36" s="257" t="s">
        <v>303</v>
      </c>
      <c r="I36" s="258">
        <f>+体系図!V129</f>
        <v>0</v>
      </c>
    </row>
    <row r="37" spans="2:9">
      <c r="B37" s="261" t="s">
        <v>304</v>
      </c>
      <c r="C37" s="191">
        <f>+体系図!V38</f>
        <v>0</v>
      </c>
      <c r="D37" s="191">
        <f>+体系図!W38</f>
        <v>0</v>
      </c>
      <c r="E37" s="203">
        <f>+体系図!X38</f>
        <v>0</v>
      </c>
      <c r="H37" s="261" t="s">
        <v>304</v>
      </c>
      <c r="I37" s="258">
        <f>+体系図!V130</f>
        <v>0</v>
      </c>
    </row>
    <row r="38" spans="2:9">
      <c r="B38" s="263" t="s">
        <v>305</v>
      </c>
      <c r="C38" s="191">
        <f>+体系図!V39</f>
        <v>0</v>
      </c>
      <c r="D38" s="191">
        <f>+体系図!W39</f>
        <v>0</v>
      </c>
      <c r="E38" s="203">
        <f>+体系図!X39</f>
        <v>0</v>
      </c>
      <c r="H38" s="263" t="s">
        <v>305</v>
      </c>
      <c r="I38" s="258">
        <f>+体系図!V131</f>
        <v>0</v>
      </c>
    </row>
    <row r="39" spans="2:9" ht="12.2" customHeight="1">
      <c r="B39" s="263" t="s">
        <v>306</v>
      </c>
      <c r="C39" s="191">
        <f>+体系図!V40</f>
        <v>0</v>
      </c>
      <c r="D39" s="191">
        <f>+体系図!W40</f>
        <v>0</v>
      </c>
      <c r="E39" s="203">
        <f>+体系図!X40</f>
        <v>0</v>
      </c>
      <c r="H39" s="263" t="s">
        <v>306</v>
      </c>
      <c r="I39" s="258">
        <f>+体系図!V132</f>
        <v>0</v>
      </c>
    </row>
    <row r="40" spans="2:9" ht="12.2" customHeight="1">
      <c r="B40" s="263" t="s">
        <v>307</v>
      </c>
      <c r="C40" s="191">
        <f>+体系図!V41</f>
        <v>0</v>
      </c>
      <c r="D40" s="191">
        <f>+体系図!W41</f>
        <v>0</v>
      </c>
      <c r="E40" s="203">
        <f>+体系図!X41</f>
        <v>0</v>
      </c>
      <c r="H40" s="263" t="s">
        <v>307</v>
      </c>
      <c r="I40" s="262">
        <f>+体系図!V133</f>
        <v>0</v>
      </c>
    </row>
    <row r="41" spans="2:9">
      <c r="B41" s="263" t="s">
        <v>308</v>
      </c>
      <c r="C41" s="191">
        <f>+体系図!V42</f>
        <v>0</v>
      </c>
      <c r="D41" s="191">
        <f>+体系図!W42</f>
        <v>0</v>
      </c>
      <c r="E41" s="203">
        <f>+体系図!X42</f>
        <v>0</v>
      </c>
      <c r="H41" s="263" t="s">
        <v>308</v>
      </c>
      <c r="I41" s="258">
        <f>+体系図!V134</f>
        <v>0</v>
      </c>
    </row>
    <row r="42" spans="2:9">
      <c r="B42" s="263" t="s">
        <v>309</v>
      </c>
      <c r="C42" s="191">
        <f>+体系図!V43</f>
        <v>0</v>
      </c>
      <c r="D42" s="191">
        <f>+体系図!W43</f>
        <v>0</v>
      </c>
      <c r="E42" s="203">
        <f>+体系図!X43</f>
        <v>0</v>
      </c>
      <c r="H42" s="263" t="s">
        <v>309</v>
      </c>
      <c r="I42" s="258">
        <f>+体系図!V135</f>
        <v>0</v>
      </c>
    </row>
    <row r="43" spans="2:9">
      <c r="B43" s="263" t="s">
        <v>310</v>
      </c>
      <c r="C43" s="191">
        <f>+体系図!V44</f>
        <v>0</v>
      </c>
      <c r="D43" s="191">
        <f>+体系図!W44</f>
        <v>0</v>
      </c>
      <c r="E43" s="203">
        <f>+体系図!X44</f>
        <v>0</v>
      </c>
      <c r="H43" s="263" t="s">
        <v>310</v>
      </c>
      <c r="I43" s="258">
        <f>+体系図!V136</f>
        <v>0</v>
      </c>
    </row>
    <row r="44" spans="2:9" ht="12.2" customHeight="1">
      <c r="B44" s="263" t="s">
        <v>311</v>
      </c>
      <c r="C44" s="191">
        <f>+体系図!V45</f>
        <v>0</v>
      </c>
      <c r="D44" s="191">
        <f>+体系図!W45</f>
        <v>0</v>
      </c>
      <c r="E44" s="203">
        <f>+体系図!X45</f>
        <v>0</v>
      </c>
      <c r="H44" s="263" t="s">
        <v>311</v>
      </c>
      <c r="I44" s="258">
        <f>+体系図!V137</f>
        <v>0</v>
      </c>
    </row>
    <row r="45" spans="2:9">
      <c r="B45" s="263" t="s">
        <v>312</v>
      </c>
      <c r="C45" s="191">
        <f>+体系図!V46</f>
        <v>0</v>
      </c>
      <c r="D45" s="191">
        <f>+体系図!W46</f>
        <v>0</v>
      </c>
      <c r="E45" s="203">
        <f>+体系図!X46</f>
        <v>0</v>
      </c>
      <c r="H45" s="263" t="s">
        <v>312</v>
      </c>
      <c r="I45" s="258">
        <f>+体系図!V138</f>
        <v>0</v>
      </c>
    </row>
    <row r="46" spans="2:9" ht="12" customHeight="1">
      <c r="B46" s="263" t="s">
        <v>313</v>
      </c>
      <c r="C46" s="191">
        <f>+体系図!V47</f>
        <v>0</v>
      </c>
      <c r="D46" s="191">
        <f>+体系図!W47</f>
        <v>0</v>
      </c>
      <c r="E46" s="203">
        <f>+体系図!X47</f>
        <v>0</v>
      </c>
      <c r="H46" s="263" t="s">
        <v>313</v>
      </c>
      <c r="I46" s="258">
        <f>+体系図!V139</f>
        <v>0</v>
      </c>
    </row>
    <row r="47" spans="2:9">
      <c r="B47" s="263" t="s">
        <v>314</v>
      </c>
      <c r="C47" s="191">
        <f>+体系図!V48</f>
        <v>0</v>
      </c>
      <c r="D47" s="191">
        <f>+体系図!W48</f>
        <v>0</v>
      </c>
      <c r="E47" s="203">
        <f>+体系図!X48</f>
        <v>0</v>
      </c>
      <c r="H47" s="263" t="s">
        <v>314</v>
      </c>
      <c r="I47" s="258">
        <f>+体系図!V140</f>
        <v>0</v>
      </c>
    </row>
    <row r="48" spans="2:9">
      <c r="B48" s="263" t="s">
        <v>315</v>
      </c>
      <c r="C48" s="191">
        <f>+体系図!V49</f>
        <v>0</v>
      </c>
      <c r="D48" s="191">
        <f>+体系図!W49</f>
        <v>0</v>
      </c>
      <c r="E48" s="203">
        <f>+体系図!X49</f>
        <v>0</v>
      </c>
      <c r="H48" s="263" t="s">
        <v>315</v>
      </c>
      <c r="I48" s="258">
        <f>+体系図!V141</f>
        <v>0</v>
      </c>
    </row>
    <row r="49" spans="2:9">
      <c r="B49" s="263" t="s">
        <v>316</v>
      </c>
      <c r="C49" s="191">
        <f>+体系図!V50</f>
        <v>0</v>
      </c>
      <c r="D49" s="191">
        <f>+体系図!W50</f>
        <v>0</v>
      </c>
      <c r="E49" s="203">
        <f>+体系図!X50</f>
        <v>0</v>
      </c>
      <c r="H49" s="263" t="s">
        <v>316</v>
      </c>
      <c r="I49" s="258">
        <f>+体系図!V142</f>
        <v>0</v>
      </c>
    </row>
    <row r="50" spans="2:9">
      <c r="B50" s="263" t="s">
        <v>317</v>
      </c>
      <c r="C50" s="191">
        <f>+体系図!V51</f>
        <v>0</v>
      </c>
      <c r="D50" s="191">
        <f>+体系図!W51</f>
        <v>0</v>
      </c>
      <c r="E50" s="203">
        <f>+体系図!X51</f>
        <v>0</v>
      </c>
      <c r="H50" s="263" t="s">
        <v>317</v>
      </c>
      <c r="I50" s="258">
        <f>+体系図!V143</f>
        <v>0</v>
      </c>
    </row>
    <row r="51" spans="2:9">
      <c r="B51" s="263" t="s">
        <v>318</v>
      </c>
      <c r="C51" s="191">
        <f>+体系図!V52</f>
        <v>0</v>
      </c>
      <c r="D51" s="191">
        <f>+体系図!W52</f>
        <v>0</v>
      </c>
      <c r="E51" s="203">
        <f>+体系図!X52</f>
        <v>0</v>
      </c>
      <c r="H51" s="263" t="s">
        <v>318</v>
      </c>
      <c r="I51" s="258">
        <f>+体系図!V144</f>
        <v>0</v>
      </c>
    </row>
    <row r="52" spans="2:9">
      <c r="B52" s="263" t="s">
        <v>319</v>
      </c>
      <c r="C52" s="191">
        <f>+体系図!V53</f>
        <v>0</v>
      </c>
      <c r="D52" s="191">
        <f>+体系図!W53</f>
        <v>0</v>
      </c>
      <c r="E52" s="203">
        <f>+体系図!X53</f>
        <v>0</v>
      </c>
      <c r="H52" s="263" t="s">
        <v>319</v>
      </c>
      <c r="I52" s="258">
        <f>+体系図!V145</f>
        <v>0</v>
      </c>
    </row>
    <row r="53" spans="2:9">
      <c r="B53" s="263" t="s">
        <v>320</v>
      </c>
      <c r="C53" s="191">
        <f>+体系図!V54</f>
        <v>0</v>
      </c>
      <c r="D53" s="191">
        <f>+体系図!W54</f>
        <v>0</v>
      </c>
      <c r="E53" s="203">
        <f>+体系図!X54</f>
        <v>0</v>
      </c>
      <c r="H53" s="263" t="s">
        <v>320</v>
      </c>
      <c r="I53" s="258">
        <f>+体系図!V146</f>
        <v>0</v>
      </c>
    </row>
    <row r="54" spans="2:9">
      <c r="B54" s="263" t="s">
        <v>321</v>
      </c>
      <c r="C54" s="191">
        <f>+体系図!V55</f>
        <v>0</v>
      </c>
      <c r="D54" s="191">
        <f>+体系図!W55</f>
        <v>0</v>
      </c>
      <c r="E54" s="203">
        <f>+体系図!X55</f>
        <v>0</v>
      </c>
      <c r="H54" s="263" t="s">
        <v>321</v>
      </c>
      <c r="I54" s="258">
        <f>+体系図!V147</f>
        <v>0</v>
      </c>
    </row>
    <row r="55" spans="2:9">
      <c r="B55" s="263" t="s">
        <v>322</v>
      </c>
      <c r="C55" s="191">
        <f>+体系図!V56</f>
        <v>0</v>
      </c>
      <c r="D55" s="191">
        <f>+体系図!W56</f>
        <v>0</v>
      </c>
      <c r="E55" s="203">
        <f>+体系図!X56</f>
        <v>0</v>
      </c>
      <c r="H55" s="263" t="s">
        <v>322</v>
      </c>
      <c r="I55" s="258">
        <f>+体系図!V148</f>
        <v>0</v>
      </c>
    </row>
    <row r="56" spans="2:9">
      <c r="B56" s="263" t="s">
        <v>323</v>
      </c>
      <c r="C56" s="191">
        <f>+体系図!V57</f>
        <v>0</v>
      </c>
      <c r="D56" s="191">
        <f>+体系図!W57</f>
        <v>0</v>
      </c>
      <c r="E56" s="203">
        <f>+体系図!X57</f>
        <v>0</v>
      </c>
      <c r="H56" s="263" t="s">
        <v>323</v>
      </c>
      <c r="I56" s="258">
        <f>+体系図!V149</f>
        <v>0</v>
      </c>
    </row>
    <row r="57" spans="2:9">
      <c r="B57" s="263" t="s">
        <v>324</v>
      </c>
      <c r="C57" s="191">
        <f>+体系図!V58</f>
        <v>0</v>
      </c>
      <c r="D57" s="191">
        <f>+体系図!W58</f>
        <v>0</v>
      </c>
      <c r="E57" s="203">
        <f>+体系図!X58</f>
        <v>0</v>
      </c>
      <c r="H57" s="263" t="s">
        <v>324</v>
      </c>
      <c r="I57" s="258">
        <f>+体系図!V150</f>
        <v>0</v>
      </c>
    </row>
    <row r="58" spans="2:9">
      <c r="B58" s="263" t="s">
        <v>325</v>
      </c>
      <c r="C58" s="191">
        <f>+体系図!V59</f>
        <v>0</v>
      </c>
      <c r="D58" s="191">
        <f>+体系図!W59</f>
        <v>0</v>
      </c>
      <c r="E58" s="203">
        <f>+体系図!X59</f>
        <v>0</v>
      </c>
      <c r="H58" s="263" t="s">
        <v>325</v>
      </c>
      <c r="I58" s="258">
        <f>+体系図!V151</f>
        <v>0</v>
      </c>
    </row>
    <row r="59" spans="2:9">
      <c r="B59" s="263" t="s">
        <v>326</v>
      </c>
      <c r="C59" s="191">
        <f>+体系図!V60</f>
        <v>0</v>
      </c>
      <c r="D59" s="191">
        <f>+体系図!W60</f>
        <v>0</v>
      </c>
      <c r="E59" s="203">
        <f>+体系図!X60</f>
        <v>0</v>
      </c>
      <c r="H59" s="263" t="s">
        <v>326</v>
      </c>
      <c r="I59" s="258">
        <f>+体系図!V152</f>
        <v>0</v>
      </c>
    </row>
    <row r="60" spans="2:9">
      <c r="B60" s="263" t="s">
        <v>327</v>
      </c>
      <c r="C60" s="191">
        <f>+体系図!V61</f>
        <v>0</v>
      </c>
      <c r="D60" s="191">
        <f>+体系図!W61</f>
        <v>0</v>
      </c>
      <c r="E60" s="203">
        <f>+体系図!X61</f>
        <v>0</v>
      </c>
      <c r="H60" s="263" t="s">
        <v>327</v>
      </c>
      <c r="I60" s="258">
        <f>+体系図!V153</f>
        <v>0</v>
      </c>
    </row>
    <row r="61" spans="2:9" ht="12.75" thickBot="1">
      <c r="B61" s="225" t="s">
        <v>430</v>
      </c>
      <c r="C61" s="226">
        <f>+SUM(C22:C60)</f>
        <v>0</v>
      </c>
      <c r="D61" s="226">
        <f>+SUM(D22:D60)</f>
        <v>0</v>
      </c>
      <c r="E61" s="227">
        <f>+SUM(E22:E60)</f>
        <v>0</v>
      </c>
      <c r="H61" s="652" t="s">
        <v>430</v>
      </c>
      <c r="I61" s="653">
        <f>+SUM(I22:I60)</f>
        <v>0</v>
      </c>
    </row>
    <row r="75" spans="2:5">
      <c r="B75" s="648"/>
      <c r="C75" s="654"/>
      <c r="D75" s="654"/>
      <c r="E75" s="655"/>
    </row>
    <row r="76" spans="2:5">
      <c r="B76" s="648"/>
      <c r="C76" s="654"/>
      <c r="D76" s="654"/>
      <c r="E76" s="655"/>
    </row>
    <row r="77" spans="2:5">
      <c r="B77" s="648"/>
      <c r="C77" s="654"/>
      <c r="D77" s="654"/>
      <c r="E77" s="655"/>
    </row>
    <row r="78" spans="2:5">
      <c r="B78" s="648"/>
      <c r="C78" s="654"/>
      <c r="D78" s="654"/>
      <c r="E78" s="655"/>
    </row>
    <row r="79" spans="2:5">
      <c r="B79" s="648"/>
      <c r="C79" s="654"/>
      <c r="D79" s="654"/>
      <c r="E79" s="655"/>
    </row>
    <row r="134" ht="12.95" customHeight="1"/>
    <row r="135" ht="12.2" customHeight="1"/>
    <row r="140" ht="13.5" customHeight="1"/>
    <row r="157" spans="2:3">
      <c r="B157" s="648"/>
    </row>
    <row r="158" spans="2:3">
      <c r="B158" s="656"/>
      <c r="C158" s="657"/>
    </row>
    <row r="159" spans="2:3">
      <c r="B159" s="648"/>
      <c r="C159" s="657"/>
    </row>
  </sheetData>
  <mergeCells count="9">
    <mergeCell ref="B6:B10"/>
    <mergeCell ref="H6:H10"/>
    <mergeCell ref="I6:I10"/>
    <mergeCell ref="D7:D9"/>
    <mergeCell ref="B19:B21"/>
    <mergeCell ref="C19:C21"/>
    <mergeCell ref="D19:D21"/>
    <mergeCell ref="H19:H21"/>
    <mergeCell ref="I19:I21"/>
  </mergeCells>
  <phoneticPr fontId="8"/>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T265"/>
  <sheetViews>
    <sheetView showGridLines="0" view="pageBreakPreview" topLeftCell="G171" zoomScale="55" zoomScaleNormal="85" zoomScaleSheetLayoutView="55" workbookViewId="0">
      <selection activeCell="G38" sqref="G38"/>
    </sheetView>
  </sheetViews>
  <sheetFormatPr defaultRowHeight="12"/>
  <cols>
    <col min="1" max="1" width="2.375" style="146" customWidth="1"/>
    <col min="2" max="2" width="6" style="146" customWidth="1"/>
    <col min="3" max="3" width="30.5" style="146" bestFit="1" customWidth="1"/>
    <col min="4" max="42" width="11.125" style="146" customWidth="1"/>
    <col min="43" max="44" width="10.625" style="146" customWidth="1"/>
    <col min="45" max="45" width="1.75" style="146" customWidth="1"/>
    <col min="46" max="256" width="9" style="146"/>
    <col min="257" max="257" width="2.375" style="146" customWidth="1"/>
    <col min="258" max="258" width="6" style="146" customWidth="1"/>
    <col min="259" max="259" width="30.5" style="146" bestFit="1" customWidth="1"/>
    <col min="260" max="298" width="11.125" style="146" customWidth="1"/>
    <col min="299" max="300" width="10.625" style="146" customWidth="1"/>
    <col min="301" max="301" width="1.75" style="146" customWidth="1"/>
    <col min="302" max="512" width="9" style="146"/>
    <col min="513" max="513" width="2.375" style="146" customWidth="1"/>
    <col min="514" max="514" width="6" style="146" customWidth="1"/>
    <col min="515" max="515" width="30.5" style="146" bestFit="1" customWidth="1"/>
    <col min="516" max="554" width="11.125" style="146" customWidth="1"/>
    <col min="555" max="556" width="10.625" style="146" customWidth="1"/>
    <col min="557" max="557" width="1.75" style="146" customWidth="1"/>
    <col min="558" max="768" width="9" style="146"/>
    <col min="769" max="769" width="2.375" style="146" customWidth="1"/>
    <col min="770" max="770" width="6" style="146" customWidth="1"/>
    <col min="771" max="771" width="30.5" style="146" bestFit="1" customWidth="1"/>
    <col min="772" max="810" width="11.125" style="146" customWidth="1"/>
    <col min="811" max="812" width="10.625" style="146" customWidth="1"/>
    <col min="813" max="813" width="1.75" style="146" customWidth="1"/>
    <col min="814" max="1024" width="9" style="146"/>
    <col min="1025" max="1025" width="2.375" style="146" customWidth="1"/>
    <col min="1026" max="1026" width="6" style="146" customWidth="1"/>
    <col min="1027" max="1027" width="30.5" style="146" bestFit="1" customWidth="1"/>
    <col min="1028" max="1066" width="11.125" style="146" customWidth="1"/>
    <col min="1067" max="1068" width="10.625" style="146" customWidth="1"/>
    <col min="1069" max="1069" width="1.75" style="146" customWidth="1"/>
    <col min="1070" max="1280" width="9" style="146"/>
    <col min="1281" max="1281" width="2.375" style="146" customWidth="1"/>
    <col min="1282" max="1282" width="6" style="146" customWidth="1"/>
    <col min="1283" max="1283" width="30.5" style="146" bestFit="1" customWidth="1"/>
    <col min="1284" max="1322" width="11.125" style="146" customWidth="1"/>
    <col min="1323" max="1324" width="10.625" style="146" customWidth="1"/>
    <col min="1325" max="1325" width="1.75" style="146" customWidth="1"/>
    <col min="1326" max="1536" width="9" style="146"/>
    <col min="1537" max="1537" width="2.375" style="146" customWidth="1"/>
    <col min="1538" max="1538" width="6" style="146" customWidth="1"/>
    <col min="1539" max="1539" width="30.5" style="146" bestFit="1" customWidth="1"/>
    <col min="1540" max="1578" width="11.125" style="146" customWidth="1"/>
    <col min="1579" max="1580" width="10.625" style="146" customWidth="1"/>
    <col min="1581" max="1581" width="1.75" style="146" customWidth="1"/>
    <col min="1582" max="1792" width="9" style="146"/>
    <col min="1793" max="1793" width="2.375" style="146" customWidth="1"/>
    <col min="1794" max="1794" width="6" style="146" customWidth="1"/>
    <col min="1795" max="1795" width="30.5" style="146" bestFit="1" customWidth="1"/>
    <col min="1796" max="1834" width="11.125" style="146" customWidth="1"/>
    <col min="1835" max="1836" width="10.625" style="146" customWidth="1"/>
    <col min="1837" max="1837" width="1.75" style="146" customWidth="1"/>
    <col min="1838" max="2048" width="9" style="146"/>
    <col min="2049" max="2049" width="2.375" style="146" customWidth="1"/>
    <col min="2050" max="2050" width="6" style="146" customWidth="1"/>
    <col min="2051" max="2051" width="30.5" style="146" bestFit="1" customWidth="1"/>
    <col min="2052" max="2090" width="11.125" style="146" customWidth="1"/>
    <col min="2091" max="2092" width="10.625" style="146" customWidth="1"/>
    <col min="2093" max="2093" width="1.75" style="146" customWidth="1"/>
    <col min="2094" max="2304" width="9" style="146"/>
    <col min="2305" max="2305" width="2.375" style="146" customWidth="1"/>
    <col min="2306" max="2306" width="6" style="146" customWidth="1"/>
    <col min="2307" max="2307" width="30.5" style="146" bestFit="1" customWidth="1"/>
    <col min="2308" max="2346" width="11.125" style="146" customWidth="1"/>
    <col min="2347" max="2348" width="10.625" style="146" customWidth="1"/>
    <col min="2349" max="2349" width="1.75" style="146" customWidth="1"/>
    <col min="2350" max="2560" width="9" style="146"/>
    <col min="2561" max="2561" width="2.375" style="146" customWidth="1"/>
    <col min="2562" max="2562" width="6" style="146" customWidth="1"/>
    <col min="2563" max="2563" width="30.5" style="146" bestFit="1" customWidth="1"/>
    <col min="2564" max="2602" width="11.125" style="146" customWidth="1"/>
    <col min="2603" max="2604" width="10.625" style="146" customWidth="1"/>
    <col min="2605" max="2605" width="1.75" style="146" customWidth="1"/>
    <col min="2606" max="2816" width="9" style="146"/>
    <col min="2817" max="2817" width="2.375" style="146" customWidth="1"/>
    <col min="2818" max="2818" width="6" style="146" customWidth="1"/>
    <col min="2819" max="2819" width="30.5" style="146" bestFit="1" customWidth="1"/>
    <col min="2820" max="2858" width="11.125" style="146" customWidth="1"/>
    <col min="2859" max="2860" width="10.625" style="146" customWidth="1"/>
    <col min="2861" max="2861" width="1.75" style="146" customWidth="1"/>
    <col min="2862" max="3072" width="9" style="146"/>
    <col min="3073" max="3073" width="2.375" style="146" customWidth="1"/>
    <col min="3074" max="3074" width="6" style="146" customWidth="1"/>
    <col min="3075" max="3075" width="30.5" style="146" bestFit="1" customWidth="1"/>
    <col min="3076" max="3114" width="11.125" style="146" customWidth="1"/>
    <col min="3115" max="3116" width="10.625" style="146" customWidth="1"/>
    <col min="3117" max="3117" width="1.75" style="146" customWidth="1"/>
    <col min="3118" max="3328" width="9" style="146"/>
    <col min="3329" max="3329" width="2.375" style="146" customWidth="1"/>
    <col min="3330" max="3330" width="6" style="146" customWidth="1"/>
    <col min="3331" max="3331" width="30.5" style="146" bestFit="1" customWidth="1"/>
    <col min="3332" max="3370" width="11.125" style="146" customWidth="1"/>
    <col min="3371" max="3372" width="10.625" style="146" customWidth="1"/>
    <col min="3373" max="3373" width="1.75" style="146" customWidth="1"/>
    <col min="3374" max="3584" width="9" style="146"/>
    <col min="3585" max="3585" width="2.375" style="146" customWidth="1"/>
    <col min="3586" max="3586" width="6" style="146" customWidth="1"/>
    <col min="3587" max="3587" width="30.5" style="146" bestFit="1" customWidth="1"/>
    <col min="3588" max="3626" width="11.125" style="146" customWidth="1"/>
    <col min="3627" max="3628" width="10.625" style="146" customWidth="1"/>
    <col min="3629" max="3629" width="1.75" style="146" customWidth="1"/>
    <col min="3630" max="3840" width="9" style="146"/>
    <col min="3841" max="3841" width="2.375" style="146" customWidth="1"/>
    <col min="3842" max="3842" width="6" style="146" customWidth="1"/>
    <col min="3843" max="3843" width="30.5" style="146" bestFit="1" customWidth="1"/>
    <col min="3844" max="3882" width="11.125" style="146" customWidth="1"/>
    <col min="3883" max="3884" width="10.625" style="146" customWidth="1"/>
    <col min="3885" max="3885" width="1.75" style="146" customWidth="1"/>
    <col min="3886" max="4096" width="9" style="146"/>
    <col min="4097" max="4097" width="2.375" style="146" customWidth="1"/>
    <col min="4098" max="4098" width="6" style="146" customWidth="1"/>
    <col min="4099" max="4099" width="30.5" style="146" bestFit="1" customWidth="1"/>
    <col min="4100" max="4138" width="11.125" style="146" customWidth="1"/>
    <col min="4139" max="4140" width="10.625" style="146" customWidth="1"/>
    <col min="4141" max="4141" width="1.75" style="146" customWidth="1"/>
    <col min="4142" max="4352" width="9" style="146"/>
    <col min="4353" max="4353" width="2.375" style="146" customWidth="1"/>
    <col min="4354" max="4354" width="6" style="146" customWidth="1"/>
    <col min="4355" max="4355" width="30.5" style="146" bestFit="1" customWidth="1"/>
    <col min="4356" max="4394" width="11.125" style="146" customWidth="1"/>
    <col min="4395" max="4396" width="10.625" style="146" customWidth="1"/>
    <col min="4397" max="4397" width="1.75" style="146" customWidth="1"/>
    <col min="4398" max="4608" width="9" style="146"/>
    <col min="4609" max="4609" width="2.375" style="146" customWidth="1"/>
    <col min="4610" max="4610" width="6" style="146" customWidth="1"/>
    <col min="4611" max="4611" width="30.5" style="146" bestFit="1" customWidth="1"/>
    <col min="4612" max="4650" width="11.125" style="146" customWidth="1"/>
    <col min="4651" max="4652" width="10.625" style="146" customWidth="1"/>
    <col min="4653" max="4653" width="1.75" style="146" customWidth="1"/>
    <col min="4654" max="4864" width="9" style="146"/>
    <col min="4865" max="4865" width="2.375" style="146" customWidth="1"/>
    <col min="4866" max="4866" width="6" style="146" customWidth="1"/>
    <col min="4867" max="4867" width="30.5" style="146" bestFit="1" customWidth="1"/>
    <col min="4868" max="4906" width="11.125" style="146" customWidth="1"/>
    <col min="4907" max="4908" width="10.625" style="146" customWidth="1"/>
    <col min="4909" max="4909" width="1.75" style="146" customWidth="1"/>
    <col min="4910" max="5120" width="9" style="146"/>
    <col min="5121" max="5121" width="2.375" style="146" customWidth="1"/>
    <col min="5122" max="5122" width="6" style="146" customWidth="1"/>
    <col min="5123" max="5123" width="30.5" style="146" bestFit="1" customWidth="1"/>
    <col min="5124" max="5162" width="11.125" style="146" customWidth="1"/>
    <col min="5163" max="5164" width="10.625" style="146" customWidth="1"/>
    <col min="5165" max="5165" width="1.75" style="146" customWidth="1"/>
    <col min="5166" max="5376" width="9" style="146"/>
    <col min="5377" max="5377" width="2.375" style="146" customWidth="1"/>
    <col min="5378" max="5378" width="6" style="146" customWidth="1"/>
    <col min="5379" max="5379" width="30.5" style="146" bestFit="1" customWidth="1"/>
    <col min="5380" max="5418" width="11.125" style="146" customWidth="1"/>
    <col min="5419" max="5420" width="10.625" style="146" customWidth="1"/>
    <col min="5421" max="5421" width="1.75" style="146" customWidth="1"/>
    <col min="5422" max="5632" width="9" style="146"/>
    <col min="5633" max="5633" width="2.375" style="146" customWidth="1"/>
    <col min="5634" max="5634" width="6" style="146" customWidth="1"/>
    <col min="5635" max="5635" width="30.5" style="146" bestFit="1" customWidth="1"/>
    <col min="5636" max="5674" width="11.125" style="146" customWidth="1"/>
    <col min="5675" max="5676" width="10.625" style="146" customWidth="1"/>
    <col min="5677" max="5677" width="1.75" style="146" customWidth="1"/>
    <col min="5678" max="5888" width="9" style="146"/>
    <col min="5889" max="5889" width="2.375" style="146" customWidth="1"/>
    <col min="5890" max="5890" width="6" style="146" customWidth="1"/>
    <col min="5891" max="5891" width="30.5" style="146" bestFit="1" customWidth="1"/>
    <col min="5892" max="5930" width="11.125" style="146" customWidth="1"/>
    <col min="5931" max="5932" width="10.625" style="146" customWidth="1"/>
    <col min="5933" max="5933" width="1.75" style="146" customWidth="1"/>
    <col min="5934" max="6144" width="9" style="146"/>
    <col min="6145" max="6145" width="2.375" style="146" customWidth="1"/>
    <col min="6146" max="6146" width="6" style="146" customWidth="1"/>
    <col min="6147" max="6147" width="30.5" style="146" bestFit="1" customWidth="1"/>
    <col min="6148" max="6186" width="11.125" style="146" customWidth="1"/>
    <col min="6187" max="6188" width="10.625" style="146" customWidth="1"/>
    <col min="6189" max="6189" width="1.75" style="146" customWidth="1"/>
    <col min="6190" max="6400" width="9" style="146"/>
    <col min="6401" max="6401" width="2.375" style="146" customWidth="1"/>
    <col min="6402" max="6402" width="6" style="146" customWidth="1"/>
    <col min="6403" max="6403" width="30.5" style="146" bestFit="1" customWidth="1"/>
    <col min="6404" max="6442" width="11.125" style="146" customWidth="1"/>
    <col min="6443" max="6444" width="10.625" style="146" customWidth="1"/>
    <col min="6445" max="6445" width="1.75" style="146" customWidth="1"/>
    <col min="6446" max="6656" width="9" style="146"/>
    <col min="6657" max="6657" width="2.375" style="146" customWidth="1"/>
    <col min="6658" max="6658" width="6" style="146" customWidth="1"/>
    <col min="6659" max="6659" width="30.5" style="146" bestFit="1" customWidth="1"/>
    <col min="6660" max="6698" width="11.125" style="146" customWidth="1"/>
    <col min="6699" max="6700" width="10.625" style="146" customWidth="1"/>
    <col min="6701" max="6701" width="1.75" style="146" customWidth="1"/>
    <col min="6702" max="6912" width="9" style="146"/>
    <col min="6913" max="6913" width="2.375" style="146" customWidth="1"/>
    <col min="6914" max="6914" width="6" style="146" customWidth="1"/>
    <col min="6915" max="6915" width="30.5" style="146" bestFit="1" customWidth="1"/>
    <col min="6916" max="6954" width="11.125" style="146" customWidth="1"/>
    <col min="6955" max="6956" width="10.625" style="146" customWidth="1"/>
    <col min="6957" max="6957" width="1.75" style="146" customWidth="1"/>
    <col min="6958" max="7168" width="9" style="146"/>
    <col min="7169" max="7169" width="2.375" style="146" customWidth="1"/>
    <col min="7170" max="7170" width="6" style="146" customWidth="1"/>
    <col min="7171" max="7171" width="30.5" style="146" bestFit="1" customWidth="1"/>
    <col min="7172" max="7210" width="11.125" style="146" customWidth="1"/>
    <col min="7211" max="7212" width="10.625" style="146" customWidth="1"/>
    <col min="7213" max="7213" width="1.75" style="146" customWidth="1"/>
    <col min="7214" max="7424" width="9" style="146"/>
    <col min="7425" max="7425" width="2.375" style="146" customWidth="1"/>
    <col min="7426" max="7426" width="6" style="146" customWidth="1"/>
    <col min="7427" max="7427" width="30.5" style="146" bestFit="1" customWidth="1"/>
    <col min="7428" max="7466" width="11.125" style="146" customWidth="1"/>
    <col min="7467" max="7468" width="10.625" style="146" customWidth="1"/>
    <col min="7469" max="7469" width="1.75" style="146" customWidth="1"/>
    <col min="7470" max="7680" width="9" style="146"/>
    <col min="7681" max="7681" width="2.375" style="146" customWidth="1"/>
    <col min="7682" max="7682" width="6" style="146" customWidth="1"/>
    <col min="7683" max="7683" width="30.5" style="146" bestFit="1" customWidth="1"/>
    <col min="7684" max="7722" width="11.125" style="146" customWidth="1"/>
    <col min="7723" max="7724" width="10.625" style="146" customWidth="1"/>
    <col min="7725" max="7725" width="1.75" style="146" customWidth="1"/>
    <col min="7726" max="7936" width="9" style="146"/>
    <col min="7937" max="7937" width="2.375" style="146" customWidth="1"/>
    <col min="7938" max="7938" width="6" style="146" customWidth="1"/>
    <col min="7939" max="7939" width="30.5" style="146" bestFit="1" customWidth="1"/>
    <col min="7940" max="7978" width="11.125" style="146" customWidth="1"/>
    <col min="7979" max="7980" width="10.625" style="146" customWidth="1"/>
    <col min="7981" max="7981" width="1.75" style="146" customWidth="1"/>
    <col min="7982" max="8192" width="9" style="146"/>
    <col min="8193" max="8193" width="2.375" style="146" customWidth="1"/>
    <col min="8194" max="8194" width="6" style="146" customWidth="1"/>
    <col min="8195" max="8195" width="30.5" style="146" bestFit="1" customWidth="1"/>
    <col min="8196" max="8234" width="11.125" style="146" customWidth="1"/>
    <col min="8235" max="8236" width="10.625" style="146" customWidth="1"/>
    <col min="8237" max="8237" width="1.75" style="146" customWidth="1"/>
    <col min="8238" max="8448" width="9" style="146"/>
    <col min="8449" max="8449" width="2.375" style="146" customWidth="1"/>
    <col min="8450" max="8450" width="6" style="146" customWidth="1"/>
    <col min="8451" max="8451" width="30.5" style="146" bestFit="1" customWidth="1"/>
    <col min="8452" max="8490" width="11.125" style="146" customWidth="1"/>
    <col min="8491" max="8492" width="10.625" style="146" customWidth="1"/>
    <col min="8493" max="8493" width="1.75" style="146" customWidth="1"/>
    <col min="8494" max="8704" width="9" style="146"/>
    <col min="8705" max="8705" width="2.375" style="146" customWidth="1"/>
    <col min="8706" max="8706" width="6" style="146" customWidth="1"/>
    <col min="8707" max="8707" width="30.5" style="146" bestFit="1" customWidth="1"/>
    <col min="8708" max="8746" width="11.125" style="146" customWidth="1"/>
    <col min="8747" max="8748" width="10.625" style="146" customWidth="1"/>
    <col min="8749" max="8749" width="1.75" style="146" customWidth="1"/>
    <col min="8750" max="8960" width="9" style="146"/>
    <col min="8961" max="8961" width="2.375" style="146" customWidth="1"/>
    <col min="8962" max="8962" width="6" style="146" customWidth="1"/>
    <col min="8963" max="8963" width="30.5" style="146" bestFit="1" customWidth="1"/>
    <col min="8964" max="9002" width="11.125" style="146" customWidth="1"/>
    <col min="9003" max="9004" width="10.625" style="146" customWidth="1"/>
    <col min="9005" max="9005" width="1.75" style="146" customWidth="1"/>
    <col min="9006" max="9216" width="9" style="146"/>
    <col min="9217" max="9217" width="2.375" style="146" customWidth="1"/>
    <col min="9218" max="9218" width="6" style="146" customWidth="1"/>
    <col min="9219" max="9219" width="30.5" style="146" bestFit="1" customWidth="1"/>
    <col min="9220" max="9258" width="11.125" style="146" customWidth="1"/>
    <col min="9259" max="9260" width="10.625" style="146" customWidth="1"/>
    <col min="9261" max="9261" width="1.75" style="146" customWidth="1"/>
    <col min="9262" max="9472" width="9" style="146"/>
    <col min="9473" max="9473" width="2.375" style="146" customWidth="1"/>
    <col min="9474" max="9474" width="6" style="146" customWidth="1"/>
    <col min="9475" max="9475" width="30.5" style="146" bestFit="1" customWidth="1"/>
    <col min="9476" max="9514" width="11.125" style="146" customWidth="1"/>
    <col min="9515" max="9516" width="10.625" style="146" customWidth="1"/>
    <col min="9517" max="9517" width="1.75" style="146" customWidth="1"/>
    <col min="9518" max="9728" width="9" style="146"/>
    <col min="9729" max="9729" width="2.375" style="146" customWidth="1"/>
    <col min="9730" max="9730" width="6" style="146" customWidth="1"/>
    <col min="9731" max="9731" width="30.5" style="146" bestFit="1" customWidth="1"/>
    <col min="9732" max="9770" width="11.125" style="146" customWidth="1"/>
    <col min="9771" max="9772" width="10.625" style="146" customWidth="1"/>
    <col min="9773" max="9773" width="1.75" style="146" customWidth="1"/>
    <col min="9774" max="9984" width="9" style="146"/>
    <col min="9985" max="9985" width="2.375" style="146" customWidth="1"/>
    <col min="9986" max="9986" width="6" style="146" customWidth="1"/>
    <col min="9987" max="9987" width="30.5" style="146" bestFit="1" customWidth="1"/>
    <col min="9988" max="10026" width="11.125" style="146" customWidth="1"/>
    <col min="10027" max="10028" width="10.625" style="146" customWidth="1"/>
    <col min="10029" max="10029" width="1.75" style="146" customWidth="1"/>
    <col min="10030" max="10240" width="9" style="146"/>
    <col min="10241" max="10241" width="2.375" style="146" customWidth="1"/>
    <col min="10242" max="10242" width="6" style="146" customWidth="1"/>
    <col min="10243" max="10243" width="30.5" style="146" bestFit="1" customWidth="1"/>
    <col min="10244" max="10282" width="11.125" style="146" customWidth="1"/>
    <col min="10283" max="10284" width="10.625" style="146" customWidth="1"/>
    <col min="10285" max="10285" width="1.75" style="146" customWidth="1"/>
    <col min="10286" max="10496" width="9" style="146"/>
    <col min="10497" max="10497" width="2.375" style="146" customWidth="1"/>
    <col min="10498" max="10498" width="6" style="146" customWidth="1"/>
    <col min="10499" max="10499" width="30.5" style="146" bestFit="1" customWidth="1"/>
    <col min="10500" max="10538" width="11.125" style="146" customWidth="1"/>
    <col min="10539" max="10540" width="10.625" style="146" customWidth="1"/>
    <col min="10541" max="10541" width="1.75" style="146" customWidth="1"/>
    <col min="10542" max="10752" width="9" style="146"/>
    <col min="10753" max="10753" width="2.375" style="146" customWidth="1"/>
    <col min="10754" max="10754" width="6" style="146" customWidth="1"/>
    <col min="10755" max="10755" width="30.5" style="146" bestFit="1" customWidth="1"/>
    <col min="10756" max="10794" width="11.125" style="146" customWidth="1"/>
    <col min="10795" max="10796" width="10.625" style="146" customWidth="1"/>
    <col min="10797" max="10797" width="1.75" style="146" customWidth="1"/>
    <col min="10798" max="11008" width="9" style="146"/>
    <col min="11009" max="11009" width="2.375" style="146" customWidth="1"/>
    <col min="11010" max="11010" width="6" style="146" customWidth="1"/>
    <col min="11011" max="11011" width="30.5" style="146" bestFit="1" customWidth="1"/>
    <col min="11012" max="11050" width="11.125" style="146" customWidth="1"/>
    <col min="11051" max="11052" width="10.625" style="146" customWidth="1"/>
    <col min="11053" max="11053" width="1.75" style="146" customWidth="1"/>
    <col min="11054" max="11264" width="9" style="146"/>
    <col min="11265" max="11265" width="2.375" style="146" customWidth="1"/>
    <col min="11266" max="11266" width="6" style="146" customWidth="1"/>
    <col min="11267" max="11267" width="30.5" style="146" bestFit="1" customWidth="1"/>
    <col min="11268" max="11306" width="11.125" style="146" customWidth="1"/>
    <col min="11307" max="11308" width="10.625" style="146" customWidth="1"/>
    <col min="11309" max="11309" width="1.75" style="146" customWidth="1"/>
    <col min="11310" max="11520" width="9" style="146"/>
    <col min="11521" max="11521" width="2.375" style="146" customWidth="1"/>
    <col min="11522" max="11522" width="6" style="146" customWidth="1"/>
    <col min="11523" max="11523" width="30.5" style="146" bestFit="1" customWidth="1"/>
    <col min="11524" max="11562" width="11.125" style="146" customWidth="1"/>
    <col min="11563" max="11564" width="10.625" style="146" customWidth="1"/>
    <col min="11565" max="11565" width="1.75" style="146" customWidth="1"/>
    <col min="11566" max="11776" width="9" style="146"/>
    <col min="11777" max="11777" width="2.375" style="146" customWidth="1"/>
    <col min="11778" max="11778" width="6" style="146" customWidth="1"/>
    <col min="11779" max="11779" width="30.5" style="146" bestFit="1" customWidth="1"/>
    <col min="11780" max="11818" width="11.125" style="146" customWidth="1"/>
    <col min="11819" max="11820" width="10.625" style="146" customWidth="1"/>
    <col min="11821" max="11821" width="1.75" style="146" customWidth="1"/>
    <col min="11822" max="12032" width="9" style="146"/>
    <col min="12033" max="12033" width="2.375" style="146" customWidth="1"/>
    <col min="12034" max="12034" width="6" style="146" customWidth="1"/>
    <col min="12035" max="12035" width="30.5" style="146" bestFit="1" customWidth="1"/>
    <col min="12036" max="12074" width="11.125" style="146" customWidth="1"/>
    <col min="12075" max="12076" width="10.625" style="146" customWidth="1"/>
    <col min="12077" max="12077" width="1.75" style="146" customWidth="1"/>
    <col min="12078" max="12288" width="9" style="146"/>
    <col min="12289" max="12289" width="2.375" style="146" customWidth="1"/>
    <col min="12290" max="12290" width="6" style="146" customWidth="1"/>
    <col min="12291" max="12291" width="30.5" style="146" bestFit="1" customWidth="1"/>
    <col min="12292" max="12330" width="11.125" style="146" customWidth="1"/>
    <col min="12331" max="12332" width="10.625" style="146" customWidth="1"/>
    <col min="12333" max="12333" width="1.75" style="146" customWidth="1"/>
    <col min="12334" max="12544" width="9" style="146"/>
    <col min="12545" max="12545" width="2.375" style="146" customWidth="1"/>
    <col min="12546" max="12546" width="6" style="146" customWidth="1"/>
    <col min="12547" max="12547" width="30.5" style="146" bestFit="1" customWidth="1"/>
    <col min="12548" max="12586" width="11.125" style="146" customWidth="1"/>
    <col min="12587" max="12588" width="10.625" style="146" customWidth="1"/>
    <col min="12589" max="12589" width="1.75" style="146" customWidth="1"/>
    <col min="12590" max="12800" width="9" style="146"/>
    <col min="12801" max="12801" width="2.375" style="146" customWidth="1"/>
    <col min="12802" max="12802" width="6" style="146" customWidth="1"/>
    <col min="12803" max="12803" width="30.5" style="146" bestFit="1" customWidth="1"/>
    <col min="12804" max="12842" width="11.125" style="146" customWidth="1"/>
    <col min="12843" max="12844" width="10.625" style="146" customWidth="1"/>
    <col min="12845" max="12845" width="1.75" style="146" customWidth="1"/>
    <col min="12846" max="13056" width="9" style="146"/>
    <col min="13057" max="13057" width="2.375" style="146" customWidth="1"/>
    <col min="13058" max="13058" width="6" style="146" customWidth="1"/>
    <col min="13059" max="13059" width="30.5" style="146" bestFit="1" customWidth="1"/>
    <col min="13060" max="13098" width="11.125" style="146" customWidth="1"/>
    <col min="13099" max="13100" width="10.625" style="146" customWidth="1"/>
    <col min="13101" max="13101" width="1.75" style="146" customWidth="1"/>
    <col min="13102" max="13312" width="9" style="146"/>
    <col min="13313" max="13313" width="2.375" style="146" customWidth="1"/>
    <col min="13314" max="13314" width="6" style="146" customWidth="1"/>
    <col min="13315" max="13315" width="30.5" style="146" bestFit="1" customWidth="1"/>
    <col min="13316" max="13354" width="11.125" style="146" customWidth="1"/>
    <col min="13355" max="13356" width="10.625" style="146" customWidth="1"/>
    <col min="13357" max="13357" width="1.75" style="146" customWidth="1"/>
    <col min="13358" max="13568" width="9" style="146"/>
    <col min="13569" max="13569" width="2.375" style="146" customWidth="1"/>
    <col min="13570" max="13570" width="6" style="146" customWidth="1"/>
    <col min="13571" max="13571" width="30.5" style="146" bestFit="1" customWidth="1"/>
    <col min="13572" max="13610" width="11.125" style="146" customWidth="1"/>
    <col min="13611" max="13612" width="10.625" style="146" customWidth="1"/>
    <col min="13613" max="13613" width="1.75" style="146" customWidth="1"/>
    <col min="13614" max="13824" width="9" style="146"/>
    <col min="13825" max="13825" width="2.375" style="146" customWidth="1"/>
    <col min="13826" max="13826" width="6" style="146" customWidth="1"/>
    <col min="13827" max="13827" width="30.5" style="146" bestFit="1" customWidth="1"/>
    <col min="13828" max="13866" width="11.125" style="146" customWidth="1"/>
    <col min="13867" max="13868" width="10.625" style="146" customWidth="1"/>
    <col min="13869" max="13869" width="1.75" style="146" customWidth="1"/>
    <col min="13870" max="14080" width="9" style="146"/>
    <col min="14081" max="14081" width="2.375" style="146" customWidth="1"/>
    <col min="14082" max="14082" width="6" style="146" customWidth="1"/>
    <col min="14083" max="14083" width="30.5" style="146" bestFit="1" customWidth="1"/>
    <col min="14084" max="14122" width="11.125" style="146" customWidth="1"/>
    <col min="14123" max="14124" width="10.625" style="146" customWidth="1"/>
    <col min="14125" max="14125" width="1.75" style="146" customWidth="1"/>
    <col min="14126" max="14336" width="9" style="146"/>
    <col min="14337" max="14337" width="2.375" style="146" customWidth="1"/>
    <col min="14338" max="14338" width="6" style="146" customWidth="1"/>
    <col min="14339" max="14339" width="30.5" style="146" bestFit="1" customWidth="1"/>
    <col min="14340" max="14378" width="11.125" style="146" customWidth="1"/>
    <col min="14379" max="14380" width="10.625" style="146" customWidth="1"/>
    <col min="14381" max="14381" width="1.75" style="146" customWidth="1"/>
    <col min="14382" max="14592" width="9" style="146"/>
    <col min="14593" max="14593" width="2.375" style="146" customWidth="1"/>
    <col min="14594" max="14594" width="6" style="146" customWidth="1"/>
    <col min="14595" max="14595" width="30.5" style="146" bestFit="1" customWidth="1"/>
    <col min="14596" max="14634" width="11.125" style="146" customWidth="1"/>
    <col min="14635" max="14636" width="10.625" style="146" customWidth="1"/>
    <col min="14637" max="14637" width="1.75" style="146" customWidth="1"/>
    <col min="14638" max="14848" width="9" style="146"/>
    <col min="14849" max="14849" width="2.375" style="146" customWidth="1"/>
    <col min="14850" max="14850" width="6" style="146" customWidth="1"/>
    <col min="14851" max="14851" width="30.5" style="146" bestFit="1" customWidth="1"/>
    <col min="14852" max="14890" width="11.125" style="146" customWidth="1"/>
    <col min="14891" max="14892" width="10.625" style="146" customWidth="1"/>
    <col min="14893" max="14893" width="1.75" style="146" customWidth="1"/>
    <col min="14894" max="15104" width="9" style="146"/>
    <col min="15105" max="15105" width="2.375" style="146" customWidth="1"/>
    <col min="15106" max="15106" width="6" style="146" customWidth="1"/>
    <col min="15107" max="15107" width="30.5" style="146" bestFit="1" customWidth="1"/>
    <col min="15108" max="15146" width="11.125" style="146" customWidth="1"/>
    <col min="15147" max="15148" width="10.625" style="146" customWidth="1"/>
    <col min="15149" max="15149" width="1.75" style="146" customWidth="1"/>
    <col min="15150" max="15360" width="9" style="146"/>
    <col min="15361" max="15361" width="2.375" style="146" customWidth="1"/>
    <col min="15362" max="15362" width="6" style="146" customWidth="1"/>
    <col min="15363" max="15363" width="30.5" style="146" bestFit="1" customWidth="1"/>
    <col min="15364" max="15402" width="11.125" style="146" customWidth="1"/>
    <col min="15403" max="15404" width="10.625" style="146" customWidth="1"/>
    <col min="15405" max="15405" width="1.75" style="146" customWidth="1"/>
    <col min="15406" max="15616" width="9" style="146"/>
    <col min="15617" max="15617" width="2.375" style="146" customWidth="1"/>
    <col min="15618" max="15618" width="6" style="146" customWidth="1"/>
    <col min="15619" max="15619" width="30.5" style="146" bestFit="1" customWidth="1"/>
    <col min="15620" max="15658" width="11.125" style="146" customWidth="1"/>
    <col min="15659" max="15660" width="10.625" style="146" customWidth="1"/>
    <col min="15661" max="15661" width="1.75" style="146" customWidth="1"/>
    <col min="15662" max="15872" width="9" style="146"/>
    <col min="15873" max="15873" width="2.375" style="146" customWidth="1"/>
    <col min="15874" max="15874" width="6" style="146" customWidth="1"/>
    <col min="15875" max="15875" width="30.5" style="146" bestFit="1" customWidth="1"/>
    <col min="15876" max="15914" width="11.125" style="146" customWidth="1"/>
    <col min="15915" max="15916" width="10.625" style="146" customWidth="1"/>
    <col min="15917" max="15917" width="1.75" style="146" customWidth="1"/>
    <col min="15918" max="16128" width="9" style="146"/>
    <col min="16129" max="16129" width="2.375" style="146" customWidth="1"/>
    <col min="16130" max="16130" width="6" style="146" customWidth="1"/>
    <col min="16131" max="16131" width="30.5" style="146" bestFit="1" customWidth="1"/>
    <col min="16132" max="16170" width="11.125" style="146" customWidth="1"/>
    <col min="16171" max="16172" width="10.625" style="146" customWidth="1"/>
    <col min="16173" max="16173" width="1.75" style="146" customWidth="1"/>
    <col min="16174" max="16384" width="9" style="146"/>
  </cols>
  <sheetData>
    <row r="2" spans="2:46" ht="14.25">
      <c r="B2" s="273" t="s">
        <v>153</v>
      </c>
    </row>
    <row r="4" spans="2:46" ht="12.75" thickBot="1">
      <c r="B4" s="274" t="s">
        <v>154</v>
      </c>
    </row>
    <row r="5" spans="2:46">
      <c r="B5" s="275"/>
      <c r="C5" s="276"/>
      <c r="D5" s="30"/>
      <c r="F5" s="527"/>
      <c r="G5" s="530" t="str">
        <f t="array" ref="G5:AT7">+TRANSPOSE(B6:D45)</f>
        <v>コード</v>
      </c>
      <c r="H5" s="524" t="str">
        <v>01</v>
      </c>
      <c r="I5" s="524" t="str">
        <v>02</v>
      </c>
      <c r="J5" s="524" t="str">
        <v>03</v>
      </c>
      <c r="K5" s="524" t="str">
        <v>04</v>
      </c>
      <c r="L5" s="524" t="str">
        <v>05</v>
      </c>
      <c r="M5" s="524" t="str">
        <v>06</v>
      </c>
      <c r="N5" s="524" t="str">
        <v>07</v>
      </c>
      <c r="O5" s="524" t="str">
        <v>08</v>
      </c>
      <c r="P5" s="524" t="str">
        <v>09</v>
      </c>
      <c r="Q5" s="524" t="str">
        <v>10</v>
      </c>
      <c r="R5" s="524" t="str">
        <v>11</v>
      </c>
      <c r="S5" s="524" t="str">
        <v>12</v>
      </c>
      <c r="T5" s="524" t="str">
        <v>13</v>
      </c>
      <c r="U5" s="524" t="str">
        <v>14</v>
      </c>
      <c r="V5" s="524" t="str">
        <v>15</v>
      </c>
      <c r="W5" s="524" t="str">
        <v>16</v>
      </c>
      <c r="X5" s="524" t="str">
        <v>17</v>
      </c>
      <c r="Y5" s="524" t="str">
        <v>18</v>
      </c>
      <c r="Z5" s="524" t="str">
        <v>19</v>
      </c>
      <c r="AA5" s="524" t="str">
        <v>20</v>
      </c>
      <c r="AB5" s="524" t="str">
        <v>21</v>
      </c>
      <c r="AC5" s="524" t="str">
        <v>22</v>
      </c>
      <c r="AD5" s="524" t="str">
        <v>23</v>
      </c>
      <c r="AE5" s="524" t="str">
        <v>24</v>
      </c>
      <c r="AF5" s="524" t="str">
        <v>25</v>
      </c>
      <c r="AG5" s="524" t="str">
        <v>26</v>
      </c>
      <c r="AH5" s="524" t="str">
        <v>27</v>
      </c>
      <c r="AI5" s="524" t="str">
        <v>28</v>
      </c>
      <c r="AJ5" s="524" t="str">
        <v>29</v>
      </c>
      <c r="AK5" s="524" t="str">
        <v>30</v>
      </c>
      <c r="AL5" s="524" t="str">
        <v>31</v>
      </c>
      <c r="AM5" s="524" t="str">
        <v>32</v>
      </c>
      <c r="AN5" s="524" t="str">
        <v>33</v>
      </c>
      <c r="AO5" s="524" t="str">
        <v>34</v>
      </c>
      <c r="AP5" s="524" t="str">
        <v>35</v>
      </c>
      <c r="AQ5" s="524" t="str">
        <v>36</v>
      </c>
      <c r="AR5" s="524" t="str">
        <v>37</v>
      </c>
      <c r="AS5" s="524" t="str">
        <v>38</v>
      </c>
      <c r="AT5" s="524" t="str">
        <v>39</v>
      </c>
    </row>
    <row r="6" spans="2:46" ht="32.85" customHeight="1">
      <c r="B6" s="277" t="s">
        <v>155</v>
      </c>
      <c r="C6" s="278" t="s">
        <v>35</v>
      </c>
      <c r="D6" s="279" t="s">
        <v>66</v>
      </c>
      <c r="F6" s="528"/>
      <c r="G6" s="531" t="str">
        <v>部門名</v>
      </c>
      <c r="H6" s="525" t="str">
        <v>農業</v>
      </c>
      <c r="I6" s="525" t="str">
        <v>林業</v>
      </c>
      <c r="J6" s="525" t="str">
        <v>漁業</v>
      </c>
      <c r="K6" s="525" t="str">
        <v>鉱業</v>
      </c>
      <c r="L6" s="525" t="str">
        <v>飲食料品</v>
      </c>
      <c r="M6" s="525" t="str">
        <v>繊維製品</v>
      </c>
      <c r="N6" s="525" t="str">
        <v>パルプ・紙・木製品</v>
      </c>
      <c r="O6" s="525" t="str">
        <v>化学製品</v>
      </c>
      <c r="P6" s="525" t="str">
        <v>石油・石炭製品</v>
      </c>
      <c r="Q6" s="525" t="str">
        <v>プラスチック・ゴム</v>
      </c>
      <c r="R6" s="525" t="str">
        <v>窯業・土石製品</v>
      </c>
      <c r="S6" s="525" t="str">
        <v>鉄鋼</v>
      </c>
      <c r="T6" s="525" t="str">
        <v>非鉄金属</v>
      </c>
      <c r="U6" s="525" t="str">
        <v>金属製品</v>
      </c>
      <c r="V6" s="525" t="str">
        <v>はん用機械</v>
      </c>
      <c r="W6" s="525" t="str">
        <v>生産用機械</v>
      </c>
      <c r="X6" s="525" t="str">
        <v>業務用機械</v>
      </c>
      <c r="Y6" s="525" t="str">
        <v>電子部品</v>
      </c>
      <c r="Z6" s="525" t="str">
        <v>電気機械</v>
      </c>
      <c r="AA6" s="525" t="str">
        <v>情報・通信機器</v>
      </c>
      <c r="AB6" s="525" t="str">
        <v>輸送機械</v>
      </c>
      <c r="AC6" s="525" t="str">
        <v>その他の製造工業製品</v>
      </c>
      <c r="AD6" s="525" t="str">
        <v>建設</v>
      </c>
      <c r="AE6" s="525" t="str">
        <v>電力・ガス・熱供給</v>
      </c>
      <c r="AF6" s="525" t="str">
        <v>水道</v>
      </c>
      <c r="AG6" s="525" t="str">
        <v>廃棄物処理</v>
      </c>
      <c r="AH6" s="525" t="str">
        <v>商業</v>
      </c>
      <c r="AI6" s="525" t="str">
        <v>金融・保険</v>
      </c>
      <c r="AJ6" s="525" t="str">
        <v>不動産</v>
      </c>
      <c r="AK6" s="525" t="str">
        <v>運輸・郵便</v>
      </c>
      <c r="AL6" s="525" t="str">
        <v>情報通信</v>
      </c>
      <c r="AM6" s="525" t="str">
        <v>公務</v>
      </c>
      <c r="AN6" s="525" t="str">
        <v>教育・研究</v>
      </c>
      <c r="AO6" s="525" t="str">
        <v>医療・福祉</v>
      </c>
      <c r="AP6" s="525" t="str">
        <v>その他の非営利団体サービス</v>
      </c>
      <c r="AQ6" s="525" t="str">
        <v>対事業所サービス</v>
      </c>
      <c r="AR6" s="525" t="str">
        <v>対個人サービス</v>
      </c>
      <c r="AS6" s="525" t="str">
        <v>事務用品</v>
      </c>
      <c r="AT6" s="525" t="str">
        <v>分類不明</v>
      </c>
    </row>
    <row r="7" spans="2:46" ht="13.5" customHeight="1">
      <c r="B7" s="280" t="str">
        <f t="array" ref="B7:C45">+TRANSPOSE(結果!$D$5:$AP$6)</f>
        <v>01</v>
      </c>
      <c r="C7" s="281" t="str">
        <v>農業</v>
      </c>
      <c r="D7" s="282">
        <f t="array" ref="D7:D45">+TRANSPOSE(結果!D7:AP7)</f>
        <v>0</v>
      </c>
      <c r="F7" s="528"/>
      <c r="G7" s="531" t="str">
        <v>直接効果</v>
      </c>
      <c r="H7" s="526">
        <v>0</v>
      </c>
      <c r="I7" s="526">
        <v>0</v>
      </c>
      <c r="J7" s="526">
        <v>0</v>
      </c>
      <c r="K7" s="526">
        <v>0</v>
      </c>
      <c r="L7" s="526">
        <v>0</v>
      </c>
      <c r="M7" s="526">
        <v>0</v>
      </c>
      <c r="N7" s="526">
        <v>0</v>
      </c>
      <c r="O7" s="526">
        <v>0</v>
      </c>
      <c r="P7" s="526">
        <v>0</v>
      </c>
      <c r="Q7" s="526">
        <v>0</v>
      </c>
      <c r="R7" s="526">
        <v>0</v>
      </c>
      <c r="S7" s="526">
        <v>0</v>
      </c>
      <c r="T7" s="526">
        <v>0</v>
      </c>
      <c r="U7" s="526">
        <v>0</v>
      </c>
      <c r="V7" s="526">
        <v>0</v>
      </c>
      <c r="W7" s="526">
        <v>0</v>
      </c>
      <c r="X7" s="526">
        <v>0</v>
      </c>
      <c r="Y7" s="526">
        <v>0</v>
      </c>
      <c r="Z7" s="526">
        <v>0</v>
      </c>
      <c r="AA7" s="526">
        <v>0</v>
      </c>
      <c r="AB7" s="526">
        <v>0</v>
      </c>
      <c r="AC7" s="526">
        <v>0</v>
      </c>
      <c r="AD7" s="526">
        <v>0</v>
      </c>
      <c r="AE7" s="526">
        <v>0</v>
      </c>
      <c r="AF7" s="526">
        <v>0</v>
      </c>
      <c r="AG7" s="526">
        <v>0</v>
      </c>
      <c r="AH7" s="526">
        <v>0</v>
      </c>
      <c r="AI7" s="526">
        <v>0</v>
      </c>
      <c r="AJ7" s="526">
        <v>0</v>
      </c>
      <c r="AK7" s="526">
        <v>0</v>
      </c>
      <c r="AL7" s="526">
        <v>0</v>
      </c>
      <c r="AM7" s="526">
        <v>0</v>
      </c>
      <c r="AN7" s="526">
        <v>0</v>
      </c>
      <c r="AO7" s="526">
        <v>0</v>
      </c>
      <c r="AP7" s="526">
        <v>0</v>
      </c>
      <c r="AQ7" s="526">
        <v>0</v>
      </c>
      <c r="AR7" s="526">
        <v>0</v>
      </c>
      <c r="AS7" s="526">
        <v>0</v>
      </c>
      <c r="AT7" s="526">
        <v>0</v>
      </c>
    </row>
    <row r="8" spans="2:46" ht="13.5" customHeight="1">
      <c r="B8" s="280" t="str">
        <v>02</v>
      </c>
      <c r="C8" s="283" t="str">
        <v>林業</v>
      </c>
      <c r="D8" s="284">
        <v>0</v>
      </c>
      <c r="F8" s="529"/>
      <c r="G8" s="529"/>
      <c r="H8" s="529"/>
      <c r="I8" s="529"/>
      <c r="J8" s="529"/>
      <c r="K8" s="529"/>
    </row>
    <row r="9" spans="2:46" ht="13.5" customHeight="1">
      <c r="B9" s="280" t="str">
        <v>03</v>
      </c>
      <c r="C9" s="283" t="str">
        <v>漁業</v>
      </c>
      <c r="D9" s="284">
        <v>0</v>
      </c>
      <c r="F9" s="529"/>
      <c r="G9" s="529"/>
      <c r="H9" s="529"/>
      <c r="I9" s="529"/>
      <c r="J9" s="529"/>
      <c r="K9" s="529"/>
    </row>
    <row r="10" spans="2:46" ht="13.5" customHeight="1">
      <c r="B10" s="280" t="str">
        <v>04</v>
      </c>
      <c r="C10" s="283" t="str">
        <v>鉱業</v>
      </c>
      <c r="D10" s="284">
        <v>0</v>
      </c>
      <c r="F10" s="529"/>
      <c r="G10" s="529"/>
      <c r="H10" s="529"/>
      <c r="I10" s="529"/>
      <c r="J10" s="529"/>
      <c r="K10" s="529"/>
    </row>
    <row r="11" spans="2:46" ht="13.5" customHeight="1">
      <c r="B11" s="280" t="str">
        <v>05</v>
      </c>
      <c r="C11" s="283" t="str">
        <v>飲食料品</v>
      </c>
      <c r="D11" s="284">
        <v>0</v>
      </c>
    </row>
    <row r="12" spans="2:46" ht="13.5" customHeight="1">
      <c r="B12" s="280" t="str">
        <v>06</v>
      </c>
      <c r="C12" s="283" t="str">
        <v>繊維製品</v>
      </c>
      <c r="D12" s="284">
        <v>0</v>
      </c>
    </row>
    <row r="13" spans="2:46" ht="13.5" customHeight="1">
      <c r="B13" s="280" t="str">
        <v>07</v>
      </c>
      <c r="C13" s="283" t="str">
        <v>パルプ・紙・木製品</v>
      </c>
      <c r="D13" s="284">
        <v>0</v>
      </c>
    </row>
    <row r="14" spans="2:46" ht="13.5" customHeight="1">
      <c r="B14" s="280" t="str">
        <v>08</v>
      </c>
      <c r="C14" s="283" t="str">
        <v>化学製品</v>
      </c>
      <c r="D14" s="284">
        <v>0</v>
      </c>
    </row>
    <row r="15" spans="2:46" ht="13.5" customHeight="1">
      <c r="B15" s="280" t="str">
        <v>09</v>
      </c>
      <c r="C15" s="283" t="str">
        <v>石油・石炭製品</v>
      </c>
      <c r="D15" s="284">
        <v>0</v>
      </c>
    </row>
    <row r="16" spans="2:46" ht="13.5" customHeight="1">
      <c r="B16" s="280" t="str">
        <v>10</v>
      </c>
      <c r="C16" s="283" t="str">
        <v>プラスチック・ゴム</v>
      </c>
      <c r="D16" s="284">
        <v>0</v>
      </c>
    </row>
    <row r="17" spans="2:4" ht="13.5" customHeight="1">
      <c r="B17" s="280" t="str">
        <v>11</v>
      </c>
      <c r="C17" s="283" t="str">
        <v>窯業・土石製品</v>
      </c>
      <c r="D17" s="284">
        <v>0</v>
      </c>
    </row>
    <row r="18" spans="2:4" ht="13.5" customHeight="1">
      <c r="B18" s="280" t="str">
        <v>12</v>
      </c>
      <c r="C18" s="283" t="str">
        <v>鉄鋼</v>
      </c>
      <c r="D18" s="284">
        <v>0</v>
      </c>
    </row>
    <row r="19" spans="2:4" ht="13.5" customHeight="1">
      <c r="B19" s="280" t="str">
        <v>13</v>
      </c>
      <c r="C19" s="283" t="str">
        <v>非鉄金属</v>
      </c>
      <c r="D19" s="284">
        <v>0</v>
      </c>
    </row>
    <row r="20" spans="2:4" ht="13.5" customHeight="1">
      <c r="B20" s="280" t="str">
        <v>14</v>
      </c>
      <c r="C20" s="283" t="str">
        <v>金属製品</v>
      </c>
      <c r="D20" s="284">
        <v>0</v>
      </c>
    </row>
    <row r="21" spans="2:4" ht="13.5" customHeight="1">
      <c r="B21" s="280" t="str">
        <v>15</v>
      </c>
      <c r="C21" s="283" t="str">
        <v>はん用機械</v>
      </c>
      <c r="D21" s="284">
        <v>0</v>
      </c>
    </row>
    <row r="22" spans="2:4" ht="13.5" customHeight="1">
      <c r="B22" s="280" t="str">
        <v>16</v>
      </c>
      <c r="C22" s="283" t="str">
        <v>生産用機械</v>
      </c>
      <c r="D22" s="284">
        <v>0</v>
      </c>
    </row>
    <row r="23" spans="2:4" ht="13.5" customHeight="1">
      <c r="B23" s="280" t="str">
        <v>17</v>
      </c>
      <c r="C23" s="283" t="str">
        <v>業務用機械</v>
      </c>
      <c r="D23" s="284">
        <v>0</v>
      </c>
    </row>
    <row r="24" spans="2:4" ht="13.5" customHeight="1">
      <c r="B24" s="280" t="str">
        <v>18</v>
      </c>
      <c r="C24" s="283" t="str">
        <v>電子部品</v>
      </c>
      <c r="D24" s="284">
        <v>0</v>
      </c>
    </row>
    <row r="25" spans="2:4" ht="13.5" customHeight="1">
      <c r="B25" s="280" t="str">
        <v>19</v>
      </c>
      <c r="C25" s="283" t="str">
        <v>電気機械</v>
      </c>
      <c r="D25" s="284">
        <v>0</v>
      </c>
    </row>
    <row r="26" spans="2:4" ht="13.5" customHeight="1">
      <c r="B26" s="280" t="str">
        <v>20</v>
      </c>
      <c r="C26" s="283" t="str">
        <v>情報・通信機器</v>
      </c>
      <c r="D26" s="284">
        <v>0</v>
      </c>
    </row>
    <row r="27" spans="2:4" ht="13.5" customHeight="1">
      <c r="B27" s="280" t="str">
        <v>21</v>
      </c>
      <c r="C27" s="283" t="str">
        <v>輸送機械</v>
      </c>
      <c r="D27" s="284">
        <v>0</v>
      </c>
    </row>
    <row r="28" spans="2:4" ht="13.5" customHeight="1">
      <c r="B28" s="280" t="str">
        <v>22</v>
      </c>
      <c r="C28" s="283" t="str">
        <v>その他の製造工業製品</v>
      </c>
      <c r="D28" s="284">
        <v>0</v>
      </c>
    </row>
    <row r="29" spans="2:4" ht="13.5" customHeight="1">
      <c r="B29" s="280" t="str">
        <v>23</v>
      </c>
      <c r="C29" s="283" t="str">
        <v>建設</v>
      </c>
      <c r="D29" s="284">
        <v>0</v>
      </c>
    </row>
    <row r="30" spans="2:4" ht="13.5" customHeight="1">
      <c r="B30" s="280" t="str">
        <v>24</v>
      </c>
      <c r="C30" s="283" t="str">
        <v>電力・ガス・熱供給</v>
      </c>
      <c r="D30" s="284">
        <v>0</v>
      </c>
    </row>
    <row r="31" spans="2:4" ht="13.5" customHeight="1">
      <c r="B31" s="280" t="str">
        <v>25</v>
      </c>
      <c r="C31" s="283" t="str">
        <v>水道</v>
      </c>
      <c r="D31" s="284">
        <v>0</v>
      </c>
    </row>
    <row r="32" spans="2:4" ht="13.5" customHeight="1">
      <c r="B32" s="280" t="str">
        <v>26</v>
      </c>
      <c r="C32" s="283" t="str">
        <v>廃棄物処理</v>
      </c>
      <c r="D32" s="284">
        <v>0</v>
      </c>
    </row>
    <row r="33" spans="2:42" ht="13.5" customHeight="1">
      <c r="B33" s="280" t="str">
        <v>27</v>
      </c>
      <c r="C33" s="283" t="str">
        <v>商業</v>
      </c>
      <c r="D33" s="284">
        <v>0</v>
      </c>
    </row>
    <row r="34" spans="2:42" ht="13.5" customHeight="1">
      <c r="B34" s="280" t="str">
        <v>28</v>
      </c>
      <c r="C34" s="283" t="str">
        <v>金融・保険</v>
      </c>
      <c r="D34" s="284">
        <v>0</v>
      </c>
    </row>
    <row r="35" spans="2:42" ht="13.5" customHeight="1">
      <c r="B35" s="280" t="str">
        <v>29</v>
      </c>
      <c r="C35" s="283" t="str">
        <v>不動産</v>
      </c>
      <c r="D35" s="284">
        <v>0</v>
      </c>
    </row>
    <row r="36" spans="2:42" ht="13.5" customHeight="1">
      <c r="B36" s="280" t="str">
        <v>30</v>
      </c>
      <c r="C36" s="283" t="str">
        <v>運輸・郵便</v>
      </c>
      <c r="D36" s="284">
        <v>0</v>
      </c>
    </row>
    <row r="37" spans="2:42" ht="13.5" customHeight="1">
      <c r="B37" s="280" t="str">
        <v>31</v>
      </c>
      <c r="C37" s="283" t="str">
        <v>情報通信</v>
      </c>
      <c r="D37" s="284">
        <v>0</v>
      </c>
    </row>
    <row r="38" spans="2:42" ht="13.5" customHeight="1">
      <c r="B38" s="280" t="str">
        <v>32</v>
      </c>
      <c r="C38" s="283" t="str">
        <v>公務</v>
      </c>
      <c r="D38" s="284">
        <v>0</v>
      </c>
    </row>
    <row r="39" spans="2:42" ht="13.5" customHeight="1">
      <c r="B39" s="280" t="str">
        <v>33</v>
      </c>
      <c r="C39" s="283" t="str">
        <v>教育・研究</v>
      </c>
      <c r="D39" s="284">
        <v>0</v>
      </c>
    </row>
    <row r="40" spans="2:42" ht="13.5" customHeight="1">
      <c r="B40" s="280" t="str">
        <v>34</v>
      </c>
      <c r="C40" s="283" t="str">
        <v>医療・福祉</v>
      </c>
      <c r="D40" s="284">
        <v>0</v>
      </c>
    </row>
    <row r="41" spans="2:42" ht="13.5" customHeight="1">
      <c r="B41" s="280" t="str">
        <v>35</v>
      </c>
      <c r="C41" s="283" t="str">
        <v>その他の非営利団体サービス</v>
      </c>
      <c r="D41" s="284">
        <v>0</v>
      </c>
    </row>
    <row r="42" spans="2:42" ht="13.5" customHeight="1">
      <c r="B42" s="280" t="str">
        <v>36</v>
      </c>
      <c r="C42" s="283" t="str">
        <v>対事業所サービス</v>
      </c>
      <c r="D42" s="284">
        <v>0</v>
      </c>
    </row>
    <row r="43" spans="2:42" ht="13.5" customHeight="1">
      <c r="B43" s="280" t="str">
        <v>37</v>
      </c>
      <c r="C43" s="283" t="str">
        <v>対個人サービス</v>
      </c>
      <c r="D43" s="284">
        <v>0</v>
      </c>
    </row>
    <row r="44" spans="2:42" ht="13.5" customHeight="1">
      <c r="B44" s="280" t="str">
        <v>38</v>
      </c>
      <c r="C44" s="283" t="str">
        <v>事務用品</v>
      </c>
      <c r="D44" s="284">
        <v>0</v>
      </c>
    </row>
    <row r="45" spans="2:42" ht="13.5" customHeight="1">
      <c r="B45" s="285" t="str">
        <v>39</v>
      </c>
      <c r="C45" s="286" t="str">
        <v>分類不明</v>
      </c>
      <c r="D45" s="287">
        <v>0</v>
      </c>
    </row>
    <row r="46" spans="2:42" ht="12.75" thickBot="1">
      <c r="B46" s="288"/>
      <c r="C46" s="289"/>
      <c r="D46" s="290">
        <f>結果!AQ7</f>
        <v>0</v>
      </c>
    </row>
    <row r="48" spans="2:42" ht="13.5">
      <c r="B48" s="274" t="s">
        <v>156</v>
      </c>
      <c r="C48" s="179"/>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row>
    <row r="49" spans="2:43">
      <c r="B49" s="292"/>
      <c r="C49" s="293"/>
      <c r="D49" s="516" t="str">
        <f t="array" ref="D49:AP50">+TRANSPOSE($B$7:$C$45)</f>
        <v>01</v>
      </c>
      <c r="E49" s="512" t="str">
        <v>02</v>
      </c>
      <c r="F49" s="512" t="str">
        <v>03</v>
      </c>
      <c r="G49" s="512" t="str">
        <v>04</v>
      </c>
      <c r="H49" s="512" t="str">
        <v>05</v>
      </c>
      <c r="I49" s="512" t="str">
        <v>06</v>
      </c>
      <c r="J49" s="512" t="str">
        <v>07</v>
      </c>
      <c r="K49" s="512" t="str">
        <v>08</v>
      </c>
      <c r="L49" s="512" t="str">
        <v>09</v>
      </c>
      <c r="M49" s="512" t="str">
        <v>10</v>
      </c>
      <c r="N49" s="512" t="str">
        <v>11</v>
      </c>
      <c r="O49" s="512" t="str">
        <v>12</v>
      </c>
      <c r="P49" s="512" t="str">
        <v>13</v>
      </c>
      <c r="Q49" s="512" t="str">
        <v>14</v>
      </c>
      <c r="R49" s="512" t="str">
        <v>15</v>
      </c>
      <c r="S49" s="512" t="str">
        <v>16</v>
      </c>
      <c r="T49" s="512" t="str">
        <v>17</v>
      </c>
      <c r="U49" s="512" t="str">
        <v>18</v>
      </c>
      <c r="V49" s="512" t="str">
        <v>19</v>
      </c>
      <c r="W49" s="512" t="str">
        <v>20</v>
      </c>
      <c r="X49" s="512" t="str">
        <v>21</v>
      </c>
      <c r="Y49" s="512" t="str">
        <v>22</v>
      </c>
      <c r="Z49" s="512" t="str">
        <v>23</v>
      </c>
      <c r="AA49" s="512" t="str">
        <v>24</v>
      </c>
      <c r="AB49" s="512" t="str">
        <v>25</v>
      </c>
      <c r="AC49" s="512" t="str">
        <v>26</v>
      </c>
      <c r="AD49" s="512" t="str">
        <v>27</v>
      </c>
      <c r="AE49" s="512" t="str">
        <v>28</v>
      </c>
      <c r="AF49" s="512" t="str">
        <v>29</v>
      </c>
      <c r="AG49" s="512" t="str">
        <v>30</v>
      </c>
      <c r="AH49" s="512" t="str">
        <v>31</v>
      </c>
      <c r="AI49" s="512" t="str">
        <v>32</v>
      </c>
      <c r="AJ49" s="512" t="str">
        <v>33</v>
      </c>
      <c r="AK49" s="512" t="str">
        <v>34</v>
      </c>
      <c r="AL49" s="512" t="str">
        <v>35</v>
      </c>
      <c r="AM49" s="512" t="str">
        <v>36</v>
      </c>
      <c r="AN49" s="512" t="str">
        <v>37</v>
      </c>
      <c r="AO49" s="512" t="str">
        <v>38</v>
      </c>
      <c r="AP49" s="293" t="str">
        <v>39</v>
      </c>
      <c r="AQ49" s="294"/>
    </row>
    <row r="50" spans="2:43" s="179" customFormat="1" ht="50.65" customHeight="1">
      <c r="B50" s="295"/>
      <c r="C50" s="296" t="s">
        <v>157</v>
      </c>
      <c r="D50" s="517" t="str">
        <v>農業</v>
      </c>
      <c r="E50" s="519" t="str">
        <v>林業</v>
      </c>
      <c r="F50" s="519" t="str">
        <v>漁業</v>
      </c>
      <c r="G50" s="519" t="str">
        <v>鉱業</v>
      </c>
      <c r="H50" s="519" t="str">
        <v>飲食料品</v>
      </c>
      <c r="I50" s="519" t="str">
        <v>繊維製品</v>
      </c>
      <c r="J50" s="519" t="str">
        <v>パルプ・紙・木製品</v>
      </c>
      <c r="K50" s="519" t="str">
        <v>化学製品</v>
      </c>
      <c r="L50" s="519" t="str">
        <v>石油・石炭製品</v>
      </c>
      <c r="M50" s="519" t="str">
        <v>プラスチック・ゴム</v>
      </c>
      <c r="N50" s="519" t="str">
        <v>窯業・土石製品</v>
      </c>
      <c r="O50" s="519" t="str">
        <v>鉄鋼</v>
      </c>
      <c r="P50" s="519" t="str">
        <v>非鉄金属</v>
      </c>
      <c r="Q50" s="519" t="str">
        <v>金属製品</v>
      </c>
      <c r="R50" s="519" t="str">
        <v>はん用機械</v>
      </c>
      <c r="S50" s="519" t="str">
        <v>生産用機械</v>
      </c>
      <c r="T50" s="519" t="str">
        <v>業務用機械</v>
      </c>
      <c r="U50" s="519" t="str">
        <v>電子部品</v>
      </c>
      <c r="V50" s="519" t="str">
        <v>電気機械</v>
      </c>
      <c r="W50" s="519" t="str">
        <v>情報・通信機器</v>
      </c>
      <c r="X50" s="519" t="str">
        <v>輸送機械</v>
      </c>
      <c r="Y50" s="519" t="str">
        <v>その他の製造工業製品</v>
      </c>
      <c r="Z50" s="519" t="str">
        <v>建設</v>
      </c>
      <c r="AA50" s="519" t="str">
        <v>電力・ガス・熱供給</v>
      </c>
      <c r="AB50" s="519" t="str">
        <v>水道</v>
      </c>
      <c r="AC50" s="519" t="str">
        <v>廃棄物処理</v>
      </c>
      <c r="AD50" s="519" t="str">
        <v>商業</v>
      </c>
      <c r="AE50" s="519" t="str">
        <v>金融・保険</v>
      </c>
      <c r="AF50" s="519" t="str">
        <v>不動産</v>
      </c>
      <c r="AG50" s="519" t="str">
        <v>運輸・郵便</v>
      </c>
      <c r="AH50" s="519" t="str">
        <v>情報通信</v>
      </c>
      <c r="AI50" s="519" t="str">
        <v>公務</v>
      </c>
      <c r="AJ50" s="519" t="str">
        <v>教育・研究</v>
      </c>
      <c r="AK50" s="519" t="str">
        <v>医療・福祉</v>
      </c>
      <c r="AL50" s="519" t="str">
        <v>その他の非営利団体サービス</v>
      </c>
      <c r="AM50" s="519" t="str">
        <v>対事業所サービス</v>
      </c>
      <c r="AN50" s="519" t="str">
        <v>対個人サービス</v>
      </c>
      <c r="AO50" s="519" t="str">
        <v>事務用品</v>
      </c>
      <c r="AP50" s="518" t="str">
        <v>分類不明</v>
      </c>
    </row>
    <row r="51" spans="2:43" s="179" customFormat="1" ht="13.5" customHeight="1">
      <c r="B51" s="280" t="str">
        <f t="array" ref="B51:C89">+TRANSPOSE(結果!$D$5:$AP$6)</f>
        <v>01</v>
      </c>
      <c r="C51" s="281" t="str">
        <v>農業</v>
      </c>
      <c r="D51" s="298">
        <v>9.2260046859672304E-2</v>
      </c>
      <c r="E51" s="299">
        <v>1.7257248044178556E-3</v>
      </c>
      <c r="F51" s="299">
        <v>0</v>
      </c>
      <c r="G51" s="299">
        <v>0</v>
      </c>
      <c r="H51" s="299">
        <v>0.12550478794038733</v>
      </c>
      <c r="I51" s="299">
        <v>1.5489113184790199E-2</v>
      </c>
      <c r="J51" s="299">
        <v>1.3685694343702528E-5</v>
      </c>
      <c r="K51" s="299">
        <v>7.9325390742467224E-4</v>
      </c>
      <c r="L51" s="299">
        <v>0</v>
      </c>
      <c r="M51" s="299">
        <v>5.2155229860222044E-2</v>
      </c>
      <c r="N51" s="299">
        <v>5.3680735826683334E-4</v>
      </c>
      <c r="O51" s="299">
        <v>0</v>
      </c>
      <c r="P51" s="299">
        <v>2.8293358421644651E-4</v>
      </c>
      <c r="Q51" s="299">
        <v>0</v>
      </c>
      <c r="R51" s="299">
        <v>0</v>
      </c>
      <c r="S51" s="299">
        <v>0</v>
      </c>
      <c r="T51" s="299">
        <v>0</v>
      </c>
      <c r="U51" s="299">
        <v>0</v>
      </c>
      <c r="V51" s="299">
        <v>0</v>
      </c>
      <c r="W51" s="299">
        <v>0</v>
      </c>
      <c r="X51" s="299">
        <v>0</v>
      </c>
      <c r="Y51" s="299">
        <v>1.4473950149629349E-3</v>
      </c>
      <c r="Z51" s="299">
        <v>1.1328115268335647E-3</v>
      </c>
      <c r="AA51" s="299">
        <v>0</v>
      </c>
      <c r="AB51" s="299">
        <v>0</v>
      </c>
      <c r="AC51" s="299">
        <v>0</v>
      </c>
      <c r="AD51" s="299">
        <v>1.3578663135352113E-4</v>
      </c>
      <c r="AE51" s="299">
        <v>0</v>
      </c>
      <c r="AF51" s="299">
        <v>6.1787003721637195E-6</v>
      </c>
      <c r="AG51" s="299">
        <v>0</v>
      </c>
      <c r="AH51" s="299">
        <v>0</v>
      </c>
      <c r="AI51" s="299">
        <v>2.5521217702367305E-5</v>
      </c>
      <c r="AJ51" s="299">
        <v>7.3721064482190743E-4</v>
      </c>
      <c r="AK51" s="299">
        <v>1.6574864945544888E-3</v>
      </c>
      <c r="AL51" s="299">
        <v>1.0192381195056695E-3</v>
      </c>
      <c r="AM51" s="299">
        <v>5.0716540185250613E-6</v>
      </c>
      <c r="AN51" s="299">
        <v>1.5440874495099297E-2</v>
      </c>
      <c r="AO51" s="299">
        <v>0</v>
      </c>
      <c r="AP51" s="300">
        <v>0</v>
      </c>
    </row>
    <row r="52" spans="2:43" s="179" customFormat="1" ht="13.5" customHeight="1">
      <c r="B52" s="280" t="str">
        <v>02</v>
      </c>
      <c r="C52" s="283" t="str">
        <v>林業</v>
      </c>
      <c r="D52" s="301">
        <v>4.0536048708116126E-5</v>
      </c>
      <c r="E52" s="302">
        <v>0.14254486884491485</v>
      </c>
      <c r="F52" s="302">
        <v>1.1798945960827499E-4</v>
      </c>
      <c r="G52" s="302">
        <v>0</v>
      </c>
      <c r="H52" s="302">
        <v>5.4519044670568674E-4</v>
      </c>
      <c r="I52" s="302">
        <v>0</v>
      </c>
      <c r="J52" s="302">
        <v>6.1092939550288085E-2</v>
      </c>
      <c r="K52" s="302">
        <v>6.282369910966254E-5</v>
      </c>
      <c r="L52" s="302">
        <v>0</v>
      </c>
      <c r="M52" s="302">
        <v>0</v>
      </c>
      <c r="N52" s="302">
        <v>0</v>
      </c>
      <c r="O52" s="302">
        <v>0</v>
      </c>
      <c r="P52" s="302">
        <v>0</v>
      </c>
      <c r="Q52" s="302">
        <v>0</v>
      </c>
      <c r="R52" s="302">
        <v>0</v>
      </c>
      <c r="S52" s="302">
        <v>0</v>
      </c>
      <c r="T52" s="302">
        <v>0</v>
      </c>
      <c r="U52" s="302">
        <v>0</v>
      </c>
      <c r="V52" s="302">
        <v>0</v>
      </c>
      <c r="W52" s="302">
        <v>0</v>
      </c>
      <c r="X52" s="302">
        <v>0</v>
      </c>
      <c r="Y52" s="302">
        <v>1.7603452884684345E-4</v>
      </c>
      <c r="Z52" s="302">
        <v>2.0516638260892504E-5</v>
      </c>
      <c r="AA52" s="302">
        <v>0</v>
      </c>
      <c r="AB52" s="302">
        <v>0</v>
      </c>
      <c r="AC52" s="302">
        <v>0</v>
      </c>
      <c r="AD52" s="302">
        <v>0</v>
      </c>
      <c r="AE52" s="302">
        <v>0</v>
      </c>
      <c r="AF52" s="302">
        <v>0</v>
      </c>
      <c r="AG52" s="302">
        <v>0</v>
      </c>
      <c r="AH52" s="302">
        <v>0</v>
      </c>
      <c r="AI52" s="302">
        <v>4.2535362837278847E-6</v>
      </c>
      <c r="AJ52" s="302">
        <v>0</v>
      </c>
      <c r="AK52" s="302">
        <v>5.2962531416410678E-5</v>
      </c>
      <c r="AL52" s="302">
        <v>0</v>
      </c>
      <c r="AM52" s="302">
        <v>0</v>
      </c>
      <c r="AN52" s="302">
        <v>1.1518108764305192E-3</v>
      </c>
      <c r="AO52" s="302">
        <v>0</v>
      </c>
      <c r="AP52" s="303">
        <v>0</v>
      </c>
    </row>
    <row r="53" spans="2:43" s="179" customFormat="1" ht="13.5" customHeight="1">
      <c r="B53" s="280" t="str">
        <v>03</v>
      </c>
      <c r="C53" s="283" t="str">
        <v>漁業</v>
      </c>
      <c r="D53" s="301">
        <v>0</v>
      </c>
      <c r="E53" s="302">
        <v>0</v>
      </c>
      <c r="F53" s="302">
        <v>3.0087312200110124E-2</v>
      </c>
      <c r="G53" s="302">
        <v>0</v>
      </c>
      <c r="H53" s="302">
        <v>4.8761444131608975E-2</v>
      </c>
      <c r="I53" s="302">
        <v>0</v>
      </c>
      <c r="J53" s="302">
        <v>0</v>
      </c>
      <c r="K53" s="302">
        <v>1.8428285072167678E-5</v>
      </c>
      <c r="L53" s="302">
        <v>0</v>
      </c>
      <c r="M53" s="302">
        <v>0</v>
      </c>
      <c r="N53" s="302">
        <v>0</v>
      </c>
      <c r="O53" s="302">
        <v>0</v>
      </c>
      <c r="P53" s="302">
        <v>0</v>
      </c>
      <c r="Q53" s="302">
        <v>0</v>
      </c>
      <c r="R53" s="302">
        <v>0</v>
      </c>
      <c r="S53" s="302">
        <v>0</v>
      </c>
      <c r="T53" s="302">
        <v>0</v>
      </c>
      <c r="U53" s="302">
        <v>0</v>
      </c>
      <c r="V53" s="302">
        <v>0</v>
      </c>
      <c r="W53" s="302">
        <v>0</v>
      </c>
      <c r="X53" s="302">
        <v>0</v>
      </c>
      <c r="Y53" s="302">
        <v>1.1305328630386167E-2</v>
      </c>
      <c r="Z53" s="302">
        <v>0</v>
      </c>
      <c r="AA53" s="302">
        <v>0</v>
      </c>
      <c r="AB53" s="302">
        <v>0</v>
      </c>
      <c r="AC53" s="302">
        <v>0</v>
      </c>
      <c r="AD53" s="302">
        <v>0</v>
      </c>
      <c r="AE53" s="302">
        <v>0</v>
      </c>
      <c r="AF53" s="302">
        <v>0</v>
      </c>
      <c r="AG53" s="302">
        <v>0</v>
      </c>
      <c r="AH53" s="302">
        <v>0</v>
      </c>
      <c r="AI53" s="302">
        <v>6.3803044255918261E-6</v>
      </c>
      <c r="AJ53" s="302">
        <v>0</v>
      </c>
      <c r="AK53" s="302">
        <v>4.1527439406049282E-4</v>
      </c>
      <c r="AL53" s="302">
        <v>0</v>
      </c>
      <c r="AM53" s="302">
        <v>0</v>
      </c>
      <c r="AN53" s="302">
        <v>4.9408280764915713E-3</v>
      </c>
      <c r="AO53" s="302">
        <v>0</v>
      </c>
      <c r="AP53" s="303">
        <v>0</v>
      </c>
    </row>
    <row r="54" spans="2:43" s="179" customFormat="1" ht="13.5" customHeight="1">
      <c r="B54" s="280" t="str">
        <v>04</v>
      </c>
      <c r="C54" s="283" t="str">
        <v>鉱業</v>
      </c>
      <c r="D54" s="301">
        <v>0</v>
      </c>
      <c r="E54" s="302">
        <v>1.1504832029452371E-4</v>
      </c>
      <c r="F54" s="302">
        <v>0</v>
      </c>
      <c r="G54" s="302">
        <v>1.5398330496798767E-3</v>
      </c>
      <c r="H54" s="302">
        <v>1.1293230681760654E-4</v>
      </c>
      <c r="I54" s="302">
        <v>0</v>
      </c>
      <c r="J54" s="302">
        <v>4.9473785052484634E-3</v>
      </c>
      <c r="K54" s="302">
        <v>5.9523360783101595E-3</v>
      </c>
      <c r="L54" s="302">
        <v>0.68596748043917699</v>
      </c>
      <c r="M54" s="302">
        <v>1.8375894057922433E-4</v>
      </c>
      <c r="N54" s="302">
        <v>6.0691279684645709E-2</v>
      </c>
      <c r="O54" s="302">
        <v>3.5321211093685979E-4</v>
      </c>
      <c r="P54" s="302">
        <v>5.2936183524984415E-2</v>
      </c>
      <c r="Q54" s="302">
        <v>1.8156509108515403E-4</v>
      </c>
      <c r="R54" s="302">
        <v>3.7196077053740065E-5</v>
      </c>
      <c r="S54" s="302">
        <v>4.4288695863989417E-5</v>
      </c>
      <c r="T54" s="302">
        <v>0</v>
      </c>
      <c r="U54" s="302">
        <v>1.2869868839249742E-5</v>
      </c>
      <c r="V54" s="302">
        <v>2.4579193042747687E-5</v>
      </c>
      <c r="W54" s="302">
        <v>0</v>
      </c>
      <c r="X54" s="302">
        <v>7.0570680018144086E-5</v>
      </c>
      <c r="Y54" s="302">
        <v>9.7275376681292738E-3</v>
      </c>
      <c r="Z54" s="302">
        <v>6.9287618355356965E-3</v>
      </c>
      <c r="AA54" s="302">
        <v>0.41655455681018183</v>
      </c>
      <c r="AB54" s="302">
        <v>0</v>
      </c>
      <c r="AC54" s="302">
        <v>0</v>
      </c>
      <c r="AD54" s="302">
        <v>0</v>
      </c>
      <c r="AE54" s="302">
        <v>0</v>
      </c>
      <c r="AF54" s="302">
        <v>0</v>
      </c>
      <c r="AG54" s="302">
        <v>0</v>
      </c>
      <c r="AH54" s="302">
        <v>0</v>
      </c>
      <c r="AI54" s="302">
        <v>4.2535362837278847E-6</v>
      </c>
      <c r="AJ54" s="302">
        <v>2.7489210484884683E-5</v>
      </c>
      <c r="AK54" s="302">
        <v>0</v>
      </c>
      <c r="AL54" s="302">
        <v>0</v>
      </c>
      <c r="AM54" s="302">
        <v>0</v>
      </c>
      <c r="AN54" s="302">
        <v>-1.7308633388983211E-5</v>
      </c>
      <c r="AO54" s="302">
        <v>0</v>
      </c>
      <c r="AP54" s="303">
        <v>8.4588950568332012E-5</v>
      </c>
    </row>
    <row r="55" spans="2:43" s="179" customFormat="1" ht="13.5" customHeight="1">
      <c r="B55" s="280" t="str">
        <v>05</v>
      </c>
      <c r="C55" s="283" t="str">
        <v>飲食料品</v>
      </c>
      <c r="D55" s="301">
        <v>0.10905818544431563</v>
      </c>
      <c r="E55" s="302">
        <v>9.0888173032673721E-3</v>
      </c>
      <c r="F55" s="302">
        <v>8.1707700778730435E-2</v>
      </c>
      <c r="G55" s="302">
        <v>0</v>
      </c>
      <c r="H55" s="302">
        <v>0.17986027547694428</v>
      </c>
      <c r="I55" s="302">
        <v>5.4592775979178569E-3</v>
      </c>
      <c r="J55" s="302">
        <v>1.9912685270087179E-3</v>
      </c>
      <c r="K55" s="302">
        <v>6.8829644744546276E-3</v>
      </c>
      <c r="L55" s="302">
        <v>4.3729658875863525E-6</v>
      </c>
      <c r="M55" s="302">
        <v>1.0096645086770567E-5</v>
      </c>
      <c r="N55" s="302">
        <v>3.485241803672724E-4</v>
      </c>
      <c r="O55" s="302">
        <v>1.4128484437474392E-5</v>
      </c>
      <c r="P55" s="302">
        <v>0</v>
      </c>
      <c r="Q55" s="302">
        <v>0</v>
      </c>
      <c r="R55" s="302">
        <v>0</v>
      </c>
      <c r="S55" s="302">
        <v>0</v>
      </c>
      <c r="T55" s="302">
        <v>0</v>
      </c>
      <c r="U55" s="302">
        <v>0</v>
      </c>
      <c r="V55" s="302">
        <v>0</v>
      </c>
      <c r="W55" s="302">
        <v>0</v>
      </c>
      <c r="X55" s="302">
        <v>0</v>
      </c>
      <c r="Y55" s="302">
        <v>1.4865137991511223E-3</v>
      </c>
      <c r="Z55" s="302">
        <v>7.3273708074616084E-6</v>
      </c>
      <c r="AA55" s="302">
        <v>0</v>
      </c>
      <c r="AB55" s="302">
        <v>0</v>
      </c>
      <c r="AC55" s="302">
        <v>0</v>
      </c>
      <c r="AD55" s="302">
        <v>9.6990450966800813E-5</v>
      </c>
      <c r="AE55" s="302">
        <v>0</v>
      </c>
      <c r="AF55" s="302">
        <v>0</v>
      </c>
      <c r="AG55" s="302">
        <v>0</v>
      </c>
      <c r="AH55" s="302">
        <v>0</v>
      </c>
      <c r="AI55" s="302">
        <v>2.9987430800281585E-4</v>
      </c>
      <c r="AJ55" s="302">
        <v>1.0370929410206493E-3</v>
      </c>
      <c r="AK55" s="302">
        <v>6.483095322926998E-3</v>
      </c>
      <c r="AL55" s="302">
        <v>8.1751390835350577E-4</v>
      </c>
      <c r="AM55" s="302">
        <v>6.7622053580334159E-6</v>
      </c>
      <c r="AN55" s="302">
        <v>0.11312450729401546</v>
      </c>
      <c r="AO55" s="302">
        <v>0</v>
      </c>
      <c r="AP55" s="303">
        <v>1.1313772138514407E-3</v>
      </c>
    </row>
    <row r="56" spans="2:43" s="179" customFormat="1" ht="13.5" customHeight="1">
      <c r="B56" s="280" t="str">
        <v>06</v>
      </c>
      <c r="C56" s="283" t="str">
        <v>繊維製品</v>
      </c>
      <c r="D56" s="301">
        <v>2.0024808061809367E-3</v>
      </c>
      <c r="E56" s="302">
        <v>1.9558214450069028E-3</v>
      </c>
      <c r="F56" s="302">
        <v>1.4748682451034374E-2</v>
      </c>
      <c r="G56" s="302">
        <v>4.8626306831996112E-3</v>
      </c>
      <c r="H56" s="302">
        <v>9.0345845454085233E-4</v>
      </c>
      <c r="I56" s="302">
        <v>0.26020440551006158</v>
      </c>
      <c r="J56" s="302">
        <v>4.0235941370485428E-3</v>
      </c>
      <c r="K56" s="302">
        <v>6.7095710649119587E-4</v>
      </c>
      <c r="L56" s="302">
        <v>9.8391732470692922E-6</v>
      </c>
      <c r="M56" s="302">
        <v>5.8580734793442831E-3</v>
      </c>
      <c r="N56" s="302">
        <v>5.031567477486139E-3</v>
      </c>
      <c r="O56" s="302">
        <v>8.7596603512341226E-4</v>
      </c>
      <c r="P56" s="302">
        <v>2.0748462842539411E-3</v>
      </c>
      <c r="Q56" s="302">
        <v>1.3355121144263552E-3</v>
      </c>
      <c r="R56" s="302">
        <v>1.182008670818851E-3</v>
      </c>
      <c r="S56" s="302">
        <v>1.0850730486677406E-3</v>
      </c>
      <c r="T56" s="302">
        <v>1.0144703446559285E-3</v>
      </c>
      <c r="U56" s="302">
        <v>3.211871614664936E-3</v>
      </c>
      <c r="V56" s="302">
        <v>1.6959643199495904E-3</v>
      </c>
      <c r="W56" s="302">
        <v>1.6370734164462915E-3</v>
      </c>
      <c r="X56" s="302">
        <v>1.7958380941459299E-3</v>
      </c>
      <c r="Y56" s="302">
        <v>2.9143494220199638E-3</v>
      </c>
      <c r="Z56" s="302">
        <v>2.2143314580148981E-3</v>
      </c>
      <c r="AA56" s="302">
        <v>8.3080327015827527E-5</v>
      </c>
      <c r="AB56" s="302">
        <v>4.3766765494846816E-4</v>
      </c>
      <c r="AC56" s="302">
        <v>1.1198882520109821E-3</v>
      </c>
      <c r="AD56" s="302">
        <v>3.1761139676595041E-3</v>
      </c>
      <c r="AE56" s="302">
        <v>1.2148076709076747E-3</v>
      </c>
      <c r="AF56" s="302">
        <v>7.2084837675243386E-6</v>
      </c>
      <c r="AG56" s="302">
        <v>1.708815104804992E-3</v>
      </c>
      <c r="AH56" s="302">
        <v>4.8977932207148935E-4</v>
      </c>
      <c r="AI56" s="302">
        <v>3.8303094234969598E-3</v>
      </c>
      <c r="AJ56" s="302">
        <v>3.6985483197844846E-4</v>
      </c>
      <c r="AK56" s="302">
        <v>2.7167371228827026E-3</v>
      </c>
      <c r="AL56" s="302">
        <v>1.6700641270650188E-2</v>
      </c>
      <c r="AM56" s="302">
        <v>1.6651930694157285E-3</v>
      </c>
      <c r="AN56" s="302">
        <v>3.1533183010474869E-3</v>
      </c>
      <c r="AO56" s="302">
        <v>1.6032945503978248E-2</v>
      </c>
      <c r="AP56" s="303">
        <v>6.555643669045731E-4</v>
      </c>
    </row>
    <row r="57" spans="2:43" s="179" customFormat="1" ht="13.5" customHeight="1">
      <c r="B57" s="280" t="str">
        <v>07</v>
      </c>
      <c r="C57" s="283" t="str">
        <v>パルプ・紙・木製品</v>
      </c>
      <c r="D57" s="301">
        <v>1.6336027629370798E-2</v>
      </c>
      <c r="E57" s="302">
        <v>4.1417395306028535E-3</v>
      </c>
      <c r="F57" s="302">
        <v>3.06772594981515E-3</v>
      </c>
      <c r="G57" s="302">
        <v>1.8640084285598509E-3</v>
      </c>
      <c r="H57" s="302">
        <v>1.8443013968558089E-2</v>
      </c>
      <c r="I57" s="302">
        <v>9.1093759918745628E-3</v>
      </c>
      <c r="J57" s="302">
        <v>0.24962022198196226</v>
      </c>
      <c r="K57" s="302">
        <v>1.1335070618026046E-2</v>
      </c>
      <c r="L57" s="302">
        <v>5.4662073594829405E-6</v>
      </c>
      <c r="M57" s="302">
        <v>6.1528955158779838E-3</v>
      </c>
      <c r="N57" s="302">
        <v>1.711373906355158E-2</v>
      </c>
      <c r="O57" s="302">
        <v>9.1835148843583548E-4</v>
      </c>
      <c r="P57" s="302">
        <v>5.9209028111636853E-3</v>
      </c>
      <c r="Q57" s="302">
        <v>3.7684843349674191E-3</v>
      </c>
      <c r="R57" s="302">
        <v>4.3560739127380035E-3</v>
      </c>
      <c r="S57" s="302">
        <v>1.3563413108346758E-3</v>
      </c>
      <c r="T57" s="302">
        <v>4.1333066830590995E-3</v>
      </c>
      <c r="U57" s="302">
        <v>4.2123640270379159E-3</v>
      </c>
      <c r="V57" s="302">
        <v>6.6587268424898273E-3</v>
      </c>
      <c r="W57" s="302">
        <v>3.444150610754313E-3</v>
      </c>
      <c r="X57" s="302">
        <v>1.25448669348043E-3</v>
      </c>
      <c r="Y57" s="302">
        <v>0.10416680249577843</v>
      </c>
      <c r="Z57" s="302">
        <v>4.2592541029612838E-2</v>
      </c>
      <c r="AA57" s="302">
        <v>9.9404882499639258E-4</v>
      </c>
      <c r="AB57" s="302">
        <v>1.3412395877453057E-3</v>
      </c>
      <c r="AC57" s="302">
        <v>2.0711911757622463E-3</v>
      </c>
      <c r="AD57" s="302">
        <v>5.5168168509916304E-3</v>
      </c>
      <c r="AE57" s="302">
        <v>3.8971215549538189E-3</v>
      </c>
      <c r="AF57" s="302">
        <v>2.7907130014272798E-4</v>
      </c>
      <c r="AG57" s="302">
        <v>4.2930477837928695E-3</v>
      </c>
      <c r="AH57" s="302">
        <v>1.768750231027982E-2</v>
      </c>
      <c r="AI57" s="302">
        <v>1.361131610792923E-3</v>
      </c>
      <c r="AJ57" s="302">
        <v>4.8480971218796626E-3</v>
      </c>
      <c r="AK57" s="302">
        <v>5.0422737296214621E-3</v>
      </c>
      <c r="AL57" s="302">
        <v>1.0914341529706544E-2</v>
      </c>
      <c r="AM57" s="302">
        <v>2.1486907525151179E-3</v>
      </c>
      <c r="AN57" s="302">
        <v>4.843270324662757E-3</v>
      </c>
      <c r="AO57" s="302">
        <v>0.42709207948502659</v>
      </c>
      <c r="AP57" s="303">
        <v>2.2204599524187152E-3</v>
      </c>
    </row>
    <row r="58" spans="2:43" s="179" customFormat="1" ht="13.5" customHeight="1">
      <c r="B58" s="280" t="str">
        <v>08</v>
      </c>
      <c r="C58" s="283" t="str">
        <v>化学製品</v>
      </c>
      <c r="D58" s="301">
        <v>4.8797295434830197E-2</v>
      </c>
      <c r="E58" s="302">
        <v>3.4514496088357109E-4</v>
      </c>
      <c r="F58" s="302">
        <v>8.4559112719263738E-3</v>
      </c>
      <c r="G58" s="302">
        <v>1.4506848204878839E-2</v>
      </c>
      <c r="H58" s="302">
        <v>1.0905756042851969E-2</v>
      </c>
      <c r="I58" s="302">
        <v>9.2649019234431543E-2</v>
      </c>
      <c r="J58" s="302">
        <v>3.9305314155113659E-2</v>
      </c>
      <c r="K58" s="302">
        <v>0.41520852861033142</v>
      </c>
      <c r="L58" s="302">
        <v>1.2943979027255604E-3</v>
      </c>
      <c r="M58" s="302">
        <v>0.23009244488241448</v>
      </c>
      <c r="N58" s="302">
        <v>3.5737749575361341E-2</v>
      </c>
      <c r="O58" s="302">
        <v>4.3233162378671641E-3</v>
      </c>
      <c r="P58" s="302">
        <v>2.622771322956035E-2</v>
      </c>
      <c r="Q58" s="302">
        <v>8.892654683370655E-3</v>
      </c>
      <c r="R58" s="302">
        <v>4.4965924260521326E-3</v>
      </c>
      <c r="S58" s="302">
        <v>4.1133126283680165E-3</v>
      </c>
      <c r="T58" s="302">
        <v>2.4347288271742287E-2</v>
      </c>
      <c r="U58" s="302">
        <v>3.6264492591432024E-2</v>
      </c>
      <c r="V58" s="302">
        <v>1.4751984769838201E-2</v>
      </c>
      <c r="W58" s="302">
        <v>3.444150610754313E-3</v>
      </c>
      <c r="X58" s="302">
        <v>1.0780135653561103E-2</v>
      </c>
      <c r="Y58" s="302">
        <v>3.3250966559959315E-2</v>
      </c>
      <c r="Z58" s="302">
        <v>4.4975402016199355E-3</v>
      </c>
      <c r="AA58" s="302">
        <v>8.0165227822289722E-4</v>
      </c>
      <c r="AB58" s="302">
        <v>9.0780742623182264E-3</v>
      </c>
      <c r="AC58" s="302">
        <v>9.2601512451230671E-3</v>
      </c>
      <c r="AD58" s="302">
        <v>1.2932060128906775E-5</v>
      </c>
      <c r="AE58" s="302">
        <v>1.6228346748766647E-5</v>
      </c>
      <c r="AF58" s="302">
        <v>3.1923285256179218E-5</v>
      </c>
      <c r="AG58" s="302">
        <v>3.8343289749210376E-4</v>
      </c>
      <c r="AH58" s="302">
        <v>1.4385342352665755E-3</v>
      </c>
      <c r="AI58" s="302">
        <v>9.7193304083182156E-4</v>
      </c>
      <c r="AJ58" s="302">
        <v>4.0858962857078596E-3</v>
      </c>
      <c r="AK58" s="302">
        <v>0.11888282762140456</v>
      </c>
      <c r="AL58" s="302">
        <v>1.5288571792585043E-3</v>
      </c>
      <c r="AM58" s="302">
        <v>4.4782704983576289E-3</v>
      </c>
      <c r="AN58" s="302">
        <v>4.5018181932619068E-3</v>
      </c>
      <c r="AO58" s="302">
        <v>1.5753068649794092E-2</v>
      </c>
      <c r="AP58" s="303">
        <v>1.2994977531060005E-2</v>
      </c>
    </row>
    <row r="59" spans="2:43" s="179" customFormat="1" ht="13.5" customHeight="1">
      <c r="B59" s="280" t="str">
        <v>09</v>
      </c>
      <c r="C59" s="283" t="str">
        <v>石油・石炭製品</v>
      </c>
      <c r="D59" s="301">
        <v>1.6935961150250919E-2</v>
      </c>
      <c r="E59" s="302">
        <v>2.86470317533364E-2</v>
      </c>
      <c r="F59" s="302">
        <v>0.10951388342641391</v>
      </c>
      <c r="G59" s="302">
        <v>0.18510414134046518</v>
      </c>
      <c r="H59" s="302">
        <v>6.3534158128594849E-3</v>
      </c>
      <c r="I59" s="302">
        <v>7.9032565225671293E-3</v>
      </c>
      <c r="J59" s="302">
        <v>7.1097182115534632E-3</v>
      </c>
      <c r="K59" s="302">
        <v>5.5000054447205897E-2</v>
      </c>
      <c r="L59" s="302">
        <v>6.0985382268279272E-2</v>
      </c>
      <c r="M59" s="302">
        <v>3.481323225918492E-3</v>
      </c>
      <c r="N59" s="302">
        <v>3.6070249655481848E-2</v>
      </c>
      <c r="O59" s="302">
        <v>1.7151980107093911E-2</v>
      </c>
      <c r="P59" s="302">
        <v>3.9541693599030201E-3</v>
      </c>
      <c r="Q59" s="302">
        <v>7.6620468437935E-3</v>
      </c>
      <c r="R59" s="302">
        <v>4.8602874016887019E-3</v>
      </c>
      <c r="S59" s="302">
        <v>3.0669921885812671E-3</v>
      </c>
      <c r="T59" s="302">
        <v>2.6738270422343993E-3</v>
      </c>
      <c r="U59" s="302">
        <v>2.9656654281749405E-3</v>
      </c>
      <c r="V59" s="302">
        <v>2.5182500508342401E-3</v>
      </c>
      <c r="W59" s="302">
        <v>9.885404860848759E-4</v>
      </c>
      <c r="X59" s="302">
        <v>1.9569435281347196E-3</v>
      </c>
      <c r="Y59" s="302">
        <v>-2.1104584069527119E-2</v>
      </c>
      <c r="Z59" s="302">
        <v>2.1691948538409344E-2</v>
      </c>
      <c r="AA59" s="302">
        <v>7.4817478351744612E-2</v>
      </c>
      <c r="AB59" s="302">
        <v>1.2635888747705774E-2</v>
      </c>
      <c r="AC59" s="302">
        <v>1.234285439044362E-2</v>
      </c>
      <c r="AD59" s="302">
        <v>1.1010355993751228E-2</v>
      </c>
      <c r="AE59" s="302">
        <v>2.3322452613227492E-3</v>
      </c>
      <c r="AF59" s="302">
        <v>3.2850090312003775E-4</v>
      </c>
      <c r="AG59" s="302">
        <v>4.9697455686362392E-2</v>
      </c>
      <c r="AH59" s="302">
        <v>2.750773173646792E-3</v>
      </c>
      <c r="AI59" s="302">
        <v>1.2601101240543857E-2</v>
      </c>
      <c r="AJ59" s="302">
        <v>7.18717903222985E-3</v>
      </c>
      <c r="AK59" s="302">
        <v>4.7232948472271706E-3</v>
      </c>
      <c r="AL59" s="302">
        <v>5.2766806811908101E-3</v>
      </c>
      <c r="AM59" s="302">
        <v>4.4630555363020545E-3</v>
      </c>
      <c r="AN59" s="302">
        <v>8.3191586115958401E-3</v>
      </c>
      <c r="AO59" s="302">
        <v>0</v>
      </c>
      <c r="AP59" s="303">
        <v>3.6278086174993389E-2</v>
      </c>
    </row>
    <row r="60" spans="2:43" s="179" customFormat="1" ht="13.5" customHeight="1">
      <c r="B60" s="280" t="str">
        <v>10</v>
      </c>
      <c r="C60" s="283" t="str">
        <v>プラスチック・ゴム</v>
      </c>
      <c r="D60" s="301">
        <v>6.6803408270975379E-3</v>
      </c>
      <c r="E60" s="302">
        <v>1.2540266912103084E-2</v>
      </c>
      <c r="F60" s="302">
        <v>1.803272241013136E-2</v>
      </c>
      <c r="G60" s="302">
        <v>8.9148229191992872E-3</v>
      </c>
      <c r="H60" s="302">
        <v>2.2767542476177124E-2</v>
      </c>
      <c r="I60" s="302">
        <v>1.4092553799276328E-2</v>
      </c>
      <c r="J60" s="302">
        <v>2.3402537327731322E-2</v>
      </c>
      <c r="K60" s="302">
        <v>1.4254278503321699E-2</v>
      </c>
      <c r="L60" s="302">
        <v>1.1916332043672811E-4</v>
      </c>
      <c r="M60" s="302">
        <v>0.17637829302079505</v>
      </c>
      <c r="N60" s="302">
        <v>1.6364612377015031E-2</v>
      </c>
      <c r="O60" s="302">
        <v>5.2275392418655252E-4</v>
      </c>
      <c r="P60" s="302">
        <v>2.0364317244456916E-2</v>
      </c>
      <c r="Q60" s="302">
        <v>5.2452137424600052E-3</v>
      </c>
      <c r="R60" s="302">
        <v>1.0307446241336414E-2</v>
      </c>
      <c r="S60" s="302">
        <v>1.1664535273178213E-2</v>
      </c>
      <c r="T60" s="302">
        <v>4.7099331354676179E-2</v>
      </c>
      <c r="U60" s="302">
        <v>1.8643963471954877E-2</v>
      </c>
      <c r="V60" s="302">
        <v>5.7656083462001684E-2</v>
      </c>
      <c r="W60" s="302">
        <v>2.6923561264324391E-2</v>
      </c>
      <c r="X60" s="302">
        <v>4.0720210932048327E-2</v>
      </c>
      <c r="Y60" s="302">
        <v>5.3305863253770069E-2</v>
      </c>
      <c r="Z60" s="302">
        <v>1.1745775404360958E-2</v>
      </c>
      <c r="AA60" s="302">
        <v>1.4575495967689041E-5</v>
      </c>
      <c r="AB60" s="302">
        <v>2.4156430890865454E-2</v>
      </c>
      <c r="AC60" s="302">
        <v>6.2376571456095563E-3</v>
      </c>
      <c r="AD60" s="302">
        <v>5.9965962817740718E-3</v>
      </c>
      <c r="AE60" s="302">
        <v>2.8214139990355726E-3</v>
      </c>
      <c r="AF60" s="302">
        <v>4.4280686000506653E-4</v>
      </c>
      <c r="AG60" s="302">
        <v>1.8278718948938643E-3</v>
      </c>
      <c r="AH60" s="302">
        <v>9.7339789795340009E-4</v>
      </c>
      <c r="AI60" s="302">
        <v>1.7822317028819835E-3</v>
      </c>
      <c r="AJ60" s="302">
        <v>2.6689524361688038E-3</v>
      </c>
      <c r="AK60" s="302">
        <v>1.835633191136961E-3</v>
      </c>
      <c r="AL60" s="302">
        <v>4.9794028963349897E-3</v>
      </c>
      <c r="AM60" s="302">
        <v>1.555814397749538E-2</v>
      </c>
      <c r="AN60" s="302">
        <v>2.4011795046898531E-3</v>
      </c>
      <c r="AO60" s="302">
        <v>4.9978009675742674E-2</v>
      </c>
      <c r="AP60" s="303">
        <v>8.4271742003700773E-3</v>
      </c>
    </row>
    <row r="61" spans="2:43" s="179" customFormat="1" ht="13.5" customHeight="1">
      <c r="B61" s="280" t="str">
        <v>11</v>
      </c>
      <c r="C61" s="283" t="str">
        <v>窯業・土石製品</v>
      </c>
      <c r="D61" s="301">
        <v>2.5213422296448233E-3</v>
      </c>
      <c r="E61" s="302">
        <v>4.6019328117809482E-4</v>
      </c>
      <c r="F61" s="302">
        <v>7.8659639738849996E-5</v>
      </c>
      <c r="G61" s="302">
        <v>0</v>
      </c>
      <c r="H61" s="302">
        <v>2.445568575222652E-3</v>
      </c>
      <c r="I61" s="302">
        <v>5.0783977655049833E-4</v>
      </c>
      <c r="J61" s="302">
        <v>8.7314729912822131E-3</v>
      </c>
      <c r="K61" s="302">
        <v>4.488962713715754E-3</v>
      </c>
      <c r="L61" s="302">
        <v>8.8552559223623641E-5</v>
      </c>
      <c r="M61" s="302">
        <v>3.5116131611788036E-3</v>
      </c>
      <c r="N61" s="302">
        <v>7.7500560843508634E-2</v>
      </c>
      <c r="O61" s="302">
        <v>8.8868167111713931E-3</v>
      </c>
      <c r="P61" s="302">
        <v>8.6628282777165642E-3</v>
      </c>
      <c r="Q61" s="302">
        <v>4.0347798018923117E-3</v>
      </c>
      <c r="R61" s="302">
        <v>9.8776249064931945E-3</v>
      </c>
      <c r="S61" s="302">
        <v>4.6447769787358898E-3</v>
      </c>
      <c r="T61" s="302">
        <v>1.0717935760268213E-2</v>
      </c>
      <c r="U61" s="302">
        <v>3.1084090603876628E-2</v>
      </c>
      <c r="V61" s="302">
        <v>7.7201010875175688E-3</v>
      </c>
      <c r="W61" s="302">
        <v>1.6181841077949879E-3</v>
      </c>
      <c r="X61" s="302">
        <v>8.982440436256801E-3</v>
      </c>
      <c r="Y61" s="302">
        <v>8.4235781951896935E-3</v>
      </c>
      <c r="Z61" s="302">
        <v>5.0381536197944526E-2</v>
      </c>
      <c r="AA61" s="302">
        <v>4.8099136693373832E-5</v>
      </c>
      <c r="AB61" s="302">
        <v>2.936608781589722E-3</v>
      </c>
      <c r="AC61" s="302">
        <v>3.3717065651943547E-4</v>
      </c>
      <c r="AD61" s="302">
        <v>1.9656731395938299E-4</v>
      </c>
      <c r="AE61" s="302">
        <v>9.2733409992952265E-6</v>
      </c>
      <c r="AF61" s="302">
        <v>9.0620938791734546E-5</v>
      </c>
      <c r="AG61" s="302">
        <v>3.5016702967315412E-5</v>
      </c>
      <c r="AH61" s="302">
        <v>3.0803730947892409E-6</v>
      </c>
      <c r="AI61" s="302">
        <v>2.0842327790266633E-4</v>
      </c>
      <c r="AJ61" s="302">
        <v>1.6893369352529131E-3</v>
      </c>
      <c r="AK61" s="302">
        <v>7.0777201074657915E-4</v>
      </c>
      <c r="AL61" s="302">
        <v>2.8666072111096954E-4</v>
      </c>
      <c r="AM61" s="302">
        <v>1.8359387547060722E-3</v>
      </c>
      <c r="AN61" s="302">
        <v>1.2509421403856049E-3</v>
      </c>
      <c r="AO61" s="302">
        <v>5.3976250449802084E-3</v>
      </c>
      <c r="AP61" s="303">
        <v>7.824477927570711E-3</v>
      </c>
    </row>
    <row r="62" spans="2:43" s="179" customFormat="1" ht="13.5" customHeight="1">
      <c r="B62" s="280" t="str">
        <v>12</v>
      </c>
      <c r="C62" s="283" t="str">
        <v>鉄鋼</v>
      </c>
      <c r="D62" s="301">
        <v>1.6214419483246452E-5</v>
      </c>
      <c r="E62" s="302">
        <v>0</v>
      </c>
      <c r="F62" s="302">
        <v>2.5564382915126247E-4</v>
      </c>
      <c r="G62" s="302">
        <v>8.9148229191992863E-4</v>
      </c>
      <c r="H62" s="302">
        <v>0</v>
      </c>
      <c r="I62" s="302">
        <v>1.9043991620643687E-4</v>
      </c>
      <c r="J62" s="302">
        <v>2.9848499363615211E-2</v>
      </c>
      <c r="K62" s="302">
        <v>1.097320611115439E-4</v>
      </c>
      <c r="L62" s="302">
        <v>0</v>
      </c>
      <c r="M62" s="302">
        <v>2.3504989762001883E-3</v>
      </c>
      <c r="N62" s="302">
        <v>7.4431945646251966E-3</v>
      </c>
      <c r="O62" s="302">
        <v>0.40181409740177171</v>
      </c>
      <c r="P62" s="302">
        <v>2.261168400689162E-3</v>
      </c>
      <c r="Q62" s="302">
        <v>0.28735701749077042</v>
      </c>
      <c r="R62" s="302">
        <v>0.20741772434400585</v>
      </c>
      <c r="S62" s="302">
        <v>0.11145250314172936</v>
      </c>
      <c r="T62" s="302">
        <v>3.4322284783321957E-2</v>
      </c>
      <c r="U62" s="302">
        <v>3.0182640225614398E-3</v>
      </c>
      <c r="V62" s="302">
        <v>5.3884294565987312E-2</v>
      </c>
      <c r="W62" s="302">
        <v>1.06787558242035E-2</v>
      </c>
      <c r="X62" s="302">
        <v>5.341318343873281E-2</v>
      </c>
      <c r="Y62" s="302">
        <v>7.714876221647031E-2</v>
      </c>
      <c r="Z62" s="302">
        <v>2.3684993398038902E-2</v>
      </c>
      <c r="AA62" s="302">
        <v>0</v>
      </c>
      <c r="AB62" s="302">
        <v>2.6824791754906114E-4</v>
      </c>
      <c r="AC62" s="302">
        <v>0</v>
      </c>
      <c r="AD62" s="302">
        <v>0</v>
      </c>
      <c r="AE62" s="302">
        <v>0</v>
      </c>
      <c r="AF62" s="302">
        <v>0</v>
      </c>
      <c r="AG62" s="302">
        <v>2.3986441532611056E-4</v>
      </c>
      <c r="AH62" s="302">
        <v>0</v>
      </c>
      <c r="AI62" s="302">
        <v>1.7014145134911539E-5</v>
      </c>
      <c r="AJ62" s="302">
        <v>0</v>
      </c>
      <c r="AK62" s="302">
        <v>2.4073877916550308E-6</v>
      </c>
      <c r="AL62" s="302">
        <v>0</v>
      </c>
      <c r="AM62" s="302">
        <v>2.5189214958674472E-4</v>
      </c>
      <c r="AN62" s="302">
        <v>4.5631851661864835E-5</v>
      </c>
      <c r="AO62" s="302">
        <v>3.9982407740594141E-5</v>
      </c>
      <c r="AP62" s="303">
        <v>1.1102299762093577E-2</v>
      </c>
    </row>
    <row r="63" spans="2:43" s="179" customFormat="1" ht="13.5" customHeight="1">
      <c r="B63" s="280" t="str">
        <v>13</v>
      </c>
      <c r="C63" s="283" t="str">
        <v>非鉄金属</v>
      </c>
      <c r="D63" s="301">
        <v>0</v>
      </c>
      <c r="E63" s="302">
        <v>0</v>
      </c>
      <c r="F63" s="302">
        <v>0</v>
      </c>
      <c r="G63" s="302">
        <v>8.1043844719993515E-5</v>
      </c>
      <c r="H63" s="302">
        <v>2.330689159666811E-3</v>
      </c>
      <c r="I63" s="302">
        <v>3.1739986034406146E-5</v>
      </c>
      <c r="J63" s="302">
        <v>7.2739465436778934E-3</v>
      </c>
      <c r="K63" s="302">
        <v>6.1215412412455178E-3</v>
      </c>
      <c r="L63" s="302">
        <v>1.202565619086247E-5</v>
      </c>
      <c r="M63" s="302">
        <v>2.5827218131959113E-3</v>
      </c>
      <c r="N63" s="302">
        <v>6.9744896324071401E-3</v>
      </c>
      <c r="O63" s="302">
        <v>2.7409259808700319E-3</v>
      </c>
      <c r="P63" s="302">
        <v>0.41521078552024127</v>
      </c>
      <c r="Q63" s="302">
        <v>0.10231394621638525</v>
      </c>
      <c r="R63" s="302">
        <v>1.8651766193725435E-2</v>
      </c>
      <c r="S63" s="302">
        <v>1.8628932697790548E-2</v>
      </c>
      <c r="T63" s="302">
        <v>1.5899654174979162E-2</v>
      </c>
      <c r="U63" s="302">
        <v>2.4707350373785755E-2</v>
      </c>
      <c r="V63" s="302">
        <v>9.458967271687227E-2</v>
      </c>
      <c r="W63" s="302">
        <v>1.3845863241405364E-2</v>
      </c>
      <c r="X63" s="302">
        <v>1.8998834190937331E-2</v>
      </c>
      <c r="Y63" s="302">
        <v>0.15032696783783961</v>
      </c>
      <c r="Z63" s="302">
        <v>9.2544693298240114E-3</v>
      </c>
      <c r="AA63" s="302">
        <v>2.5652872903132712E-4</v>
      </c>
      <c r="AB63" s="302">
        <v>2.4001129464915996E-4</v>
      </c>
      <c r="AC63" s="302">
        <v>0</v>
      </c>
      <c r="AD63" s="302">
        <v>1.034564810312542E-5</v>
      </c>
      <c r="AE63" s="302">
        <v>0</v>
      </c>
      <c r="AF63" s="302">
        <v>0</v>
      </c>
      <c r="AG63" s="302">
        <v>1.9259186632023475E-5</v>
      </c>
      <c r="AH63" s="302">
        <v>8.31700735593095E-5</v>
      </c>
      <c r="AI63" s="302">
        <v>1.6376114692352354E-4</v>
      </c>
      <c r="AJ63" s="302">
        <v>3.9984306159832263E-5</v>
      </c>
      <c r="AK63" s="302">
        <v>1.3986923069515731E-3</v>
      </c>
      <c r="AL63" s="302">
        <v>1.4863889242791014E-4</v>
      </c>
      <c r="AM63" s="302">
        <v>8.9430165859991919E-4</v>
      </c>
      <c r="AN63" s="302">
        <v>3.5876076478983385E-4</v>
      </c>
      <c r="AO63" s="302">
        <v>9.5957778577425933E-4</v>
      </c>
      <c r="AP63" s="303">
        <v>8.4483214380121595E-3</v>
      </c>
    </row>
    <row r="64" spans="2:43" s="179" customFormat="1" ht="13.5" customHeight="1">
      <c r="B64" s="280" t="str">
        <v>14</v>
      </c>
      <c r="C64" s="283" t="str">
        <v>金属製品</v>
      </c>
      <c r="D64" s="301">
        <v>1.0134012177029032E-3</v>
      </c>
      <c r="E64" s="302">
        <v>3.4514496088357109E-4</v>
      </c>
      <c r="F64" s="302">
        <v>1.9074962636671125E-3</v>
      </c>
      <c r="G64" s="302">
        <v>2.6096117999837912E-2</v>
      </c>
      <c r="H64" s="302">
        <v>1.4134062330844929E-2</v>
      </c>
      <c r="I64" s="302">
        <v>3.0152986732685837E-3</v>
      </c>
      <c r="J64" s="302">
        <v>2.6543404179611051E-2</v>
      </c>
      <c r="K64" s="302">
        <v>8.5373218843424071E-3</v>
      </c>
      <c r="L64" s="302">
        <v>3.6186292719777067E-4</v>
      </c>
      <c r="M64" s="302">
        <v>9.8119196953236378E-3</v>
      </c>
      <c r="N64" s="302">
        <v>1.2454731916802872E-2</v>
      </c>
      <c r="O64" s="302">
        <v>7.5163537207363768E-3</v>
      </c>
      <c r="P64" s="302">
        <v>3.004156593387635E-3</v>
      </c>
      <c r="Q64" s="302">
        <v>6.1251992172527185E-2</v>
      </c>
      <c r="R64" s="302">
        <v>5.383512218911312E-2</v>
      </c>
      <c r="S64" s="302">
        <v>3.0786179712455643E-2</v>
      </c>
      <c r="T64" s="302">
        <v>6.1716755354253798E-2</v>
      </c>
      <c r="U64" s="302">
        <v>1.4840637450199203E-2</v>
      </c>
      <c r="V64" s="302">
        <v>3.4949378034692412E-2</v>
      </c>
      <c r="W64" s="302">
        <v>1.6452587835285228E-2</v>
      </c>
      <c r="X64" s="302">
        <v>8.3361615771432706E-3</v>
      </c>
      <c r="Y64" s="302">
        <v>1.5712711648921952E-2</v>
      </c>
      <c r="Z64" s="302">
        <v>6.7101130906410428E-2</v>
      </c>
      <c r="AA64" s="302">
        <v>3.8770819274052846E-4</v>
      </c>
      <c r="AB64" s="302">
        <v>7.6238881829733161E-4</v>
      </c>
      <c r="AC64" s="302">
        <v>8.4292664129858867E-5</v>
      </c>
      <c r="AD64" s="302">
        <v>1.8091952120340578E-3</v>
      </c>
      <c r="AE64" s="302">
        <v>9.2733409992952262E-5</v>
      </c>
      <c r="AF64" s="302">
        <v>3.4600722084116828E-4</v>
      </c>
      <c r="AG64" s="302">
        <v>1.5284790845233177E-3</v>
      </c>
      <c r="AH64" s="302">
        <v>4.0968962160696905E-4</v>
      </c>
      <c r="AI64" s="302">
        <v>4.0600003828182652E-3</v>
      </c>
      <c r="AJ64" s="302">
        <v>1.2495095674947584E-4</v>
      </c>
      <c r="AK64" s="302">
        <v>3.2981212745673925E-4</v>
      </c>
      <c r="AL64" s="302">
        <v>1.5925595617276086E-3</v>
      </c>
      <c r="AM64" s="302">
        <v>1.878202538193781E-3</v>
      </c>
      <c r="AN64" s="302">
        <v>2.0156690337534088E-3</v>
      </c>
      <c r="AO64" s="302">
        <v>3.1985926192475313E-4</v>
      </c>
      <c r="AP64" s="303">
        <v>4.2717420037007665E-3</v>
      </c>
    </row>
    <row r="65" spans="2:42" s="179" customFormat="1" ht="13.5" customHeight="1">
      <c r="B65" s="280" t="str">
        <v>15</v>
      </c>
      <c r="C65" s="283" t="str">
        <v>はん用機械</v>
      </c>
      <c r="D65" s="301">
        <v>0</v>
      </c>
      <c r="E65" s="302">
        <v>0</v>
      </c>
      <c r="F65" s="302">
        <v>0</v>
      </c>
      <c r="G65" s="302">
        <v>3.2417537887997408E-3</v>
      </c>
      <c r="H65" s="302">
        <v>0</v>
      </c>
      <c r="I65" s="302">
        <v>0</v>
      </c>
      <c r="J65" s="302">
        <v>9.1009867385621814E-4</v>
      </c>
      <c r="K65" s="302">
        <v>1.2564739821932507E-5</v>
      </c>
      <c r="L65" s="302">
        <v>0</v>
      </c>
      <c r="M65" s="302">
        <v>2.968413655510547E-4</v>
      </c>
      <c r="N65" s="302">
        <v>3.0485850719482099E-3</v>
      </c>
      <c r="O65" s="302">
        <v>1.4269769281849136E-3</v>
      </c>
      <c r="P65" s="302">
        <v>0</v>
      </c>
      <c r="Q65" s="302">
        <v>7.6257338255764692E-4</v>
      </c>
      <c r="R65" s="302">
        <v>0.12392079715326024</v>
      </c>
      <c r="S65" s="302">
        <v>3.732983452636008E-2</v>
      </c>
      <c r="T65" s="302">
        <v>2.826186157193877E-2</v>
      </c>
      <c r="U65" s="302">
        <v>2.1744482743184567E-3</v>
      </c>
      <c r="V65" s="302">
        <v>1.2919717652106102E-2</v>
      </c>
      <c r="W65" s="302">
        <v>4.3508374260168743E-3</v>
      </c>
      <c r="X65" s="302">
        <v>7.148067036574648E-3</v>
      </c>
      <c r="Y65" s="302">
        <v>1.4343554202335391E-4</v>
      </c>
      <c r="Z65" s="302">
        <v>5.637679099260961E-3</v>
      </c>
      <c r="AA65" s="302">
        <v>0</v>
      </c>
      <c r="AB65" s="302">
        <v>3.6001694197373992E-3</v>
      </c>
      <c r="AC65" s="302">
        <v>0</v>
      </c>
      <c r="AD65" s="302">
        <v>5.1728240515627102E-6</v>
      </c>
      <c r="AE65" s="302">
        <v>0</v>
      </c>
      <c r="AF65" s="302">
        <v>0</v>
      </c>
      <c r="AG65" s="302">
        <v>2.97641975222181E-5</v>
      </c>
      <c r="AH65" s="302">
        <v>0</v>
      </c>
      <c r="AI65" s="302">
        <v>2.4670510445621728E-4</v>
      </c>
      <c r="AJ65" s="302">
        <v>0</v>
      </c>
      <c r="AK65" s="302">
        <v>0</v>
      </c>
      <c r="AL65" s="302">
        <v>0</v>
      </c>
      <c r="AM65" s="302">
        <v>1.2873548450356114E-2</v>
      </c>
      <c r="AN65" s="302">
        <v>1.5735121262712011E-5</v>
      </c>
      <c r="AO65" s="302">
        <v>0</v>
      </c>
      <c r="AP65" s="303">
        <v>0</v>
      </c>
    </row>
    <row r="66" spans="2:42" s="179" customFormat="1" ht="13.5" customHeight="1">
      <c r="B66" s="280" t="str">
        <v>16</v>
      </c>
      <c r="C66" s="283" t="str">
        <v>生産用機械</v>
      </c>
      <c r="D66" s="301">
        <v>0</v>
      </c>
      <c r="E66" s="302">
        <v>0</v>
      </c>
      <c r="F66" s="302">
        <v>0</v>
      </c>
      <c r="G66" s="302">
        <v>1.9450522732798443E-3</v>
      </c>
      <c r="H66" s="302">
        <v>0</v>
      </c>
      <c r="I66" s="302">
        <v>0</v>
      </c>
      <c r="J66" s="302">
        <v>1.9159972081183538E-4</v>
      </c>
      <c r="K66" s="302">
        <v>0</v>
      </c>
      <c r="L66" s="302">
        <v>8.7459317751727051E-6</v>
      </c>
      <c r="M66" s="302">
        <v>2.0395223075276546E-3</v>
      </c>
      <c r="N66" s="302">
        <v>9.4942793962119029E-4</v>
      </c>
      <c r="O66" s="302">
        <v>1.1585357238729002E-3</v>
      </c>
      <c r="P66" s="302">
        <v>6.4407645187483756E-5</v>
      </c>
      <c r="Q66" s="302">
        <v>4.8417357622707741E-4</v>
      </c>
      <c r="R66" s="302">
        <v>4.1452961427668094E-3</v>
      </c>
      <c r="S66" s="302">
        <v>0.14472992199653442</v>
      </c>
      <c r="T66" s="302">
        <v>2.0327119545336266E-3</v>
      </c>
      <c r="U66" s="302">
        <v>3.4166703970634317E-3</v>
      </c>
      <c r="V66" s="302">
        <v>1.0166848031318361E-3</v>
      </c>
      <c r="W66" s="302">
        <v>8.1853670822314574E-4</v>
      </c>
      <c r="X66" s="302">
        <v>7.9484871178330712E-4</v>
      </c>
      <c r="Y66" s="302">
        <v>4.5638581552885335E-5</v>
      </c>
      <c r="Z66" s="302">
        <v>5.5688018136708219E-5</v>
      </c>
      <c r="AA66" s="302">
        <v>2.9150991935378081E-6</v>
      </c>
      <c r="AB66" s="302">
        <v>1.1294649159960469E-4</v>
      </c>
      <c r="AC66" s="302">
        <v>0</v>
      </c>
      <c r="AD66" s="302">
        <v>2.5864120257813551E-6</v>
      </c>
      <c r="AE66" s="302">
        <v>0</v>
      </c>
      <c r="AF66" s="302">
        <v>0</v>
      </c>
      <c r="AG66" s="302">
        <v>4.0269208412412718E-5</v>
      </c>
      <c r="AH66" s="302">
        <v>0</v>
      </c>
      <c r="AI66" s="302">
        <v>1.4887376993047595E-5</v>
      </c>
      <c r="AJ66" s="302">
        <v>0</v>
      </c>
      <c r="AK66" s="302">
        <v>0</v>
      </c>
      <c r="AL66" s="302">
        <v>0</v>
      </c>
      <c r="AM66" s="302">
        <v>1.9356812837370653E-2</v>
      </c>
      <c r="AN66" s="302">
        <v>1.1014584883898407E-5</v>
      </c>
      <c r="AO66" s="302">
        <v>0</v>
      </c>
      <c r="AP66" s="303">
        <v>0</v>
      </c>
    </row>
    <row r="67" spans="2:42" s="179" customFormat="1" ht="13.5" customHeight="1">
      <c r="B67" s="280" t="str">
        <v>17</v>
      </c>
      <c r="C67" s="283" t="str">
        <v>業務用機械</v>
      </c>
      <c r="D67" s="301">
        <v>3.0807397018168257E-4</v>
      </c>
      <c r="E67" s="302">
        <v>0</v>
      </c>
      <c r="F67" s="302">
        <v>1.9664909934712499E-5</v>
      </c>
      <c r="G67" s="302">
        <v>0</v>
      </c>
      <c r="H67" s="302">
        <v>0</v>
      </c>
      <c r="I67" s="302">
        <v>0</v>
      </c>
      <c r="J67" s="302">
        <v>0</v>
      </c>
      <c r="K67" s="302">
        <v>0</v>
      </c>
      <c r="L67" s="302">
        <v>0</v>
      </c>
      <c r="M67" s="302">
        <v>0</v>
      </c>
      <c r="N67" s="302">
        <v>0</v>
      </c>
      <c r="O67" s="302">
        <v>0</v>
      </c>
      <c r="P67" s="302">
        <v>0</v>
      </c>
      <c r="Q67" s="302">
        <v>1.2104339405676935E-5</v>
      </c>
      <c r="R67" s="302">
        <v>9.8362959319890403E-4</v>
      </c>
      <c r="S67" s="302">
        <v>6.1616648120775275E-3</v>
      </c>
      <c r="T67" s="302">
        <v>0.14420563955001264</v>
      </c>
      <c r="U67" s="302">
        <v>1.1420609696047271E-3</v>
      </c>
      <c r="V67" s="302">
        <v>-8.267546750742404E-5</v>
      </c>
      <c r="W67" s="302">
        <v>6.2964362171011204E-4</v>
      </c>
      <c r="X67" s="302">
        <v>4.2435264168805064E-4</v>
      </c>
      <c r="Y67" s="302">
        <v>2.2167311039972878E-4</v>
      </c>
      <c r="Z67" s="302">
        <v>1.421509936647552E-4</v>
      </c>
      <c r="AA67" s="302">
        <v>0</v>
      </c>
      <c r="AB67" s="302">
        <v>5.6473245799802346E-5</v>
      </c>
      <c r="AC67" s="302">
        <v>2.408361832281682E-5</v>
      </c>
      <c r="AD67" s="302">
        <v>4.9012507888556681E-4</v>
      </c>
      <c r="AE67" s="302">
        <v>9.2733409992952265E-6</v>
      </c>
      <c r="AF67" s="302">
        <v>0</v>
      </c>
      <c r="AG67" s="302">
        <v>1.5757516335291934E-5</v>
      </c>
      <c r="AH67" s="302">
        <v>3.6964477137470891E-5</v>
      </c>
      <c r="AI67" s="302">
        <v>7.7669572540871165E-3</v>
      </c>
      <c r="AJ67" s="302">
        <v>0</v>
      </c>
      <c r="AK67" s="302">
        <v>8.489653047271466E-3</v>
      </c>
      <c r="AL67" s="302">
        <v>0</v>
      </c>
      <c r="AM67" s="302">
        <v>1.007399543213028E-2</v>
      </c>
      <c r="AN67" s="302">
        <v>3.7292237392627469E-4</v>
      </c>
      <c r="AO67" s="302">
        <v>2.5268881692055496E-2</v>
      </c>
      <c r="AP67" s="303">
        <v>0</v>
      </c>
    </row>
    <row r="68" spans="2:42" s="179" customFormat="1" ht="13.5" customHeight="1">
      <c r="B68" s="280" t="str">
        <v>18</v>
      </c>
      <c r="C68" s="283" t="str">
        <v>電子部品</v>
      </c>
      <c r="D68" s="301">
        <v>0</v>
      </c>
      <c r="E68" s="302">
        <v>0</v>
      </c>
      <c r="F68" s="302">
        <v>0</v>
      </c>
      <c r="G68" s="302">
        <v>0</v>
      </c>
      <c r="H68" s="302">
        <v>0</v>
      </c>
      <c r="I68" s="302">
        <v>0</v>
      </c>
      <c r="J68" s="302">
        <v>1.3685694343702528E-5</v>
      </c>
      <c r="K68" s="302">
        <v>2.5129479643865016E-6</v>
      </c>
      <c r="L68" s="302">
        <v>0</v>
      </c>
      <c r="M68" s="302">
        <v>0</v>
      </c>
      <c r="N68" s="302">
        <v>0</v>
      </c>
      <c r="O68" s="302">
        <v>0</v>
      </c>
      <c r="P68" s="302">
        <v>6.2107372145073616E-4</v>
      </c>
      <c r="Q68" s="302">
        <v>4.1558231959490811E-4</v>
      </c>
      <c r="R68" s="302">
        <v>1.5457036464554205E-3</v>
      </c>
      <c r="S68" s="302">
        <v>1.054070961562948E-2</v>
      </c>
      <c r="T68" s="302">
        <v>0.19454825899541037</v>
      </c>
      <c r="U68" s="302">
        <v>0.2297943059223779</v>
      </c>
      <c r="V68" s="302">
        <v>6.5988429903493157E-2</v>
      </c>
      <c r="W68" s="302">
        <v>0.34066868152625612</v>
      </c>
      <c r="X68" s="302">
        <v>6.224148265284472E-3</v>
      </c>
      <c r="Y68" s="302">
        <v>1.7733848831978302E-3</v>
      </c>
      <c r="Z68" s="302">
        <v>2.1835565006235593E-4</v>
      </c>
      <c r="AA68" s="302">
        <v>4.3726487903067119E-6</v>
      </c>
      <c r="AB68" s="302">
        <v>1.4118311449950586E-5</v>
      </c>
      <c r="AC68" s="302">
        <v>0</v>
      </c>
      <c r="AD68" s="302">
        <v>2.198450221914152E-5</v>
      </c>
      <c r="AE68" s="302">
        <v>2.3183352498238065E-5</v>
      </c>
      <c r="AF68" s="302">
        <v>0</v>
      </c>
      <c r="AG68" s="302">
        <v>0</v>
      </c>
      <c r="AH68" s="302">
        <v>3.5732327899555192E-4</v>
      </c>
      <c r="AI68" s="302">
        <v>1.6439917736608273E-3</v>
      </c>
      <c r="AJ68" s="302">
        <v>6.922283003920961E-4</v>
      </c>
      <c r="AK68" s="302">
        <v>2.4073877916550308E-6</v>
      </c>
      <c r="AL68" s="302">
        <v>0</v>
      </c>
      <c r="AM68" s="302">
        <v>2.1569744540787087E-2</v>
      </c>
      <c r="AN68" s="302">
        <v>1.7308633388983211E-5</v>
      </c>
      <c r="AO68" s="302">
        <v>2.8627403942265404E-2</v>
      </c>
      <c r="AP68" s="303">
        <v>0</v>
      </c>
    </row>
    <row r="69" spans="2:42" s="179" customFormat="1" ht="13.5" customHeight="1">
      <c r="B69" s="280" t="str">
        <v>19</v>
      </c>
      <c r="C69" s="283" t="str">
        <v>電気機械</v>
      </c>
      <c r="D69" s="301">
        <v>4.0536048708116126E-5</v>
      </c>
      <c r="E69" s="302">
        <v>0</v>
      </c>
      <c r="F69" s="302">
        <v>1.8288366239282625E-3</v>
      </c>
      <c r="G69" s="302">
        <v>2.4313153415998054E-4</v>
      </c>
      <c r="H69" s="302">
        <v>0</v>
      </c>
      <c r="I69" s="302">
        <v>0</v>
      </c>
      <c r="J69" s="302">
        <v>2.1897110949924045E-4</v>
      </c>
      <c r="K69" s="302">
        <v>3.3505972858486685E-6</v>
      </c>
      <c r="L69" s="302">
        <v>0</v>
      </c>
      <c r="M69" s="302">
        <v>1.6154632138832908E-5</v>
      </c>
      <c r="N69" s="302">
        <v>3.605422555523507E-5</v>
      </c>
      <c r="O69" s="302">
        <v>0</v>
      </c>
      <c r="P69" s="302">
        <v>8.5110102569174959E-5</v>
      </c>
      <c r="Q69" s="302">
        <v>1.5897032419455708E-3</v>
      </c>
      <c r="R69" s="302">
        <v>6.6622306900698874E-3</v>
      </c>
      <c r="S69" s="302">
        <v>3.4960389297636646E-2</v>
      </c>
      <c r="T69" s="302">
        <v>2.8352371937261232E-2</v>
      </c>
      <c r="U69" s="302">
        <v>1.6649693361385918E-2</v>
      </c>
      <c r="V69" s="302">
        <v>0.17974987319370861</v>
      </c>
      <c r="W69" s="302">
        <v>2.8378038030474752E-2</v>
      </c>
      <c r="X69" s="302">
        <v>2.8524947431807599E-2</v>
      </c>
      <c r="Y69" s="302">
        <v>8.2149446795193608E-4</v>
      </c>
      <c r="Z69" s="302">
        <v>6.7089407113118489E-3</v>
      </c>
      <c r="AA69" s="302">
        <v>4.3726487903067119E-6</v>
      </c>
      <c r="AB69" s="302">
        <v>8.4709868699703512E-5</v>
      </c>
      <c r="AC69" s="302">
        <v>0</v>
      </c>
      <c r="AD69" s="302">
        <v>1.6423716363711606E-4</v>
      </c>
      <c r="AE69" s="302">
        <v>2.3183352498238066E-6</v>
      </c>
      <c r="AF69" s="302">
        <v>3.0893501860818598E-6</v>
      </c>
      <c r="AG69" s="302">
        <v>9.6295933160117373E-5</v>
      </c>
      <c r="AH69" s="302">
        <v>6.4687834990574065E-5</v>
      </c>
      <c r="AI69" s="302">
        <v>1.507878612581535E-3</v>
      </c>
      <c r="AJ69" s="302">
        <v>5.597802862376517E-4</v>
      </c>
      <c r="AK69" s="302">
        <v>1.2638785906188914E-4</v>
      </c>
      <c r="AL69" s="302">
        <v>1.0617063744850724E-5</v>
      </c>
      <c r="AM69" s="302">
        <v>1.2146611374367523E-2</v>
      </c>
      <c r="AN69" s="302">
        <v>2.3602681894068016E-4</v>
      </c>
      <c r="AO69" s="302">
        <v>0</v>
      </c>
      <c r="AP69" s="303">
        <v>1.3851440655564366E-3</v>
      </c>
    </row>
    <row r="70" spans="2:42" s="179" customFormat="1" ht="13.5" customHeight="1">
      <c r="B70" s="280" t="str">
        <v>20</v>
      </c>
      <c r="C70" s="283" t="str">
        <v>情報・通信機器</v>
      </c>
      <c r="D70" s="301">
        <v>8.1072097416232262E-6</v>
      </c>
      <c r="E70" s="302">
        <v>1.1504832029452371E-4</v>
      </c>
      <c r="F70" s="302">
        <v>3.9329819869424998E-5</v>
      </c>
      <c r="G70" s="302">
        <v>0</v>
      </c>
      <c r="H70" s="302">
        <v>2.1418196120580551E-5</v>
      </c>
      <c r="I70" s="302">
        <v>0</v>
      </c>
      <c r="J70" s="302">
        <v>6.8428471718512639E-6</v>
      </c>
      <c r="K70" s="302">
        <v>2.931772625117585E-5</v>
      </c>
      <c r="L70" s="302">
        <v>3.2797244156897642E-6</v>
      </c>
      <c r="M70" s="302">
        <v>4.4425238381790499E-5</v>
      </c>
      <c r="N70" s="302">
        <v>2.4036150370156717E-5</v>
      </c>
      <c r="O70" s="302">
        <v>0</v>
      </c>
      <c r="P70" s="302">
        <v>9.2010921696405371E-6</v>
      </c>
      <c r="Q70" s="302">
        <v>6.8591256632169299E-5</v>
      </c>
      <c r="R70" s="302">
        <v>2.231764623224404E-4</v>
      </c>
      <c r="S70" s="302">
        <v>6.4772217701084521E-4</v>
      </c>
      <c r="T70" s="302">
        <v>1.3953681320546231E-4</v>
      </c>
      <c r="U70" s="302">
        <v>5.7634630019248845E-5</v>
      </c>
      <c r="V70" s="302">
        <v>7.1503107033447816E-5</v>
      </c>
      <c r="W70" s="302">
        <v>2.0853796751038912E-2</v>
      </c>
      <c r="X70" s="302">
        <v>8.88958427833819E-3</v>
      </c>
      <c r="Y70" s="302">
        <v>7.8237568376374859E-5</v>
      </c>
      <c r="Z70" s="302">
        <v>1.8772724008716641E-3</v>
      </c>
      <c r="AA70" s="302">
        <v>2.4778343145071367E-5</v>
      </c>
      <c r="AB70" s="302">
        <v>1.4118311449950586E-5</v>
      </c>
      <c r="AC70" s="302">
        <v>1.204180916140841E-5</v>
      </c>
      <c r="AD70" s="302">
        <v>3.1683547315821602E-4</v>
      </c>
      <c r="AE70" s="302">
        <v>1.6228346748766646E-4</v>
      </c>
      <c r="AF70" s="302">
        <v>2.0595667907212398E-5</v>
      </c>
      <c r="AG70" s="302">
        <v>1.5232265790782204E-4</v>
      </c>
      <c r="AH70" s="302">
        <v>1.4169716236030509E-4</v>
      </c>
      <c r="AI70" s="302">
        <v>1.578061961263045E-3</v>
      </c>
      <c r="AJ70" s="302">
        <v>9.7461746264591146E-5</v>
      </c>
      <c r="AK70" s="302">
        <v>4.0925592458135528E-5</v>
      </c>
      <c r="AL70" s="302">
        <v>7.4319446213955072E-5</v>
      </c>
      <c r="AM70" s="302">
        <v>1.6229292859280197E-3</v>
      </c>
      <c r="AN70" s="302">
        <v>1.6364526113220491E-4</v>
      </c>
      <c r="AO70" s="302">
        <v>0</v>
      </c>
      <c r="AP70" s="303">
        <v>0</v>
      </c>
    </row>
    <row r="71" spans="2:42" s="179" customFormat="1" ht="13.5" customHeight="1">
      <c r="B71" s="280" t="str">
        <v>21</v>
      </c>
      <c r="C71" s="283" t="str">
        <v>輸送機械</v>
      </c>
      <c r="D71" s="301">
        <v>0</v>
      </c>
      <c r="E71" s="302">
        <v>0</v>
      </c>
      <c r="F71" s="302">
        <v>5.2406984976008812E-2</v>
      </c>
      <c r="G71" s="302">
        <v>1.6208768943998703E-4</v>
      </c>
      <c r="H71" s="302">
        <v>0</v>
      </c>
      <c r="I71" s="302">
        <v>0</v>
      </c>
      <c r="J71" s="302">
        <v>0</v>
      </c>
      <c r="K71" s="302">
        <v>0</v>
      </c>
      <c r="L71" s="302">
        <v>0</v>
      </c>
      <c r="M71" s="302">
        <v>0</v>
      </c>
      <c r="N71" s="302">
        <v>0</v>
      </c>
      <c r="O71" s="302">
        <v>0</v>
      </c>
      <c r="P71" s="302">
        <v>0</v>
      </c>
      <c r="Q71" s="302">
        <v>0</v>
      </c>
      <c r="R71" s="302">
        <v>0</v>
      </c>
      <c r="S71" s="302">
        <v>2.8234043613293251E-4</v>
      </c>
      <c r="T71" s="302">
        <v>0</v>
      </c>
      <c r="U71" s="302">
        <v>0</v>
      </c>
      <c r="V71" s="302">
        <v>0</v>
      </c>
      <c r="W71" s="302">
        <v>0</v>
      </c>
      <c r="X71" s="302">
        <v>0.4830762687981488</v>
      </c>
      <c r="Y71" s="302">
        <v>0</v>
      </c>
      <c r="Z71" s="302">
        <v>0</v>
      </c>
      <c r="AA71" s="302">
        <v>1.457549596768904E-6</v>
      </c>
      <c r="AB71" s="302">
        <v>0</v>
      </c>
      <c r="AC71" s="302">
        <v>0</v>
      </c>
      <c r="AD71" s="302">
        <v>5.1728240515627102E-6</v>
      </c>
      <c r="AE71" s="302">
        <v>0</v>
      </c>
      <c r="AF71" s="302">
        <v>0</v>
      </c>
      <c r="AG71" s="302">
        <v>1.2479952937551213E-2</v>
      </c>
      <c r="AH71" s="302">
        <v>0</v>
      </c>
      <c r="AI71" s="302">
        <v>7.9987749815502857E-3</v>
      </c>
      <c r="AJ71" s="302">
        <v>6.7473516644716953E-5</v>
      </c>
      <c r="AK71" s="302">
        <v>0</v>
      </c>
      <c r="AL71" s="302">
        <v>0</v>
      </c>
      <c r="AM71" s="302">
        <v>4.6941539044128462E-2</v>
      </c>
      <c r="AN71" s="302">
        <v>8.3396142692373663E-5</v>
      </c>
      <c r="AO71" s="302">
        <v>0</v>
      </c>
      <c r="AP71" s="303">
        <v>0</v>
      </c>
    </row>
    <row r="72" spans="2:42" s="179" customFormat="1" ht="13.5" customHeight="1">
      <c r="B72" s="280" t="str">
        <v>22</v>
      </c>
      <c r="C72" s="283" t="str">
        <v>その他の製造工業製品</v>
      </c>
      <c r="D72" s="301">
        <v>1.3944400755591948E-3</v>
      </c>
      <c r="E72" s="302">
        <v>3.1063046479521397E-3</v>
      </c>
      <c r="F72" s="302">
        <v>4.7589082042004249E-3</v>
      </c>
      <c r="G72" s="302">
        <v>5.5920252856795525E-3</v>
      </c>
      <c r="H72" s="302">
        <v>9.6226113843553701E-3</v>
      </c>
      <c r="I72" s="302">
        <v>2.2535390084428363E-2</v>
      </c>
      <c r="J72" s="302">
        <v>1.1673897275178256E-2</v>
      </c>
      <c r="K72" s="302">
        <v>3.1847427201991594E-3</v>
      </c>
      <c r="L72" s="302">
        <v>5.4662073594829408E-5</v>
      </c>
      <c r="M72" s="302">
        <v>8.5801289947376284E-3</v>
      </c>
      <c r="N72" s="302">
        <v>1.0772201390891901E-2</v>
      </c>
      <c r="O72" s="302">
        <v>1.9087582475027905E-2</v>
      </c>
      <c r="P72" s="302">
        <v>1.1897012175345214E-2</v>
      </c>
      <c r="Q72" s="302">
        <v>1.125703564727955E-3</v>
      </c>
      <c r="R72" s="302">
        <v>1.5250391592033427E-3</v>
      </c>
      <c r="S72" s="302">
        <v>3.5707761040341466E-3</v>
      </c>
      <c r="T72" s="302">
        <v>6.9542130689424992E-3</v>
      </c>
      <c r="U72" s="302">
        <v>1.0366959129773043E-2</v>
      </c>
      <c r="V72" s="302">
        <v>2.7774488138304883E-3</v>
      </c>
      <c r="W72" s="302">
        <v>7.1653444150610755E-3</v>
      </c>
      <c r="X72" s="302">
        <v>1.7740168970350565E-3</v>
      </c>
      <c r="Y72" s="302">
        <v>3.6843374907907865E-2</v>
      </c>
      <c r="Z72" s="302">
        <v>2.8855186239783812E-3</v>
      </c>
      <c r="AA72" s="302">
        <v>4.8944515459499799E-3</v>
      </c>
      <c r="AB72" s="302">
        <v>2.0048002258929833E-3</v>
      </c>
      <c r="AC72" s="302">
        <v>2.6371562063484417E-3</v>
      </c>
      <c r="AD72" s="302">
        <v>6.0328060501350107E-3</v>
      </c>
      <c r="AE72" s="302">
        <v>1.5683537965058052E-2</v>
      </c>
      <c r="AF72" s="302">
        <v>1.8536101116491157E-5</v>
      </c>
      <c r="AG72" s="302">
        <v>1.6370308637219954E-3</v>
      </c>
      <c r="AH72" s="302">
        <v>2.5493167732475758E-2</v>
      </c>
      <c r="AI72" s="302">
        <v>9.8363026561207323E-3</v>
      </c>
      <c r="AJ72" s="302">
        <v>1.5191537321601271E-2</v>
      </c>
      <c r="AK72" s="302">
        <v>4.1045961847718275E-3</v>
      </c>
      <c r="AL72" s="302">
        <v>2.7604365736611881E-2</v>
      </c>
      <c r="AM72" s="302">
        <v>6.4832643870145375E-3</v>
      </c>
      <c r="AN72" s="302">
        <v>5.0777236314771658E-3</v>
      </c>
      <c r="AO72" s="302">
        <v>0.14533605213705969</v>
      </c>
      <c r="AP72" s="303">
        <v>1.7975151995770551E-3</v>
      </c>
    </row>
    <row r="73" spans="2:42" s="179" customFormat="1" ht="13.5" customHeight="1">
      <c r="B73" s="280" t="str">
        <v>23</v>
      </c>
      <c r="C73" s="283" t="str">
        <v>建設</v>
      </c>
      <c r="D73" s="301">
        <v>2.1484105815301547E-3</v>
      </c>
      <c r="E73" s="302">
        <v>1.2655315232397606E-3</v>
      </c>
      <c r="F73" s="302">
        <v>9.2425076693148744E-4</v>
      </c>
      <c r="G73" s="302">
        <v>7.1318583353594291E-3</v>
      </c>
      <c r="H73" s="302">
        <v>5.0624827194099484E-4</v>
      </c>
      <c r="I73" s="302">
        <v>2.2535390084428364E-3</v>
      </c>
      <c r="J73" s="302">
        <v>3.236666712285648E-3</v>
      </c>
      <c r="K73" s="302">
        <v>4.4470802476426451E-3</v>
      </c>
      <c r="L73" s="302">
        <v>1.8475780875052339E-4</v>
      </c>
      <c r="M73" s="302">
        <v>2.4938713364323303E-3</v>
      </c>
      <c r="N73" s="302">
        <v>5.348043457359869E-3</v>
      </c>
      <c r="O73" s="302">
        <v>3.8570762514305089E-3</v>
      </c>
      <c r="P73" s="302">
        <v>2.4704932475484841E-3</v>
      </c>
      <c r="Q73" s="302">
        <v>4.8498053218745587E-3</v>
      </c>
      <c r="R73" s="302">
        <v>2.1201763920631837E-3</v>
      </c>
      <c r="S73" s="302">
        <v>1.3895578327326678E-3</v>
      </c>
      <c r="T73" s="302">
        <v>5.6191851804361843E-4</v>
      </c>
      <c r="U73" s="302">
        <v>2.4564662697524509E-3</v>
      </c>
      <c r="V73" s="302">
        <v>2.0065559411261294E-3</v>
      </c>
      <c r="W73" s="302">
        <v>1.2278050623347185E-3</v>
      </c>
      <c r="X73" s="302">
        <v>3.9324582878531611E-4</v>
      </c>
      <c r="Y73" s="302">
        <v>1.0822863625398523E-3</v>
      </c>
      <c r="Z73" s="302">
        <v>5.8032776795095939E-4</v>
      </c>
      <c r="AA73" s="302">
        <v>1.6000979473329027E-2</v>
      </c>
      <c r="AB73" s="302">
        <v>1.9299731752082452E-2</v>
      </c>
      <c r="AC73" s="302">
        <v>1.6136024276287269E-3</v>
      </c>
      <c r="AD73" s="302">
        <v>2.4894215748145544E-3</v>
      </c>
      <c r="AE73" s="302">
        <v>2.2001001520827925E-3</v>
      </c>
      <c r="AF73" s="302">
        <v>1.8642168806213302E-2</v>
      </c>
      <c r="AG73" s="302">
        <v>3.1567557725034842E-3</v>
      </c>
      <c r="AH73" s="302">
        <v>2.941756305523725E-3</v>
      </c>
      <c r="AI73" s="302">
        <v>8.7516509037701227E-3</v>
      </c>
      <c r="AJ73" s="302">
        <v>4.1683639171625139E-3</v>
      </c>
      <c r="AK73" s="302">
        <v>1.9764653769487805E-3</v>
      </c>
      <c r="AL73" s="302">
        <v>1.1254087569541767E-3</v>
      </c>
      <c r="AM73" s="302">
        <v>1.2526985425756901E-3</v>
      </c>
      <c r="AN73" s="302">
        <v>1.6946725599940836E-3</v>
      </c>
      <c r="AO73" s="302">
        <v>0</v>
      </c>
      <c r="AP73" s="303">
        <v>1.1630980703145651E-4</v>
      </c>
    </row>
    <row r="74" spans="2:42" s="179" customFormat="1" ht="13.5" customHeight="1">
      <c r="B74" s="280" t="str">
        <v>24</v>
      </c>
      <c r="C74" s="283" t="str">
        <v>電力・ガス・熱供給</v>
      </c>
      <c r="D74" s="301">
        <v>1.1123091765507066E-2</v>
      </c>
      <c r="E74" s="302">
        <v>4.9470777726645194E-3</v>
      </c>
      <c r="F74" s="302">
        <v>4.1099661763549121E-3</v>
      </c>
      <c r="G74" s="302">
        <v>2.5934030310397926E-2</v>
      </c>
      <c r="H74" s="302">
        <v>1.2204477571254445E-2</v>
      </c>
      <c r="I74" s="302">
        <v>2.0630990922363993E-2</v>
      </c>
      <c r="J74" s="302">
        <v>3.9093185892786271E-2</v>
      </c>
      <c r="K74" s="302">
        <v>3.3454876249877495E-2</v>
      </c>
      <c r="L74" s="302">
        <v>5.3448575561024191E-3</v>
      </c>
      <c r="M74" s="302">
        <v>2.2917365017951837E-2</v>
      </c>
      <c r="N74" s="302">
        <v>4.9454379386597441E-2</v>
      </c>
      <c r="O74" s="302">
        <v>6.2504415151386716E-2</v>
      </c>
      <c r="P74" s="302">
        <v>2.2540375542576905E-2</v>
      </c>
      <c r="Q74" s="302">
        <v>1.9806734047489359E-2</v>
      </c>
      <c r="R74" s="302">
        <v>2.2049007897967026E-2</v>
      </c>
      <c r="S74" s="302">
        <v>1.00424617871596E-2</v>
      </c>
      <c r="T74" s="302">
        <v>8.081821370251506E-3</v>
      </c>
      <c r="U74" s="302">
        <v>3.2440462867630603E-2</v>
      </c>
      <c r="V74" s="302">
        <v>1.0814844938808982E-2</v>
      </c>
      <c r="W74" s="302">
        <v>5.7360533937791209E-3</v>
      </c>
      <c r="X74" s="302">
        <v>9.2164379542117002E-3</v>
      </c>
      <c r="Y74" s="302">
        <v>7.0544207486031331E-3</v>
      </c>
      <c r="Z74" s="302">
        <v>4.2601333874581794E-3</v>
      </c>
      <c r="AA74" s="302">
        <v>0.1221033023701214</v>
      </c>
      <c r="AB74" s="302">
        <v>2.6923619935055768E-2</v>
      </c>
      <c r="AC74" s="302">
        <v>2.4276287269399354E-2</v>
      </c>
      <c r="AD74" s="302">
        <v>2.5774889042924094E-2</v>
      </c>
      <c r="AE74" s="302">
        <v>3.7649764457138618E-3</v>
      </c>
      <c r="AF74" s="302">
        <v>6.4464440549574797E-4</v>
      </c>
      <c r="AG74" s="302">
        <v>9.2216487264425127E-3</v>
      </c>
      <c r="AH74" s="302">
        <v>7.6762897522147881E-3</v>
      </c>
      <c r="AI74" s="302">
        <v>9.7299642490275354E-3</v>
      </c>
      <c r="AJ74" s="302">
        <v>1.9005040521595275E-2</v>
      </c>
      <c r="AK74" s="302">
        <v>9.6825136980365351E-3</v>
      </c>
      <c r="AL74" s="302">
        <v>2.4843929162950695E-3</v>
      </c>
      <c r="AM74" s="302">
        <v>4.5442020005984551E-3</v>
      </c>
      <c r="AN74" s="302">
        <v>2.6592354933983299E-2</v>
      </c>
      <c r="AO74" s="302">
        <v>0</v>
      </c>
      <c r="AP74" s="303">
        <v>9.9074808353158874E-3</v>
      </c>
    </row>
    <row r="75" spans="2:42" s="179" customFormat="1" ht="13.5" customHeight="1">
      <c r="B75" s="280" t="str">
        <v>25</v>
      </c>
      <c r="C75" s="283" t="str">
        <v>水道</v>
      </c>
      <c r="D75" s="301">
        <v>1.3539040268510786E-3</v>
      </c>
      <c r="E75" s="302">
        <v>3.4514496088357109E-4</v>
      </c>
      <c r="F75" s="302">
        <v>3.5396837882482499E-4</v>
      </c>
      <c r="G75" s="302">
        <v>6.3214198881594939E-3</v>
      </c>
      <c r="H75" s="302">
        <v>2.2508577013991924E-3</v>
      </c>
      <c r="I75" s="302">
        <v>1.0474195391354027E-3</v>
      </c>
      <c r="J75" s="302">
        <v>1.8201973477124363E-3</v>
      </c>
      <c r="K75" s="302">
        <v>2.8999419509020226E-3</v>
      </c>
      <c r="L75" s="302">
        <v>2.481658141205255E-4</v>
      </c>
      <c r="M75" s="302">
        <v>1.1409208948050741E-3</v>
      </c>
      <c r="N75" s="302">
        <v>1.5182834983815659E-3</v>
      </c>
      <c r="O75" s="302">
        <v>5.6513937749897564E-4</v>
      </c>
      <c r="P75" s="302">
        <v>6.5327754404447805E-4</v>
      </c>
      <c r="Q75" s="302">
        <v>8.6344287760495471E-4</v>
      </c>
      <c r="R75" s="302">
        <v>8.5550977223602151E-4</v>
      </c>
      <c r="S75" s="302">
        <v>7.473717427048214E-4</v>
      </c>
      <c r="T75" s="302">
        <v>5.2043460060415664E-4</v>
      </c>
      <c r="U75" s="302">
        <v>4.621402032320158E-3</v>
      </c>
      <c r="V75" s="302">
        <v>6.6140374005939232E-4</v>
      </c>
      <c r="W75" s="302">
        <v>3.5260042815766276E-4</v>
      </c>
      <c r="X75" s="302">
        <v>2.929611782332166E-4</v>
      </c>
      <c r="Y75" s="302">
        <v>6.3242034437569676E-4</v>
      </c>
      <c r="Z75" s="302">
        <v>8.4411311701957726E-4</v>
      </c>
      <c r="AA75" s="302">
        <v>5.2617540443357434E-4</v>
      </c>
      <c r="AB75" s="302">
        <v>7.674714104193138E-2</v>
      </c>
      <c r="AC75" s="302">
        <v>6.2496989547709651E-3</v>
      </c>
      <c r="AD75" s="302">
        <v>3.3662152515544336E-3</v>
      </c>
      <c r="AE75" s="302">
        <v>1.5092362476352981E-3</v>
      </c>
      <c r="AF75" s="302">
        <v>7.4144404465964627E-5</v>
      </c>
      <c r="AG75" s="302">
        <v>1.7123167751017234E-3</v>
      </c>
      <c r="AH75" s="302">
        <v>3.197427272391232E-3</v>
      </c>
      <c r="AI75" s="302">
        <v>3.8090417420783202E-3</v>
      </c>
      <c r="AJ75" s="302">
        <v>9.3063472587009595E-3</v>
      </c>
      <c r="AK75" s="302">
        <v>5.2264388956830719E-3</v>
      </c>
      <c r="AL75" s="302">
        <v>1.6668790079415637E-3</v>
      </c>
      <c r="AM75" s="302">
        <v>1.1563371162237139E-3</v>
      </c>
      <c r="AN75" s="302">
        <v>9.0036363865238136E-3</v>
      </c>
      <c r="AO75" s="302">
        <v>0</v>
      </c>
      <c r="AP75" s="303">
        <v>3.5315886862278614E-3</v>
      </c>
    </row>
    <row r="76" spans="2:42" s="179" customFormat="1" ht="13.5" customHeight="1">
      <c r="B76" s="280" t="str">
        <v>26</v>
      </c>
      <c r="C76" s="283" t="str">
        <v>廃棄物処理</v>
      </c>
      <c r="D76" s="301">
        <v>2.3510908250707355E-4</v>
      </c>
      <c r="E76" s="302">
        <v>0</v>
      </c>
      <c r="F76" s="302">
        <v>0</v>
      </c>
      <c r="G76" s="302">
        <v>1.2156576707999028E-3</v>
      </c>
      <c r="H76" s="302">
        <v>6.8732938459681217E-4</v>
      </c>
      <c r="I76" s="302">
        <v>9.5219958103218437E-5</v>
      </c>
      <c r="J76" s="302">
        <v>2.3265680384294298E-4</v>
      </c>
      <c r="K76" s="302">
        <v>1.3687189912691812E-3</v>
      </c>
      <c r="L76" s="302">
        <v>0</v>
      </c>
      <c r="M76" s="302">
        <v>1.050051089024139E-4</v>
      </c>
      <c r="N76" s="302">
        <v>1.7225907765278979E-3</v>
      </c>
      <c r="O76" s="302">
        <v>1.4128484437474392E-5</v>
      </c>
      <c r="P76" s="302">
        <v>5.2906279975433086E-4</v>
      </c>
      <c r="Q76" s="302">
        <v>8.0695596037846234E-5</v>
      </c>
      <c r="R76" s="302">
        <v>2.4384094957451822E-4</v>
      </c>
      <c r="S76" s="302">
        <v>1.1072173965997354E-5</v>
      </c>
      <c r="T76" s="302">
        <v>7.9196569657154285E-5</v>
      </c>
      <c r="U76" s="302">
        <v>6.4741035856573706E-4</v>
      </c>
      <c r="V76" s="302">
        <v>2.9718478860776745E-4</v>
      </c>
      <c r="W76" s="302">
        <v>1.8889308651303362E-4</v>
      </c>
      <c r="X76" s="302">
        <v>5.9892221857503867E-5</v>
      </c>
      <c r="Y76" s="302">
        <v>1.4343554202335391E-4</v>
      </c>
      <c r="Z76" s="302">
        <v>1.5534026111818609E-3</v>
      </c>
      <c r="AA76" s="302">
        <v>9.3195721217403729E-3</v>
      </c>
      <c r="AB76" s="302">
        <v>1.2000564732457999E-3</v>
      </c>
      <c r="AC76" s="302">
        <v>0</v>
      </c>
      <c r="AD76" s="302">
        <v>1.0578425185445743E-3</v>
      </c>
      <c r="AE76" s="302">
        <v>2.0215883378463593E-3</v>
      </c>
      <c r="AF76" s="302">
        <v>3.0893501860818598E-6</v>
      </c>
      <c r="AG76" s="302">
        <v>2.8713696433198634E-3</v>
      </c>
      <c r="AH76" s="302">
        <v>3.6995280868418784E-3</v>
      </c>
      <c r="AI76" s="302">
        <v>2.3373181879084725E-2</v>
      </c>
      <c r="AJ76" s="302">
        <v>3.6960493006494952E-3</v>
      </c>
      <c r="AK76" s="302">
        <v>2.551831059154333E-3</v>
      </c>
      <c r="AL76" s="302">
        <v>2.1234127489701447E-5</v>
      </c>
      <c r="AM76" s="302">
        <v>3.2796695986462063E-4</v>
      </c>
      <c r="AN76" s="302">
        <v>1.244490740667893E-2</v>
      </c>
      <c r="AO76" s="302">
        <v>0</v>
      </c>
      <c r="AP76" s="303">
        <v>2.8125826063970395E-3</v>
      </c>
    </row>
    <row r="77" spans="2:42" s="179" customFormat="1" ht="13.5" customHeight="1">
      <c r="B77" s="280" t="str">
        <v>27</v>
      </c>
      <c r="C77" s="283" t="str">
        <v>商業</v>
      </c>
      <c r="D77" s="301">
        <v>4.5303088036190584E-2</v>
      </c>
      <c r="E77" s="302">
        <v>1.8177634606534744E-2</v>
      </c>
      <c r="F77" s="302">
        <v>5.2387320066074099E-2</v>
      </c>
      <c r="G77" s="302">
        <v>5.2516411378555797E-2</v>
      </c>
      <c r="H77" s="302">
        <v>8.918342153735917E-2</v>
      </c>
      <c r="I77" s="302">
        <v>0.1208341268329842</v>
      </c>
      <c r="J77" s="302">
        <v>9.8352242401018211E-2</v>
      </c>
      <c r="K77" s="302">
        <v>5.4257897148390417E-2</v>
      </c>
      <c r="L77" s="302">
        <v>6.5332110360540102E-3</v>
      </c>
      <c r="M77" s="302">
        <v>9.007015149006288E-2</v>
      </c>
      <c r="N77" s="302">
        <v>4.921802390795757E-2</v>
      </c>
      <c r="O77" s="302">
        <v>7.9048870427669227E-2</v>
      </c>
      <c r="P77" s="302">
        <v>5.5427379229914593E-2</v>
      </c>
      <c r="Q77" s="302">
        <v>7.9916883536081021E-2</v>
      </c>
      <c r="R77" s="302">
        <v>7.1226354660461816E-2</v>
      </c>
      <c r="S77" s="302">
        <v>5.1967248509408578E-2</v>
      </c>
      <c r="T77" s="302">
        <v>7.3675437372484096E-2</v>
      </c>
      <c r="U77" s="302">
        <v>5.7402972380142352E-2</v>
      </c>
      <c r="V77" s="302">
        <v>7.5422371087718668E-2</v>
      </c>
      <c r="W77" s="302">
        <v>4.4742475758720562E-2</v>
      </c>
      <c r="X77" s="302">
        <v>4.0467177901720115E-2</v>
      </c>
      <c r="Y77" s="302">
        <v>8.169306097966475E-2</v>
      </c>
      <c r="Z77" s="302">
        <v>6.4590773667774076E-2</v>
      </c>
      <c r="AA77" s="302">
        <v>1.5986403977361341E-2</v>
      </c>
      <c r="AB77" s="302">
        <v>1.5332486234646336E-2</v>
      </c>
      <c r="AC77" s="302">
        <v>1.000674341313039E-2</v>
      </c>
      <c r="AD77" s="302">
        <v>1.3795921745517747E-2</v>
      </c>
      <c r="AE77" s="302">
        <v>6.7138988834897434E-3</v>
      </c>
      <c r="AF77" s="302">
        <v>8.3309476684674142E-4</v>
      </c>
      <c r="AG77" s="302">
        <v>1.0049793751619523E-2</v>
      </c>
      <c r="AH77" s="302">
        <v>1.3088505279759485E-2</v>
      </c>
      <c r="AI77" s="302">
        <v>1.3177455406988985E-2</v>
      </c>
      <c r="AJ77" s="302">
        <v>1.467673937979343E-2</v>
      </c>
      <c r="AK77" s="302">
        <v>4.6793600200294667E-2</v>
      </c>
      <c r="AL77" s="302">
        <v>2.9664076103112922E-2</v>
      </c>
      <c r="AM77" s="302">
        <v>2.8269399499258694E-2</v>
      </c>
      <c r="AN77" s="302">
        <v>6.955238300543963E-2</v>
      </c>
      <c r="AO77" s="302">
        <v>0.23657590660109551</v>
      </c>
      <c r="AP77" s="303">
        <v>1.6431403647898492E-2</v>
      </c>
    </row>
    <row r="78" spans="2:42" s="179" customFormat="1" ht="13.5" customHeight="1">
      <c r="B78" s="280" t="str">
        <v>28</v>
      </c>
      <c r="C78" s="283" t="str">
        <v>金融・保険</v>
      </c>
      <c r="D78" s="301">
        <v>4.5967879235003688E-3</v>
      </c>
      <c r="E78" s="302">
        <v>4.7169811320754715E-3</v>
      </c>
      <c r="F78" s="302">
        <v>1.0166758436246362E-2</v>
      </c>
      <c r="G78" s="302">
        <v>5.4785639030715615E-2</v>
      </c>
      <c r="H78" s="302">
        <v>5.1442612864158015E-3</v>
      </c>
      <c r="I78" s="302">
        <v>1.9678791341331811E-2</v>
      </c>
      <c r="J78" s="302">
        <v>9.545771804732513E-3</v>
      </c>
      <c r="K78" s="302">
        <v>6.8059007368801083E-3</v>
      </c>
      <c r="L78" s="302">
        <v>2.7156118161911248E-3</v>
      </c>
      <c r="M78" s="302">
        <v>3.5863283348209055E-3</v>
      </c>
      <c r="N78" s="302">
        <v>9.5383456718905225E-3</v>
      </c>
      <c r="O78" s="302">
        <v>6.2306616369262073E-3</v>
      </c>
      <c r="P78" s="302">
        <v>6.8456125742125586E-3</v>
      </c>
      <c r="Q78" s="302">
        <v>1.2499747826262382E-2</v>
      </c>
      <c r="R78" s="302">
        <v>7.790511694033336E-3</v>
      </c>
      <c r="S78" s="302">
        <v>6.2336339428565105E-3</v>
      </c>
      <c r="T78" s="302">
        <v>6.7807348687411138E-3</v>
      </c>
      <c r="U78" s="302">
        <v>5.8557903218586331E-3</v>
      </c>
      <c r="V78" s="302">
        <v>4.7057982316387843E-3</v>
      </c>
      <c r="W78" s="302">
        <v>4.1367585946354363E-3</v>
      </c>
      <c r="X78" s="302">
        <v>3.8971729478440888E-3</v>
      </c>
      <c r="Y78" s="302">
        <v>1.4923816167793504E-2</v>
      </c>
      <c r="Z78" s="302">
        <v>1.4135963761754935E-2</v>
      </c>
      <c r="AA78" s="302">
        <v>2.1294799608793689E-2</v>
      </c>
      <c r="AB78" s="302">
        <v>2.1318650289425386E-3</v>
      </c>
      <c r="AC78" s="302">
        <v>5.1057270844371656E-3</v>
      </c>
      <c r="AD78" s="302">
        <v>1.2269938650306749E-2</v>
      </c>
      <c r="AE78" s="302">
        <v>4.3137263993471571E-2</v>
      </c>
      <c r="AF78" s="302">
        <v>7.02096021122917E-2</v>
      </c>
      <c r="AG78" s="302">
        <v>1.4566948434403211E-2</v>
      </c>
      <c r="AH78" s="302">
        <v>5.6894491060757281E-3</v>
      </c>
      <c r="AI78" s="302">
        <v>3.9636577859918289E-2</v>
      </c>
      <c r="AJ78" s="302">
        <v>1.7518124136276512E-3</v>
      </c>
      <c r="AK78" s="302">
        <v>5.5249549818482957E-3</v>
      </c>
      <c r="AL78" s="302">
        <v>3.7860449314137685E-2</v>
      </c>
      <c r="AM78" s="302">
        <v>8.7925575167829492E-3</v>
      </c>
      <c r="AN78" s="302">
        <v>6.2767398716958214E-3</v>
      </c>
      <c r="AO78" s="302">
        <v>0</v>
      </c>
      <c r="AP78" s="303">
        <v>5.1599259846682524E-3</v>
      </c>
    </row>
    <row r="79" spans="2:42" s="179" customFormat="1" ht="13.5" customHeight="1">
      <c r="B79" s="280" t="str">
        <v>29</v>
      </c>
      <c r="C79" s="283" t="str">
        <v>不動産</v>
      </c>
      <c r="D79" s="301">
        <v>2.7078080537021572E-3</v>
      </c>
      <c r="E79" s="302">
        <v>6.9028992176714218E-4</v>
      </c>
      <c r="F79" s="302">
        <v>1.2782191457563123E-3</v>
      </c>
      <c r="G79" s="302">
        <v>7.1318583353594291E-3</v>
      </c>
      <c r="H79" s="302">
        <v>2.2294395052786116E-3</v>
      </c>
      <c r="I79" s="302">
        <v>4.316638100679236E-3</v>
      </c>
      <c r="J79" s="302">
        <v>2.9424242838960433E-3</v>
      </c>
      <c r="K79" s="302">
        <v>2.766755708789538E-3</v>
      </c>
      <c r="L79" s="302">
        <v>2.3176719204207668E-4</v>
      </c>
      <c r="M79" s="302">
        <v>3.2006364925062699E-3</v>
      </c>
      <c r="N79" s="302">
        <v>2.8643079191103421E-3</v>
      </c>
      <c r="O79" s="302">
        <v>2.6561550742451858E-3</v>
      </c>
      <c r="P79" s="302">
        <v>1.2582493541983433E-3</v>
      </c>
      <c r="Q79" s="302">
        <v>4.361596965845589E-3</v>
      </c>
      <c r="R79" s="302">
        <v>2.5665293167080644E-3</v>
      </c>
      <c r="S79" s="302">
        <v>2.5964247950263793E-3</v>
      </c>
      <c r="T79" s="302">
        <v>1.6819842889090862E-3</v>
      </c>
      <c r="U79" s="302">
        <v>1.9730068490084606E-3</v>
      </c>
      <c r="V79" s="302">
        <v>2.9115171395182032E-3</v>
      </c>
      <c r="W79" s="302">
        <v>1.196322881249213E-3</v>
      </c>
      <c r="X79" s="302">
        <v>7.9902723888964462E-4</v>
      </c>
      <c r="Y79" s="302">
        <v>2.2167311039972878E-3</v>
      </c>
      <c r="Z79" s="302">
        <v>4.3246142505638414E-3</v>
      </c>
      <c r="AA79" s="302">
        <v>6.7193036411046479E-3</v>
      </c>
      <c r="AB79" s="302">
        <v>1.3130029648454045E-3</v>
      </c>
      <c r="AC79" s="302">
        <v>1.5895188093059101E-3</v>
      </c>
      <c r="AD79" s="302">
        <v>2.069000300023795E-2</v>
      </c>
      <c r="AE79" s="302">
        <v>1.7074539114952336E-2</v>
      </c>
      <c r="AF79" s="302">
        <v>5.3167716702468802E-3</v>
      </c>
      <c r="AG79" s="302">
        <v>1.9991035724040367E-2</v>
      </c>
      <c r="AH79" s="302">
        <v>1.0981530082923643E-2</v>
      </c>
      <c r="AI79" s="302">
        <v>1.4717235541698479E-3</v>
      </c>
      <c r="AJ79" s="302">
        <v>5.8527028141454477E-3</v>
      </c>
      <c r="AK79" s="302">
        <v>1.8893179388908683E-2</v>
      </c>
      <c r="AL79" s="302">
        <v>1.3876502314519897E-2</v>
      </c>
      <c r="AM79" s="302">
        <v>4.9702209381545601E-3</v>
      </c>
      <c r="AN79" s="302">
        <v>1.4048316263349283E-2</v>
      </c>
      <c r="AO79" s="302">
        <v>0</v>
      </c>
      <c r="AP79" s="303">
        <v>3.9672217816547714E-2</v>
      </c>
    </row>
    <row r="80" spans="2:42" s="179" customFormat="1" ht="13.5" customHeight="1">
      <c r="B80" s="280" t="str">
        <v>30</v>
      </c>
      <c r="C80" s="283" t="str">
        <v>運輸・郵便</v>
      </c>
      <c r="D80" s="301">
        <v>2.4045984093654486E-2</v>
      </c>
      <c r="E80" s="302">
        <v>2.1974229176254027E-2</v>
      </c>
      <c r="F80" s="302">
        <v>2.149374655864076E-2</v>
      </c>
      <c r="G80" s="302">
        <v>3.7766431639516977E-2</v>
      </c>
      <c r="H80" s="302">
        <v>2.5487653383490856E-2</v>
      </c>
      <c r="I80" s="302">
        <v>2.1519710531327365E-2</v>
      </c>
      <c r="J80" s="302">
        <v>3.2838823577714213E-2</v>
      </c>
      <c r="K80" s="302">
        <v>2.2480832489401643E-2</v>
      </c>
      <c r="L80" s="302">
        <v>1.8598223919904757E-2</v>
      </c>
      <c r="M80" s="302">
        <v>1.8493015140928971E-2</v>
      </c>
      <c r="N80" s="302">
        <v>3.5918020703137515E-2</v>
      </c>
      <c r="O80" s="302">
        <v>4.4165642351544951E-2</v>
      </c>
      <c r="P80" s="302">
        <v>2.2701394655545614E-2</v>
      </c>
      <c r="Q80" s="302">
        <v>2.4983356533317194E-2</v>
      </c>
      <c r="R80" s="302">
        <v>1.8837746578994136E-2</v>
      </c>
      <c r="S80" s="302">
        <v>1.5141197898501381E-2</v>
      </c>
      <c r="T80" s="302">
        <v>1.8565938686770023E-2</v>
      </c>
      <c r="U80" s="302">
        <v>2.2774072250324545E-2</v>
      </c>
      <c r="V80" s="302">
        <v>2.1808447645201581E-2</v>
      </c>
      <c r="W80" s="302">
        <v>1.4928850270746757E-2</v>
      </c>
      <c r="X80" s="302">
        <v>1.5891867146980619E-2</v>
      </c>
      <c r="Y80" s="302">
        <v>2.0172253046375318E-2</v>
      </c>
      <c r="Z80" s="302">
        <v>2.5837774941271124E-2</v>
      </c>
      <c r="AA80" s="302">
        <v>4.2325782740572207E-2</v>
      </c>
      <c r="AB80" s="302">
        <v>7.3274036425243537E-3</v>
      </c>
      <c r="AC80" s="302">
        <v>2.3192524444872596E-2</v>
      </c>
      <c r="AD80" s="302">
        <v>1.2961803867203261E-2</v>
      </c>
      <c r="AE80" s="302">
        <v>2.5668607886049185E-2</v>
      </c>
      <c r="AF80" s="302">
        <v>3.2747111972467714E-4</v>
      </c>
      <c r="AG80" s="302">
        <v>8.0759022053519522E-2</v>
      </c>
      <c r="AH80" s="302">
        <v>1.7653618206237138E-2</v>
      </c>
      <c r="AI80" s="302">
        <v>2.26373201019998E-2</v>
      </c>
      <c r="AJ80" s="302">
        <v>1.6198642033002048E-2</v>
      </c>
      <c r="AK80" s="302">
        <v>1.0491395996032625E-2</v>
      </c>
      <c r="AL80" s="302">
        <v>1.7730496453900711E-2</v>
      </c>
      <c r="AM80" s="302">
        <v>8.8618701217027911E-3</v>
      </c>
      <c r="AN80" s="302">
        <v>2.3874899491912936E-2</v>
      </c>
      <c r="AO80" s="302">
        <v>4.8098836511934751E-2</v>
      </c>
      <c r="AP80" s="303">
        <v>6.9796457837694947E-2</v>
      </c>
    </row>
    <row r="81" spans="2:45" s="179" customFormat="1" ht="13.5" customHeight="1">
      <c r="B81" s="280" t="str">
        <v>31</v>
      </c>
      <c r="C81" s="283" t="str">
        <v>情報通信</v>
      </c>
      <c r="D81" s="301">
        <v>2.7483441024102736E-3</v>
      </c>
      <c r="E81" s="302">
        <v>1.3805798435342844E-3</v>
      </c>
      <c r="F81" s="302">
        <v>6.8433886572799498E-3</v>
      </c>
      <c r="G81" s="302">
        <v>6.078288353999514E-3</v>
      </c>
      <c r="H81" s="302">
        <v>5.2591407019716421E-3</v>
      </c>
      <c r="I81" s="302">
        <v>8.0619564527391607E-3</v>
      </c>
      <c r="J81" s="302">
        <v>6.9660184209445865E-3</v>
      </c>
      <c r="K81" s="302">
        <v>9.6949532466031225E-3</v>
      </c>
      <c r="L81" s="302">
        <v>6.2752060486864162E-4</v>
      </c>
      <c r="M81" s="302">
        <v>7.2796811075615791E-3</v>
      </c>
      <c r="N81" s="302">
        <v>7.0225619331474535E-3</v>
      </c>
      <c r="O81" s="302">
        <v>5.1568968196781528E-3</v>
      </c>
      <c r="P81" s="302">
        <v>3.8207535234432329E-3</v>
      </c>
      <c r="Q81" s="302">
        <v>7.3352296798402227E-3</v>
      </c>
      <c r="R81" s="302">
        <v>7.19950735862391E-3</v>
      </c>
      <c r="S81" s="302">
        <v>1.00424617871596E-2</v>
      </c>
      <c r="T81" s="302">
        <v>7.0522659647085E-3</v>
      </c>
      <c r="U81" s="302">
        <v>9.0161824611665695E-3</v>
      </c>
      <c r="V81" s="302">
        <v>1.3290640019842112E-2</v>
      </c>
      <c r="W81" s="302">
        <v>2.3832011081727743E-2</v>
      </c>
      <c r="X81" s="302">
        <v>2.8386127475719274E-3</v>
      </c>
      <c r="Y81" s="302">
        <v>5.6787435046518758E-3</v>
      </c>
      <c r="Z81" s="302">
        <v>7.6761536578967811E-3</v>
      </c>
      <c r="AA81" s="302">
        <v>1.3323460864064551E-2</v>
      </c>
      <c r="AB81" s="302">
        <v>2.9803755470845687E-2</v>
      </c>
      <c r="AC81" s="302">
        <v>5.5392322142478684E-3</v>
      </c>
      <c r="AD81" s="302">
        <v>3.2577152670729061E-2</v>
      </c>
      <c r="AE81" s="302">
        <v>5.2329463259022962E-2</v>
      </c>
      <c r="AF81" s="302">
        <v>9.2577527242919725E-4</v>
      </c>
      <c r="AG81" s="302">
        <v>9.9605011590528682E-3</v>
      </c>
      <c r="AH81" s="302">
        <v>0.15207185894355524</v>
      </c>
      <c r="AI81" s="302">
        <v>2.5495696484664938E-2</v>
      </c>
      <c r="AJ81" s="302">
        <v>1.8215350474938587E-2</v>
      </c>
      <c r="AK81" s="302">
        <v>1.2593045538147466E-2</v>
      </c>
      <c r="AL81" s="302">
        <v>4.3052193485369684E-2</v>
      </c>
      <c r="AM81" s="302">
        <v>2.228653830873863E-2</v>
      </c>
      <c r="AN81" s="302">
        <v>1.9733415575567133E-2</v>
      </c>
      <c r="AO81" s="302">
        <v>0</v>
      </c>
      <c r="AP81" s="303">
        <v>4.2579962992334124E-2</v>
      </c>
    </row>
    <row r="82" spans="2:45" s="179" customFormat="1" ht="13.5" customHeight="1">
      <c r="B82" s="280" t="str">
        <v>32</v>
      </c>
      <c r="C82" s="283" t="str">
        <v>公務</v>
      </c>
      <c r="D82" s="301">
        <v>0</v>
      </c>
      <c r="E82" s="302">
        <v>0</v>
      </c>
      <c r="F82" s="302">
        <v>0</v>
      </c>
      <c r="G82" s="302">
        <v>0</v>
      </c>
      <c r="H82" s="302">
        <v>0</v>
      </c>
      <c r="I82" s="302">
        <v>0</v>
      </c>
      <c r="J82" s="302">
        <v>0</v>
      </c>
      <c r="K82" s="302">
        <v>0</v>
      </c>
      <c r="L82" s="302">
        <v>0</v>
      </c>
      <c r="M82" s="302">
        <v>0</v>
      </c>
      <c r="N82" s="302">
        <v>0</v>
      </c>
      <c r="O82" s="302">
        <v>0</v>
      </c>
      <c r="P82" s="302">
        <v>0</v>
      </c>
      <c r="Q82" s="302">
        <v>0</v>
      </c>
      <c r="R82" s="302">
        <v>0</v>
      </c>
      <c r="S82" s="302">
        <v>0</v>
      </c>
      <c r="T82" s="302">
        <v>0</v>
      </c>
      <c r="U82" s="302">
        <v>0</v>
      </c>
      <c r="V82" s="302">
        <v>0</v>
      </c>
      <c r="W82" s="302">
        <v>0</v>
      </c>
      <c r="X82" s="302">
        <v>0</v>
      </c>
      <c r="Y82" s="302">
        <v>0</v>
      </c>
      <c r="Z82" s="302">
        <v>0</v>
      </c>
      <c r="AA82" s="302">
        <v>0</v>
      </c>
      <c r="AB82" s="302">
        <v>0</v>
      </c>
      <c r="AC82" s="302">
        <v>0</v>
      </c>
      <c r="AD82" s="302">
        <v>0</v>
      </c>
      <c r="AE82" s="302">
        <v>0</v>
      </c>
      <c r="AF82" s="302">
        <v>0</v>
      </c>
      <c r="AG82" s="302">
        <v>0</v>
      </c>
      <c r="AH82" s="302">
        <v>0</v>
      </c>
      <c r="AI82" s="302">
        <v>0</v>
      </c>
      <c r="AJ82" s="302">
        <v>0</v>
      </c>
      <c r="AK82" s="302">
        <v>0</v>
      </c>
      <c r="AL82" s="302">
        <v>0</v>
      </c>
      <c r="AM82" s="302">
        <v>0</v>
      </c>
      <c r="AN82" s="302">
        <v>0</v>
      </c>
      <c r="AO82" s="302">
        <v>0</v>
      </c>
      <c r="AP82" s="303">
        <v>0.23105471847739889</v>
      </c>
    </row>
    <row r="83" spans="2:45" s="179" customFormat="1" ht="13.5" customHeight="1">
      <c r="B83" s="280" t="str">
        <v>33</v>
      </c>
      <c r="C83" s="283" t="str">
        <v>教育・研究</v>
      </c>
      <c r="D83" s="301">
        <v>6.7289840855472771E-4</v>
      </c>
      <c r="E83" s="302">
        <v>2.8762080073630927E-3</v>
      </c>
      <c r="F83" s="302">
        <v>2.1828050027530876E-3</v>
      </c>
      <c r="G83" s="302">
        <v>1.9450522732798443E-3</v>
      </c>
      <c r="H83" s="302">
        <v>5.997094913762554E-3</v>
      </c>
      <c r="I83" s="302">
        <v>1.5108233352377326E-2</v>
      </c>
      <c r="J83" s="302">
        <v>8.8341156988599821E-3</v>
      </c>
      <c r="K83" s="302">
        <v>7.234023305079422E-2</v>
      </c>
      <c r="L83" s="302">
        <v>2.0662263818845513E-3</v>
      </c>
      <c r="M83" s="302">
        <v>2.6901501169191502E-2</v>
      </c>
      <c r="N83" s="302">
        <v>2.5943018299522481E-2</v>
      </c>
      <c r="O83" s="302">
        <v>8.6466324757343282E-3</v>
      </c>
      <c r="P83" s="302">
        <v>1.9568422771783011E-2</v>
      </c>
      <c r="Q83" s="302">
        <v>1.0990740180354657E-2</v>
      </c>
      <c r="R83" s="302">
        <v>1.6568785878715991E-2</v>
      </c>
      <c r="S83" s="302">
        <v>2.6290877082260716E-2</v>
      </c>
      <c r="T83" s="302">
        <v>8.5000546833457161E-2</v>
      </c>
      <c r="U83" s="302">
        <v>6.1323805899995525E-2</v>
      </c>
      <c r="V83" s="302">
        <v>6.1812201558320838E-2</v>
      </c>
      <c r="W83" s="302">
        <v>5.3847122528648782E-2</v>
      </c>
      <c r="X83" s="302">
        <v>4.4098782237916974E-2</v>
      </c>
      <c r="Y83" s="302">
        <v>1.7290502611178843E-2</v>
      </c>
      <c r="Z83" s="302">
        <v>1.8377045985113714E-3</v>
      </c>
      <c r="AA83" s="302">
        <v>6.1071328104617077E-3</v>
      </c>
      <c r="AB83" s="302">
        <v>1.6941973739940702E-4</v>
      </c>
      <c r="AC83" s="302">
        <v>1.5654351909830932E-4</v>
      </c>
      <c r="AD83" s="302">
        <v>2.3743262396672838E-3</v>
      </c>
      <c r="AE83" s="302">
        <v>6.097221707036611E-4</v>
      </c>
      <c r="AF83" s="302">
        <v>1.0297833953606199E-6</v>
      </c>
      <c r="AG83" s="302">
        <v>2.3863883072225453E-3</v>
      </c>
      <c r="AH83" s="302">
        <v>1.6156556882169569E-2</v>
      </c>
      <c r="AI83" s="302">
        <v>1.6163437878165959E-4</v>
      </c>
      <c r="AJ83" s="302">
        <v>2.6239700917389925E-3</v>
      </c>
      <c r="AK83" s="302">
        <v>3.1621038643388833E-3</v>
      </c>
      <c r="AL83" s="302">
        <v>0</v>
      </c>
      <c r="AM83" s="302">
        <v>1.6077143238724446E-3</v>
      </c>
      <c r="AN83" s="302">
        <v>4.7992119851271632E-4</v>
      </c>
      <c r="AO83" s="302">
        <v>0</v>
      </c>
      <c r="AP83" s="303">
        <v>2.5556436690457308E-2</v>
      </c>
    </row>
    <row r="84" spans="2:45" s="179" customFormat="1" ht="13.5" customHeight="1">
      <c r="B84" s="280" t="str">
        <v>34</v>
      </c>
      <c r="C84" s="283" t="str">
        <v>医療・福祉</v>
      </c>
      <c r="D84" s="301">
        <v>9.7286516899478708E-5</v>
      </c>
      <c r="E84" s="302">
        <v>0</v>
      </c>
      <c r="F84" s="302">
        <v>0</v>
      </c>
      <c r="G84" s="302">
        <v>0</v>
      </c>
      <c r="H84" s="302">
        <v>0</v>
      </c>
      <c r="I84" s="302">
        <v>0</v>
      </c>
      <c r="J84" s="302">
        <v>0</v>
      </c>
      <c r="K84" s="302">
        <v>1.6752986429243343E-6</v>
      </c>
      <c r="L84" s="302">
        <v>0</v>
      </c>
      <c r="M84" s="302">
        <v>0</v>
      </c>
      <c r="N84" s="302">
        <v>0</v>
      </c>
      <c r="O84" s="302">
        <v>0</v>
      </c>
      <c r="P84" s="302">
        <v>0</v>
      </c>
      <c r="Q84" s="302">
        <v>0</v>
      </c>
      <c r="R84" s="302">
        <v>0</v>
      </c>
      <c r="S84" s="302">
        <v>0</v>
      </c>
      <c r="T84" s="302">
        <v>0</v>
      </c>
      <c r="U84" s="302">
        <v>0</v>
      </c>
      <c r="V84" s="302">
        <v>0</v>
      </c>
      <c r="W84" s="302">
        <v>0</v>
      </c>
      <c r="X84" s="302">
        <v>0</v>
      </c>
      <c r="Y84" s="302">
        <v>0</v>
      </c>
      <c r="Z84" s="302">
        <v>0</v>
      </c>
      <c r="AA84" s="302">
        <v>0</v>
      </c>
      <c r="AB84" s="302">
        <v>5.6473245799802346E-5</v>
      </c>
      <c r="AC84" s="302">
        <v>0</v>
      </c>
      <c r="AD84" s="302">
        <v>3.8796180386720322E-6</v>
      </c>
      <c r="AE84" s="302">
        <v>2.7820022997885678E-5</v>
      </c>
      <c r="AF84" s="302">
        <v>0</v>
      </c>
      <c r="AG84" s="302">
        <v>2.4336608562284208E-4</v>
      </c>
      <c r="AH84" s="302">
        <v>1.6942052021340825E-4</v>
      </c>
      <c r="AI84" s="302">
        <v>6.3803044255918261E-6</v>
      </c>
      <c r="AJ84" s="302">
        <v>4.9980382699790329E-6</v>
      </c>
      <c r="AK84" s="302">
        <v>2.2995368185888855E-2</v>
      </c>
      <c r="AL84" s="302">
        <v>0</v>
      </c>
      <c r="AM84" s="302">
        <v>3.3811026790167079E-6</v>
      </c>
      <c r="AN84" s="302">
        <v>1.1014584883898407E-5</v>
      </c>
      <c r="AO84" s="302">
        <v>0</v>
      </c>
      <c r="AP84" s="303">
        <v>8.2474226804123715E-4</v>
      </c>
    </row>
    <row r="85" spans="2:45" s="179" customFormat="1" ht="13.5" customHeight="1">
      <c r="B85" s="280" t="str">
        <v>35</v>
      </c>
      <c r="C85" s="283" t="str">
        <v>その他の非営利団体サービス</v>
      </c>
      <c r="D85" s="301">
        <v>1.3782256560759484E-4</v>
      </c>
      <c r="E85" s="302">
        <v>1.1504832029452371E-4</v>
      </c>
      <c r="F85" s="302">
        <v>5.6044993313930621E-3</v>
      </c>
      <c r="G85" s="302">
        <v>2.512359186319799E-3</v>
      </c>
      <c r="H85" s="302">
        <v>8.586749535614566E-4</v>
      </c>
      <c r="I85" s="302">
        <v>1.3330794134450582E-3</v>
      </c>
      <c r="J85" s="302">
        <v>8.5535589648140801E-4</v>
      </c>
      <c r="K85" s="302">
        <v>1.5370865048830768E-3</v>
      </c>
      <c r="L85" s="302">
        <v>1.2025656190862469E-4</v>
      </c>
      <c r="M85" s="302">
        <v>8.2994422613254064E-4</v>
      </c>
      <c r="N85" s="302">
        <v>1.3620485209755472E-3</v>
      </c>
      <c r="O85" s="302">
        <v>7.0642422187371958E-4</v>
      </c>
      <c r="P85" s="302">
        <v>3.5654232157357078E-4</v>
      </c>
      <c r="Q85" s="302">
        <v>9.4010369384090863E-4</v>
      </c>
      <c r="R85" s="302">
        <v>3.0087493439025299E-3</v>
      </c>
      <c r="S85" s="302">
        <v>1.8435169653385594E-3</v>
      </c>
      <c r="T85" s="302">
        <v>2.764337407556861E-3</v>
      </c>
      <c r="U85" s="302">
        <v>9.3446438963248131E-4</v>
      </c>
      <c r="V85" s="302">
        <v>6.8598293310213995E-4</v>
      </c>
      <c r="W85" s="302">
        <v>3.0852537463795491E-4</v>
      </c>
      <c r="X85" s="302">
        <v>2.3817604506123631E-4</v>
      </c>
      <c r="Y85" s="302">
        <v>6.5849953383448844E-4</v>
      </c>
      <c r="Z85" s="302">
        <v>8.807499710568853E-4</v>
      </c>
      <c r="AA85" s="302">
        <v>1.473582642333362E-3</v>
      </c>
      <c r="AB85" s="302">
        <v>8.1462657066214885E-3</v>
      </c>
      <c r="AC85" s="302">
        <v>1.2041809161408409E-3</v>
      </c>
      <c r="AD85" s="302">
        <v>5.4961255547853795E-4</v>
      </c>
      <c r="AE85" s="302">
        <v>2.9211024147779963E-3</v>
      </c>
      <c r="AF85" s="302">
        <v>5.1489169768030994E-5</v>
      </c>
      <c r="AG85" s="302">
        <v>1.2325879444495024E-3</v>
      </c>
      <c r="AH85" s="302">
        <v>1.164381029830333E-3</v>
      </c>
      <c r="AI85" s="302">
        <v>2.1267681418639423E-6</v>
      </c>
      <c r="AJ85" s="302">
        <v>9.5712432870098489E-4</v>
      </c>
      <c r="AK85" s="302">
        <v>1.1711941606401726E-3</v>
      </c>
      <c r="AL85" s="302">
        <v>0</v>
      </c>
      <c r="AM85" s="302">
        <v>1.6922418908478622E-3</v>
      </c>
      <c r="AN85" s="302">
        <v>1.993639863985612E-3</v>
      </c>
      <c r="AO85" s="302">
        <v>0</v>
      </c>
      <c r="AP85" s="303">
        <v>2.0618556701030928E-3</v>
      </c>
    </row>
    <row r="86" spans="2:45" s="179" customFormat="1" ht="13.5" customHeight="1">
      <c r="B86" s="280" t="str">
        <v>36</v>
      </c>
      <c r="C86" s="283" t="str">
        <v>対事業所サービス</v>
      </c>
      <c r="D86" s="301">
        <v>2.6129536997251655E-2</v>
      </c>
      <c r="E86" s="302">
        <v>3.4859641049240678E-2</v>
      </c>
      <c r="F86" s="302">
        <v>1.9291276645952961E-2</v>
      </c>
      <c r="G86" s="302">
        <v>0.16711240781262662</v>
      </c>
      <c r="H86" s="302">
        <v>3.5655455214551914E-2</v>
      </c>
      <c r="I86" s="302">
        <v>3.6723163841807911E-2</v>
      </c>
      <c r="J86" s="302">
        <v>3.1743968030218013E-2</v>
      </c>
      <c r="K86" s="302">
        <v>4.2091040754152438E-2</v>
      </c>
      <c r="L86" s="302">
        <v>3.2469271715328666E-3</v>
      </c>
      <c r="M86" s="302">
        <v>3.7769529940591337E-2</v>
      </c>
      <c r="N86" s="302">
        <v>5.9713809569592664E-2</v>
      </c>
      <c r="O86" s="302">
        <v>2.0062447901213636E-2</v>
      </c>
      <c r="P86" s="302">
        <v>1.8096248024640525E-2</v>
      </c>
      <c r="Q86" s="302">
        <v>3.6341261675644054E-2</v>
      </c>
      <c r="R86" s="302">
        <v>3.9589024677530678E-2</v>
      </c>
      <c r="S86" s="302">
        <v>3.7324298439377082E-2</v>
      </c>
      <c r="T86" s="302">
        <v>3.9866044659322759E-2</v>
      </c>
      <c r="U86" s="302">
        <v>5.9186288553650566E-2</v>
      </c>
      <c r="V86" s="302">
        <v>4.7165236976938016E-2</v>
      </c>
      <c r="W86" s="302">
        <v>3.5820425639088278E-2</v>
      </c>
      <c r="X86" s="302">
        <v>2.5060948460653827E-2</v>
      </c>
      <c r="Y86" s="302">
        <v>3.3237926965229918E-2</v>
      </c>
      <c r="Z86" s="302">
        <v>0.1016130474095546</v>
      </c>
      <c r="AA86" s="302">
        <v>7.739296848923527E-2</v>
      </c>
      <c r="AB86" s="302">
        <v>9.6385712268812651E-2</v>
      </c>
      <c r="AC86" s="302">
        <v>3.5318626270410866E-2</v>
      </c>
      <c r="AD86" s="302">
        <v>7.2828189821951397E-2</v>
      </c>
      <c r="AE86" s="302">
        <v>9.6614303201157312E-2</v>
      </c>
      <c r="AF86" s="302">
        <v>5.8666760033694509E-3</v>
      </c>
      <c r="AG86" s="302">
        <v>3.8922816183319442E-2</v>
      </c>
      <c r="AH86" s="302">
        <v>0.10514853559063074</v>
      </c>
      <c r="AI86" s="302">
        <v>7.826294085245121E-2</v>
      </c>
      <c r="AJ86" s="302">
        <v>5.0032862101625115E-2</v>
      </c>
      <c r="AK86" s="302">
        <v>4.9409227035927858E-2</v>
      </c>
      <c r="AL86" s="302">
        <v>5.2862360385611755E-2</v>
      </c>
      <c r="AM86" s="302">
        <v>9.1443612505346369E-2</v>
      </c>
      <c r="AN86" s="302">
        <v>3.0982453766279949E-2</v>
      </c>
      <c r="AO86" s="302">
        <v>0</v>
      </c>
      <c r="AP86" s="303">
        <v>5.8250066085117631E-2</v>
      </c>
    </row>
    <row r="87" spans="2:45" s="179" customFormat="1" ht="13.5" customHeight="1">
      <c r="B87" s="280" t="str">
        <v>37</v>
      </c>
      <c r="C87" s="283" t="str">
        <v>対個人サービス</v>
      </c>
      <c r="D87" s="301">
        <v>1.5403698509084128E-4</v>
      </c>
      <c r="E87" s="302">
        <v>3.4514496088357109E-4</v>
      </c>
      <c r="F87" s="302">
        <v>1.0422402265397625E-3</v>
      </c>
      <c r="G87" s="302">
        <v>1.6208768943998703E-4</v>
      </c>
      <c r="H87" s="302">
        <v>2.5039818373696898E-3</v>
      </c>
      <c r="I87" s="302">
        <v>1.5869993017203073E-4</v>
      </c>
      <c r="J87" s="302">
        <v>1.0948555474962022E-4</v>
      </c>
      <c r="K87" s="302">
        <v>9.7167321289611384E-5</v>
      </c>
      <c r="L87" s="302">
        <v>8.7459317751727051E-6</v>
      </c>
      <c r="M87" s="302">
        <v>1.0096645086770567E-4</v>
      </c>
      <c r="N87" s="302">
        <v>6.0090375925391791E-5</v>
      </c>
      <c r="O87" s="302">
        <v>8.4770906624846354E-5</v>
      </c>
      <c r="P87" s="302">
        <v>1.2421474429014724E-4</v>
      </c>
      <c r="Q87" s="302">
        <v>9.279993544352317E-5</v>
      </c>
      <c r="R87" s="302">
        <v>1.115882311612202E-4</v>
      </c>
      <c r="S87" s="302">
        <v>1.2179391362597089E-4</v>
      </c>
      <c r="T87" s="302">
        <v>1.6593566975784706E-4</v>
      </c>
      <c r="U87" s="302">
        <v>1.8353552083799632E-4</v>
      </c>
      <c r="V87" s="302">
        <v>1.3406832568771464E-4</v>
      </c>
      <c r="W87" s="302">
        <v>7.5557234605213452E-5</v>
      </c>
      <c r="X87" s="302">
        <v>1.0121321213128561E-4</v>
      </c>
      <c r="Y87" s="302">
        <v>8.4757365741072765E-5</v>
      </c>
      <c r="Z87" s="302">
        <v>2.5792345242264862E-4</v>
      </c>
      <c r="AA87" s="302">
        <v>7.5792579031983015E-5</v>
      </c>
      <c r="AB87" s="302">
        <v>2.5412960609911054E-4</v>
      </c>
      <c r="AC87" s="302">
        <v>2.408361832281682E-5</v>
      </c>
      <c r="AD87" s="302">
        <v>6.3496415232932267E-4</v>
      </c>
      <c r="AE87" s="302">
        <v>2.0865017248414259E-4</v>
      </c>
      <c r="AF87" s="302">
        <v>3.9131769023703552E-4</v>
      </c>
      <c r="AG87" s="302">
        <v>6.355531588567747E-4</v>
      </c>
      <c r="AH87" s="302">
        <v>4.9039539669044714E-3</v>
      </c>
      <c r="AI87" s="302">
        <v>4.9979051333802645E-4</v>
      </c>
      <c r="AJ87" s="302">
        <v>9.3463315648607923E-4</v>
      </c>
      <c r="AK87" s="302">
        <v>1.8162537194141379E-2</v>
      </c>
      <c r="AL87" s="302">
        <v>1.7730496453900709E-3</v>
      </c>
      <c r="AM87" s="302">
        <v>8.6556228582827723E-4</v>
      </c>
      <c r="AN87" s="302">
        <v>1.0783278601336542E-2</v>
      </c>
      <c r="AO87" s="302">
        <v>0</v>
      </c>
      <c r="AP87" s="303">
        <v>3.0134813639968281E-3</v>
      </c>
    </row>
    <row r="88" spans="2:45" s="179" customFormat="1" ht="13.5" customHeight="1">
      <c r="B88" s="280" t="str">
        <v>38</v>
      </c>
      <c r="C88" s="283" t="str">
        <v>事務用品</v>
      </c>
      <c r="D88" s="301">
        <v>6.4857677932985802E-4</v>
      </c>
      <c r="E88" s="302">
        <v>1.3805798435342844E-3</v>
      </c>
      <c r="F88" s="302">
        <v>1.7501769841894125E-3</v>
      </c>
      <c r="G88" s="302">
        <v>1.5398330496798767E-3</v>
      </c>
      <c r="H88" s="302">
        <v>8.2557410501146852E-4</v>
      </c>
      <c r="I88" s="302">
        <v>1.5869993017203073E-3</v>
      </c>
      <c r="J88" s="302">
        <v>1.3001409626517402E-3</v>
      </c>
      <c r="K88" s="302">
        <v>7.5220909067302605E-4</v>
      </c>
      <c r="L88" s="302">
        <v>2.0771587966035175E-5</v>
      </c>
      <c r="M88" s="302">
        <v>3.1703465572459582E-4</v>
      </c>
      <c r="N88" s="302">
        <v>1.6504823254174278E-3</v>
      </c>
      <c r="O88" s="302">
        <v>4.5211150199918055E-4</v>
      </c>
      <c r="P88" s="302">
        <v>6.6477890925652878E-4</v>
      </c>
      <c r="Q88" s="302">
        <v>6.6170388751033912E-4</v>
      </c>
      <c r="R88" s="302">
        <v>1.1944073631700977E-3</v>
      </c>
      <c r="S88" s="302">
        <v>1.0906091356507393E-3</v>
      </c>
      <c r="T88" s="302">
        <v>7.2785418780146546E-4</v>
      </c>
      <c r="U88" s="302">
        <v>1.397220108330722E-3</v>
      </c>
      <c r="V88" s="302">
        <v>1.9931491085573576E-3</v>
      </c>
      <c r="W88" s="302">
        <v>1.454476766150359E-3</v>
      </c>
      <c r="X88" s="302">
        <v>3.4078209956130108E-4</v>
      </c>
      <c r="Y88" s="302">
        <v>1.4799940017864244E-3</v>
      </c>
      <c r="Z88" s="302">
        <v>1.4977145930451527E-3</v>
      </c>
      <c r="AA88" s="302">
        <v>4.5184037499836027E-5</v>
      </c>
      <c r="AB88" s="302">
        <v>7.9062544119723281E-4</v>
      </c>
      <c r="AC88" s="302">
        <v>2.8057415346081594E-3</v>
      </c>
      <c r="AD88" s="302">
        <v>2.8256551381661303E-3</v>
      </c>
      <c r="AE88" s="302">
        <v>4.6621721873956745E-3</v>
      </c>
      <c r="AF88" s="302">
        <v>8.3412455024210212E-5</v>
      </c>
      <c r="AG88" s="302">
        <v>2.1955472760506762E-3</v>
      </c>
      <c r="AH88" s="302">
        <v>2.7600142929311597E-3</v>
      </c>
      <c r="AI88" s="302">
        <v>4.3960297492327688E-3</v>
      </c>
      <c r="AJ88" s="302">
        <v>4.5457158065459304E-3</v>
      </c>
      <c r="AK88" s="302">
        <v>2.6469228769247064E-3</v>
      </c>
      <c r="AL88" s="302">
        <v>4.6184227290100646E-3</v>
      </c>
      <c r="AM88" s="302">
        <v>1.9796356185642822E-3</v>
      </c>
      <c r="AN88" s="302">
        <v>2.2501223405678177E-3</v>
      </c>
      <c r="AO88" s="302">
        <v>0</v>
      </c>
      <c r="AP88" s="303">
        <v>2.7491408934707902E-4</v>
      </c>
    </row>
    <row r="89" spans="2:45" s="179" customFormat="1" ht="13.5" customHeight="1">
      <c r="B89" s="285" t="str">
        <v>39</v>
      </c>
      <c r="C89" s="286" t="str">
        <v>分類不明</v>
      </c>
      <c r="D89" s="305">
        <v>1.1236592701889791E-2</v>
      </c>
      <c r="E89" s="306">
        <v>1.023930050621261E-2</v>
      </c>
      <c r="F89" s="306">
        <v>1.3352473845669786E-2</v>
      </c>
      <c r="G89" s="306">
        <v>5.3488937515195718E-3</v>
      </c>
      <c r="H89" s="306">
        <v>2.108718763508067E-3</v>
      </c>
      <c r="I89" s="306">
        <v>2.9835586872341774E-3</v>
      </c>
      <c r="J89" s="306">
        <v>3.2161381707700941E-3</v>
      </c>
      <c r="K89" s="306">
        <v>1.1593066609036392E-3</v>
      </c>
      <c r="L89" s="306">
        <v>3.1048057801863103E-4</v>
      </c>
      <c r="M89" s="306">
        <v>2.681668935046263E-3</v>
      </c>
      <c r="N89" s="306">
        <v>1.0327532609044001E-2</v>
      </c>
      <c r="O89" s="306">
        <v>5.7785501349270265E-3</v>
      </c>
      <c r="P89" s="306">
        <v>8.7709411107098414E-3</v>
      </c>
      <c r="Q89" s="306">
        <v>2.796102402711372E-3</v>
      </c>
      <c r="R89" s="306">
        <v>8.9642545699513566E-3</v>
      </c>
      <c r="S89" s="306">
        <v>8.6805843893419249E-3</v>
      </c>
      <c r="T89" s="306">
        <v>6.6789107077533444E-3</v>
      </c>
      <c r="U89" s="306">
        <v>1.3535744661802229E-3</v>
      </c>
      <c r="V89" s="306">
        <v>8.0373961249784933E-3</v>
      </c>
      <c r="W89" s="306">
        <v>2.8900642236494144E-3</v>
      </c>
      <c r="X89" s="306">
        <v>8.1899131284214589E-4</v>
      </c>
      <c r="Y89" s="306">
        <v>1.1279249440927376E-3</v>
      </c>
      <c r="Z89" s="306">
        <v>1.4046569837903903E-2</v>
      </c>
      <c r="AA89" s="306">
        <v>3.4369019491810758E-3</v>
      </c>
      <c r="AB89" s="306">
        <v>6.692079627276578E-3</v>
      </c>
      <c r="AC89" s="306">
        <v>6.8638312220027935E-4</v>
      </c>
      <c r="AD89" s="306">
        <v>6.2099752739010333E-3</v>
      </c>
      <c r="AE89" s="306">
        <v>4.070996698690604E-3</v>
      </c>
      <c r="AF89" s="306">
        <v>8.0940974875344724E-4</v>
      </c>
      <c r="AG89" s="306">
        <v>6.6706819152735856E-3</v>
      </c>
      <c r="AH89" s="306">
        <v>6.4687834990574062E-3</v>
      </c>
      <c r="AI89" s="306">
        <v>6.5291781955223026E-4</v>
      </c>
      <c r="AJ89" s="306">
        <v>1.2147732015184039E-2</v>
      </c>
      <c r="AK89" s="306">
        <v>3.3619170510462509E-3</v>
      </c>
      <c r="AL89" s="306">
        <v>2.9409266573236508E-3</v>
      </c>
      <c r="AM89" s="306">
        <v>6.0741509628535152E-3</v>
      </c>
      <c r="AN89" s="306">
        <v>1.666349341721202E-3</v>
      </c>
      <c r="AO89" s="306">
        <v>5.1977130062772381E-4</v>
      </c>
      <c r="AP89" s="307">
        <v>0</v>
      </c>
    </row>
    <row r="90" spans="2:45" s="179" customFormat="1" ht="13.5">
      <c r="B90" s="308"/>
      <c r="C90" s="309"/>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10"/>
    </row>
    <row r="91" spans="2:45" ht="13.5">
      <c r="B91" s="274" t="s">
        <v>151</v>
      </c>
      <c r="C91" s="31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c r="AM91" s="291"/>
      <c r="AN91" s="291"/>
      <c r="AO91" s="291"/>
      <c r="AP91" s="291"/>
    </row>
    <row r="92" spans="2:45">
      <c r="B92" s="292"/>
      <c r="C92" s="293"/>
      <c r="D92" s="516" t="str">
        <f t="array" ref="D92:AP93">+TRANSPOSE($B$7:$C$45)</f>
        <v>01</v>
      </c>
      <c r="E92" s="512" t="str">
        <v>02</v>
      </c>
      <c r="F92" s="512" t="str">
        <v>03</v>
      </c>
      <c r="G92" s="512" t="str">
        <v>04</v>
      </c>
      <c r="H92" s="512" t="str">
        <v>05</v>
      </c>
      <c r="I92" s="512" t="str">
        <v>06</v>
      </c>
      <c r="J92" s="512" t="str">
        <v>07</v>
      </c>
      <c r="K92" s="512" t="str">
        <v>08</v>
      </c>
      <c r="L92" s="512" t="str">
        <v>09</v>
      </c>
      <c r="M92" s="512" t="str">
        <v>10</v>
      </c>
      <c r="N92" s="512" t="str">
        <v>11</v>
      </c>
      <c r="O92" s="512" t="str">
        <v>12</v>
      </c>
      <c r="P92" s="512" t="str">
        <v>13</v>
      </c>
      <c r="Q92" s="512" t="str">
        <v>14</v>
      </c>
      <c r="R92" s="512" t="str">
        <v>15</v>
      </c>
      <c r="S92" s="512" t="str">
        <v>16</v>
      </c>
      <c r="T92" s="512" t="str">
        <v>17</v>
      </c>
      <c r="U92" s="512" t="str">
        <v>18</v>
      </c>
      <c r="V92" s="512" t="str">
        <v>19</v>
      </c>
      <c r="W92" s="512" t="str">
        <v>20</v>
      </c>
      <c r="X92" s="512" t="str">
        <v>21</v>
      </c>
      <c r="Y92" s="512" t="str">
        <v>22</v>
      </c>
      <c r="Z92" s="512" t="str">
        <v>23</v>
      </c>
      <c r="AA92" s="512" t="str">
        <v>24</v>
      </c>
      <c r="AB92" s="512" t="str">
        <v>25</v>
      </c>
      <c r="AC92" s="512" t="str">
        <v>26</v>
      </c>
      <c r="AD92" s="512" t="str">
        <v>27</v>
      </c>
      <c r="AE92" s="512" t="str">
        <v>28</v>
      </c>
      <c r="AF92" s="512" t="str">
        <v>29</v>
      </c>
      <c r="AG92" s="512" t="str">
        <v>30</v>
      </c>
      <c r="AH92" s="512" t="str">
        <v>31</v>
      </c>
      <c r="AI92" s="512" t="str">
        <v>32</v>
      </c>
      <c r="AJ92" s="512" t="str">
        <v>33</v>
      </c>
      <c r="AK92" s="512" t="str">
        <v>34</v>
      </c>
      <c r="AL92" s="512" t="str">
        <v>35</v>
      </c>
      <c r="AM92" s="512" t="str">
        <v>36</v>
      </c>
      <c r="AN92" s="512" t="str">
        <v>37</v>
      </c>
      <c r="AO92" s="512" t="str">
        <v>38</v>
      </c>
      <c r="AP92" s="293" t="str">
        <v>39</v>
      </c>
      <c r="AQ92" s="312"/>
      <c r="AS92" s="179"/>
    </row>
    <row r="93" spans="2:45" ht="40.5">
      <c r="B93" s="295"/>
      <c r="C93" s="278"/>
      <c r="D93" s="517" t="str">
        <v>農業</v>
      </c>
      <c r="E93" s="519" t="str">
        <v>林業</v>
      </c>
      <c r="F93" s="519" t="str">
        <v>漁業</v>
      </c>
      <c r="G93" s="519" t="str">
        <v>鉱業</v>
      </c>
      <c r="H93" s="519" t="str">
        <v>飲食料品</v>
      </c>
      <c r="I93" s="519" t="str">
        <v>繊維製品</v>
      </c>
      <c r="J93" s="519" t="str">
        <v>パルプ・紙・木製品</v>
      </c>
      <c r="K93" s="519" t="str">
        <v>化学製品</v>
      </c>
      <c r="L93" s="519" t="str">
        <v>石油・石炭製品</v>
      </c>
      <c r="M93" s="519" t="str">
        <v>プラスチック・ゴム</v>
      </c>
      <c r="N93" s="519" t="str">
        <v>窯業・土石製品</v>
      </c>
      <c r="O93" s="519" t="str">
        <v>鉄鋼</v>
      </c>
      <c r="P93" s="519" t="str">
        <v>非鉄金属</v>
      </c>
      <c r="Q93" s="519" t="str">
        <v>金属製品</v>
      </c>
      <c r="R93" s="519" t="str">
        <v>はん用機械</v>
      </c>
      <c r="S93" s="519" t="str">
        <v>生産用機械</v>
      </c>
      <c r="T93" s="519" t="str">
        <v>業務用機械</v>
      </c>
      <c r="U93" s="519" t="str">
        <v>電子部品</v>
      </c>
      <c r="V93" s="519" t="str">
        <v>電気機械</v>
      </c>
      <c r="W93" s="519" t="str">
        <v>情報・通信機器</v>
      </c>
      <c r="X93" s="519" t="str">
        <v>輸送機械</v>
      </c>
      <c r="Y93" s="519" t="str">
        <v>その他の製造工業製品</v>
      </c>
      <c r="Z93" s="519" t="str">
        <v>建設</v>
      </c>
      <c r="AA93" s="519" t="str">
        <v>電力・ガス・熱供給</v>
      </c>
      <c r="AB93" s="519" t="str">
        <v>水道</v>
      </c>
      <c r="AC93" s="519" t="str">
        <v>廃棄物処理</v>
      </c>
      <c r="AD93" s="519" t="str">
        <v>商業</v>
      </c>
      <c r="AE93" s="519" t="str">
        <v>金融・保険</v>
      </c>
      <c r="AF93" s="519" t="str">
        <v>不動産</v>
      </c>
      <c r="AG93" s="519" t="str">
        <v>運輸・郵便</v>
      </c>
      <c r="AH93" s="519" t="str">
        <v>情報通信</v>
      </c>
      <c r="AI93" s="519" t="str">
        <v>公務</v>
      </c>
      <c r="AJ93" s="519" t="str">
        <v>教育・研究</v>
      </c>
      <c r="AK93" s="519" t="str">
        <v>医療・福祉</v>
      </c>
      <c r="AL93" s="519" t="str">
        <v>その他の非営利団体サービス</v>
      </c>
      <c r="AM93" s="519" t="str">
        <v>対事業所サービス</v>
      </c>
      <c r="AN93" s="519" t="str">
        <v>対個人サービス</v>
      </c>
      <c r="AO93" s="519" t="str">
        <v>事務用品</v>
      </c>
      <c r="AP93" s="518" t="str">
        <v>分類不明</v>
      </c>
      <c r="AQ93" s="313" t="s">
        <v>158</v>
      </c>
    </row>
    <row r="94" spans="2:45" s="179" customFormat="1" ht="13.5" customHeight="1">
      <c r="B94" s="297" t="str">
        <f t="array" ref="B94:C132">+TRANSPOSE(結果!$D$5:$AP$6)</f>
        <v>01</v>
      </c>
      <c r="C94" s="314" t="str">
        <v>農業</v>
      </c>
      <c r="D94" s="315">
        <f>H$7*D51</f>
        <v>0</v>
      </c>
      <c r="E94" s="316">
        <f t="shared" ref="E94:AP94" si="0">I$7*E51</f>
        <v>0</v>
      </c>
      <c r="F94" s="316">
        <f t="shared" si="0"/>
        <v>0</v>
      </c>
      <c r="G94" s="316">
        <f t="shared" si="0"/>
        <v>0</v>
      </c>
      <c r="H94" s="316">
        <f t="shared" si="0"/>
        <v>0</v>
      </c>
      <c r="I94" s="316">
        <f t="shared" si="0"/>
        <v>0</v>
      </c>
      <c r="J94" s="316">
        <f t="shared" si="0"/>
        <v>0</v>
      </c>
      <c r="K94" s="316">
        <f t="shared" si="0"/>
        <v>0</v>
      </c>
      <c r="L94" s="316">
        <f t="shared" si="0"/>
        <v>0</v>
      </c>
      <c r="M94" s="316">
        <f t="shared" si="0"/>
        <v>0</v>
      </c>
      <c r="N94" s="316">
        <f t="shared" si="0"/>
        <v>0</v>
      </c>
      <c r="O94" s="316">
        <f t="shared" si="0"/>
        <v>0</v>
      </c>
      <c r="P94" s="316">
        <f t="shared" si="0"/>
        <v>0</v>
      </c>
      <c r="Q94" s="316">
        <f t="shared" si="0"/>
        <v>0</v>
      </c>
      <c r="R94" s="316">
        <f t="shared" si="0"/>
        <v>0</v>
      </c>
      <c r="S94" s="316">
        <f t="shared" si="0"/>
        <v>0</v>
      </c>
      <c r="T94" s="316">
        <f t="shared" si="0"/>
        <v>0</v>
      </c>
      <c r="U94" s="316">
        <f t="shared" si="0"/>
        <v>0</v>
      </c>
      <c r="V94" s="316">
        <f t="shared" si="0"/>
        <v>0</v>
      </c>
      <c r="W94" s="316">
        <f t="shared" si="0"/>
        <v>0</v>
      </c>
      <c r="X94" s="316">
        <f t="shared" si="0"/>
        <v>0</v>
      </c>
      <c r="Y94" s="316">
        <f t="shared" si="0"/>
        <v>0</v>
      </c>
      <c r="Z94" s="316">
        <f t="shared" si="0"/>
        <v>0</v>
      </c>
      <c r="AA94" s="316">
        <f t="shared" si="0"/>
        <v>0</v>
      </c>
      <c r="AB94" s="316">
        <f t="shared" si="0"/>
        <v>0</v>
      </c>
      <c r="AC94" s="316">
        <f t="shared" si="0"/>
        <v>0</v>
      </c>
      <c r="AD94" s="316">
        <f t="shared" si="0"/>
        <v>0</v>
      </c>
      <c r="AE94" s="316">
        <f t="shared" si="0"/>
        <v>0</v>
      </c>
      <c r="AF94" s="316">
        <f t="shared" si="0"/>
        <v>0</v>
      </c>
      <c r="AG94" s="316">
        <f t="shared" si="0"/>
        <v>0</v>
      </c>
      <c r="AH94" s="316">
        <f t="shared" si="0"/>
        <v>0</v>
      </c>
      <c r="AI94" s="316">
        <f t="shared" si="0"/>
        <v>0</v>
      </c>
      <c r="AJ94" s="316">
        <f t="shared" si="0"/>
        <v>0</v>
      </c>
      <c r="AK94" s="316">
        <f t="shared" si="0"/>
        <v>0</v>
      </c>
      <c r="AL94" s="316">
        <f t="shared" si="0"/>
        <v>0</v>
      </c>
      <c r="AM94" s="316">
        <f t="shared" si="0"/>
        <v>0</v>
      </c>
      <c r="AN94" s="316">
        <f t="shared" si="0"/>
        <v>0</v>
      </c>
      <c r="AO94" s="316">
        <f t="shared" si="0"/>
        <v>0</v>
      </c>
      <c r="AP94" s="317">
        <f t="shared" si="0"/>
        <v>0</v>
      </c>
      <c r="AQ94" s="318">
        <f t="shared" ref="AQ94:AQ132" si="1">SUM(D94:AP94)</f>
        <v>0</v>
      </c>
    </row>
    <row r="95" spans="2:45" s="179" customFormat="1" ht="13.5" customHeight="1">
      <c r="B95" s="297" t="str">
        <v>02</v>
      </c>
      <c r="C95" s="314" t="str">
        <v>林業</v>
      </c>
      <c r="D95" s="319">
        <f t="shared" ref="D95:AP95" si="2">H$7*D52</f>
        <v>0</v>
      </c>
      <c r="E95" s="320">
        <f t="shared" si="2"/>
        <v>0</v>
      </c>
      <c r="F95" s="320">
        <f t="shared" si="2"/>
        <v>0</v>
      </c>
      <c r="G95" s="320">
        <f t="shared" si="2"/>
        <v>0</v>
      </c>
      <c r="H95" s="320">
        <f t="shared" si="2"/>
        <v>0</v>
      </c>
      <c r="I95" s="320">
        <f t="shared" si="2"/>
        <v>0</v>
      </c>
      <c r="J95" s="320">
        <f t="shared" si="2"/>
        <v>0</v>
      </c>
      <c r="K95" s="320">
        <f t="shared" si="2"/>
        <v>0</v>
      </c>
      <c r="L95" s="320">
        <f t="shared" si="2"/>
        <v>0</v>
      </c>
      <c r="M95" s="320">
        <f t="shared" si="2"/>
        <v>0</v>
      </c>
      <c r="N95" s="320">
        <f t="shared" si="2"/>
        <v>0</v>
      </c>
      <c r="O95" s="320">
        <f t="shared" si="2"/>
        <v>0</v>
      </c>
      <c r="P95" s="320">
        <f t="shared" si="2"/>
        <v>0</v>
      </c>
      <c r="Q95" s="320">
        <f t="shared" si="2"/>
        <v>0</v>
      </c>
      <c r="R95" s="320">
        <f t="shared" si="2"/>
        <v>0</v>
      </c>
      <c r="S95" s="320">
        <f t="shared" si="2"/>
        <v>0</v>
      </c>
      <c r="T95" s="320">
        <f t="shared" si="2"/>
        <v>0</v>
      </c>
      <c r="U95" s="320">
        <f t="shared" si="2"/>
        <v>0</v>
      </c>
      <c r="V95" s="320">
        <f t="shared" si="2"/>
        <v>0</v>
      </c>
      <c r="W95" s="320">
        <f t="shared" si="2"/>
        <v>0</v>
      </c>
      <c r="X95" s="320">
        <f t="shared" si="2"/>
        <v>0</v>
      </c>
      <c r="Y95" s="320">
        <f t="shared" si="2"/>
        <v>0</v>
      </c>
      <c r="Z95" s="320">
        <f t="shared" si="2"/>
        <v>0</v>
      </c>
      <c r="AA95" s="320">
        <f t="shared" si="2"/>
        <v>0</v>
      </c>
      <c r="AB95" s="320">
        <f t="shared" si="2"/>
        <v>0</v>
      </c>
      <c r="AC95" s="320">
        <f t="shared" si="2"/>
        <v>0</v>
      </c>
      <c r="AD95" s="320">
        <f t="shared" si="2"/>
        <v>0</v>
      </c>
      <c r="AE95" s="320">
        <f t="shared" si="2"/>
        <v>0</v>
      </c>
      <c r="AF95" s="320">
        <f t="shared" si="2"/>
        <v>0</v>
      </c>
      <c r="AG95" s="320">
        <f t="shared" si="2"/>
        <v>0</v>
      </c>
      <c r="AH95" s="320">
        <f t="shared" si="2"/>
        <v>0</v>
      </c>
      <c r="AI95" s="320">
        <f t="shared" si="2"/>
        <v>0</v>
      </c>
      <c r="AJ95" s="320">
        <f t="shared" si="2"/>
        <v>0</v>
      </c>
      <c r="AK95" s="320">
        <f t="shared" si="2"/>
        <v>0</v>
      </c>
      <c r="AL95" s="320">
        <f t="shared" si="2"/>
        <v>0</v>
      </c>
      <c r="AM95" s="320">
        <f t="shared" si="2"/>
        <v>0</v>
      </c>
      <c r="AN95" s="320">
        <f t="shared" si="2"/>
        <v>0</v>
      </c>
      <c r="AO95" s="320">
        <f t="shared" si="2"/>
        <v>0</v>
      </c>
      <c r="AP95" s="321">
        <f t="shared" si="2"/>
        <v>0</v>
      </c>
      <c r="AQ95" s="322">
        <f t="shared" si="1"/>
        <v>0</v>
      </c>
    </row>
    <row r="96" spans="2:45" s="179" customFormat="1" ht="13.5" customHeight="1">
      <c r="B96" s="297" t="str">
        <v>03</v>
      </c>
      <c r="C96" s="314" t="str">
        <v>漁業</v>
      </c>
      <c r="D96" s="319">
        <f t="shared" ref="D96:AP96" si="3">H$7*D53</f>
        <v>0</v>
      </c>
      <c r="E96" s="320">
        <f t="shared" si="3"/>
        <v>0</v>
      </c>
      <c r="F96" s="320">
        <f t="shared" si="3"/>
        <v>0</v>
      </c>
      <c r="G96" s="320">
        <f t="shared" si="3"/>
        <v>0</v>
      </c>
      <c r="H96" s="320">
        <f t="shared" si="3"/>
        <v>0</v>
      </c>
      <c r="I96" s="320">
        <f t="shared" si="3"/>
        <v>0</v>
      </c>
      <c r="J96" s="320">
        <f t="shared" si="3"/>
        <v>0</v>
      </c>
      <c r="K96" s="320">
        <f t="shared" si="3"/>
        <v>0</v>
      </c>
      <c r="L96" s="320">
        <f t="shared" si="3"/>
        <v>0</v>
      </c>
      <c r="M96" s="320">
        <f t="shared" si="3"/>
        <v>0</v>
      </c>
      <c r="N96" s="320">
        <f t="shared" si="3"/>
        <v>0</v>
      </c>
      <c r="O96" s="320">
        <f t="shared" si="3"/>
        <v>0</v>
      </c>
      <c r="P96" s="320">
        <f t="shared" si="3"/>
        <v>0</v>
      </c>
      <c r="Q96" s="320">
        <f t="shared" si="3"/>
        <v>0</v>
      </c>
      <c r="R96" s="320">
        <f t="shared" si="3"/>
        <v>0</v>
      </c>
      <c r="S96" s="320">
        <f t="shared" si="3"/>
        <v>0</v>
      </c>
      <c r="T96" s="320">
        <f t="shared" si="3"/>
        <v>0</v>
      </c>
      <c r="U96" s="320">
        <f t="shared" si="3"/>
        <v>0</v>
      </c>
      <c r="V96" s="320">
        <f t="shared" si="3"/>
        <v>0</v>
      </c>
      <c r="W96" s="320">
        <f t="shared" si="3"/>
        <v>0</v>
      </c>
      <c r="X96" s="320">
        <f t="shared" si="3"/>
        <v>0</v>
      </c>
      <c r="Y96" s="320">
        <f t="shared" si="3"/>
        <v>0</v>
      </c>
      <c r="Z96" s="320">
        <f t="shared" si="3"/>
        <v>0</v>
      </c>
      <c r="AA96" s="320">
        <f t="shared" si="3"/>
        <v>0</v>
      </c>
      <c r="AB96" s="320">
        <f t="shared" si="3"/>
        <v>0</v>
      </c>
      <c r="AC96" s="320">
        <f t="shared" si="3"/>
        <v>0</v>
      </c>
      <c r="AD96" s="320">
        <f t="shared" si="3"/>
        <v>0</v>
      </c>
      <c r="AE96" s="320">
        <f t="shared" si="3"/>
        <v>0</v>
      </c>
      <c r="AF96" s="320">
        <f t="shared" si="3"/>
        <v>0</v>
      </c>
      <c r="AG96" s="320">
        <f t="shared" si="3"/>
        <v>0</v>
      </c>
      <c r="AH96" s="320">
        <f t="shared" si="3"/>
        <v>0</v>
      </c>
      <c r="AI96" s="320">
        <f t="shared" si="3"/>
        <v>0</v>
      </c>
      <c r="AJ96" s="320">
        <f t="shared" si="3"/>
        <v>0</v>
      </c>
      <c r="AK96" s="320">
        <f t="shared" si="3"/>
        <v>0</v>
      </c>
      <c r="AL96" s="320">
        <f t="shared" si="3"/>
        <v>0</v>
      </c>
      <c r="AM96" s="320">
        <f t="shared" si="3"/>
        <v>0</v>
      </c>
      <c r="AN96" s="320">
        <f t="shared" si="3"/>
        <v>0</v>
      </c>
      <c r="AO96" s="320">
        <f t="shared" si="3"/>
        <v>0</v>
      </c>
      <c r="AP96" s="321">
        <f t="shared" si="3"/>
        <v>0</v>
      </c>
      <c r="AQ96" s="322">
        <f t="shared" si="1"/>
        <v>0</v>
      </c>
    </row>
    <row r="97" spans="2:43" s="179" customFormat="1" ht="13.5" customHeight="1">
      <c r="B97" s="297" t="str">
        <v>04</v>
      </c>
      <c r="C97" s="314" t="str">
        <v>鉱業</v>
      </c>
      <c r="D97" s="319">
        <f t="shared" ref="D97:AP97" si="4">H$7*D54</f>
        <v>0</v>
      </c>
      <c r="E97" s="320">
        <f t="shared" si="4"/>
        <v>0</v>
      </c>
      <c r="F97" s="320">
        <f t="shared" si="4"/>
        <v>0</v>
      </c>
      <c r="G97" s="320">
        <f t="shared" si="4"/>
        <v>0</v>
      </c>
      <c r="H97" s="320">
        <f t="shared" si="4"/>
        <v>0</v>
      </c>
      <c r="I97" s="320">
        <f t="shared" si="4"/>
        <v>0</v>
      </c>
      <c r="J97" s="320">
        <f t="shared" si="4"/>
        <v>0</v>
      </c>
      <c r="K97" s="320">
        <f t="shared" si="4"/>
        <v>0</v>
      </c>
      <c r="L97" s="320">
        <f t="shared" si="4"/>
        <v>0</v>
      </c>
      <c r="M97" s="320">
        <f t="shared" si="4"/>
        <v>0</v>
      </c>
      <c r="N97" s="320">
        <f t="shared" si="4"/>
        <v>0</v>
      </c>
      <c r="O97" s="320">
        <f t="shared" si="4"/>
        <v>0</v>
      </c>
      <c r="P97" s="320">
        <f t="shared" si="4"/>
        <v>0</v>
      </c>
      <c r="Q97" s="320">
        <f t="shared" si="4"/>
        <v>0</v>
      </c>
      <c r="R97" s="320">
        <f t="shared" si="4"/>
        <v>0</v>
      </c>
      <c r="S97" s="320">
        <f t="shared" si="4"/>
        <v>0</v>
      </c>
      <c r="T97" s="320">
        <f t="shared" si="4"/>
        <v>0</v>
      </c>
      <c r="U97" s="320">
        <f t="shared" si="4"/>
        <v>0</v>
      </c>
      <c r="V97" s="320">
        <f t="shared" si="4"/>
        <v>0</v>
      </c>
      <c r="W97" s="320">
        <f t="shared" si="4"/>
        <v>0</v>
      </c>
      <c r="X97" s="320">
        <f t="shared" si="4"/>
        <v>0</v>
      </c>
      <c r="Y97" s="320">
        <f t="shared" si="4"/>
        <v>0</v>
      </c>
      <c r="Z97" s="320">
        <f t="shared" si="4"/>
        <v>0</v>
      </c>
      <c r="AA97" s="320">
        <f t="shared" si="4"/>
        <v>0</v>
      </c>
      <c r="AB97" s="320">
        <f t="shared" si="4"/>
        <v>0</v>
      </c>
      <c r="AC97" s="320">
        <f t="shared" si="4"/>
        <v>0</v>
      </c>
      <c r="AD97" s="320">
        <f t="shared" si="4"/>
        <v>0</v>
      </c>
      <c r="AE97" s="320">
        <f t="shared" si="4"/>
        <v>0</v>
      </c>
      <c r="AF97" s="320">
        <f t="shared" si="4"/>
        <v>0</v>
      </c>
      <c r="AG97" s="320">
        <f t="shared" si="4"/>
        <v>0</v>
      </c>
      <c r="AH97" s="320">
        <f t="shared" si="4"/>
        <v>0</v>
      </c>
      <c r="AI97" s="320">
        <f t="shared" si="4"/>
        <v>0</v>
      </c>
      <c r="AJ97" s="320">
        <f t="shared" si="4"/>
        <v>0</v>
      </c>
      <c r="AK97" s="320">
        <f t="shared" si="4"/>
        <v>0</v>
      </c>
      <c r="AL97" s="320">
        <f t="shared" si="4"/>
        <v>0</v>
      </c>
      <c r="AM97" s="320">
        <f t="shared" si="4"/>
        <v>0</v>
      </c>
      <c r="AN97" s="320">
        <f t="shared" si="4"/>
        <v>0</v>
      </c>
      <c r="AO97" s="320">
        <f t="shared" si="4"/>
        <v>0</v>
      </c>
      <c r="AP97" s="321">
        <f t="shared" si="4"/>
        <v>0</v>
      </c>
      <c r="AQ97" s="322">
        <f t="shared" si="1"/>
        <v>0</v>
      </c>
    </row>
    <row r="98" spans="2:43" s="179" customFormat="1" ht="13.5" customHeight="1">
      <c r="B98" s="297" t="str">
        <v>05</v>
      </c>
      <c r="C98" s="314" t="str">
        <v>飲食料品</v>
      </c>
      <c r="D98" s="319">
        <f t="shared" ref="D98:AP98" si="5">H$7*D55</f>
        <v>0</v>
      </c>
      <c r="E98" s="320">
        <f t="shared" si="5"/>
        <v>0</v>
      </c>
      <c r="F98" s="320">
        <f t="shared" si="5"/>
        <v>0</v>
      </c>
      <c r="G98" s="320">
        <f t="shared" si="5"/>
        <v>0</v>
      </c>
      <c r="H98" s="320">
        <f t="shared" si="5"/>
        <v>0</v>
      </c>
      <c r="I98" s="320">
        <f t="shared" si="5"/>
        <v>0</v>
      </c>
      <c r="J98" s="320">
        <f t="shared" si="5"/>
        <v>0</v>
      </c>
      <c r="K98" s="320">
        <f t="shared" si="5"/>
        <v>0</v>
      </c>
      <c r="L98" s="320">
        <f t="shared" si="5"/>
        <v>0</v>
      </c>
      <c r="M98" s="320">
        <f t="shared" si="5"/>
        <v>0</v>
      </c>
      <c r="N98" s="320">
        <f t="shared" si="5"/>
        <v>0</v>
      </c>
      <c r="O98" s="320">
        <f t="shared" si="5"/>
        <v>0</v>
      </c>
      <c r="P98" s="320">
        <f t="shared" si="5"/>
        <v>0</v>
      </c>
      <c r="Q98" s="320">
        <f t="shared" si="5"/>
        <v>0</v>
      </c>
      <c r="R98" s="320">
        <f t="shared" si="5"/>
        <v>0</v>
      </c>
      <c r="S98" s="320">
        <f t="shared" si="5"/>
        <v>0</v>
      </c>
      <c r="T98" s="320">
        <f t="shared" si="5"/>
        <v>0</v>
      </c>
      <c r="U98" s="320">
        <f t="shared" si="5"/>
        <v>0</v>
      </c>
      <c r="V98" s="320">
        <f t="shared" si="5"/>
        <v>0</v>
      </c>
      <c r="W98" s="320">
        <f t="shared" si="5"/>
        <v>0</v>
      </c>
      <c r="X98" s="320">
        <f t="shared" si="5"/>
        <v>0</v>
      </c>
      <c r="Y98" s="320">
        <f t="shared" si="5"/>
        <v>0</v>
      </c>
      <c r="Z98" s="320">
        <f t="shared" si="5"/>
        <v>0</v>
      </c>
      <c r="AA98" s="320">
        <f t="shared" si="5"/>
        <v>0</v>
      </c>
      <c r="AB98" s="320">
        <f t="shared" si="5"/>
        <v>0</v>
      </c>
      <c r="AC98" s="320">
        <f t="shared" si="5"/>
        <v>0</v>
      </c>
      <c r="AD98" s="320">
        <f t="shared" si="5"/>
        <v>0</v>
      </c>
      <c r="AE98" s="320">
        <f t="shared" si="5"/>
        <v>0</v>
      </c>
      <c r="AF98" s="320">
        <f t="shared" si="5"/>
        <v>0</v>
      </c>
      <c r="AG98" s="320">
        <f t="shared" si="5"/>
        <v>0</v>
      </c>
      <c r="AH98" s="320">
        <f t="shared" si="5"/>
        <v>0</v>
      </c>
      <c r="AI98" s="320">
        <f t="shared" si="5"/>
        <v>0</v>
      </c>
      <c r="AJ98" s="320">
        <f t="shared" si="5"/>
        <v>0</v>
      </c>
      <c r="AK98" s="320">
        <f t="shared" si="5"/>
        <v>0</v>
      </c>
      <c r="AL98" s="320">
        <f t="shared" si="5"/>
        <v>0</v>
      </c>
      <c r="AM98" s="320">
        <f t="shared" si="5"/>
        <v>0</v>
      </c>
      <c r="AN98" s="320">
        <f t="shared" si="5"/>
        <v>0</v>
      </c>
      <c r="AO98" s="320">
        <f t="shared" si="5"/>
        <v>0</v>
      </c>
      <c r="AP98" s="321">
        <f t="shared" si="5"/>
        <v>0</v>
      </c>
      <c r="AQ98" s="322">
        <f t="shared" si="1"/>
        <v>0</v>
      </c>
    </row>
    <row r="99" spans="2:43" s="179" customFormat="1" ht="13.5" customHeight="1">
      <c r="B99" s="297" t="str">
        <v>06</v>
      </c>
      <c r="C99" s="314" t="str">
        <v>繊維製品</v>
      </c>
      <c r="D99" s="319">
        <f t="shared" ref="D99:AP99" si="6">H$7*D56</f>
        <v>0</v>
      </c>
      <c r="E99" s="320">
        <f t="shared" si="6"/>
        <v>0</v>
      </c>
      <c r="F99" s="320">
        <f t="shared" si="6"/>
        <v>0</v>
      </c>
      <c r="G99" s="320">
        <f t="shared" si="6"/>
        <v>0</v>
      </c>
      <c r="H99" s="320">
        <f t="shared" si="6"/>
        <v>0</v>
      </c>
      <c r="I99" s="320">
        <f t="shared" si="6"/>
        <v>0</v>
      </c>
      <c r="J99" s="320">
        <f t="shared" si="6"/>
        <v>0</v>
      </c>
      <c r="K99" s="320">
        <f t="shared" si="6"/>
        <v>0</v>
      </c>
      <c r="L99" s="320">
        <f t="shared" si="6"/>
        <v>0</v>
      </c>
      <c r="M99" s="320">
        <f t="shared" si="6"/>
        <v>0</v>
      </c>
      <c r="N99" s="320">
        <f t="shared" si="6"/>
        <v>0</v>
      </c>
      <c r="O99" s="320">
        <f t="shared" si="6"/>
        <v>0</v>
      </c>
      <c r="P99" s="320">
        <f t="shared" si="6"/>
        <v>0</v>
      </c>
      <c r="Q99" s="320">
        <f t="shared" si="6"/>
        <v>0</v>
      </c>
      <c r="R99" s="320">
        <f t="shared" si="6"/>
        <v>0</v>
      </c>
      <c r="S99" s="320">
        <f t="shared" si="6"/>
        <v>0</v>
      </c>
      <c r="T99" s="320">
        <f t="shared" si="6"/>
        <v>0</v>
      </c>
      <c r="U99" s="320">
        <f t="shared" si="6"/>
        <v>0</v>
      </c>
      <c r="V99" s="320">
        <f t="shared" si="6"/>
        <v>0</v>
      </c>
      <c r="W99" s="320">
        <f t="shared" si="6"/>
        <v>0</v>
      </c>
      <c r="X99" s="320">
        <f t="shared" si="6"/>
        <v>0</v>
      </c>
      <c r="Y99" s="320">
        <f t="shared" si="6"/>
        <v>0</v>
      </c>
      <c r="Z99" s="320">
        <f t="shared" si="6"/>
        <v>0</v>
      </c>
      <c r="AA99" s="320">
        <f t="shared" si="6"/>
        <v>0</v>
      </c>
      <c r="AB99" s="320">
        <f t="shared" si="6"/>
        <v>0</v>
      </c>
      <c r="AC99" s="320">
        <f t="shared" si="6"/>
        <v>0</v>
      </c>
      <c r="AD99" s="320">
        <f t="shared" si="6"/>
        <v>0</v>
      </c>
      <c r="AE99" s="320">
        <f t="shared" si="6"/>
        <v>0</v>
      </c>
      <c r="AF99" s="320">
        <f t="shared" si="6"/>
        <v>0</v>
      </c>
      <c r="AG99" s="320">
        <f t="shared" si="6"/>
        <v>0</v>
      </c>
      <c r="AH99" s="320">
        <f t="shared" si="6"/>
        <v>0</v>
      </c>
      <c r="AI99" s="320">
        <f t="shared" si="6"/>
        <v>0</v>
      </c>
      <c r="AJ99" s="320">
        <f t="shared" si="6"/>
        <v>0</v>
      </c>
      <c r="AK99" s="320">
        <f t="shared" si="6"/>
        <v>0</v>
      </c>
      <c r="AL99" s="320">
        <f t="shared" si="6"/>
        <v>0</v>
      </c>
      <c r="AM99" s="320">
        <f t="shared" si="6"/>
        <v>0</v>
      </c>
      <c r="AN99" s="320">
        <f t="shared" si="6"/>
        <v>0</v>
      </c>
      <c r="AO99" s="320">
        <f t="shared" si="6"/>
        <v>0</v>
      </c>
      <c r="AP99" s="321">
        <f t="shared" si="6"/>
        <v>0</v>
      </c>
      <c r="AQ99" s="322">
        <f t="shared" si="1"/>
        <v>0</v>
      </c>
    </row>
    <row r="100" spans="2:43" s="179" customFormat="1" ht="13.5" customHeight="1">
      <c r="B100" s="297" t="str">
        <v>07</v>
      </c>
      <c r="C100" s="314" t="str">
        <v>パルプ・紙・木製品</v>
      </c>
      <c r="D100" s="319">
        <f t="shared" ref="D100:AP100" si="7">H$7*D57</f>
        <v>0</v>
      </c>
      <c r="E100" s="320">
        <f t="shared" si="7"/>
        <v>0</v>
      </c>
      <c r="F100" s="320">
        <f t="shared" si="7"/>
        <v>0</v>
      </c>
      <c r="G100" s="320">
        <f t="shared" si="7"/>
        <v>0</v>
      </c>
      <c r="H100" s="320">
        <f t="shared" si="7"/>
        <v>0</v>
      </c>
      <c r="I100" s="320">
        <f t="shared" si="7"/>
        <v>0</v>
      </c>
      <c r="J100" s="320">
        <f t="shared" si="7"/>
        <v>0</v>
      </c>
      <c r="K100" s="320">
        <f t="shared" si="7"/>
        <v>0</v>
      </c>
      <c r="L100" s="320">
        <f t="shared" si="7"/>
        <v>0</v>
      </c>
      <c r="M100" s="320">
        <f t="shared" si="7"/>
        <v>0</v>
      </c>
      <c r="N100" s="320">
        <f t="shared" si="7"/>
        <v>0</v>
      </c>
      <c r="O100" s="320">
        <f t="shared" si="7"/>
        <v>0</v>
      </c>
      <c r="P100" s="320">
        <f t="shared" si="7"/>
        <v>0</v>
      </c>
      <c r="Q100" s="320">
        <f t="shared" si="7"/>
        <v>0</v>
      </c>
      <c r="R100" s="320">
        <f t="shared" si="7"/>
        <v>0</v>
      </c>
      <c r="S100" s="320">
        <f t="shared" si="7"/>
        <v>0</v>
      </c>
      <c r="T100" s="320">
        <f t="shared" si="7"/>
        <v>0</v>
      </c>
      <c r="U100" s="320">
        <f t="shared" si="7"/>
        <v>0</v>
      </c>
      <c r="V100" s="320">
        <f t="shared" si="7"/>
        <v>0</v>
      </c>
      <c r="W100" s="320">
        <f t="shared" si="7"/>
        <v>0</v>
      </c>
      <c r="X100" s="320">
        <f t="shared" si="7"/>
        <v>0</v>
      </c>
      <c r="Y100" s="320">
        <f t="shared" si="7"/>
        <v>0</v>
      </c>
      <c r="Z100" s="320">
        <f t="shared" si="7"/>
        <v>0</v>
      </c>
      <c r="AA100" s="320">
        <f t="shared" si="7"/>
        <v>0</v>
      </c>
      <c r="AB100" s="320">
        <f t="shared" si="7"/>
        <v>0</v>
      </c>
      <c r="AC100" s="320">
        <f t="shared" si="7"/>
        <v>0</v>
      </c>
      <c r="AD100" s="320">
        <f t="shared" si="7"/>
        <v>0</v>
      </c>
      <c r="AE100" s="320">
        <f t="shared" si="7"/>
        <v>0</v>
      </c>
      <c r="AF100" s="320">
        <f t="shared" si="7"/>
        <v>0</v>
      </c>
      <c r="AG100" s="320">
        <f t="shared" si="7"/>
        <v>0</v>
      </c>
      <c r="AH100" s="320">
        <f t="shared" si="7"/>
        <v>0</v>
      </c>
      <c r="AI100" s="320">
        <f t="shared" si="7"/>
        <v>0</v>
      </c>
      <c r="AJ100" s="320">
        <f t="shared" si="7"/>
        <v>0</v>
      </c>
      <c r="AK100" s="320">
        <f t="shared" si="7"/>
        <v>0</v>
      </c>
      <c r="AL100" s="320">
        <f t="shared" si="7"/>
        <v>0</v>
      </c>
      <c r="AM100" s="320">
        <f t="shared" si="7"/>
        <v>0</v>
      </c>
      <c r="AN100" s="320">
        <f t="shared" si="7"/>
        <v>0</v>
      </c>
      <c r="AO100" s="320">
        <f t="shared" si="7"/>
        <v>0</v>
      </c>
      <c r="AP100" s="321">
        <f t="shared" si="7"/>
        <v>0</v>
      </c>
      <c r="AQ100" s="322">
        <f t="shared" si="1"/>
        <v>0</v>
      </c>
    </row>
    <row r="101" spans="2:43" s="179" customFormat="1" ht="13.5" customHeight="1">
      <c r="B101" s="297" t="str">
        <v>08</v>
      </c>
      <c r="C101" s="314" t="str">
        <v>化学製品</v>
      </c>
      <c r="D101" s="319">
        <f t="shared" ref="D101:AP101" si="8">H$7*D58</f>
        <v>0</v>
      </c>
      <c r="E101" s="320">
        <f t="shared" si="8"/>
        <v>0</v>
      </c>
      <c r="F101" s="320">
        <f t="shared" si="8"/>
        <v>0</v>
      </c>
      <c r="G101" s="320">
        <f t="shared" si="8"/>
        <v>0</v>
      </c>
      <c r="H101" s="320">
        <f t="shared" si="8"/>
        <v>0</v>
      </c>
      <c r="I101" s="320">
        <f t="shared" si="8"/>
        <v>0</v>
      </c>
      <c r="J101" s="320">
        <f t="shared" si="8"/>
        <v>0</v>
      </c>
      <c r="K101" s="320">
        <f t="shared" si="8"/>
        <v>0</v>
      </c>
      <c r="L101" s="320">
        <f t="shared" si="8"/>
        <v>0</v>
      </c>
      <c r="M101" s="320">
        <f t="shared" si="8"/>
        <v>0</v>
      </c>
      <c r="N101" s="320">
        <f t="shared" si="8"/>
        <v>0</v>
      </c>
      <c r="O101" s="320">
        <f t="shared" si="8"/>
        <v>0</v>
      </c>
      <c r="P101" s="320">
        <f t="shared" si="8"/>
        <v>0</v>
      </c>
      <c r="Q101" s="320">
        <f t="shared" si="8"/>
        <v>0</v>
      </c>
      <c r="R101" s="320">
        <f t="shared" si="8"/>
        <v>0</v>
      </c>
      <c r="S101" s="320">
        <f t="shared" si="8"/>
        <v>0</v>
      </c>
      <c r="T101" s="320">
        <f t="shared" si="8"/>
        <v>0</v>
      </c>
      <c r="U101" s="320">
        <f t="shared" si="8"/>
        <v>0</v>
      </c>
      <c r="V101" s="320">
        <f t="shared" si="8"/>
        <v>0</v>
      </c>
      <c r="W101" s="320">
        <f t="shared" si="8"/>
        <v>0</v>
      </c>
      <c r="X101" s="320">
        <f t="shared" si="8"/>
        <v>0</v>
      </c>
      <c r="Y101" s="320">
        <f t="shared" si="8"/>
        <v>0</v>
      </c>
      <c r="Z101" s="320">
        <f t="shared" si="8"/>
        <v>0</v>
      </c>
      <c r="AA101" s="320">
        <f t="shared" si="8"/>
        <v>0</v>
      </c>
      <c r="AB101" s="320">
        <f t="shared" si="8"/>
        <v>0</v>
      </c>
      <c r="AC101" s="320">
        <f t="shared" si="8"/>
        <v>0</v>
      </c>
      <c r="AD101" s="320">
        <f t="shared" si="8"/>
        <v>0</v>
      </c>
      <c r="AE101" s="320">
        <f t="shared" si="8"/>
        <v>0</v>
      </c>
      <c r="AF101" s="320">
        <f t="shared" si="8"/>
        <v>0</v>
      </c>
      <c r="AG101" s="320">
        <f t="shared" si="8"/>
        <v>0</v>
      </c>
      <c r="AH101" s="320">
        <f t="shared" si="8"/>
        <v>0</v>
      </c>
      <c r="AI101" s="320">
        <f t="shared" si="8"/>
        <v>0</v>
      </c>
      <c r="AJ101" s="320">
        <f t="shared" si="8"/>
        <v>0</v>
      </c>
      <c r="AK101" s="320">
        <f t="shared" si="8"/>
        <v>0</v>
      </c>
      <c r="AL101" s="320">
        <f t="shared" si="8"/>
        <v>0</v>
      </c>
      <c r="AM101" s="320">
        <f t="shared" si="8"/>
        <v>0</v>
      </c>
      <c r="AN101" s="320">
        <f t="shared" si="8"/>
        <v>0</v>
      </c>
      <c r="AO101" s="320">
        <f t="shared" si="8"/>
        <v>0</v>
      </c>
      <c r="AP101" s="321">
        <f t="shared" si="8"/>
        <v>0</v>
      </c>
      <c r="AQ101" s="322">
        <f t="shared" si="1"/>
        <v>0</v>
      </c>
    </row>
    <row r="102" spans="2:43" s="179" customFormat="1" ht="13.5" customHeight="1">
      <c r="B102" s="297" t="str">
        <v>09</v>
      </c>
      <c r="C102" s="314" t="str">
        <v>石油・石炭製品</v>
      </c>
      <c r="D102" s="319">
        <f t="shared" ref="D102:AP102" si="9">H$7*D59</f>
        <v>0</v>
      </c>
      <c r="E102" s="320">
        <f t="shared" si="9"/>
        <v>0</v>
      </c>
      <c r="F102" s="320">
        <f t="shared" si="9"/>
        <v>0</v>
      </c>
      <c r="G102" s="320">
        <f t="shared" si="9"/>
        <v>0</v>
      </c>
      <c r="H102" s="320">
        <f t="shared" si="9"/>
        <v>0</v>
      </c>
      <c r="I102" s="320">
        <f t="shared" si="9"/>
        <v>0</v>
      </c>
      <c r="J102" s="320">
        <f t="shared" si="9"/>
        <v>0</v>
      </c>
      <c r="K102" s="320">
        <f t="shared" si="9"/>
        <v>0</v>
      </c>
      <c r="L102" s="320">
        <f t="shared" si="9"/>
        <v>0</v>
      </c>
      <c r="M102" s="320">
        <f t="shared" si="9"/>
        <v>0</v>
      </c>
      <c r="N102" s="320">
        <f t="shared" si="9"/>
        <v>0</v>
      </c>
      <c r="O102" s="320">
        <f t="shared" si="9"/>
        <v>0</v>
      </c>
      <c r="P102" s="320">
        <f t="shared" si="9"/>
        <v>0</v>
      </c>
      <c r="Q102" s="320">
        <f t="shared" si="9"/>
        <v>0</v>
      </c>
      <c r="R102" s="320">
        <f t="shared" si="9"/>
        <v>0</v>
      </c>
      <c r="S102" s="320">
        <f t="shared" si="9"/>
        <v>0</v>
      </c>
      <c r="T102" s="320">
        <f t="shared" si="9"/>
        <v>0</v>
      </c>
      <c r="U102" s="320">
        <f t="shared" si="9"/>
        <v>0</v>
      </c>
      <c r="V102" s="320">
        <f t="shared" si="9"/>
        <v>0</v>
      </c>
      <c r="W102" s="320">
        <f t="shared" si="9"/>
        <v>0</v>
      </c>
      <c r="X102" s="320">
        <f t="shared" si="9"/>
        <v>0</v>
      </c>
      <c r="Y102" s="320">
        <f t="shared" si="9"/>
        <v>0</v>
      </c>
      <c r="Z102" s="320">
        <f t="shared" si="9"/>
        <v>0</v>
      </c>
      <c r="AA102" s="320">
        <f t="shared" si="9"/>
        <v>0</v>
      </c>
      <c r="AB102" s="320">
        <f t="shared" si="9"/>
        <v>0</v>
      </c>
      <c r="AC102" s="320">
        <f t="shared" si="9"/>
        <v>0</v>
      </c>
      <c r="AD102" s="320">
        <f t="shared" si="9"/>
        <v>0</v>
      </c>
      <c r="AE102" s="320">
        <f t="shared" si="9"/>
        <v>0</v>
      </c>
      <c r="AF102" s="320">
        <f t="shared" si="9"/>
        <v>0</v>
      </c>
      <c r="AG102" s="320">
        <f t="shared" si="9"/>
        <v>0</v>
      </c>
      <c r="AH102" s="320">
        <f t="shared" si="9"/>
        <v>0</v>
      </c>
      <c r="AI102" s="320">
        <f t="shared" si="9"/>
        <v>0</v>
      </c>
      <c r="AJ102" s="320">
        <f t="shared" si="9"/>
        <v>0</v>
      </c>
      <c r="AK102" s="320">
        <f t="shared" si="9"/>
        <v>0</v>
      </c>
      <c r="AL102" s="320">
        <f t="shared" si="9"/>
        <v>0</v>
      </c>
      <c r="AM102" s="320">
        <f t="shared" si="9"/>
        <v>0</v>
      </c>
      <c r="AN102" s="320">
        <f t="shared" si="9"/>
        <v>0</v>
      </c>
      <c r="AO102" s="320">
        <f t="shared" si="9"/>
        <v>0</v>
      </c>
      <c r="AP102" s="321">
        <f t="shared" si="9"/>
        <v>0</v>
      </c>
      <c r="AQ102" s="322">
        <f t="shared" si="1"/>
        <v>0</v>
      </c>
    </row>
    <row r="103" spans="2:43" s="179" customFormat="1" ht="13.5" customHeight="1">
      <c r="B103" s="297" t="str">
        <v>10</v>
      </c>
      <c r="C103" s="314" t="str">
        <v>プラスチック・ゴム</v>
      </c>
      <c r="D103" s="319">
        <f t="shared" ref="D103:AP103" si="10">H$7*D60</f>
        <v>0</v>
      </c>
      <c r="E103" s="320">
        <f t="shared" si="10"/>
        <v>0</v>
      </c>
      <c r="F103" s="320">
        <f t="shared" si="10"/>
        <v>0</v>
      </c>
      <c r="G103" s="320">
        <f t="shared" si="10"/>
        <v>0</v>
      </c>
      <c r="H103" s="320">
        <f t="shared" si="10"/>
        <v>0</v>
      </c>
      <c r="I103" s="320">
        <f t="shared" si="10"/>
        <v>0</v>
      </c>
      <c r="J103" s="320">
        <f t="shared" si="10"/>
        <v>0</v>
      </c>
      <c r="K103" s="320">
        <f t="shared" si="10"/>
        <v>0</v>
      </c>
      <c r="L103" s="320">
        <f t="shared" si="10"/>
        <v>0</v>
      </c>
      <c r="M103" s="320">
        <f t="shared" si="10"/>
        <v>0</v>
      </c>
      <c r="N103" s="320">
        <f t="shared" si="10"/>
        <v>0</v>
      </c>
      <c r="O103" s="320">
        <f t="shared" si="10"/>
        <v>0</v>
      </c>
      <c r="P103" s="320">
        <f t="shared" si="10"/>
        <v>0</v>
      </c>
      <c r="Q103" s="320">
        <f t="shared" si="10"/>
        <v>0</v>
      </c>
      <c r="R103" s="320">
        <f t="shared" si="10"/>
        <v>0</v>
      </c>
      <c r="S103" s="320">
        <f t="shared" si="10"/>
        <v>0</v>
      </c>
      <c r="T103" s="320">
        <f t="shared" si="10"/>
        <v>0</v>
      </c>
      <c r="U103" s="320">
        <f t="shared" si="10"/>
        <v>0</v>
      </c>
      <c r="V103" s="320">
        <f t="shared" si="10"/>
        <v>0</v>
      </c>
      <c r="W103" s="320">
        <f t="shared" si="10"/>
        <v>0</v>
      </c>
      <c r="X103" s="320">
        <f t="shared" si="10"/>
        <v>0</v>
      </c>
      <c r="Y103" s="320">
        <f t="shared" si="10"/>
        <v>0</v>
      </c>
      <c r="Z103" s="320">
        <f t="shared" si="10"/>
        <v>0</v>
      </c>
      <c r="AA103" s="320">
        <f t="shared" si="10"/>
        <v>0</v>
      </c>
      <c r="AB103" s="320">
        <f t="shared" si="10"/>
        <v>0</v>
      </c>
      <c r="AC103" s="320">
        <f t="shared" si="10"/>
        <v>0</v>
      </c>
      <c r="AD103" s="320">
        <f t="shared" si="10"/>
        <v>0</v>
      </c>
      <c r="AE103" s="320">
        <f t="shared" si="10"/>
        <v>0</v>
      </c>
      <c r="AF103" s="320">
        <f t="shared" si="10"/>
        <v>0</v>
      </c>
      <c r="AG103" s="320">
        <f t="shared" si="10"/>
        <v>0</v>
      </c>
      <c r="AH103" s="320">
        <f t="shared" si="10"/>
        <v>0</v>
      </c>
      <c r="AI103" s="320">
        <f t="shared" si="10"/>
        <v>0</v>
      </c>
      <c r="AJ103" s="320">
        <f t="shared" si="10"/>
        <v>0</v>
      </c>
      <c r="AK103" s="320">
        <f t="shared" si="10"/>
        <v>0</v>
      </c>
      <c r="AL103" s="320">
        <f t="shared" si="10"/>
        <v>0</v>
      </c>
      <c r="AM103" s="320">
        <f t="shared" si="10"/>
        <v>0</v>
      </c>
      <c r="AN103" s="320">
        <f t="shared" si="10"/>
        <v>0</v>
      </c>
      <c r="AO103" s="320">
        <f t="shared" si="10"/>
        <v>0</v>
      </c>
      <c r="AP103" s="321">
        <f t="shared" si="10"/>
        <v>0</v>
      </c>
      <c r="AQ103" s="322">
        <f t="shared" si="1"/>
        <v>0</v>
      </c>
    </row>
    <row r="104" spans="2:43" s="179" customFormat="1" ht="13.5" customHeight="1">
      <c r="B104" s="297" t="str">
        <v>11</v>
      </c>
      <c r="C104" s="314" t="str">
        <v>窯業・土石製品</v>
      </c>
      <c r="D104" s="319">
        <f t="shared" ref="D104:AP104" si="11">H$7*D61</f>
        <v>0</v>
      </c>
      <c r="E104" s="320">
        <f t="shared" si="11"/>
        <v>0</v>
      </c>
      <c r="F104" s="320">
        <f t="shared" si="11"/>
        <v>0</v>
      </c>
      <c r="G104" s="320">
        <f t="shared" si="11"/>
        <v>0</v>
      </c>
      <c r="H104" s="320">
        <f t="shared" si="11"/>
        <v>0</v>
      </c>
      <c r="I104" s="320">
        <f t="shared" si="11"/>
        <v>0</v>
      </c>
      <c r="J104" s="320">
        <f t="shared" si="11"/>
        <v>0</v>
      </c>
      <c r="K104" s="320">
        <f t="shared" si="11"/>
        <v>0</v>
      </c>
      <c r="L104" s="320">
        <f t="shared" si="11"/>
        <v>0</v>
      </c>
      <c r="M104" s="320">
        <f t="shared" si="11"/>
        <v>0</v>
      </c>
      <c r="N104" s="320">
        <f t="shared" si="11"/>
        <v>0</v>
      </c>
      <c r="O104" s="320">
        <f t="shared" si="11"/>
        <v>0</v>
      </c>
      <c r="P104" s="320">
        <f t="shared" si="11"/>
        <v>0</v>
      </c>
      <c r="Q104" s="320">
        <f t="shared" si="11"/>
        <v>0</v>
      </c>
      <c r="R104" s="320">
        <f t="shared" si="11"/>
        <v>0</v>
      </c>
      <c r="S104" s="320">
        <f t="shared" si="11"/>
        <v>0</v>
      </c>
      <c r="T104" s="320">
        <f t="shared" si="11"/>
        <v>0</v>
      </c>
      <c r="U104" s="320">
        <f t="shared" si="11"/>
        <v>0</v>
      </c>
      <c r="V104" s="320">
        <f t="shared" si="11"/>
        <v>0</v>
      </c>
      <c r="W104" s="320">
        <f t="shared" si="11"/>
        <v>0</v>
      </c>
      <c r="X104" s="320">
        <f t="shared" si="11"/>
        <v>0</v>
      </c>
      <c r="Y104" s="320">
        <f t="shared" si="11"/>
        <v>0</v>
      </c>
      <c r="Z104" s="320">
        <f t="shared" si="11"/>
        <v>0</v>
      </c>
      <c r="AA104" s="320">
        <f t="shared" si="11"/>
        <v>0</v>
      </c>
      <c r="AB104" s="320">
        <f t="shared" si="11"/>
        <v>0</v>
      </c>
      <c r="AC104" s="320">
        <f t="shared" si="11"/>
        <v>0</v>
      </c>
      <c r="AD104" s="320">
        <f t="shared" si="11"/>
        <v>0</v>
      </c>
      <c r="AE104" s="320">
        <f t="shared" si="11"/>
        <v>0</v>
      </c>
      <c r="AF104" s="320">
        <f t="shared" si="11"/>
        <v>0</v>
      </c>
      <c r="AG104" s="320">
        <f t="shared" si="11"/>
        <v>0</v>
      </c>
      <c r="AH104" s="320">
        <f t="shared" si="11"/>
        <v>0</v>
      </c>
      <c r="AI104" s="320">
        <f t="shared" si="11"/>
        <v>0</v>
      </c>
      <c r="AJ104" s="320">
        <f t="shared" si="11"/>
        <v>0</v>
      </c>
      <c r="AK104" s="320">
        <f t="shared" si="11"/>
        <v>0</v>
      </c>
      <c r="AL104" s="320">
        <f t="shared" si="11"/>
        <v>0</v>
      </c>
      <c r="AM104" s="320">
        <f t="shared" si="11"/>
        <v>0</v>
      </c>
      <c r="AN104" s="320">
        <f t="shared" si="11"/>
        <v>0</v>
      </c>
      <c r="AO104" s="320">
        <f t="shared" si="11"/>
        <v>0</v>
      </c>
      <c r="AP104" s="321">
        <f t="shared" si="11"/>
        <v>0</v>
      </c>
      <c r="AQ104" s="322">
        <f t="shared" si="1"/>
        <v>0</v>
      </c>
    </row>
    <row r="105" spans="2:43" s="179" customFormat="1" ht="13.5" customHeight="1">
      <c r="B105" s="297" t="str">
        <v>12</v>
      </c>
      <c r="C105" s="314" t="str">
        <v>鉄鋼</v>
      </c>
      <c r="D105" s="319">
        <f t="shared" ref="D105:AP105" si="12">H$7*D62</f>
        <v>0</v>
      </c>
      <c r="E105" s="320">
        <f t="shared" si="12"/>
        <v>0</v>
      </c>
      <c r="F105" s="320">
        <f t="shared" si="12"/>
        <v>0</v>
      </c>
      <c r="G105" s="320">
        <f t="shared" si="12"/>
        <v>0</v>
      </c>
      <c r="H105" s="320">
        <f t="shared" si="12"/>
        <v>0</v>
      </c>
      <c r="I105" s="320">
        <f t="shared" si="12"/>
        <v>0</v>
      </c>
      <c r="J105" s="320">
        <f t="shared" si="12"/>
        <v>0</v>
      </c>
      <c r="K105" s="320">
        <f t="shared" si="12"/>
        <v>0</v>
      </c>
      <c r="L105" s="320">
        <f t="shared" si="12"/>
        <v>0</v>
      </c>
      <c r="M105" s="320">
        <f t="shared" si="12"/>
        <v>0</v>
      </c>
      <c r="N105" s="320">
        <f t="shared" si="12"/>
        <v>0</v>
      </c>
      <c r="O105" s="320">
        <f t="shared" si="12"/>
        <v>0</v>
      </c>
      <c r="P105" s="320">
        <f t="shared" si="12"/>
        <v>0</v>
      </c>
      <c r="Q105" s="320">
        <f t="shared" si="12"/>
        <v>0</v>
      </c>
      <c r="R105" s="320">
        <f t="shared" si="12"/>
        <v>0</v>
      </c>
      <c r="S105" s="320">
        <f t="shared" si="12"/>
        <v>0</v>
      </c>
      <c r="T105" s="320">
        <f t="shared" si="12"/>
        <v>0</v>
      </c>
      <c r="U105" s="320">
        <f t="shared" si="12"/>
        <v>0</v>
      </c>
      <c r="V105" s="320">
        <f t="shared" si="12"/>
        <v>0</v>
      </c>
      <c r="W105" s="320">
        <f t="shared" si="12"/>
        <v>0</v>
      </c>
      <c r="X105" s="320">
        <f t="shared" si="12"/>
        <v>0</v>
      </c>
      <c r="Y105" s="320">
        <f t="shared" si="12"/>
        <v>0</v>
      </c>
      <c r="Z105" s="320">
        <f t="shared" si="12"/>
        <v>0</v>
      </c>
      <c r="AA105" s="320">
        <f t="shared" si="12"/>
        <v>0</v>
      </c>
      <c r="AB105" s="320">
        <f t="shared" si="12"/>
        <v>0</v>
      </c>
      <c r="AC105" s="320">
        <f t="shared" si="12"/>
        <v>0</v>
      </c>
      <c r="AD105" s="320">
        <f t="shared" si="12"/>
        <v>0</v>
      </c>
      <c r="AE105" s="320">
        <f t="shared" si="12"/>
        <v>0</v>
      </c>
      <c r="AF105" s="320">
        <f t="shared" si="12"/>
        <v>0</v>
      </c>
      <c r="AG105" s="320">
        <f t="shared" si="12"/>
        <v>0</v>
      </c>
      <c r="AH105" s="320">
        <f t="shared" si="12"/>
        <v>0</v>
      </c>
      <c r="AI105" s="320">
        <f t="shared" si="12"/>
        <v>0</v>
      </c>
      <c r="AJ105" s="320">
        <f t="shared" si="12"/>
        <v>0</v>
      </c>
      <c r="AK105" s="320">
        <f t="shared" si="12"/>
        <v>0</v>
      </c>
      <c r="AL105" s="320">
        <f t="shared" si="12"/>
        <v>0</v>
      </c>
      <c r="AM105" s="320">
        <f t="shared" si="12"/>
        <v>0</v>
      </c>
      <c r="AN105" s="320">
        <f t="shared" si="12"/>
        <v>0</v>
      </c>
      <c r="AO105" s="320">
        <f t="shared" si="12"/>
        <v>0</v>
      </c>
      <c r="AP105" s="321">
        <f t="shared" si="12"/>
        <v>0</v>
      </c>
      <c r="AQ105" s="322">
        <f t="shared" si="1"/>
        <v>0</v>
      </c>
    </row>
    <row r="106" spans="2:43" s="179" customFormat="1" ht="13.5" customHeight="1">
      <c r="B106" s="297" t="str">
        <v>13</v>
      </c>
      <c r="C106" s="314" t="str">
        <v>非鉄金属</v>
      </c>
      <c r="D106" s="319">
        <f t="shared" ref="D106:AP106" si="13">H$7*D63</f>
        <v>0</v>
      </c>
      <c r="E106" s="320">
        <f t="shared" si="13"/>
        <v>0</v>
      </c>
      <c r="F106" s="320">
        <f t="shared" si="13"/>
        <v>0</v>
      </c>
      <c r="G106" s="320">
        <f t="shared" si="13"/>
        <v>0</v>
      </c>
      <c r="H106" s="320">
        <f t="shared" si="13"/>
        <v>0</v>
      </c>
      <c r="I106" s="320">
        <f t="shared" si="13"/>
        <v>0</v>
      </c>
      <c r="J106" s="320">
        <f t="shared" si="13"/>
        <v>0</v>
      </c>
      <c r="K106" s="320">
        <f t="shared" si="13"/>
        <v>0</v>
      </c>
      <c r="L106" s="320">
        <f t="shared" si="13"/>
        <v>0</v>
      </c>
      <c r="M106" s="320">
        <f t="shared" si="13"/>
        <v>0</v>
      </c>
      <c r="N106" s="320">
        <f t="shared" si="13"/>
        <v>0</v>
      </c>
      <c r="O106" s="320">
        <f t="shared" si="13"/>
        <v>0</v>
      </c>
      <c r="P106" s="320">
        <f t="shared" si="13"/>
        <v>0</v>
      </c>
      <c r="Q106" s="320">
        <f t="shared" si="13"/>
        <v>0</v>
      </c>
      <c r="R106" s="320">
        <f t="shared" si="13"/>
        <v>0</v>
      </c>
      <c r="S106" s="320">
        <f t="shared" si="13"/>
        <v>0</v>
      </c>
      <c r="T106" s="320">
        <f t="shared" si="13"/>
        <v>0</v>
      </c>
      <c r="U106" s="320">
        <f t="shared" si="13"/>
        <v>0</v>
      </c>
      <c r="V106" s="320">
        <f t="shared" si="13"/>
        <v>0</v>
      </c>
      <c r="W106" s="320">
        <f t="shared" si="13"/>
        <v>0</v>
      </c>
      <c r="X106" s="320">
        <f t="shared" si="13"/>
        <v>0</v>
      </c>
      <c r="Y106" s="320">
        <f t="shared" si="13"/>
        <v>0</v>
      </c>
      <c r="Z106" s="320">
        <f t="shared" si="13"/>
        <v>0</v>
      </c>
      <c r="AA106" s="320">
        <f t="shared" si="13"/>
        <v>0</v>
      </c>
      <c r="AB106" s="320">
        <f t="shared" si="13"/>
        <v>0</v>
      </c>
      <c r="AC106" s="320">
        <f t="shared" si="13"/>
        <v>0</v>
      </c>
      <c r="AD106" s="320">
        <f t="shared" si="13"/>
        <v>0</v>
      </c>
      <c r="AE106" s="320">
        <f t="shared" si="13"/>
        <v>0</v>
      </c>
      <c r="AF106" s="320">
        <f t="shared" si="13"/>
        <v>0</v>
      </c>
      <c r="AG106" s="320">
        <f t="shared" si="13"/>
        <v>0</v>
      </c>
      <c r="AH106" s="320">
        <f t="shared" si="13"/>
        <v>0</v>
      </c>
      <c r="AI106" s="320">
        <f t="shared" si="13"/>
        <v>0</v>
      </c>
      <c r="AJ106" s="320">
        <f t="shared" si="13"/>
        <v>0</v>
      </c>
      <c r="AK106" s="320">
        <f t="shared" si="13"/>
        <v>0</v>
      </c>
      <c r="AL106" s="320">
        <f t="shared" si="13"/>
        <v>0</v>
      </c>
      <c r="AM106" s="320">
        <f t="shared" si="13"/>
        <v>0</v>
      </c>
      <c r="AN106" s="320">
        <f t="shared" si="13"/>
        <v>0</v>
      </c>
      <c r="AO106" s="320">
        <f t="shared" si="13"/>
        <v>0</v>
      </c>
      <c r="AP106" s="321">
        <f t="shared" si="13"/>
        <v>0</v>
      </c>
      <c r="AQ106" s="322">
        <f t="shared" si="1"/>
        <v>0</v>
      </c>
    </row>
    <row r="107" spans="2:43" s="179" customFormat="1" ht="13.5" customHeight="1">
      <c r="B107" s="297" t="str">
        <v>14</v>
      </c>
      <c r="C107" s="314" t="str">
        <v>金属製品</v>
      </c>
      <c r="D107" s="319">
        <f t="shared" ref="D107:AP107" si="14">H$7*D64</f>
        <v>0</v>
      </c>
      <c r="E107" s="320">
        <f t="shared" si="14"/>
        <v>0</v>
      </c>
      <c r="F107" s="320">
        <f t="shared" si="14"/>
        <v>0</v>
      </c>
      <c r="G107" s="320">
        <f t="shared" si="14"/>
        <v>0</v>
      </c>
      <c r="H107" s="320">
        <f t="shared" si="14"/>
        <v>0</v>
      </c>
      <c r="I107" s="320">
        <f t="shared" si="14"/>
        <v>0</v>
      </c>
      <c r="J107" s="320">
        <f t="shared" si="14"/>
        <v>0</v>
      </c>
      <c r="K107" s="320">
        <f t="shared" si="14"/>
        <v>0</v>
      </c>
      <c r="L107" s="320">
        <f t="shared" si="14"/>
        <v>0</v>
      </c>
      <c r="M107" s="320">
        <f t="shared" si="14"/>
        <v>0</v>
      </c>
      <c r="N107" s="320">
        <f t="shared" si="14"/>
        <v>0</v>
      </c>
      <c r="O107" s="320">
        <f t="shared" si="14"/>
        <v>0</v>
      </c>
      <c r="P107" s="320">
        <f t="shared" si="14"/>
        <v>0</v>
      </c>
      <c r="Q107" s="320">
        <f t="shared" si="14"/>
        <v>0</v>
      </c>
      <c r="R107" s="320">
        <f t="shared" si="14"/>
        <v>0</v>
      </c>
      <c r="S107" s="320">
        <f t="shared" si="14"/>
        <v>0</v>
      </c>
      <c r="T107" s="320">
        <f t="shared" si="14"/>
        <v>0</v>
      </c>
      <c r="U107" s="320">
        <f t="shared" si="14"/>
        <v>0</v>
      </c>
      <c r="V107" s="320">
        <f t="shared" si="14"/>
        <v>0</v>
      </c>
      <c r="W107" s="320">
        <f t="shared" si="14"/>
        <v>0</v>
      </c>
      <c r="X107" s="320">
        <f t="shared" si="14"/>
        <v>0</v>
      </c>
      <c r="Y107" s="320">
        <f t="shared" si="14"/>
        <v>0</v>
      </c>
      <c r="Z107" s="320">
        <f t="shared" si="14"/>
        <v>0</v>
      </c>
      <c r="AA107" s="320">
        <f t="shared" si="14"/>
        <v>0</v>
      </c>
      <c r="AB107" s="320">
        <f t="shared" si="14"/>
        <v>0</v>
      </c>
      <c r="AC107" s="320">
        <f t="shared" si="14"/>
        <v>0</v>
      </c>
      <c r="AD107" s="320">
        <f t="shared" si="14"/>
        <v>0</v>
      </c>
      <c r="AE107" s="320">
        <f t="shared" si="14"/>
        <v>0</v>
      </c>
      <c r="AF107" s="320">
        <f t="shared" si="14"/>
        <v>0</v>
      </c>
      <c r="AG107" s="320">
        <f t="shared" si="14"/>
        <v>0</v>
      </c>
      <c r="AH107" s="320">
        <f t="shared" si="14"/>
        <v>0</v>
      </c>
      <c r="AI107" s="320">
        <f t="shared" si="14"/>
        <v>0</v>
      </c>
      <c r="AJ107" s="320">
        <f t="shared" si="14"/>
        <v>0</v>
      </c>
      <c r="AK107" s="320">
        <f t="shared" si="14"/>
        <v>0</v>
      </c>
      <c r="AL107" s="320">
        <f t="shared" si="14"/>
        <v>0</v>
      </c>
      <c r="AM107" s="320">
        <f t="shared" si="14"/>
        <v>0</v>
      </c>
      <c r="AN107" s="320">
        <f t="shared" si="14"/>
        <v>0</v>
      </c>
      <c r="AO107" s="320">
        <f t="shared" si="14"/>
        <v>0</v>
      </c>
      <c r="AP107" s="321">
        <f t="shared" si="14"/>
        <v>0</v>
      </c>
      <c r="AQ107" s="322">
        <f t="shared" si="1"/>
        <v>0</v>
      </c>
    </row>
    <row r="108" spans="2:43" s="179" customFormat="1" ht="13.5" customHeight="1">
      <c r="B108" s="297" t="str">
        <v>15</v>
      </c>
      <c r="C108" s="314" t="str">
        <v>はん用機械</v>
      </c>
      <c r="D108" s="319">
        <f t="shared" ref="D108:AP108" si="15">H$7*D65</f>
        <v>0</v>
      </c>
      <c r="E108" s="320">
        <f t="shared" si="15"/>
        <v>0</v>
      </c>
      <c r="F108" s="320">
        <f t="shared" si="15"/>
        <v>0</v>
      </c>
      <c r="G108" s="320">
        <f t="shared" si="15"/>
        <v>0</v>
      </c>
      <c r="H108" s="320">
        <f t="shared" si="15"/>
        <v>0</v>
      </c>
      <c r="I108" s="320">
        <f t="shared" si="15"/>
        <v>0</v>
      </c>
      <c r="J108" s="320">
        <f t="shared" si="15"/>
        <v>0</v>
      </c>
      <c r="K108" s="320">
        <f t="shared" si="15"/>
        <v>0</v>
      </c>
      <c r="L108" s="320">
        <f t="shared" si="15"/>
        <v>0</v>
      </c>
      <c r="M108" s="320">
        <f t="shared" si="15"/>
        <v>0</v>
      </c>
      <c r="N108" s="320">
        <f t="shared" si="15"/>
        <v>0</v>
      </c>
      <c r="O108" s="320">
        <f t="shared" si="15"/>
        <v>0</v>
      </c>
      <c r="P108" s="320">
        <f t="shared" si="15"/>
        <v>0</v>
      </c>
      <c r="Q108" s="320">
        <f t="shared" si="15"/>
        <v>0</v>
      </c>
      <c r="R108" s="320">
        <f t="shared" si="15"/>
        <v>0</v>
      </c>
      <c r="S108" s="320">
        <f t="shared" si="15"/>
        <v>0</v>
      </c>
      <c r="T108" s="320">
        <f t="shared" si="15"/>
        <v>0</v>
      </c>
      <c r="U108" s="320">
        <f t="shared" si="15"/>
        <v>0</v>
      </c>
      <c r="V108" s="320">
        <f t="shared" si="15"/>
        <v>0</v>
      </c>
      <c r="W108" s="320">
        <f t="shared" si="15"/>
        <v>0</v>
      </c>
      <c r="X108" s="320">
        <f t="shared" si="15"/>
        <v>0</v>
      </c>
      <c r="Y108" s="320">
        <f t="shared" si="15"/>
        <v>0</v>
      </c>
      <c r="Z108" s="320">
        <f t="shared" si="15"/>
        <v>0</v>
      </c>
      <c r="AA108" s="320">
        <f t="shared" si="15"/>
        <v>0</v>
      </c>
      <c r="AB108" s="320">
        <f t="shared" si="15"/>
        <v>0</v>
      </c>
      <c r="AC108" s="320">
        <f t="shared" si="15"/>
        <v>0</v>
      </c>
      <c r="AD108" s="320">
        <f t="shared" si="15"/>
        <v>0</v>
      </c>
      <c r="AE108" s="320">
        <f t="shared" si="15"/>
        <v>0</v>
      </c>
      <c r="AF108" s="320">
        <f t="shared" si="15"/>
        <v>0</v>
      </c>
      <c r="AG108" s="320">
        <f t="shared" si="15"/>
        <v>0</v>
      </c>
      <c r="AH108" s="320">
        <f t="shared" si="15"/>
        <v>0</v>
      </c>
      <c r="AI108" s="320">
        <f t="shared" si="15"/>
        <v>0</v>
      </c>
      <c r="AJ108" s="320">
        <f t="shared" si="15"/>
        <v>0</v>
      </c>
      <c r="AK108" s="320">
        <f t="shared" si="15"/>
        <v>0</v>
      </c>
      <c r="AL108" s="320">
        <f t="shared" si="15"/>
        <v>0</v>
      </c>
      <c r="AM108" s="320">
        <f t="shared" si="15"/>
        <v>0</v>
      </c>
      <c r="AN108" s="320">
        <f t="shared" si="15"/>
        <v>0</v>
      </c>
      <c r="AO108" s="320">
        <f t="shared" si="15"/>
        <v>0</v>
      </c>
      <c r="AP108" s="321">
        <f t="shared" si="15"/>
        <v>0</v>
      </c>
      <c r="AQ108" s="322">
        <f t="shared" si="1"/>
        <v>0</v>
      </c>
    </row>
    <row r="109" spans="2:43" s="179" customFormat="1" ht="13.5" customHeight="1">
      <c r="B109" s="297" t="str">
        <v>16</v>
      </c>
      <c r="C109" s="314" t="str">
        <v>生産用機械</v>
      </c>
      <c r="D109" s="319">
        <f t="shared" ref="D109:AP109" si="16">H$7*D66</f>
        <v>0</v>
      </c>
      <c r="E109" s="320">
        <f t="shared" si="16"/>
        <v>0</v>
      </c>
      <c r="F109" s="320">
        <f t="shared" si="16"/>
        <v>0</v>
      </c>
      <c r="G109" s="320">
        <f t="shared" si="16"/>
        <v>0</v>
      </c>
      <c r="H109" s="320">
        <f t="shared" si="16"/>
        <v>0</v>
      </c>
      <c r="I109" s="320">
        <f t="shared" si="16"/>
        <v>0</v>
      </c>
      <c r="J109" s="320">
        <f t="shared" si="16"/>
        <v>0</v>
      </c>
      <c r="K109" s="320">
        <f t="shared" si="16"/>
        <v>0</v>
      </c>
      <c r="L109" s="320">
        <f t="shared" si="16"/>
        <v>0</v>
      </c>
      <c r="M109" s="320">
        <f t="shared" si="16"/>
        <v>0</v>
      </c>
      <c r="N109" s="320">
        <f t="shared" si="16"/>
        <v>0</v>
      </c>
      <c r="O109" s="320">
        <f t="shared" si="16"/>
        <v>0</v>
      </c>
      <c r="P109" s="320">
        <f t="shared" si="16"/>
        <v>0</v>
      </c>
      <c r="Q109" s="320">
        <f t="shared" si="16"/>
        <v>0</v>
      </c>
      <c r="R109" s="320">
        <f t="shared" si="16"/>
        <v>0</v>
      </c>
      <c r="S109" s="320">
        <f t="shared" si="16"/>
        <v>0</v>
      </c>
      <c r="T109" s="320">
        <f t="shared" si="16"/>
        <v>0</v>
      </c>
      <c r="U109" s="320">
        <f t="shared" si="16"/>
        <v>0</v>
      </c>
      <c r="V109" s="320">
        <f t="shared" si="16"/>
        <v>0</v>
      </c>
      <c r="W109" s="320">
        <f t="shared" si="16"/>
        <v>0</v>
      </c>
      <c r="X109" s="320">
        <f t="shared" si="16"/>
        <v>0</v>
      </c>
      <c r="Y109" s="320">
        <f t="shared" si="16"/>
        <v>0</v>
      </c>
      <c r="Z109" s="320">
        <f t="shared" si="16"/>
        <v>0</v>
      </c>
      <c r="AA109" s="320">
        <f t="shared" si="16"/>
        <v>0</v>
      </c>
      <c r="AB109" s="320">
        <f t="shared" si="16"/>
        <v>0</v>
      </c>
      <c r="AC109" s="320">
        <f t="shared" si="16"/>
        <v>0</v>
      </c>
      <c r="AD109" s="320">
        <f t="shared" si="16"/>
        <v>0</v>
      </c>
      <c r="AE109" s="320">
        <f t="shared" si="16"/>
        <v>0</v>
      </c>
      <c r="AF109" s="320">
        <f t="shared" si="16"/>
        <v>0</v>
      </c>
      <c r="AG109" s="320">
        <f t="shared" si="16"/>
        <v>0</v>
      </c>
      <c r="AH109" s="320">
        <f t="shared" si="16"/>
        <v>0</v>
      </c>
      <c r="AI109" s="320">
        <f t="shared" si="16"/>
        <v>0</v>
      </c>
      <c r="AJ109" s="320">
        <f t="shared" si="16"/>
        <v>0</v>
      </c>
      <c r="AK109" s="320">
        <f t="shared" si="16"/>
        <v>0</v>
      </c>
      <c r="AL109" s="320">
        <f t="shared" si="16"/>
        <v>0</v>
      </c>
      <c r="AM109" s="320">
        <f t="shared" si="16"/>
        <v>0</v>
      </c>
      <c r="AN109" s="320">
        <f t="shared" si="16"/>
        <v>0</v>
      </c>
      <c r="AO109" s="320">
        <f t="shared" si="16"/>
        <v>0</v>
      </c>
      <c r="AP109" s="321">
        <f t="shared" si="16"/>
        <v>0</v>
      </c>
      <c r="AQ109" s="322">
        <f t="shared" si="1"/>
        <v>0</v>
      </c>
    </row>
    <row r="110" spans="2:43" s="179" customFormat="1" ht="13.5" customHeight="1">
      <c r="B110" s="297" t="str">
        <v>17</v>
      </c>
      <c r="C110" s="314" t="str">
        <v>業務用機械</v>
      </c>
      <c r="D110" s="319">
        <f t="shared" ref="D110:AP110" si="17">H$7*D67</f>
        <v>0</v>
      </c>
      <c r="E110" s="320">
        <f t="shared" si="17"/>
        <v>0</v>
      </c>
      <c r="F110" s="320">
        <f t="shared" si="17"/>
        <v>0</v>
      </c>
      <c r="G110" s="320">
        <f t="shared" si="17"/>
        <v>0</v>
      </c>
      <c r="H110" s="320">
        <f t="shared" si="17"/>
        <v>0</v>
      </c>
      <c r="I110" s="320">
        <f t="shared" si="17"/>
        <v>0</v>
      </c>
      <c r="J110" s="320">
        <f t="shared" si="17"/>
        <v>0</v>
      </c>
      <c r="K110" s="320">
        <f t="shared" si="17"/>
        <v>0</v>
      </c>
      <c r="L110" s="320">
        <f t="shared" si="17"/>
        <v>0</v>
      </c>
      <c r="M110" s="320">
        <f t="shared" si="17"/>
        <v>0</v>
      </c>
      <c r="N110" s="320">
        <f t="shared" si="17"/>
        <v>0</v>
      </c>
      <c r="O110" s="320">
        <f t="shared" si="17"/>
        <v>0</v>
      </c>
      <c r="P110" s="320">
        <f t="shared" si="17"/>
        <v>0</v>
      </c>
      <c r="Q110" s="320">
        <f t="shared" si="17"/>
        <v>0</v>
      </c>
      <c r="R110" s="320">
        <f t="shared" si="17"/>
        <v>0</v>
      </c>
      <c r="S110" s="320">
        <f t="shared" si="17"/>
        <v>0</v>
      </c>
      <c r="T110" s="320">
        <f t="shared" si="17"/>
        <v>0</v>
      </c>
      <c r="U110" s="320">
        <f t="shared" si="17"/>
        <v>0</v>
      </c>
      <c r="V110" s="320">
        <f t="shared" si="17"/>
        <v>0</v>
      </c>
      <c r="W110" s="320">
        <f t="shared" si="17"/>
        <v>0</v>
      </c>
      <c r="X110" s="320">
        <f t="shared" si="17"/>
        <v>0</v>
      </c>
      <c r="Y110" s="320">
        <f t="shared" si="17"/>
        <v>0</v>
      </c>
      <c r="Z110" s="320">
        <f t="shared" si="17"/>
        <v>0</v>
      </c>
      <c r="AA110" s="320">
        <f t="shared" si="17"/>
        <v>0</v>
      </c>
      <c r="AB110" s="320">
        <f t="shared" si="17"/>
        <v>0</v>
      </c>
      <c r="AC110" s="320">
        <f t="shared" si="17"/>
        <v>0</v>
      </c>
      <c r="AD110" s="320">
        <f t="shared" si="17"/>
        <v>0</v>
      </c>
      <c r="AE110" s="320">
        <f t="shared" si="17"/>
        <v>0</v>
      </c>
      <c r="AF110" s="320">
        <f t="shared" si="17"/>
        <v>0</v>
      </c>
      <c r="AG110" s="320">
        <f t="shared" si="17"/>
        <v>0</v>
      </c>
      <c r="AH110" s="320">
        <f t="shared" si="17"/>
        <v>0</v>
      </c>
      <c r="AI110" s="320">
        <f t="shared" si="17"/>
        <v>0</v>
      </c>
      <c r="AJ110" s="320">
        <f t="shared" si="17"/>
        <v>0</v>
      </c>
      <c r="AK110" s="320">
        <f t="shared" si="17"/>
        <v>0</v>
      </c>
      <c r="AL110" s="320">
        <f t="shared" si="17"/>
        <v>0</v>
      </c>
      <c r="AM110" s="320">
        <f t="shared" si="17"/>
        <v>0</v>
      </c>
      <c r="AN110" s="320">
        <f t="shared" si="17"/>
        <v>0</v>
      </c>
      <c r="AO110" s="320">
        <f t="shared" si="17"/>
        <v>0</v>
      </c>
      <c r="AP110" s="321">
        <f t="shared" si="17"/>
        <v>0</v>
      </c>
      <c r="AQ110" s="322">
        <f t="shared" si="1"/>
        <v>0</v>
      </c>
    </row>
    <row r="111" spans="2:43" s="179" customFormat="1" ht="13.5" customHeight="1">
      <c r="B111" s="297" t="str">
        <v>18</v>
      </c>
      <c r="C111" s="314" t="str">
        <v>電子部品</v>
      </c>
      <c r="D111" s="319">
        <f t="shared" ref="D111:AP111" si="18">H$7*D68</f>
        <v>0</v>
      </c>
      <c r="E111" s="320">
        <f t="shared" si="18"/>
        <v>0</v>
      </c>
      <c r="F111" s="320">
        <f t="shared" si="18"/>
        <v>0</v>
      </c>
      <c r="G111" s="320">
        <f t="shared" si="18"/>
        <v>0</v>
      </c>
      <c r="H111" s="320">
        <f t="shared" si="18"/>
        <v>0</v>
      </c>
      <c r="I111" s="320">
        <f t="shared" si="18"/>
        <v>0</v>
      </c>
      <c r="J111" s="320">
        <f t="shared" si="18"/>
        <v>0</v>
      </c>
      <c r="K111" s="320">
        <f t="shared" si="18"/>
        <v>0</v>
      </c>
      <c r="L111" s="320">
        <f t="shared" si="18"/>
        <v>0</v>
      </c>
      <c r="M111" s="320">
        <f t="shared" si="18"/>
        <v>0</v>
      </c>
      <c r="N111" s="320">
        <f t="shared" si="18"/>
        <v>0</v>
      </c>
      <c r="O111" s="320">
        <f t="shared" si="18"/>
        <v>0</v>
      </c>
      <c r="P111" s="320">
        <f t="shared" si="18"/>
        <v>0</v>
      </c>
      <c r="Q111" s="320">
        <f t="shared" si="18"/>
        <v>0</v>
      </c>
      <c r="R111" s="320">
        <f t="shared" si="18"/>
        <v>0</v>
      </c>
      <c r="S111" s="320">
        <f t="shared" si="18"/>
        <v>0</v>
      </c>
      <c r="T111" s="320">
        <f t="shared" si="18"/>
        <v>0</v>
      </c>
      <c r="U111" s="320">
        <f t="shared" si="18"/>
        <v>0</v>
      </c>
      <c r="V111" s="320">
        <f t="shared" si="18"/>
        <v>0</v>
      </c>
      <c r="W111" s="320">
        <f t="shared" si="18"/>
        <v>0</v>
      </c>
      <c r="X111" s="320">
        <f t="shared" si="18"/>
        <v>0</v>
      </c>
      <c r="Y111" s="320">
        <f t="shared" si="18"/>
        <v>0</v>
      </c>
      <c r="Z111" s="320">
        <f t="shared" si="18"/>
        <v>0</v>
      </c>
      <c r="AA111" s="320">
        <f t="shared" si="18"/>
        <v>0</v>
      </c>
      <c r="AB111" s="320">
        <f t="shared" si="18"/>
        <v>0</v>
      </c>
      <c r="AC111" s="320">
        <f t="shared" si="18"/>
        <v>0</v>
      </c>
      <c r="AD111" s="320">
        <f t="shared" si="18"/>
        <v>0</v>
      </c>
      <c r="AE111" s="320">
        <f t="shared" si="18"/>
        <v>0</v>
      </c>
      <c r="AF111" s="320">
        <f t="shared" si="18"/>
        <v>0</v>
      </c>
      <c r="AG111" s="320">
        <f t="shared" si="18"/>
        <v>0</v>
      </c>
      <c r="AH111" s="320">
        <f t="shared" si="18"/>
        <v>0</v>
      </c>
      <c r="AI111" s="320">
        <f t="shared" si="18"/>
        <v>0</v>
      </c>
      <c r="AJ111" s="320">
        <f t="shared" si="18"/>
        <v>0</v>
      </c>
      <c r="AK111" s="320">
        <f t="shared" si="18"/>
        <v>0</v>
      </c>
      <c r="AL111" s="320">
        <f t="shared" si="18"/>
        <v>0</v>
      </c>
      <c r="AM111" s="320">
        <f t="shared" si="18"/>
        <v>0</v>
      </c>
      <c r="AN111" s="320">
        <f t="shared" si="18"/>
        <v>0</v>
      </c>
      <c r="AO111" s="320">
        <f t="shared" si="18"/>
        <v>0</v>
      </c>
      <c r="AP111" s="321">
        <f t="shared" si="18"/>
        <v>0</v>
      </c>
      <c r="AQ111" s="322">
        <f t="shared" si="1"/>
        <v>0</v>
      </c>
    </row>
    <row r="112" spans="2:43" s="179" customFormat="1" ht="13.5" customHeight="1">
      <c r="B112" s="297" t="str">
        <v>19</v>
      </c>
      <c r="C112" s="314" t="str">
        <v>電気機械</v>
      </c>
      <c r="D112" s="319">
        <f t="shared" ref="D112:AP112" si="19">H$7*D69</f>
        <v>0</v>
      </c>
      <c r="E112" s="320">
        <f t="shared" si="19"/>
        <v>0</v>
      </c>
      <c r="F112" s="320">
        <f t="shared" si="19"/>
        <v>0</v>
      </c>
      <c r="G112" s="320">
        <f t="shared" si="19"/>
        <v>0</v>
      </c>
      <c r="H112" s="320">
        <f t="shared" si="19"/>
        <v>0</v>
      </c>
      <c r="I112" s="320">
        <f t="shared" si="19"/>
        <v>0</v>
      </c>
      <c r="J112" s="320">
        <f t="shared" si="19"/>
        <v>0</v>
      </c>
      <c r="K112" s="320">
        <f t="shared" si="19"/>
        <v>0</v>
      </c>
      <c r="L112" s="320">
        <f t="shared" si="19"/>
        <v>0</v>
      </c>
      <c r="M112" s="320">
        <f t="shared" si="19"/>
        <v>0</v>
      </c>
      <c r="N112" s="320">
        <f t="shared" si="19"/>
        <v>0</v>
      </c>
      <c r="O112" s="320">
        <f t="shared" si="19"/>
        <v>0</v>
      </c>
      <c r="P112" s="320">
        <f t="shared" si="19"/>
        <v>0</v>
      </c>
      <c r="Q112" s="320">
        <f t="shared" si="19"/>
        <v>0</v>
      </c>
      <c r="R112" s="320">
        <f t="shared" si="19"/>
        <v>0</v>
      </c>
      <c r="S112" s="320">
        <f t="shared" si="19"/>
        <v>0</v>
      </c>
      <c r="T112" s="320">
        <f t="shared" si="19"/>
        <v>0</v>
      </c>
      <c r="U112" s="320">
        <f t="shared" si="19"/>
        <v>0</v>
      </c>
      <c r="V112" s="320">
        <f t="shared" si="19"/>
        <v>0</v>
      </c>
      <c r="W112" s="320">
        <f t="shared" si="19"/>
        <v>0</v>
      </c>
      <c r="X112" s="320">
        <f t="shared" si="19"/>
        <v>0</v>
      </c>
      <c r="Y112" s="320">
        <f t="shared" si="19"/>
        <v>0</v>
      </c>
      <c r="Z112" s="320">
        <f t="shared" si="19"/>
        <v>0</v>
      </c>
      <c r="AA112" s="320">
        <f t="shared" si="19"/>
        <v>0</v>
      </c>
      <c r="AB112" s="320">
        <f t="shared" si="19"/>
        <v>0</v>
      </c>
      <c r="AC112" s="320">
        <f t="shared" si="19"/>
        <v>0</v>
      </c>
      <c r="AD112" s="320">
        <f t="shared" si="19"/>
        <v>0</v>
      </c>
      <c r="AE112" s="320">
        <f t="shared" si="19"/>
        <v>0</v>
      </c>
      <c r="AF112" s="320">
        <f t="shared" si="19"/>
        <v>0</v>
      </c>
      <c r="AG112" s="320">
        <f t="shared" si="19"/>
        <v>0</v>
      </c>
      <c r="AH112" s="320">
        <f t="shared" si="19"/>
        <v>0</v>
      </c>
      <c r="AI112" s="320">
        <f t="shared" si="19"/>
        <v>0</v>
      </c>
      <c r="AJ112" s="320">
        <f t="shared" si="19"/>
        <v>0</v>
      </c>
      <c r="AK112" s="320">
        <f t="shared" si="19"/>
        <v>0</v>
      </c>
      <c r="AL112" s="320">
        <f t="shared" si="19"/>
        <v>0</v>
      </c>
      <c r="AM112" s="320">
        <f t="shared" si="19"/>
        <v>0</v>
      </c>
      <c r="AN112" s="320">
        <f t="shared" si="19"/>
        <v>0</v>
      </c>
      <c r="AO112" s="320">
        <f t="shared" si="19"/>
        <v>0</v>
      </c>
      <c r="AP112" s="321">
        <f t="shared" si="19"/>
        <v>0</v>
      </c>
      <c r="AQ112" s="322">
        <f t="shared" si="1"/>
        <v>0</v>
      </c>
    </row>
    <row r="113" spans="2:43" s="179" customFormat="1" ht="13.5" customHeight="1">
      <c r="B113" s="297" t="str">
        <v>20</v>
      </c>
      <c r="C113" s="314" t="str">
        <v>情報・通信機器</v>
      </c>
      <c r="D113" s="319">
        <f t="shared" ref="D113:AP113" si="20">H$7*D70</f>
        <v>0</v>
      </c>
      <c r="E113" s="320">
        <f t="shared" si="20"/>
        <v>0</v>
      </c>
      <c r="F113" s="320">
        <f t="shared" si="20"/>
        <v>0</v>
      </c>
      <c r="G113" s="320">
        <f t="shared" si="20"/>
        <v>0</v>
      </c>
      <c r="H113" s="320">
        <f t="shared" si="20"/>
        <v>0</v>
      </c>
      <c r="I113" s="320">
        <f t="shared" si="20"/>
        <v>0</v>
      </c>
      <c r="J113" s="320">
        <f t="shared" si="20"/>
        <v>0</v>
      </c>
      <c r="K113" s="320">
        <f t="shared" si="20"/>
        <v>0</v>
      </c>
      <c r="L113" s="320">
        <f t="shared" si="20"/>
        <v>0</v>
      </c>
      <c r="M113" s="320">
        <f t="shared" si="20"/>
        <v>0</v>
      </c>
      <c r="N113" s="320">
        <f t="shared" si="20"/>
        <v>0</v>
      </c>
      <c r="O113" s="320">
        <f t="shared" si="20"/>
        <v>0</v>
      </c>
      <c r="P113" s="320">
        <f t="shared" si="20"/>
        <v>0</v>
      </c>
      <c r="Q113" s="320">
        <f t="shared" si="20"/>
        <v>0</v>
      </c>
      <c r="R113" s="320">
        <f t="shared" si="20"/>
        <v>0</v>
      </c>
      <c r="S113" s="320">
        <f t="shared" si="20"/>
        <v>0</v>
      </c>
      <c r="T113" s="320">
        <f t="shared" si="20"/>
        <v>0</v>
      </c>
      <c r="U113" s="320">
        <f t="shared" si="20"/>
        <v>0</v>
      </c>
      <c r="V113" s="320">
        <f t="shared" si="20"/>
        <v>0</v>
      </c>
      <c r="W113" s="320">
        <f t="shared" si="20"/>
        <v>0</v>
      </c>
      <c r="X113" s="320">
        <f t="shared" si="20"/>
        <v>0</v>
      </c>
      <c r="Y113" s="320">
        <f t="shared" si="20"/>
        <v>0</v>
      </c>
      <c r="Z113" s="320">
        <f t="shared" si="20"/>
        <v>0</v>
      </c>
      <c r="AA113" s="320">
        <f t="shared" si="20"/>
        <v>0</v>
      </c>
      <c r="AB113" s="320">
        <f t="shared" si="20"/>
        <v>0</v>
      </c>
      <c r="AC113" s="320">
        <f t="shared" si="20"/>
        <v>0</v>
      </c>
      <c r="AD113" s="320">
        <f t="shared" si="20"/>
        <v>0</v>
      </c>
      <c r="AE113" s="320">
        <f t="shared" si="20"/>
        <v>0</v>
      </c>
      <c r="AF113" s="320">
        <f t="shared" si="20"/>
        <v>0</v>
      </c>
      <c r="AG113" s="320">
        <f t="shared" si="20"/>
        <v>0</v>
      </c>
      <c r="AH113" s="320">
        <f t="shared" si="20"/>
        <v>0</v>
      </c>
      <c r="AI113" s="320">
        <f t="shared" si="20"/>
        <v>0</v>
      </c>
      <c r="AJ113" s="320">
        <f t="shared" si="20"/>
        <v>0</v>
      </c>
      <c r="AK113" s="320">
        <f t="shared" si="20"/>
        <v>0</v>
      </c>
      <c r="AL113" s="320">
        <f t="shared" si="20"/>
        <v>0</v>
      </c>
      <c r="AM113" s="320">
        <f t="shared" si="20"/>
        <v>0</v>
      </c>
      <c r="AN113" s="320">
        <f t="shared" si="20"/>
        <v>0</v>
      </c>
      <c r="AO113" s="320">
        <f t="shared" si="20"/>
        <v>0</v>
      </c>
      <c r="AP113" s="321">
        <f t="shared" si="20"/>
        <v>0</v>
      </c>
      <c r="AQ113" s="322">
        <f t="shared" si="1"/>
        <v>0</v>
      </c>
    </row>
    <row r="114" spans="2:43" s="179" customFormat="1" ht="13.5" customHeight="1">
      <c r="B114" s="297" t="str">
        <v>21</v>
      </c>
      <c r="C114" s="314" t="str">
        <v>輸送機械</v>
      </c>
      <c r="D114" s="319">
        <f t="shared" ref="D114:AP114" si="21">H$7*D71</f>
        <v>0</v>
      </c>
      <c r="E114" s="320">
        <f t="shared" si="21"/>
        <v>0</v>
      </c>
      <c r="F114" s="320">
        <f t="shared" si="21"/>
        <v>0</v>
      </c>
      <c r="G114" s="320">
        <f t="shared" si="21"/>
        <v>0</v>
      </c>
      <c r="H114" s="320">
        <f t="shared" si="21"/>
        <v>0</v>
      </c>
      <c r="I114" s="320">
        <f t="shared" si="21"/>
        <v>0</v>
      </c>
      <c r="J114" s="320">
        <f t="shared" si="21"/>
        <v>0</v>
      </c>
      <c r="K114" s="320">
        <f t="shared" si="21"/>
        <v>0</v>
      </c>
      <c r="L114" s="320">
        <f t="shared" si="21"/>
        <v>0</v>
      </c>
      <c r="M114" s="320">
        <f t="shared" si="21"/>
        <v>0</v>
      </c>
      <c r="N114" s="320">
        <f t="shared" si="21"/>
        <v>0</v>
      </c>
      <c r="O114" s="320">
        <f t="shared" si="21"/>
        <v>0</v>
      </c>
      <c r="P114" s="320">
        <f t="shared" si="21"/>
        <v>0</v>
      </c>
      <c r="Q114" s="320">
        <f t="shared" si="21"/>
        <v>0</v>
      </c>
      <c r="R114" s="320">
        <f t="shared" si="21"/>
        <v>0</v>
      </c>
      <c r="S114" s="320">
        <f t="shared" si="21"/>
        <v>0</v>
      </c>
      <c r="T114" s="320">
        <f t="shared" si="21"/>
        <v>0</v>
      </c>
      <c r="U114" s="320">
        <f t="shared" si="21"/>
        <v>0</v>
      </c>
      <c r="V114" s="320">
        <f t="shared" si="21"/>
        <v>0</v>
      </c>
      <c r="W114" s="320">
        <f t="shared" si="21"/>
        <v>0</v>
      </c>
      <c r="X114" s="320">
        <f t="shared" si="21"/>
        <v>0</v>
      </c>
      <c r="Y114" s="320">
        <f t="shared" si="21"/>
        <v>0</v>
      </c>
      <c r="Z114" s="320">
        <f t="shared" si="21"/>
        <v>0</v>
      </c>
      <c r="AA114" s="320">
        <f t="shared" si="21"/>
        <v>0</v>
      </c>
      <c r="AB114" s="320">
        <f t="shared" si="21"/>
        <v>0</v>
      </c>
      <c r="AC114" s="320">
        <f t="shared" si="21"/>
        <v>0</v>
      </c>
      <c r="AD114" s="320">
        <f t="shared" si="21"/>
        <v>0</v>
      </c>
      <c r="AE114" s="320">
        <f t="shared" si="21"/>
        <v>0</v>
      </c>
      <c r="AF114" s="320">
        <f t="shared" si="21"/>
        <v>0</v>
      </c>
      <c r="AG114" s="320">
        <f t="shared" si="21"/>
        <v>0</v>
      </c>
      <c r="AH114" s="320">
        <f t="shared" si="21"/>
        <v>0</v>
      </c>
      <c r="AI114" s="320">
        <f t="shared" si="21"/>
        <v>0</v>
      </c>
      <c r="AJ114" s="320">
        <f t="shared" si="21"/>
        <v>0</v>
      </c>
      <c r="AK114" s="320">
        <f t="shared" si="21"/>
        <v>0</v>
      </c>
      <c r="AL114" s="320">
        <f t="shared" si="21"/>
        <v>0</v>
      </c>
      <c r="AM114" s="320">
        <f t="shared" si="21"/>
        <v>0</v>
      </c>
      <c r="AN114" s="320">
        <f t="shared" si="21"/>
        <v>0</v>
      </c>
      <c r="AO114" s="320">
        <f t="shared" si="21"/>
        <v>0</v>
      </c>
      <c r="AP114" s="321">
        <f t="shared" si="21"/>
        <v>0</v>
      </c>
      <c r="AQ114" s="322">
        <f t="shared" si="1"/>
        <v>0</v>
      </c>
    </row>
    <row r="115" spans="2:43" s="179" customFormat="1" ht="13.5" customHeight="1">
      <c r="B115" s="297" t="str">
        <v>22</v>
      </c>
      <c r="C115" s="314" t="str">
        <v>その他の製造工業製品</v>
      </c>
      <c r="D115" s="319">
        <f t="shared" ref="D115:AP115" si="22">H$7*D72</f>
        <v>0</v>
      </c>
      <c r="E115" s="320">
        <f t="shared" si="22"/>
        <v>0</v>
      </c>
      <c r="F115" s="320">
        <f t="shared" si="22"/>
        <v>0</v>
      </c>
      <c r="G115" s="320">
        <f t="shared" si="22"/>
        <v>0</v>
      </c>
      <c r="H115" s="320">
        <f t="shared" si="22"/>
        <v>0</v>
      </c>
      <c r="I115" s="320">
        <f t="shared" si="22"/>
        <v>0</v>
      </c>
      <c r="J115" s="320">
        <f t="shared" si="22"/>
        <v>0</v>
      </c>
      <c r="K115" s="320">
        <f t="shared" si="22"/>
        <v>0</v>
      </c>
      <c r="L115" s="320">
        <f t="shared" si="22"/>
        <v>0</v>
      </c>
      <c r="M115" s="320">
        <f t="shared" si="22"/>
        <v>0</v>
      </c>
      <c r="N115" s="320">
        <f t="shared" si="22"/>
        <v>0</v>
      </c>
      <c r="O115" s="320">
        <f t="shared" si="22"/>
        <v>0</v>
      </c>
      <c r="P115" s="320">
        <f t="shared" si="22"/>
        <v>0</v>
      </c>
      <c r="Q115" s="320">
        <f t="shared" si="22"/>
        <v>0</v>
      </c>
      <c r="R115" s="320">
        <f t="shared" si="22"/>
        <v>0</v>
      </c>
      <c r="S115" s="320">
        <f t="shared" si="22"/>
        <v>0</v>
      </c>
      <c r="T115" s="320">
        <f t="shared" si="22"/>
        <v>0</v>
      </c>
      <c r="U115" s="320">
        <f t="shared" si="22"/>
        <v>0</v>
      </c>
      <c r="V115" s="320">
        <f t="shared" si="22"/>
        <v>0</v>
      </c>
      <c r="W115" s="320">
        <f t="shared" si="22"/>
        <v>0</v>
      </c>
      <c r="X115" s="320">
        <f t="shared" si="22"/>
        <v>0</v>
      </c>
      <c r="Y115" s="320">
        <f t="shared" si="22"/>
        <v>0</v>
      </c>
      <c r="Z115" s="320">
        <f t="shared" si="22"/>
        <v>0</v>
      </c>
      <c r="AA115" s="320">
        <f t="shared" si="22"/>
        <v>0</v>
      </c>
      <c r="AB115" s="320">
        <f t="shared" si="22"/>
        <v>0</v>
      </c>
      <c r="AC115" s="320">
        <f t="shared" si="22"/>
        <v>0</v>
      </c>
      <c r="AD115" s="320">
        <f t="shared" si="22"/>
        <v>0</v>
      </c>
      <c r="AE115" s="320">
        <f t="shared" si="22"/>
        <v>0</v>
      </c>
      <c r="AF115" s="320">
        <f t="shared" si="22"/>
        <v>0</v>
      </c>
      <c r="AG115" s="320">
        <f t="shared" si="22"/>
        <v>0</v>
      </c>
      <c r="AH115" s="320">
        <f t="shared" si="22"/>
        <v>0</v>
      </c>
      <c r="AI115" s="320">
        <f t="shared" si="22"/>
        <v>0</v>
      </c>
      <c r="AJ115" s="320">
        <f t="shared" si="22"/>
        <v>0</v>
      </c>
      <c r="AK115" s="320">
        <f t="shared" si="22"/>
        <v>0</v>
      </c>
      <c r="AL115" s="320">
        <f t="shared" si="22"/>
        <v>0</v>
      </c>
      <c r="AM115" s="320">
        <f t="shared" si="22"/>
        <v>0</v>
      </c>
      <c r="AN115" s="320">
        <f t="shared" si="22"/>
        <v>0</v>
      </c>
      <c r="AO115" s="320">
        <f t="shared" si="22"/>
        <v>0</v>
      </c>
      <c r="AP115" s="321">
        <f t="shared" si="22"/>
        <v>0</v>
      </c>
      <c r="AQ115" s="322">
        <f t="shared" si="1"/>
        <v>0</v>
      </c>
    </row>
    <row r="116" spans="2:43" s="179" customFormat="1" ht="13.5" customHeight="1">
      <c r="B116" s="297" t="str">
        <v>23</v>
      </c>
      <c r="C116" s="314" t="str">
        <v>建設</v>
      </c>
      <c r="D116" s="319">
        <f t="shared" ref="D116:AP116" si="23">H$7*D73</f>
        <v>0</v>
      </c>
      <c r="E116" s="320">
        <f t="shared" si="23"/>
        <v>0</v>
      </c>
      <c r="F116" s="320">
        <f t="shared" si="23"/>
        <v>0</v>
      </c>
      <c r="G116" s="320">
        <f t="shared" si="23"/>
        <v>0</v>
      </c>
      <c r="H116" s="320">
        <f t="shared" si="23"/>
        <v>0</v>
      </c>
      <c r="I116" s="320">
        <f t="shared" si="23"/>
        <v>0</v>
      </c>
      <c r="J116" s="320">
        <f t="shared" si="23"/>
        <v>0</v>
      </c>
      <c r="K116" s="320">
        <f t="shared" si="23"/>
        <v>0</v>
      </c>
      <c r="L116" s="320">
        <f t="shared" si="23"/>
        <v>0</v>
      </c>
      <c r="M116" s="320">
        <f t="shared" si="23"/>
        <v>0</v>
      </c>
      <c r="N116" s="320">
        <f t="shared" si="23"/>
        <v>0</v>
      </c>
      <c r="O116" s="320">
        <f t="shared" si="23"/>
        <v>0</v>
      </c>
      <c r="P116" s="320">
        <f t="shared" si="23"/>
        <v>0</v>
      </c>
      <c r="Q116" s="320">
        <f t="shared" si="23"/>
        <v>0</v>
      </c>
      <c r="R116" s="320">
        <f t="shared" si="23"/>
        <v>0</v>
      </c>
      <c r="S116" s="320">
        <f t="shared" si="23"/>
        <v>0</v>
      </c>
      <c r="T116" s="320">
        <f t="shared" si="23"/>
        <v>0</v>
      </c>
      <c r="U116" s="320">
        <f t="shared" si="23"/>
        <v>0</v>
      </c>
      <c r="V116" s="320">
        <f t="shared" si="23"/>
        <v>0</v>
      </c>
      <c r="W116" s="320">
        <f t="shared" si="23"/>
        <v>0</v>
      </c>
      <c r="X116" s="320">
        <f t="shared" si="23"/>
        <v>0</v>
      </c>
      <c r="Y116" s="320">
        <f t="shared" si="23"/>
        <v>0</v>
      </c>
      <c r="Z116" s="320">
        <f t="shared" si="23"/>
        <v>0</v>
      </c>
      <c r="AA116" s="320">
        <f t="shared" si="23"/>
        <v>0</v>
      </c>
      <c r="AB116" s="320">
        <f t="shared" si="23"/>
        <v>0</v>
      </c>
      <c r="AC116" s="320">
        <f t="shared" si="23"/>
        <v>0</v>
      </c>
      <c r="AD116" s="320">
        <f t="shared" si="23"/>
        <v>0</v>
      </c>
      <c r="AE116" s="320">
        <f t="shared" si="23"/>
        <v>0</v>
      </c>
      <c r="AF116" s="320">
        <f t="shared" si="23"/>
        <v>0</v>
      </c>
      <c r="AG116" s="320">
        <f t="shared" si="23"/>
        <v>0</v>
      </c>
      <c r="AH116" s="320">
        <f t="shared" si="23"/>
        <v>0</v>
      </c>
      <c r="AI116" s="320">
        <f t="shared" si="23"/>
        <v>0</v>
      </c>
      <c r="AJ116" s="320">
        <f t="shared" si="23"/>
        <v>0</v>
      </c>
      <c r="AK116" s="320">
        <f t="shared" si="23"/>
        <v>0</v>
      </c>
      <c r="AL116" s="320">
        <f t="shared" si="23"/>
        <v>0</v>
      </c>
      <c r="AM116" s="320">
        <f t="shared" si="23"/>
        <v>0</v>
      </c>
      <c r="AN116" s="320">
        <f t="shared" si="23"/>
        <v>0</v>
      </c>
      <c r="AO116" s="320">
        <f t="shared" si="23"/>
        <v>0</v>
      </c>
      <c r="AP116" s="321">
        <f t="shared" si="23"/>
        <v>0</v>
      </c>
      <c r="AQ116" s="322">
        <f t="shared" si="1"/>
        <v>0</v>
      </c>
    </row>
    <row r="117" spans="2:43" s="179" customFormat="1" ht="13.5" customHeight="1">
      <c r="B117" s="297" t="str">
        <v>24</v>
      </c>
      <c r="C117" s="314" t="str">
        <v>電力・ガス・熱供給</v>
      </c>
      <c r="D117" s="319">
        <f t="shared" ref="D117:AP117" si="24">H$7*D74</f>
        <v>0</v>
      </c>
      <c r="E117" s="320">
        <f t="shared" si="24"/>
        <v>0</v>
      </c>
      <c r="F117" s="320">
        <f t="shared" si="24"/>
        <v>0</v>
      </c>
      <c r="G117" s="320">
        <f t="shared" si="24"/>
        <v>0</v>
      </c>
      <c r="H117" s="320">
        <f t="shared" si="24"/>
        <v>0</v>
      </c>
      <c r="I117" s="320">
        <f t="shared" si="24"/>
        <v>0</v>
      </c>
      <c r="J117" s="320">
        <f t="shared" si="24"/>
        <v>0</v>
      </c>
      <c r="K117" s="320">
        <f t="shared" si="24"/>
        <v>0</v>
      </c>
      <c r="L117" s="320">
        <f t="shared" si="24"/>
        <v>0</v>
      </c>
      <c r="M117" s="320">
        <f t="shared" si="24"/>
        <v>0</v>
      </c>
      <c r="N117" s="320">
        <f t="shared" si="24"/>
        <v>0</v>
      </c>
      <c r="O117" s="320">
        <f t="shared" si="24"/>
        <v>0</v>
      </c>
      <c r="P117" s="320">
        <f t="shared" si="24"/>
        <v>0</v>
      </c>
      <c r="Q117" s="320">
        <f t="shared" si="24"/>
        <v>0</v>
      </c>
      <c r="R117" s="320">
        <f t="shared" si="24"/>
        <v>0</v>
      </c>
      <c r="S117" s="320">
        <f t="shared" si="24"/>
        <v>0</v>
      </c>
      <c r="T117" s="320">
        <f t="shared" si="24"/>
        <v>0</v>
      </c>
      <c r="U117" s="320">
        <f t="shared" si="24"/>
        <v>0</v>
      </c>
      <c r="V117" s="320">
        <f t="shared" si="24"/>
        <v>0</v>
      </c>
      <c r="W117" s="320">
        <f t="shared" si="24"/>
        <v>0</v>
      </c>
      <c r="X117" s="320">
        <f t="shared" si="24"/>
        <v>0</v>
      </c>
      <c r="Y117" s="320">
        <f t="shared" si="24"/>
        <v>0</v>
      </c>
      <c r="Z117" s="320">
        <f t="shared" si="24"/>
        <v>0</v>
      </c>
      <c r="AA117" s="320">
        <f t="shared" si="24"/>
        <v>0</v>
      </c>
      <c r="AB117" s="320">
        <f t="shared" si="24"/>
        <v>0</v>
      </c>
      <c r="AC117" s="320">
        <f t="shared" si="24"/>
        <v>0</v>
      </c>
      <c r="AD117" s="320">
        <f t="shared" si="24"/>
        <v>0</v>
      </c>
      <c r="AE117" s="320">
        <f t="shared" si="24"/>
        <v>0</v>
      </c>
      <c r="AF117" s="320">
        <f t="shared" si="24"/>
        <v>0</v>
      </c>
      <c r="AG117" s="320">
        <f t="shared" si="24"/>
        <v>0</v>
      </c>
      <c r="AH117" s="320">
        <f t="shared" si="24"/>
        <v>0</v>
      </c>
      <c r="AI117" s="320">
        <f t="shared" si="24"/>
        <v>0</v>
      </c>
      <c r="AJ117" s="320">
        <f t="shared" si="24"/>
        <v>0</v>
      </c>
      <c r="AK117" s="320">
        <f t="shared" si="24"/>
        <v>0</v>
      </c>
      <c r="AL117" s="320">
        <f t="shared" si="24"/>
        <v>0</v>
      </c>
      <c r="AM117" s="320">
        <f t="shared" si="24"/>
        <v>0</v>
      </c>
      <c r="AN117" s="320">
        <f t="shared" si="24"/>
        <v>0</v>
      </c>
      <c r="AO117" s="320">
        <f t="shared" si="24"/>
        <v>0</v>
      </c>
      <c r="AP117" s="321">
        <f t="shared" si="24"/>
        <v>0</v>
      </c>
      <c r="AQ117" s="322">
        <f t="shared" si="1"/>
        <v>0</v>
      </c>
    </row>
    <row r="118" spans="2:43" s="179" customFormat="1" ht="13.5" customHeight="1">
      <c r="B118" s="297" t="str">
        <v>25</v>
      </c>
      <c r="C118" s="314" t="str">
        <v>水道</v>
      </c>
      <c r="D118" s="319">
        <f t="shared" ref="D118:AP118" si="25">H$7*D75</f>
        <v>0</v>
      </c>
      <c r="E118" s="320">
        <f t="shared" si="25"/>
        <v>0</v>
      </c>
      <c r="F118" s="320">
        <f t="shared" si="25"/>
        <v>0</v>
      </c>
      <c r="G118" s="320">
        <f t="shared" si="25"/>
        <v>0</v>
      </c>
      <c r="H118" s="320">
        <f t="shared" si="25"/>
        <v>0</v>
      </c>
      <c r="I118" s="320">
        <f t="shared" si="25"/>
        <v>0</v>
      </c>
      <c r="J118" s="320">
        <f t="shared" si="25"/>
        <v>0</v>
      </c>
      <c r="K118" s="320">
        <f t="shared" si="25"/>
        <v>0</v>
      </c>
      <c r="L118" s="320">
        <f t="shared" si="25"/>
        <v>0</v>
      </c>
      <c r="M118" s="320">
        <f t="shared" si="25"/>
        <v>0</v>
      </c>
      <c r="N118" s="320">
        <f t="shared" si="25"/>
        <v>0</v>
      </c>
      <c r="O118" s="320">
        <f t="shared" si="25"/>
        <v>0</v>
      </c>
      <c r="P118" s="320">
        <f t="shared" si="25"/>
        <v>0</v>
      </c>
      <c r="Q118" s="320">
        <f t="shared" si="25"/>
        <v>0</v>
      </c>
      <c r="R118" s="320">
        <f t="shared" si="25"/>
        <v>0</v>
      </c>
      <c r="S118" s="320">
        <f t="shared" si="25"/>
        <v>0</v>
      </c>
      <c r="T118" s="320">
        <f t="shared" si="25"/>
        <v>0</v>
      </c>
      <c r="U118" s="320">
        <f t="shared" si="25"/>
        <v>0</v>
      </c>
      <c r="V118" s="320">
        <f t="shared" si="25"/>
        <v>0</v>
      </c>
      <c r="W118" s="320">
        <f t="shared" si="25"/>
        <v>0</v>
      </c>
      <c r="X118" s="320">
        <f t="shared" si="25"/>
        <v>0</v>
      </c>
      <c r="Y118" s="320">
        <f t="shared" si="25"/>
        <v>0</v>
      </c>
      <c r="Z118" s="320">
        <f t="shared" si="25"/>
        <v>0</v>
      </c>
      <c r="AA118" s="320">
        <f t="shared" si="25"/>
        <v>0</v>
      </c>
      <c r="AB118" s="320">
        <f t="shared" si="25"/>
        <v>0</v>
      </c>
      <c r="AC118" s="320">
        <f t="shared" si="25"/>
        <v>0</v>
      </c>
      <c r="AD118" s="320">
        <f t="shared" si="25"/>
        <v>0</v>
      </c>
      <c r="AE118" s="320">
        <f t="shared" si="25"/>
        <v>0</v>
      </c>
      <c r="AF118" s="320">
        <f t="shared" si="25"/>
        <v>0</v>
      </c>
      <c r="AG118" s="320">
        <f t="shared" si="25"/>
        <v>0</v>
      </c>
      <c r="AH118" s="320">
        <f t="shared" si="25"/>
        <v>0</v>
      </c>
      <c r="AI118" s="320">
        <f t="shared" si="25"/>
        <v>0</v>
      </c>
      <c r="AJ118" s="320">
        <f t="shared" si="25"/>
        <v>0</v>
      </c>
      <c r="AK118" s="320">
        <f t="shared" si="25"/>
        <v>0</v>
      </c>
      <c r="AL118" s="320">
        <f t="shared" si="25"/>
        <v>0</v>
      </c>
      <c r="AM118" s="320">
        <f t="shared" si="25"/>
        <v>0</v>
      </c>
      <c r="AN118" s="320">
        <f t="shared" si="25"/>
        <v>0</v>
      </c>
      <c r="AO118" s="320">
        <f t="shared" si="25"/>
        <v>0</v>
      </c>
      <c r="AP118" s="321">
        <f t="shared" si="25"/>
        <v>0</v>
      </c>
      <c r="AQ118" s="322">
        <f t="shared" si="1"/>
        <v>0</v>
      </c>
    </row>
    <row r="119" spans="2:43" s="179" customFormat="1" ht="13.5" customHeight="1">
      <c r="B119" s="297" t="str">
        <v>26</v>
      </c>
      <c r="C119" s="314" t="str">
        <v>廃棄物処理</v>
      </c>
      <c r="D119" s="319">
        <f t="shared" ref="D119:AP119" si="26">H$7*D76</f>
        <v>0</v>
      </c>
      <c r="E119" s="320">
        <f t="shared" si="26"/>
        <v>0</v>
      </c>
      <c r="F119" s="320">
        <f t="shared" si="26"/>
        <v>0</v>
      </c>
      <c r="G119" s="320">
        <f t="shared" si="26"/>
        <v>0</v>
      </c>
      <c r="H119" s="320">
        <f t="shared" si="26"/>
        <v>0</v>
      </c>
      <c r="I119" s="320">
        <f t="shared" si="26"/>
        <v>0</v>
      </c>
      <c r="J119" s="320">
        <f t="shared" si="26"/>
        <v>0</v>
      </c>
      <c r="K119" s="320">
        <f t="shared" si="26"/>
        <v>0</v>
      </c>
      <c r="L119" s="320">
        <f t="shared" si="26"/>
        <v>0</v>
      </c>
      <c r="M119" s="320">
        <f t="shared" si="26"/>
        <v>0</v>
      </c>
      <c r="N119" s="320">
        <f t="shared" si="26"/>
        <v>0</v>
      </c>
      <c r="O119" s="320">
        <f t="shared" si="26"/>
        <v>0</v>
      </c>
      <c r="P119" s="320">
        <f t="shared" si="26"/>
        <v>0</v>
      </c>
      <c r="Q119" s="320">
        <f t="shared" si="26"/>
        <v>0</v>
      </c>
      <c r="R119" s="320">
        <f t="shared" si="26"/>
        <v>0</v>
      </c>
      <c r="S119" s="320">
        <f t="shared" si="26"/>
        <v>0</v>
      </c>
      <c r="T119" s="320">
        <f t="shared" si="26"/>
        <v>0</v>
      </c>
      <c r="U119" s="320">
        <f t="shared" si="26"/>
        <v>0</v>
      </c>
      <c r="V119" s="320">
        <f t="shared" si="26"/>
        <v>0</v>
      </c>
      <c r="W119" s="320">
        <f t="shared" si="26"/>
        <v>0</v>
      </c>
      <c r="X119" s="320">
        <f t="shared" si="26"/>
        <v>0</v>
      </c>
      <c r="Y119" s="320">
        <f t="shared" si="26"/>
        <v>0</v>
      </c>
      <c r="Z119" s="320">
        <f t="shared" si="26"/>
        <v>0</v>
      </c>
      <c r="AA119" s="320">
        <f t="shared" si="26"/>
        <v>0</v>
      </c>
      <c r="AB119" s="320">
        <f t="shared" si="26"/>
        <v>0</v>
      </c>
      <c r="AC119" s="320">
        <f t="shared" si="26"/>
        <v>0</v>
      </c>
      <c r="AD119" s="320">
        <f t="shared" si="26"/>
        <v>0</v>
      </c>
      <c r="AE119" s="320">
        <f t="shared" si="26"/>
        <v>0</v>
      </c>
      <c r="AF119" s="320">
        <f t="shared" si="26"/>
        <v>0</v>
      </c>
      <c r="AG119" s="320">
        <f t="shared" si="26"/>
        <v>0</v>
      </c>
      <c r="AH119" s="320">
        <f t="shared" si="26"/>
        <v>0</v>
      </c>
      <c r="AI119" s="320">
        <f t="shared" si="26"/>
        <v>0</v>
      </c>
      <c r="AJ119" s="320">
        <f t="shared" si="26"/>
        <v>0</v>
      </c>
      <c r="AK119" s="320">
        <f t="shared" si="26"/>
        <v>0</v>
      </c>
      <c r="AL119" s="320">
        <f t="shared" si="26"/>
        <v>0</v>
      </c>
      <c r="AM119" s="320">
        <f t="shared" si="26"/>
        <v>0</v>
      </c>
      <c r="AN119" s="320">
        <f t="shared" si="26"/>
        <v>0</v>
      </c>
      <c r="AO119" s="320">
        <f t="shared" si="26"/>
        <v>0</v>
      </c>
      <c r="AP119" s="321">
        <f t="shared" si="26"/>
        <v>0</v>
      </c>
      <c r="AQ119" s="322">
        <f t="shared" si="1"/>
        <v>0</v>
      </c>
    </row>
    <row r="120" spans="2:43" s="179" customFormat="1" ht="13.5" customHeight="1">
      <c r="B120" s="297" t="str">
        <v>27</v>
      </c>
      <c r="C120" s="314" t="str">
        <v>商業</v>
      </c>
      <c r="D120" s="319">
        <f t="shared" ref="D120:AP120" si="27">H$7*D77</f>
        <v>0</v>
      </c>
      <c r="E120" s="320">
        <f t="shared" si="27"/>
        <v>0</v>
      </c>
      <c r="F120" s="320">
        <f t="shared" si="27"/>
        <v>0</v>
      </c>
      <c r="G120" s="320">
        <f t="shared" si="27"/>
        <v>0</v>
      </c>
      <c r="H120" s="320">
        <f t="shared" si="27"/>
        <v>0</v>
      </c>
      <c r="I120" s="320">
        <f t="shared" si="27"/>
        <v>0</v>
      </c>
      <c r="J120" s="320">
        <f t="shared" si="27"/>
        <v>0</v>
      </c>
      <c r="K120" s="320">
        <f t="shared" si="27"/>
        <v>0</v>
      </c>
      <c r="L120" s="320">
        <f t="shared" si="27"/>
        <v>0</v>
      </c>
      <c r="M120" s="320">
        <f t="shared" si="27"/>
        <v>0</v>
      </c>
      <c r="N120" s="320">
        <f t="shared" si="27"/>
        <v>0</v>
      </c>
      <c r="O120" s="320">
        <f t="shared" si="27"/>
        <v>0</v>
      </c>
      <c r="P120" s="320">
        <f t="shared" si="27"/>
        <v>0</v>
      </c>
      <c r="Q120" s="320">
        <f t="shared" si="27"/>
        <v>0</v>
      </c>
      <c r="R120" s="320">
        <f t="shared" si="27"/>
        <v>0</v>
      </c>
      <c r="S120" s="320">
        <f t="shared" si="27"/>
        <v>0</v>
      </c>
      <c r="T120" s="320">
        <f t="shared" si="27"/>
        <v>0</v>
      </c>
      <c r="U120" s="320">
        <f t="shared" si="27"/>
        <v>0</v>
      </c>
      <c r="V120" s="320">
        <f t="shared" si="27"/>
        <v>0</v>
      </c>
      <c r="W120" s="320">
        <f t="shared" si="27"/>
        <v>0</v>
      </c>
      <c r="X120" s="320">
        <f t="shared" si="27"/>
        <v>0</v>
      </c>
      <c r="Y120" s="320">
        <f t="shared" si="27"/>
        <v>0</v>
      </c>
      <c r="Z120" s="320">
        <f t="shared" si="27"/>
        <v>0</v>
      </c>
      <c r="AA120" s="320">
        <f t="shared" si="27"/>
        <v>0</v>
      </c>
      <c r="AB120" s="320">
        <f t="shared" si="27"/>
        <v>0</v>
      </c>
      <c r="AC120" s="320">
        <f t="shared" si="27"/>
        <v>0</v>
      </c>
      <c r="AD120" s="320">
        <f t="shared" si="27"/>
        <v>0</v>
      </c>
      <c r="AE120" s="320">
        <f t="shared" si="27"/>
        <v>0</v>
      </c>
      <c r="AF120" s="320">
        <f t="shared" si="27"/>
        <v>0</v>
      </c>
      <c r="AG120" s="320">
        <f t="shared" si="27"/>
        <v>0</v>
      </c>
      <c r="AH120" s="320">
        <f t="shared" si="27"/>
        <v>0</v>
      </c>
      <c r="AI120" s="320">
        <f t="shared" si="27"/>
        <v>0</v>
      </c>
      <c r="AJ120" s="320">
        <f t="shared" si="27"/>
        <v>0</v>
      </c>
      <c r="AK120" s="320">
        <f t="shared" si="27"/>
        <v>0</v>
      </c>
      <c r="AL120" s="320">
        <f t="shared" si="27"/>
        <v>0</v>
      </c>
      <c r="AM120" s="320">
        <f t="shared" si="27"/>
        <v>0</v>
      </c>
      <c r="AN120" s="320">
        <f t="shared" si="27"/>
        <v>0</v>
      </c>
      <c r="AO120" s="320">
        <f t="shared" si="27"/>
        <v>0</v>
      </c>
      <c r="AP120" s="321">
        <f t="shared" si="27"/>
        <v>0</v>
      </c>
      <c r="AQ120" s="322">
        <f t="shared" si="1"/>
        <v>0</v>
      </c>
    </row>
    <row r="121" spans="2:43" s="179" customFormat="1" ht="13.5" customHeight="1">
      <c r="B121" s="297" t="str">
        <v>28</v>
      </c>
      <c r="C121" s="314" t="str">
        <v>金融・保険</v>
      </c>
      <c r="D121" s="319">
        <f t="shared" ref="D121:AP121" si="28">H$7*D78</f>
        <v>0</v>
      </c>
      <c r="E121" s="320">
        <f t="shared" si="28"/>
        <v>0</v>
      </c>
      <c r="F121" s="320">
        <f t="shared" si="28"/>
        <v>0</v>
      </c>
      <c r="G121" s="320">
        <f t="shared" si="28"/>
        <v>0</v>
      </c>
      <c r="H121" s="320">
        <f t="shared" si="28"/>
        <v>0</v>
      </c>
      <c r="I121" s="320">
        <f t="shared" si="28"/>
        <v>0</v>
      </c>
      <c r="J121" s="320">
        <f t="shared" si="28"/>
        <v>0</v>
      </c>
      <c r="K121" s="320">
        <f t="shared" si="28"/>
        <v>0</v>
      </c>
      <c r="L121" s="320">
        <f t="shared" si="28"/>
        <v>0</v>
      </c>
      <c r="M121" s="320">
        <f t="shared" si="28"/>
        <v>0</v>
      </c>
      <c r="N121" s="320">
        <f t="shared" si="28"/>
        <v>0</v>
      </c>
      <c r="O121" s="320">
        <f t="shared" si="28"/>
        <v>0</v>
      </c>
      <c r="P121" s="320">
        <f t="shared" si="28"/>
        <v>0</v>
      </c>
      <c r="Q121" s="320">
        <f t="shared" si="28"/>
        <v>0</v>
      </c>
      <c r="R121" s="320">
        <f t="shared" si="28"/>
        <v>0</v>
      </c>
      <c r="S121" s="320">
        <f t="shared" si="28"/>
        <v>0</v>
      </c>
      <c r="T121" s="320">
        <f t="shared" si="28"/>
        <v>0</v>
      </c>
      <c r="U121" s="320">
        <f t="shared" si="28"/>
        <v>0</v>
      </c>
      <c r="V121" s="320">
        <f t="shared" si="28"/>
        <v>0</v>
      </c>
      <c r="W121" s="320">
        <f t="shared" si="28"/>
        <v>0</v>
      </c>
      <c r="X121" s="320">
        <f t="shared" si="28"/>
        <v>0</v>
      </c>
      <c r="Y121" s="320">
        <f t="shared" si="28"/>
        <v>0</v>
      </c>
      <c r="Z121" s="320">
        <f t="shared" si="28"/>
        <v>0</v>
      </c>
      <c r="AA121" s="320">
        <f t="shared" si="28"/>
        <v>0</v>
      </c>
      <c r="AB121" s="320">
        <f t="shared" si="28"/>
        <v>0</v>
      </c>
      <c r="AC121" s="320">
        <f t="shared" si="28"/>
        <v>0</v>
      </c>
      <c r="AD121" s="320">
        <f t="shared" si="28"/>
        <v>0</v>
      </c>
      <c r="AE121" s="320">
        <f t="shared" si="28"/>
        <v>0</v>
      </c>
      <c r="AF121" s="320">
        <f t="shared" si="28"/>
        <v>0</v>
      </c>
      <c r="AG121" s="320">
        <f t="shared" si="28"/>
        <v>0</v>
      </c>
      <c r="AH121" s="320">
        <f t="shared" si="28"/>
        <v>0</v>
      </c>
      <c r="AI121" s="320">
        <f t="shared" si="28"/>
        <v>0</v>
      </c>
      <c r="AJ121" s="320">
        <f t="shared" si="28"/>
        <v>0</v>
      </c>
      <c r="AK121" s="320">
        <f t="shared" si="28"/>
        <v>0</v>
      </c>
      <c r="AL121" s="320">
        <f t="shared" si="28"/>
        <v>0</v>
      </c>
      <c r="AM121" s="320">
        <f t="shared" si="28"/>
        <v>0</v>
      </c>
      <c r="AN121" s="320">
        <f t="shared" si="28"/>
        <v>0</v>
      </c>
      <c r="AO121" s="320">
        <f t="shared" si="28"/>
        <v>0</v>
      </c>
      <c r="AP121" s="321">
        <f t="shared" si="28"/>
        <v>0</v>
      </c>
      <c r="AQ121" s="322">
        <f t="shared" si="1"/>
        <v>0</v>
      </c>
    </row>
    <row r="122" spans="2:43" s="179" customFormat="1" ht="13.5" customHeight="1">
      <c r="B122" s="297" t="str">
        <v>29</v>
      </c>
      <c r="C122" s="314" t="str">
        <v>不動産</v>
      </c>
      <c r="D122" s="319">
        <f t="shared" ref="D122:AP122" si="29">H$7*D79</f>
        <v>0</v>
      </c>
      <c r="E122" s="320">
        <f t="shared" si="29"/>
        <v>0</v>
      </c>
      <c r="F122" s="320">
        <f t="shared" si="29"/>
        <v>0</v>
      </c>
      <c r="G122" s="320">
        <f t="shared" si="29"/>
        <v>0</v>
      </c>
      <c r="H122" s="320">
        <f t="shared" si="29"/>
        <v>0</v>
      </c>
      <c r="I122" s="320">
        <f t="shared" si="29"/>
        <v>0</v>
      </c>
      <c r="J122" s="320">
        <f t="shared" si="29"/>
        <v>0</v>
      </c>
      <c r="K122" s="320">
        <f t="shared" si="29"/>
        <v>0</v>
      </c>
      <c r="L122" s="320">
        <f t="shared" si="29"/>
        <v>0</v>
      </c>
      <c r="M122" s="320">
        <f t="shared" si="29"/>
        <v>0</v>
      </c>
      <c r="N122" s="320">
        <f t="shared" si="29"/>
        <v>0</v>
      </c>
      <c r="O122" s="320">
        <f t="shared" si="29"/>
        <v>0</v>
      </c>
      <c r="P122" s="320">
        <f t="shared" si="29"/>
        <v>0</v>
      </c>
      <c r="Q122" s="320">
        <f t="shared" si="29"/>
        <v>0</v>
      </c>
      <c r="R122" s="320">
        <f t="shared" si="29"/>
        <v>0</v>
      </c>
      <c r="S122" s="320">
        <f t="shared" si="29"/>
        <v>0</v>
      </c>
      <c r="T122" s="320">
        <f t="shared" si="29"/>
        <v>0</v>
      </c>
      <c r="U122" s="320">
        <f t="shared" si="29"/>
        <v>0</v>
      </c>
      <c r="V122" s="320">
        <f t="shared" si="29"/>
        <v>0</v>
      </c>
      <c r="W122" s="320">
        <f t="shared" si="29"/>
        <v>0</v>
      </c>
      <c r="X122" s="320">
        <f t="shared" si="29"/>
        <v>0</v>
      </c>
      <c r="Y122" s="320">
        <f t="shared" si="29"/>
        <v>0</v>
      </c>
      <c r="Z122" s="320">
        <f t="shared" si="29"/>
        <v>0</v>
      </c>
      <c r="AA122" s="320">
        <f t="shared" si="29"/>
        <v>0</v>
      </c>
      <c r="AB122" s="320">
        <f t="shared" si="29"/>
        <v>0</v>
      </c>
      <c r="AC122" s="320">
        <f t="shared" si="29"/>
        <v>0</v>
      </c>
      <c r="AD122" s="320">
        <f t="shared" si="29"/>
        <v>0</v>
      </c>
      <c r="AE122" s="320">
        <f t="shared" si="29"/>
        <v>0</v>
      </c>
      <c r="AF122" s="320">
        <f t="shared" si="29"/>
        <v>0</v>
      </c>
      <c r="AG122" s="320">
        <f t="shared" si="29"/>
        <v>0</v>
      </c>
      <c r="AH122" s="320">
        <f t="shared" si="29"/>
        <v>0</v>
      </c>
      <c r="AI122" s="320">
        <f t="shared" si="29"/>
        <v>0</v>
      </c>
      <c r="AJ122" s="320">
        <f t="shared" si="29"/>
        <v>0</v>
      </c>
      <c r="AK122" s="320">
        <f t="shared" si="29"/>
        <v>0</v>
      </c>
      <c r="AL122" s="320">
        <f t="shared" si="29"/>
        <v>0</v>
      </c>
      <c r="AM122" s="320">
        <f t="shared" si="29"/>
        <v>0</v>
      </c>
      <c r="AN122" s="320">
        <f t="shared" si="29"/>
        <v>0</v>
      </c>
      <c r="AO122" s="320">
        <f t="shared" si="29"/>
        <v>0</v>
      </c>
      <c r="AP122" s="321">
        <f t="shared" si="29"/>
        <v>0</v>
      </c>
      <c r="AQ122" s="322">
        <f t="shared" si="1"/>
        <v>0</v>
      </c>
    </row>
    <row r="123" spans="2:43" s="179" customFormat="1" ht="13.5" customHeight="1">
      <c r="B123" s="297" t="str">
        <v>30</v>
      </c>
      <c r="C123" s="314" t="str">
        <v>運輸・郵便</v>
      </c>
      <c r="D123" s="319">
        <f t="shared" ref="D123:AP123" si="30">H$7*D80</f>
        <v>0</v>
      </c>
      <c r="E123" s="320">
        <f t="shared" si="30"/>
        <v>0</v>
      </c>
      <c r="F123" s="320">
        <f t="shared" si="30"/>
        <v>0</v>
      </c>
      <c r="G123" s="320">
        <f t="shared" si="30"/>
        <v>0</v>
      </c>
      <c r="H123" s="320">
        <f t="shared" si="30"/>
        <v>0</v>
      </c>
      <c r="I123" s="320">
        <f t="shared" si="30"/>
        <v>0</v>
      </c>
      <c r="J123" s="320">
        <f t="shared" si="30"/>
        <v>0</v>
      </c>
      <c r="K123" s="320">
        <f t="shared" si="30"/>
        <v>0</v>
      </c>
      <c r="L123" s="320">
        <f t="shared" si="30"/>
        <v>0</v>
      </c>
      <c r="M123" s="320">
        <f t="shared" si="30"/>
        <v>0</v>
      </c>
      <c r="N123" s="320">
        <f t="shared" si="30"/>
        <v>0</v>
      </c>
      <c r="O123" s="320">
        <f t="shared" si="30"/>
        <v>0</v>
      </c>
      <c r="P123" s="320">
        <f t="shared" si="30"/>
        <v>0</v>
      </c>
      <c r="Q123" s="320">
        <f t="shared" si="30"/>
        <v>0</v>
      </c>
      <c r="R123" s="320">
        <f t="shared" si="30"/>
        <v>0</v>
      </c>
      <c r="S123" s="320">
        <f t="shared" si="30"/>
        <v>0</v>
      </c>
      <c r="T123" s="320">
        <f t="shared" si="30"/>
        <v>0</v>
      </c>
      <c r="U123" s="320">
        <f t="shared" si="30"/>
        <v>0</v>
      </c>
      <c r="V123" s="320">
        <f t="shared" si="30"/>
        <v>0</v>
      </c>
      <c r="W123" s="320">
        <f t="shared" si="30"/>
        <v>0</v>
      </c>
      <c r="X123" s="320">
        <f t="shared" si="30"/>
        <v>0</v>
      </c>
      <c r="Y123" s="320">
        <f t="shared" si="30"/>
        <v>0</v>
      </c>
      <c r="Z123" s="320">
        <f t="shared" si="30"/>
        <v>0</v>
      </c>
      <c r="AA123" s="320">
        <f t="shared" si="30"/>
        <v>0</v>
      </c>
      <c r="AB123" s="320">
        <f t="shared" si="30"/>
        <v>0</v>
      </c>
      <c r="AC123" s="320">
        <f t="shared" si="30"/>
        <v>0</v>
      </c>
      <c r="AD123" s="320">
        <f t="shared" si="30"/>
        <v>0</v>
      </c>
      <c r="AE123" s="320">
        <f t="shared" si="30"/>
        <v>0</v>
      </c>
      <c r="AF123" s="320">
        <f t="shared" si="30"/>
        <v>0</v>
      </c>
      <c r="AG123" s="320">
        <f t="shared" si="30"/>
        <v>0</v>
      </c>
      <c r="AH123" s="320">
        <f t="shared" si="30"/>
        <v>0</v>
      </c>
      <c r="AI123" s="320">
        <f t="shared" si="30"/>
        <v>0</v>
      </c>
      <c r="AJ123" s="320">
        <f t="shared" si="30"/>
        <v>0</v>
      </c>
      <c r="AK123" s="320">
        <f t="shared" si="30"/>
        <v>0</v>
      </c>
      <c r="AL123" s="320">
        <f t="shared" si="30"/>
        <v>0</v>
      </c>
      <c r="AM123" s="320">
        <f t="shared" si="30"/>
        <v>0</v>
      </c>
      <c r="AN123" s="320">
        <f t="shared" si="30"/>
        <v>0</v>
      </c>
      <c r="AO123" s="320">
        <f t="shared" si="30"/>
        <v>0</v>
      </c>
      <c r="AP123" s="321">
        <f t="shared" si="30"/>
        <v>0</v>
      </c>
      <c r="AQ123" s="322">
        <f t="shared" si="1"/>
        <v>0</v>
      </c>
    </row>
    <row r="124" spans="2:43" s="179" customFormat="1" ht="13.5" customHeight="1">
      <c r="B124" s="297" t="str">
        <v>31</v>
      </c>
      <c r="C124" s="314" t="str">
        <v>情報通信</v>
      </c>
      <c r="D124" s="319">
        <f t="shared" ref="D124:AP124" si="31">H$7*D81</f>
        <v>0</v>
      </c>
      <c r="E124" s="320">
        <f t="shared" si="31"/>
        <v>0</v>
      </c>
      <c r="F124" s="320">
        <f t="shared" si="31"/>
        <v>0</v>
      </c>
      <c r="G124" s="320">
        <f t="shared" si="31"/>
        <v>0</v>
      </c>
      <c r="H124" s="320">
        <f t="shared" si="31"/>
        <v>0</v>
      </c>
      <c r="I124" s="320">
        <f t="shared" si="31"/>
        <v>0</v>
      </c>
      <c r="J124" s="320">
        <f t="shared" si="31"/>
        <v>0</v>
      </c>
      <c r="K124" s="320">
        <f t="shared" si="31"/>
        <v>0</v>
      </c>
      <c r="L124" s="320">
        <f t="shared" si="31"/>
        <v>0</v>
      </c>
      <c r="M124" s="320">
        <f t="shared" si="31"/>
        <v>0</v>
      </c>
      <c r="N124" s="320">
        <f t="shared" si="31"/>
        <v>0</v>
      </c>
      <c r="O124" s="320">
        <f t="shared" si="31"/>
        <v>0</v>
      </c>
      <c r="P124" s="320">
        <f t="shared" si="31"/>
        <v>0</v>
      </c>
      <c r="Q124" s="320">
        <f t="shared" si="31"/>
        <v>0</v>
      </c>
      <c r="R124" s="320">
        <f t="shared" si="31"/>
        <v>0</v>
      </c>
      <c r="S124" s="320">
        <f t="shared" si="31"/>
        <v>0</v>
      </c>
      <c r="T124" s="320">
        <f t="shared" si="31"/>
        <v>0</v>
      </c>
      <c r="U124" s="320">
        <f t="shared" si="31"/>
        <v>0</v>
      </c>
      <c r="V124" s="320">
        <f t="shared" si="31"/>
        <v>0</v>
      </c>
      <c r="W124" s="320">
        <f t="shared" si="31"/>
        <v>0</v>
      </c>
      <c r="X124" s="320">
        <f t="shared" si="31"/>
        <v>0</v>
      </c>
      <c r="Y124" s="320">
        <f t="shared" si="31"/>
        <v>0</v>
      </c>
      <c r="Z124" s="320">
        <f t="shared" si="31"/>
        <v>0</v>
      </c>
      <c r="AA124" s="320">
        <f t="shared" si="31"/>
        <v>0</v>
      </c>
      <c r="AB124" s="320">
        <f t="shared" si="31"/>
        <v>0</v>
      </c>
      <c r="AC124" s="320">
        <f t="shared" si="31"/>
        <v>0</v>
      </c>
      <c r="AD124" s="320">
        <f t="shared" si="31"/>
        <v>0</v>
      </c>
      <c r="AE124" s="320">
        <f t="shared" si="31"/>
        <v>0</v>
      </c>
      <c r="AF124" s="320">
        <f t="shared" si="31"/>
        <v>0</v>
      </c>
      <c r="AG124" s="320">
        <f t="shared" si="31"/>
        <v>0</v>
      </c>
      <c r="AH124" s="320">
        <f t="shared" si="31"/>
        <v>0</v>
      </c>
      <c r="AI124" s="320">
        <f t="shared" si="31"/>
        <v>0</v>
      </c>
      <c r="AJ124" s="320">
        <f t="shared" si="31"/>
        <v>0</v>
      </c>
      <c r="AK124" s="320">
        <f t="shared" si="31"/>
        <v>0</v>
      </c>
      <c r="AL124" s="320">
        <f t="shared" si="31"/>
        <v>0</v>
      </c>
      <c r="AM124" s="320">
        <f t="shared" si="31"/>
        <v>0</v>
      </c>
      <c r="AN124" s="320">
        <f t="shared" si="31"/>
        <v>0</v>
      </c>
      <c r="AO124" s="320">
        <f t="shared" si="31"/>
        <v>0</v>
      </c>
      <c r="AP124" s="321">
        <f t="shared" si="31"/>
        <v>0</v>
      </c>
      <c r="AQ124" s="322">
        <f t="shared" si="1"/>
        <v>0</v>
      </c>
    </row>
    <row r="125" spans="2:43" s="179" customFormat="1" ht="13.5" customHeight="1">
      <c r="B125" s="297" t="str">
        <v>32</v>
      </c>
      <c r="C125" s="314" t="str">
        <v>公務</v>
      </c>
      <c r="D125" s="319">
        <f t="shared" ref="D125:AP125" si="32">H$7*D82</f>
        <v>0</v>
      </c>
      <c r="E125" s="320">
        <f t="shared" si="32"/>
        <v>0</v>
      </c>
      <c r="F125" s="320">
        <f t="shared" si="32"/>
        <v>0</v>
      </c>
      <c r="G125" s="320">
        <f t="shared" si="32"/>
        <v>0</v>
      </c>
      <c r="H125" s="320">
        <f t="shared" si="32"/>
        <v>0</v>
      </c>
      <c r="I125" s="320">
        <f t="shared" si="32"/>
        <v>0</v>
      </c>
      <c r="J125" s="320">
        <f t="shared" si="32"/>
        <v>0</v>
      </c>
      <c r="K125" s="320">
        <f t="shared" si="32"/>
        <v>0</v>
      </c>
      <c r="L125" s="320">
        <f t="shared" si="32"/>
        <v>0</v>
      </c>
      <c r="M125" s="320">
        <f t="shared" si="32"/>
        <v>0</v>
      </c>
      <c r="N125" s="320">
        <f t="shared" si="32"/>
        <v>0</v>
      </c>
      <c r="O125" s="320">
        <f t="shared" si="32"/>
        <v>0</v>
      </c>
      <c r="P125" s="320">
        <f t="shared" si="32"/>
        <v>0</v>
      </c>
      <c r="Q125" s="320">
        <f t="shared" si="32"/>
        <v>0</v>
      </c>
      <c r="R125" s="320">
        <f t="shared" si="32"/>
        <v>0</v>
      </c>
      <c r="S125" s="320">
        <f t="shared" si="32"/>
        <v>0</v>
      </c>
      <c r="T125" s="320">
        <f t="shared" si="32"/>
        <v>0</v>
      </c>
      <c r="U125" s="320">
        <f t="shared" si="32"/>
        <v>0</v>
      </c>
      <c r="V125" s="320">
        <f t="shared" si="32"/>
        <v>0</v>
      </c>
      <c r="W125" s="320">
        <f t="shared" si="32"/>
        <v>0</v>
      </c>
      <c r="X125" s="320">
        <f t="shared" si="32"/>
        <v>0</v>
      </c>
      <c r="Y125" s="320">
        <f t="shared" si="32"/>
        <v>0</v>
      </c>
      <c r="Z125" s="320">
        <f t="shared" si="32"/>
        <v>0</v>
      </c>
      <c r="AA125" s="320">
        <f t="shared" si="32"/>
        <v>0</v>
      </c>
      <c r="AB125" s="320">
        <f t="shared" si="32"/>
        <v>0</v>
      </c>
      <c r="AC125" s="320">
        <f t="shared" si="32"/>
        <v>0</v>
      </c>
      <c r="AD125" s="320">
        <f t="shared" si="32"/>
        <v>0</v>
      </c>
      <c r="AE125" s="320">
        <f t="shared" si="32"/>
        <v>0</v>
      </c>
      <c r="AF125" s="320">
        <f t="shared" si="32"/>
        <v>0</v>
      </c>
      <c r="AG125" s="320">
        <f t="shared" si="32"/>
        <v>0</v>
      </c>
      <c r="AH125" s="320">
        <f t="shared" si="32"/>
        <v>0</v>
      </c>
      <c r="AI125" s="320">
        <f t="shared" si="32"/>
        <v>0</v>
      </c>
      <c r="AJ125" s="320">
        <f t="shared" si="32"/>
        <v>0</v>
      </c>
      <c r="AK125" s="320">
        <f t="shared" si="32"/>
        <v>0</v>
      </c>
      <c r="AL125" s="320">
        <f t="shared" si="32"/>
        <v>0</v>
      </c>
      <c r="AM125" s="320">
        <f t="shared" si="32"/>
        <v>0</v>
      </c>
      <c r="AN125" s="320">
        <f t="shared" si="32"/>
        <v>0</v>
      </c>
      <c r="AO125" s="320">
        <f t="shared" si="32"/>
        <v>0</v>
      </c>
      <c r="AP125" s="321">
        <f t="shared" si="32"/>
        <v>0</v>
      </c>
      <c r="AQ125" s="322">
        <f t="shared" si="1"/>
        <v>0</v>
      </c>
    </row>
    <row r="126" spans="2:43" s="179" customFormat="1" ht="13.5" customHeight="1">
      <c r="B126" s="297" t="str">
        <v>33</v>
      </c>
      <c r="C126" s="314" t="str">
        <v>教育・研究</v>
      </c>
      <c r="D126" s="319">
        <f t="shared" ref="D126:AP126" si="33">H$7*D83</f>
        <v>0</v>
      </c>
      <c r="E126" s="320">
        <f t="shared" si="33"/>
        <v>0</v>
      </c>
      <c r="F126" s="320">
        <f t="shared" si="33"/>
        <v>0</v>
      </c>
      <c r="G126" s="320">
        <f t="shared" si="33"/>
        <v>0</v>
      </c>
      <c r="H126" s="320">
        <f t="shared" si="33"/>
        <v>0</v>
      </c>
      <c r="I126" s="320">
        <f t="shared" si="33"/>
        <v>0</v>
      </c>
      <c r="J126" s="320">
        <f t="shared" si="33"/>
        <v>0</v>
      </c>
      <c r="K126" s="320">
        <f t="shared" si="33"/>
        <v>0</v>
      </c>
      <c r="L126" s="320">
        <f t="shared" si="33"/>
        <v>0</v>
      </c>
      <c r="M126" s="320">
        <f t="shared" si="33"/>
        <v>0</v>
      </c>
      <c r="N126" s="320">
        <f t="shared" si="33"/>
        <v>0</v>
      </c>
      <c r="O126" s="320">
        <f t="shared" si="33"/>
        <v>0</v>
      </c>
      <c r="P126" s="320">
        <f t="shared" si="33"/>
        <v>0</v>
      </c>
      <c r="Q126" s="320">
        <f t="shared" si="33"/>
        <v>0</v>
      </c>
      <c r="R126" s="320">
        <f t="shared" si="33"/>
        <v>0</v>
      </c>
      <c r="S126" s="320">
        <f t="shared" si="33"/>
        <v>0</v>
      </c>
      <c r="T126" s="320">
        <f t="shared" si="33"/>
        <v>0</v>
      </c>
      <c r="U126" s="320">
        <f t="shared" si="33"/>
        <v>0</v>
      </c>
      <c r="V126" s="320">
        <f t="shared" si="33"/>
        <v>0</v>
      </c>
      <c r="W126" s="320">
        <f t="shared" si="33"/>
        <v>0</v>
      </c>
      <c r="X126" s="320">
        <f t="shared" si="33"/>
        <v>0</v>
      </c>
      <c r="Y126" s="320">
        <f t="shared" si="33"/>
        <v>0</v>
      </c>
      <c r="Z126" s="320">
        <f t="shared" si="33"/>
        <v>0</v>
      </c>
      <c r="AA126" s="320">
        <f t="shared" si="33"/>
        <v>0</v>
      </c>
      <c r="AB126" s="320">
        <f t="shared" si="33"/>
        <v>0</v>
      </c>
      <c r="AC126" s="320">
        <f t="shared" si="33"/>
        <v>0</v>
      </c>
      <c r="AD126" s="320">
        <f t="shared" si="33"/>
        <v>0</v>
      </c>
      <c r="AE126" s="320">
        <f t="shared" si="33"/>
        <v>0</v>
      </c>
      <c r="AF126" s="320">
        <f t="shared" si="33"/>
        <v>0</v>
      </c>
      <c r="AG126" s="320">
        <f t="shared" si="33"/>
        <v>0</v>
      </c>
      <c r="AH126" s="320">
        <f t="shared" si="33"/>
        <v>0</v>
      </c>
      <c r="AI126" s="320">
        <f t="shared" si="33"/>
        <v>0</v>
      </c>
      <c r="AJ126" s="320">
        <f t="shared" si="33"/>
        <v>0</v>
      </c>
      <c r="AK126" s="320">
        <f t="shared" si="33"/>
        <v>0</v>
      </c>
      <c r="AL126" s="320">
        <f t="shared" si="33"/>
        <v>0</v>
      </c>
      <c r="AM126" s="320">
        <f t="shared" si="33"/>
        <v>0</v>
      </c>
      <c r="AN126" s="320">
        <f t="shared" si="33"/>
        <v>0</v>
      </c>
      <c r="AO126" s="320">
        <f t="shared" si="33"/>
        <v>0</v>
      </c>
      <c r="AP126" s="321">
        <f t="shared" si="33"/>
        <v>0</v>
      </c>
      <c r="AQ126" s="322">
        <f t="shared" si="1"/>
        <v>0</v>
      </c>
    </row>
    <row r="127" spans="2:43" s="179" customFormat="1" ht="13.5" customHeight="1">
      <c r="B127" s="297" t="str">
        <v>34</v>
      </c>
      <c r="C127" s="314" t="str">
        <v>医療・福祉</v>
      </c>
      <c r="D127" s="319">
        <f t="shared" ref="D127:AP127" si="34">H$7*D84</f>
        <v>0</v>
      </c>
      <c r="E127" s="320">
        <f t="shared" si="34"/>
        <v>0</v>
      </c>
      <c r="F127" s="320">
        <f t="shared" si="34"/>
        <v>0</v>
      </c>
      <c r="G127" s="320">
        <f t="shared" si="34"/>
        <v>0</v>
      </c>
      <c r="H127" s="320">
        <f t="shared" si="34"/>
        <v>0</v>
      </c>
      <c r="I127" s="320">
        <f t="shared" si="34"/>
        <v>0</v>
      </c>
      <c r="J127" s="320">
        <f t="shared" si="34"/>
        <v>0</v>
      </c>
      <c r="K127" s="320">
        <f t="shared" si="34"/>
        <v>0</v>
      </c>
      <c r="L127" s="320">
        <f t="shared" si="34"/>
        <v>0</v>
      </c>
      <c r="M127" s="320">
        <f t="shared" si="34"/>
        <v>0</v>
      </c>
      <c r="N127" s="320">
        <f t="shared" si="34"/>
        <v>0</v>
      </c>
      <c r="O127" s="320">
        <f t="shared" si="34"/>
        <v>0</v>
      </c>
      <c r="P127" s="320">
        <f t="shared" si="34"/>
        <v>0</v>
      </c>
      <c r="Q127" s="320">
        <f t="shared" si="34"/>
        <v>0</v>
      </c>
      <c r="R127" s="320">
        <f t="shared" si="34"/>
        <v>0</v>
      </c>
      <c r="S127" s="320">
        <f t="shared" si="34"/>
        <v>0</v>
      </c>
      <c r="T127" s="320">
        <f t="shared" si="34"/>
        <v>0</v>
      </c>
      <c r="U127" s="320">
        <f t="shared" si="34"/>
        <v>0</v>
      </c>
      <c r="V127" s="320">
        <f t="shared" si="34"/>
        <v>0</v>
      </c>
      <c r="W127" s="320">
        <f t="shared" si="34"/>
        <v>0</v>
      </c>
      <c r="X127" s="320">
        <f t="shared" si="34"/>
        <v>0</v>
      </c>
      <c r="Y127" s="320">
        <f t="shared" si="34"/>
        <v>0</v>
      </c>
      <c r="Z127" s="320">
        <f t="shared" si="34"/>
        <v>0</v>
      </c>
      <c r="AA127" s="320">
        <f t="shared" si="34"/>
        <v>0</v>
      </c>
      <c r="AB127" s="320">
        <f t="shared" si="34"/>
        <v>0</v>
      </c>
      <c r="AC127" s="320">
        <f t="shared" si="34"/>
        <v>0</v>
      </c>
      <c r="AD127" s="320">
        <f t="shared" si="34"/>
        <v>0</v>
      </c>
      <c r="AE127" s="320">
        <f t="shared" si="34"/>
        <v>0</v>
      </c>
      <c r="AF127" s="320">
        <f t="shared" si="34"/>
        <v>0</v>
      </c>
      <c r="AG127" s="320">
        <f t="shared" si="34"/>
        <v>0</v>
      </c>
      <c r="AH127" s="320">
        <f t="shared" si="34"/>
        <v>0</v>
      </c>
      <c r="AI127" s="320">
        <f t="shared" si="34"/>
        <v>0</v>
      </c>
      <c r="AJ127" s="320">
        <f t="shared" si="34"/>
        <v>0</v>
      </c>
      <c r="AK127" s="320">
        <f t="shared" si="34"/>
        <v>0</v>
      </c>
      <c r="AL127" s="320">
        <f t="shared" si="34"/>
        <v>0</v>
      </c>
      <c r="AM127" s="320">
        <f t="shared" si="34"/>
        <v>0</v>
      </c>
      <c r="AN127" s="320">
        <f t="shared" si="34"/>
        <v>0</v>
      </c>
      <c r="AO127" s="320">
        <f t="shared" si="34"/>
        <v>0</v>
      </c>
      <c r="AP127" s="320">
        <f t="shared" si="34"/>
        <v>0</v>
      </c>
      <c r="AQ127" s="322">
        <f t="shared" si="1"/>
        <v>0</v>
      </c>
    </row>
    <row r="128" spans="2:43" s="179" customFormat="1" ht="13.5" customHeight="1">
      <c r="B128" s="297" t="str">
        <v>35</v>
      </c>
      <c r="C128" s="314" t="str">
        <v>その他の非営利団体サービス</v>
      </c>
      <c r="D128" s="319">
        <f t="shared" ref="D128:AP128" si="35">H$7*D85</f>
        <v>0</v>
      </c>
      <c r="E128" s="320">
        <f t="shared" si="35"/>
        <v>0</v>
      </c>
      <c r="F128" s="320">
        <f t="shared" si="35"/>
        <v>0</v>
      </c>
      <c r="G128" s="320">
        <f t="shared" si="35"/>
        <v>0</v>
      </c>
      <c r="H128" s="320">
        <f t="shared" si="35"/>
        <v>0</v>
      </c>
      <c r="I128" s="320">
        <f t="shared" si="35"/>
        <v>0</v>
      </c>
      <c r="J128" s="320">
        <f t="shared" si="35"/>
        <v>0</v>
      </c>
      <c r="K128" s="320">
        <f t="shared" si="35"/>
        <v>0</v>
      </c>
      <c r="L128" s="320">
        <f t="shared" si="35"/>
        <v>0</v>
      </c>
      <c r="M128" s="320">
        <f t="shared" si="35"/>
        <v>0</v>
      </c>
      <c r="N128" s="320">
        <f t="shared" si="35"/>
        <v>0</v>
      </c>
      <c r="O128" s="320">
        <f t="shared" si="35"/>
        <v>0</v>
      </c>
      <c r="P128" s="320">
        <f t="shared" si="35"/>
        <v>0</v>
      </c>
      <c r="Q128" s="320">
        <f t="shared" si="35"/>
        <v>0</v>
      </c>
      <c r="R128" s="320">
        <f t="shared" si="35"/>
        <v>0</v>
      </c>
      <c r="S128" s="320">
        <f t="shared" si="35"/>
        <v>0</v>
      </c>
      <c r="T128" s="320">
        <f t="shared" si="35"/>
        <v>0</v>
      </c>
      <c r="U128" s="320">
        <f t="shared" si="35"/>
        <v>0</v>
      </c>
      <c r="V128" s="320">
        <f t="shared" si="35"/>
        <v>0</v>
      </c>
      <c r="W128" s="320">
        <f t="shared" si="35"/>
        <v>0</v>
      </c>
      <c r="X128" s="320">
        <f t="shared" si="35"/>
        <v>0</v>
      </c>
      <c r="Y128" s="320">
        <f t="shared" si="35"/>
        <v>0</v>
      </c>
      <c r="Z128" s="320">
        <f t="shared" si="35"/>
        <v>0</v>
      </c>
      <c r="AA128" s="320">
        <f t="shared" si="35"/>
        <v>0</v>
      </c>
      <c r="AB128" s="320">
        <f t="shared" si="35"/>
        <v>0</v>
      </c>
      <c r="AC128" s="320">
        <f t="shared" si="35"/>
        <v>0</v>
      </c>
      <c r="AD128" s="320">
        <f t="shared" si="35"/>
        <v>0</v>
      </c>
      <c r="AE128" s="320">
        <f t="shared" si="35"/>
        <v>0</v>
      </c>
      <c r="AF128" s="320">
        <f t="shared" si="35"/>
        <v>0</v>
      </c>
      <c r="AG128" s="320">
        <f t="shared" si="35"/>
        <v>0</v>
      </c>
      <c r="AH128" s="320">
        <f t="shared" si="35"/>
        <v>0</v>
      </c>
      <c r="AI128" s="320">
        <f t="shared" si="35"/>
        <v>0</v>
      </c>
      <c r="AJ128" s="320">
        <f t="shared" si="35"/>
        <v>0</v>
      </c>
      <c r="AK128" s="320">
        <f t="shared" si="35"/>
        <v>0</v>
      </c>
      <c r="AL128" s="320">
        <f t="shared" si="35"/>
        <v>0</v>
      </c>
      <c r="AM128" s="320">
        <f t="shared" si="35"/>
        <v>0</v>
      </c>
      <c r="AN128" s="320">
        <f t="shared" si="35"/>
        <v>0</v>
      </c>
      <c r="AO128" s="320">
        <f t="shared" si="35"/>
        <v>0</v>
      </c>
      <c r="AP128" s="320">
        <f t="shared" si="35"/>
        <v>0</v>
      </c>
      <c r="AQ128" s="322">
        <f t="shared" si="1"/>
        <v>0</v>
      </c>
    </row>
    <row r="129" spans="2:45" s="179" customFormat="1" ht="13.5" customHeight="1">
      <c r="B129" s="297" t="str">
        <v>36</v>
      </c>
      <c r="C129" s="314" t="str">
        <v>対事業所サービス</v>
      </c>
      <c r="D129" s="319">
        <f t="shared" ref="D129:AP129" si="36">H$7*D86</f>
        <v>0</v>
      </c>
      <c r="E129" s="320">
        <f t="shared" si="36"/>
        <v>0</v>
      </c>
      <c r="F129" s="320">
        <f t="shared" si="36"/>
        <v>0</v>
      </c>
      <c r="G129" s="320">
        <f t="shared" si="36"/>
        <v>0</v>
      </c>
      <c r="H129" s="320">
        <f t="shared" si="36"/>
        <v>0</v>
      </c>
      <c r="I129" s="320">
        <f t="shared" si="36"/>
        <v>0</v>
      </c>
      <c r="J129" s="320">
        <f t="shared" si="36"/>
        <v>0</v>
      </c>
      <c r="K129" s="320">
        <f t="shared" si="36"/>
        <v>0</v>
      </c>
      <c r="L129" s="320">
        <f t="shared" si="36"/>
        <v>0</v>
      </c>
      <c r="M129" s="320">
        <f t="shared" si="36"/>
        <v>0</v>
      </c>
      <c r="N129" s="320">
        <f t="shared" si="36"/>
        <v>0</v>
      </c>
      <c r="O129" s="320">
        <f t="shared" si="36"/>
        <v>0</v>
      </c>
      <c r="P129" s="320">
        <f t="shared" si="36"/>
        <v>0</v>
      </c>
      <c r="Q129" s="320">
        <f t="shared" si="36"/>
        <v>0</v>
      </c>
      <c r="R129" s="320">
        <f t="shared" si="36"/>
        <v>0</v>
      </c>
      <c r="S129" s="320">
        <f t="shared" si="36"/>
        <v>0</v>
      </c>
      <c r="T129" s="320">
        <f t="shared" si="36"/>
        <v>0</v>
      </c>
      <c r="U129" s="320">
        <f t="shared" si="36"/>
        <v>0</v>
      </c>
      <c r="V129" s="320">
        <f t="shared" si="36"/>
        <v>0</v>
      </c>
      <c r="W129" s="320">
        <f t="shared" si="36"/>
        <v>0</v>
      </c>
      <c r="X129" s="320">
        <f t="shared" si="36"/>
        <v>0</v>
      </c>
      <c r="Y129" s="320">
        <f t="shared" si="36"/>
        <v>0</v>
      </c>
      <c r="Z129" s="320">
        <f t="shared" si="36"/>
        <v>0</v>
      </c>
      <c r="AA129" s="320">
        <f t="shared" si="36"/>
        <v>0</v>
      </c>
      <c r="AB129" s="320">
        <f t="shared" si="36"/>
        <v>0</v>
      </c>
      <c r="AC129" s="320">
        <f t="shared" si="36"/>
        <v>0</v>
      </c>
      <c r="AD129" s="320">
        <f t="shared" si="36"/>
        <v>0</v>
      </c>
      <c r="AE129" s="320">
        <f t="shared" si="36"/>
        <v>0</v>
      </c>
      <c r="AF129" s="320">
        <f t="shared" si="36"/>
        <v>0</v>
      </c>
      <c r="AG129" s="320">
        <f t="shared" si="36"/>
        <v>0</v>
      </c>
      <c r="AH129" s="320">
        <f t="shared" si="36"/>
        <v>0</v>
      </c>
      <c r="AI129" s="320">
        <f t="shared" si="36"/>
        <v>0</v>
      </c>
      <c r="AJ129" s="320">
        <f t="shared" si="36"/>
        <v>0</v>
      </c>
      <c r="AK129" s="320">
        <f t="shared" si="36"/>
        <v>0</v>
      </c>
      <c r="AL129" s="320">
        <f t="shared" si="36"/>
        <v>0</v>
      </c>
      <c r="AM129" s="320">
        <f t="shared" si="36"/>
        <v>0</v>
      </c>
      <c r="AN129" s="320">
        <f t="shared" si="36"/>
        <v>0</v>
      </c>
      <c r="AO129" s="320">
        <f t="shared" si="36"/>
        <v>0</v>
      </c>
      <c r="AP129" s="320">
        <f t="shared" si="36"/>
        <v>0</v>
      </c>
      <c r="AQ129" s="322">
        <f t="shared" si="1"/>
        <v>0</v>
      </c>
    </row>
    <row r="130" spans="2:45" s="179" customFormat="1" ht="13.5" customHeight="1">
      <c r="B130" s="297" t="str">
        <v>37</v>
      </c>
      <c r="C130" s="314" t="str">
        <v>対個人サービス</v>
      </c>
      <c r="D130" s="319">
        <f t="shared" ref="D130:AP130" si="37">H$7*D87</f>
        <v>0</v>
      </c>
      <c r="E130" s="320">
        <f t="shared" si="37"/>
        <v>0</v>
      </c>
      <c r="F130" s="320">
        <f t="shared" si="37"/>
        <v>0</v>
      </c>
      <c r="G130" s="320">
        <f t="shared" si="37"/>
        <v>0</v>
      </c>
      <c r="H130" s="320">
        <f t="shared" si="37"/>
        <v>0</v>
      </c>
      <c r="I130" s="320">
        <f t="shared" si="37"/>
        <v>0</v>
      </c>
      <c r="J130" s="320">
        <f t="shared" si="37"/>
        <v>0</v>
      </c>
      <c r="K130" s="320">
        <f t="shared" si="37"/>
        <v>0</v>
      </c>
      <c r="L130" s="320">
        <f t="shared" si="37"/>
        <v>0</v>
      </c>
      <c r="M130" s="320">
        <f t="shared" si="37"/>
        <v>0</v>
      </c>
      <c r="N130" s="320">
        <f t="shared" si="37"/>
        <v>0</v>
      </c>
      <c r="O130" s="320">
        <f t="shared" si="37"/>
        <v>0</v>
      </c>
      <c r="P130" s="320">
        <f t="shared" si="37"/>
        <v>0</v>
      </c>
      <c r="Q130" s="320">
        <f t="shared" si="37"/>
        <v>0</v>
      </c>
      <c r="R130" s="320">
        <f t="shared" si="37"/>
        <v>0</v>
      </c>
      <c r="S130" s="320">
        <f t="shared" si="37"/>
        <v>0</v>
      </c>
      <c r="T130" s="320">
        <f t="shared" si="37"/>
        <v>0</v>
      </c>
      <c r="U130" s="320">
        <f t="shared" si="37"/>
        <v>0</v>
      </c>
      <c r="V130" s="320">
        <f t="shared" si="37"/>
        <v>0</v>
      </c>
      <c r="W130" s="320">
        <f t="shared" si="37"/>
        <v>0</v>
      </c>
      <c r="X130" s="320">
        <f t="shared" si="37"/>
        <v>0</v>
      </c>
      <c r="Y130" s="320">
        <f t="shared" si="37"/>
        <v>0</v>
      </c>
      <c r="Z130" s="320">
        <f t="shared" si="37"/>
        <v>0</v>
      </c>
      <c r="AA130" s="320">
        <f t="shared" si="37"/>
        <v>0</v>
      </c>
      <c r="AB130" s="320">
        <f t="shared" si="37"/>
        <v>0</v>
      </c>
      <c r="AC130" s="320">
        <f t="shared" si="37"/>
        <v>0</v>
      </c>
      <c r="AD130" s="320">
        <f t="shared" si="37"/>
        <v>0</v>
      </c>
      <c r="AE130" s="320">
        <f t="shared" si="37"/>
        <v>0</v>
      </c>
      <c r="AF130" s="320">
        <f t="shared" si="37"/>
        <v>0</v>
      </c>
      <c r="AG130" s="320">
        <f t="shared" si="37"/>
        <v>0</v>
      </c>
      <c r="AH130" s="320">
        <f t="shared" si="37"/>
        <v>0</v>
      </c>
      <c r="AI130" s="320">
        <f t="shared" si="37"/>
        <v>0</v>
      </c>
      <c r="AJ130" s="320">
        <f t="shared" si="37"/>
        <v>0</v>
      </c>
      <c r="AK130" s="320">
        <f t="shared" si="37"/>
        <v>0</v>
      </c>
      <c r="AL130" s="320">
        <f t="shared" si="37"/>
        <v>0</v>
      </c>
      <c r="AM130" s="320">
        <f t="shared" si="37"/>
        <v>0</v>
      </c>
      <c r="AN130" s="320">
        <f t="shared" si="37"/>
        <v>0</v>
      </c>
      <c r="AO130" s="320">
        <f t="shared" si="37"/>
        <v>0</v>
      </c>
      <c r="AP130" s="320">
        <f t="shared" si="37"/>
        <v>0</v>
      </c>
      <c r="AQ130" s="322">
        <f t="shared" si="1"/>
        <v>0</v>
      </c>
    </row>
    <row r="131" spans="2:45" s="179" customFormat="1" ht="13.5" customHeight="1">
      <c r="B131" s="297" t="str">
        <v>38</v>
      </c>
      <c r="C131" s="314" t="str">
        <v>事務用品</v>
      </c>
      <c r="D131" s="319">
        <f t="shared" ref="D131:AP131" si="38">H$7*D88</f>
        <v>0</v>
      </c>
      <c r="E131" s="320">
        <f t="shared" si="38"/>
        <v>0</v>
      </c>
      <c r="F131" s="320">
        <f t="shared" si="38"/>
        <v>0</v>
      </c>
      <c r="G131" s="320">
        <f t="shared" si="38"/>
        <v>0</v>
      </c>
      <c r="H131" s="320">
        <f t="shared" si="38"/>
        <v>0</v>
      </c>
      <c r="I131" s="320">
        <f t="shared" si="38"/>
        <v>0</v>
      </c>
      <c r="J131" s="320">
        <f t="shared" si="38"/>
        <v>0</v>
      </c>
      <c r="K131" s="320">
        <f t="shared" si="38"/>
        <v>0</v>
      </c>
      <c r="L131" s="320">
        <f t="shared" si="38"/>
        <v>0</v>
      </c>
      <c r="M131" s="320">
        <f t="shared" si="38"/>
        <v>0</v>
      </c>
      <c r="N131" s="320">
        <f t="shared" si="38"/>
        <v>0</v>
      </c>
      <c r="O131" s="320">
        <f t="shared" si="38"/>
        <v>0</v>
      </c>
      <c r="P131" s="320">
        <f t="shared" si="38"/>
        <v>0</v>
      </c>
      <c r="Q131" s="320">
        <f t="shared" si="38"/>
        <v>0</v>
      </c>
      <c r="R131" s="320">
        <f t="shared" si="38"/>
        <v>0</v>
      </c>
      <c r="S131" s="320">
        <f t="shared" si="38"/>
        <v>0</v>
      </c>
      <c r="T131" s="320">
        <f t="shared" si="38"/>
        <v>0</v>
      </c>
      <c r="U131" s="320">
        <f t="shared" si="38"/>
        <v>0</v>
      </c>
      <c r="V131" s="320">
        <f t="shared" si="38"/>
        <v>0</v>
      </c>
      <c r="W131" s="320">
        <f t="shared" si="38"/>
        <v>0</v>
      </c>
      <c r="X131" s="320">
        <f t="shared" si="38"/>
        <v>0</v>
      </c>
      <c r="Y131" s="320">
        <f t="shared" si="38"/>
        <v>0</v>
      </c>
      <c r="Z131" s="320">
        <f t="shared" si="38"/>
        <v>0</v>
      </c>
      <c r="AA131" s="320">
        <f t="shared" si="38"/>
        <v>0</v>
      </c>
      <c r="AB131" s="320">
        <f t="shared" si="38"/>
        <v>0</v>
      </c>
      <c r="AC131" s="320">
        <f t="shared" si="38"/>
        <v>0</v>
      </c>
      <c r="AD131" s="320">
        <f t="shared" si="38"/>
        <v>0</v>
      </c>
      <c r="AE131" s="320">
        <f t="shared" si="38"/>
        <v>0</v>
      </c>
      <c r="AF131" s="320">
        <f t="shared" si="38"/>
        <v>0</v>
      </c>
      <c r="AG131" s="320">
        <f t="shared" si="38"/>
        <v>0</v>
      </c>
      <c r="AH131" s="320">
        <f t="shared" si="38"/>
        <v>0</v>
      </c>
      <c r="AI131" s="320">
        <f t="shared" si="38"/>
        <v>0</v>
      </c>
      <c r="AJ131" s="320">
        <f t="shared" si="38"/>
        <v>0</v>
      </c>
      <c r="AK131" s="320">
        <f t="shared" si="38"/>
        <v>0</v>
      </c>
      <c r="AL131" s="320">
        <f t="shared" si="38"/>
        <v>0</v>
      </c>
      <c r="AM131" s="320">
        <f t="shared" si="38"/>
        <v>0</v>
      </c>
      <c r="AN131" s="320">
        <f t="shared" si="38"/>
        <v>0</v>
      </c>
      <c r="AO131" s="320">
        <f t="shared" si="38"/>
        <v>0</v>
      </c>
      <c r="AP131" s="320">
        <f t="shared" si="38"/>
        <v>0</v>
      </c>
      <c r="AQ131" s="322">
        <f t="shared" si="1"/>
        <v>0</v>
      </c>
    </row>
    <row r="132" spans="2:45" s="179" customFormat="1" ht="13.5" customHeight="1">
      <c r="B132" s="304" t="str">
        <v>39</v>
      </c>
      <c r="C132" s="323" t="str">
        <v>分類不明</v>
      </c>
      <c r="D132" s="324">
        <f t="shared" ref="D132:AP132" si="39">H$7*D89</f>
        <v>0</v>
      </c>
      <c r="E132" s="325">
        <f t="shared" si="39"/>
        <v>0</v>
      </c>
      <c r="F132" s="325">
        <f t="shared" si="39"/>
        <v>0</v>
      </c>
      <c r="G132" s="325">
        <f t="shared" si="39"/>
        <v>0</v>
      </c>
      <c r="H132" s="325">
        <f t="shared" si="39"/>
        <v>0</v>
      </c>
      <c r="I132" s="325">
        <f t="shared" si="39"/>
        <v>0</v>
      </c>
      <c r="J132" s="325">
        <f t="shared" si="39"/>
        <v>0</v>
      </c>
      <c r="K132" s="325">
        <f t="shared" si="39"/>
        <v>0</v>
      </c>
      <c r="L132" s="325">
        <f t="shared" si="39"/>
        <v>0</v>
      </c>
      <c r="M132" s="325">
        <f t="shared" si="39"/>
        <v>0</v>
      </c>
      <c r="N132" s="325">
        <f t="shared" si="39"/>
        <v>0</v>
      </c>
      <c r="O132" s="325">
        <f t="shared" si="39"/>
        <v>0</v>
      </c>
      <c r="P132" s="325">
        <f t="shared" si="39"/>
        <v>0</v>
      </c>
      <c r="Q132" s="325">
        <f t="shared" si="39"/>
        <v>0</v>
      </c>
      <c r="R132" s="325">
        <f t="shared" si="39"/>
        <v>0</v>
      </c>
      <c r="S132" s="325">
        <f t="shared" si="39"/>
        <v>0</v>
      </c>
      <c r="T132" s="325">
        <f t="shared" si="39"/>
        <v>0</v>
      </c>
      <c r="U132" s="325">
        <f t="shared" si="39"/>
        <v>0</v>
      </c>
      <c r="V132" s="325">
        <f t="shared" si="39"/>
        <v>0</v>
      </c>
      <c r="W132" s="325">
        <f t="shared" si="39"/>
        <v>0</v>
      </c>
      <c r="X132" s="325">
        <f t="shared" si="39"/>
        <v>0</v>
      </c>
      <c r="Y132" s="325">
        <f t="shared" si="39"/>
        <v>0</v>
      </c>
      <c r="Z132" s="325">
        <f t="shared" si="39"/>
        <v>0</v>
      </c>
      <c r="AA132" s="325">
        <f t="shared" si="39"/>
        <v>0</v>
      </c>
      <c r="AB132" s="325">
        <f t="shared" si="39"/>
        <v>0</v>
      </c>
      <c r="AC132" s="325">
        <f t="shared" si="39"/>
        <v>0</v>
      </c>
      <c r="AD132" s="325">
        <f t="shared" si="39"/>
        <v>0</v>
      </c>
      <c r="AE132" s="325">
        <f t="shared" si="39"/>
        <v>0</v>
      </c>
      <c r="AF132" s="325">
        <f t="shared" si="39"/>
        <v>0</v>
      </c>
      <c r="AG132" s="325">
        <f t="shared" si="39"/>
        <v>0</v>
      </c>
      <c r="AH132" s="325">
        <f t="shared" si="39"/>
        <v>0</v>
      </c>
      <c r="AI132" s="325">
        <f t="shared" si="39"/>
        <v>0</v>
      </c>
      <c r="AJ132" s="325">
        <f t="shared" si="39"/>
        <v>0</v>
      </c>
      <c r="AK132" s="325">
        <f t="shared" si="39"/>
        <v>0</v>
      </c>
      <c r="AL132" s="325">
        <f t="shared" si="39"/>
        <v>0</v>
      </c>
      <c r="AM132" s="325">
        <f t="shared" si="39"/>
        <v>0</v>
      </c>
      <c r="AN132" s="325">
        <f t="shared" si="39"/>
        <v>0</v>
      </c>
      <c r="AO132" s="325">
        <f t="shared" si="39"/>
        <v>0</v>
      </c>
      <c r="AP132" s="320">
        <f t="shared" si="39"/>
        <v>0</v>
      </c>
      <c r="AQ132" s="326">
        <f t="shared" si="1"/>
        <v>0</v>
      </c>
    </row>
    <row r="133" spans="2:45" ht="13.5" customHeight="1">
      <c r="B133" s="327"/>
      <c r="C133" s="328" t="s">
        <v>56</v>
      </c>
      <c r="D133" s="329">
        <f>SUM(D94:D132)</f>
        <v>0</v>
      </c>
      <c r="E133" s="329">
        <f t="shared" ref="E133:AP133" si="40">SUM(E94:E132)</f>
        <v>0</v>
      </c>
      <c r="F133" s="329">
        <f t="shared" si="40"/>
        <v>0</v>
      </c>
      <c r="G133" s="329">
        <f t="shared" si="40"/>
        <v>0</v>
      </c>
      <c r="H133" s="329">
        <f t="shared" si="40"/>
        <v>0</v>
      </c>
      <c r="I133" s="329">
        <f t="shared" si="40"/>
        <v>0</v>
      </c>
      <c r="J133" s="329">
        <f t="shared" si="40"/>
        <v>0</v>
      </c>
      <c r="K133" s="329">
        <f t="shared" si="40"/>
        <v>0</v>
      </c>
      <c r="L133" s="329">
        <f t="shared" si="40"/>
        <v>0</v>
      </c>
      <c r="M133" s="329">
        <f t="shared" si="40"/>
        <v>0</v>
      </c>
      <c r="N133" s="329">
        <f t="shared" si="40"/>
        <v>0</v>
      </c>
      <c r="O133" s="329">
        <f t="shared" si="40"/>
        <v>0</v>
      </c>
      <c r="P133" s="329">
        <f t="shared" si="40"/>
        <v>0</v>
      </c>
      <c r="Q133" s="329">
        <f t="shared" si="40"/>
        <v>0</v>
      </c>
      <c r="R133" s="329">
        <f t="shared" si="40"/>
        <v>0</v>
      </c>
      <c r="S133" s="329">
        <f t="shared" si="40"/>
        <v>0</v>
      </c>
      <c r="T133" s="329">
        <f t="shared" si="40"/>
        <v>0</v>
      </c>
      <c r="U133" s="329">
        <f t="shared" si="40"/>
        <v>0</v>
      </c>
      <c r="V133" s="329">
        <f t="shared" si="40"/>
        <v>0</v>
      </c>
      <c r="W133" s="329">
        <f t="shared" si="40"/>
        <v>0</v>
      </c>
      <c r="X133" s="329">
        <f t="shared" si="40"/>
        <v>0</v>
      </c>
      <c r="Y133" s="329">
        <f t="shared" si="40"/>
        <v>0</v>
      </c>
      <c r="Z133" s="329">
        <f t="shared" si="40"/>
        <v>0</v>
      </c>
      <c r="AA133" s="329">
        <f t="shared" si="40"/>
        <v>0</v>
      </c>
      <c r="AB133" s="329">
        <f t="shared" si="40"/>
        <v>0</v>
      </c>
      <c r="AC133" s="329">
        <f t="shared" si="40"/>
        <v>0</v>
      </c>
      <c r="AD133" s="329">
        <f t="shared" si="40"/>
        <v>0</v>
      </c>
      <c r="AE133" s="329">
        <f t="shared" si="40"/>
        <v>0</v>
      </c>
      <c r="AF133" s="329">
        <f t="shared" si="40"/>
        <v>0</v>
      </c>
      <c r="AG133" s="329">
        <f t="shared" si="40"/>
        <v>0</v>
      </c>
      <c r="AH133" s="329">
        <f t="shared" si="40"/>
        <v>0</v>
      </c>
      <c r="AI133" s="329">
        <f t="shared" si="40"/>
        <v>0</v>
      </c>
      <c r="AJ133" s="329">
        <f t="shared" si="40"/>
        <v>0</v>
      </c>
      <c r="AK133" s="329">
        <f t="shared" si="40"/>
        <v>0</v>
      </c>
      <c r="AL133" s="329">
        <f t="shared" si="40"/>
        <v>0</v>
      </c>
      <c r="AM133" s="329">
        <f t="shared" si="40"/>
        <v>0</v>
      </c>
      <c r="AN133" s="329">
        <f t="shared" si="40"/>
        <v>0</v>
      </c>
      <c r="AO133" s="330">
        <f t="shared" si="40"/>
        <v>0</v>
      </c>
      <c r="AP133" s="331">
        <f t="shared" si="40"/>
        <v>0</v>
      </c>
      <c r="AQ133" s="332">
        <f>SUM(AQ94:AQ132)</f>
        <v>0</v>
      </c>
    </row>
    <row r="134" spans="2:45" ht="13.5">
      <c r="C134" s="179"/>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333"/>
      <c r="AP134" s="334"/>
      <c r="AQ134" s="335"/>
      <c r="AR134" s="335"/>
      <c r="AS134" s="336"/>
    </row>
    <row r="135" spans="2:45" ht="14.25" thickBot="1">
      <c r="B135" s="274"/>
      <c r="C135" s="31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333"/>
      <c r="AP135" s="336"/>
      <c r="AQ135" s="335"/>
      <c r="AR135" s="335"/>
      <c r="AS135" s="336"/>
    </row>
    <row r="136" spans="2:45" ht="13.5">
      <c r="B136" s="275"/>
      <c r="C136" s="337"/>
      <c r="D136" s="291"/>
      <c r="E136" s="338"/>
      <c r="F136" s="291"/>
      <c r="G136" s="339"/>
      <c r="H136" s="291"/>
      <c r="I136" s="339"/>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333"/>
      <c r="AP136" s="336"/>
      <c r="AQ136" s="335"/>
      <c r="AR136" s="335"/>
      <c r="AS136" s="336"/>
    </row>
    <row r="137" spans="2:45" ht="35.65" customHeight="1">
      <c r="B137" s="340" t="s">
        <v>155</v>
      </c>
      <c r="C137" s="279" t="s">
        <v>35</v>
      </c>
      <c r="D137" s="291"/>
      <c r="E137" s="341" t="s">
        <v>159</v>
      </c>
      <c r="F137" s="291"/>
      <c r="G137" s="342" t="s">
        <v>160</v>
      </c>
      <c r="H137" s="291"/>
      <c r="I137" s="342" t="s">
        <v>161</v>
      </c>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333"/>
      <c r="AP137" s="336"/>
      <c r="AQ137" s="335"/>
      <c r="AR137" s="335"/>
      <c r="AS137" s="336"/>
    </row>
    <row r="138" spans="2:45" ht="13.5" customHeight="1">
      <c r="B138" s="280" t="str">
        <f t="array" ref="B138:C176">+TRANSPOSE(結果!$D$5:$AP$6)</f>
        <v>01</v>
      </c>
      <c r="C138" s="343" t="str">
        <v>農業</v>
      </c>
      <c r="D138" s="344"/>
      <c r="E138" s="345">
        <f t="shared" ref="E138:E151" si="41">AQ94</f>
        <v>0</v>
      </c>
      <c r="F138" s="344"/>
      <c r="G138" s="346">
        <v>0.4906111763112756</v>
      </c>
      <c r="H138" s="344"/>
      <c r="I138" s="347">
        <f>E138*G138</f>
        <v>0</v>
      </c>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333"/>
      <c r="AP138" s="336"/>
      <c r="AQ138" s="335"/>
      <c r="AR138" s="335"/>
      <c r="AS138" s="336"/>
    </row>
    <row r="139" spans="2:45" ht="13.5" customHeight="1">
      <c r="B139" s="280" t="str">
        <v>02</v>
      </c>
      <c r="C139" s="343" t="str">
        <v>林業</v>
      </c>
      <c r="D139" s="344"/>
      <c r="E139" s="348">
        <f t="shared" si="41"/>
        <v>0</v>
      </c>
      <c r="F139" s="344"/>
      <c r="G139" s="346">
        <v>0.54981753081319285</v>
      </c>
      <c r="H139" s="344"/>
      <c r="I139" s="347">
        <f t="shared" ref="I139:I176" si="42">E139*G139</f>
        <v>0</v>
      </c>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333"/>
      <c r="AP139" s="336"/>
      <c r="AQ139" s="335"/>
      <c r="AR139" s="335"/>
      <c r="AS139" s="336"/>
    </row>
    <row r="140" spans="2:45" ht="13.5" customHeight="1">
      <c r="B140" s="280" t="str">
        <v>03</v>
      </c>
      <c r="C140" s="343" t="str">
        <v>漁業</v>
      </c>
      <c r="D140" s="344"/>
      <c r="E140" s="348">
        <f t="shared" si="41"/>
        <v>0</v>
      </c>
      <c r="F140" s="344"/>
      <c r="G140" s="346">
        <v>0.48448183946410772</v>
      </c>
      <c r="H140" s="344"/>
      <c r="I140" s="347">
        <f t="shared" si="42"/>
        <v>0</v>
      </c>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c r="AL140" s="291"/>
      <c r="AM140" s="291"/>
      <c r="AN140" s="291"/>
      <c r="AO140" s="333"/>
      <c r="AP140" s="336"/>
      <c r="AQ140" s="335"/>
      <c r="AR140" s="335"/>
      <c r="AS140" s="336"/>
    </row>
    <row r="141" spans="2:45" ht="13.5" customHeight="1">
      <c r="B141" s="280" t="str">
        <v>04</v>
      </c>
      <c r="C141" s="343" t="str">
        <v>鉱業</v>
      </c>
      <c r="D141" s="344"/>
      <c r="E141" s="348">
        <f t="shared" si="41"/>
        <v>0</v>
      </c>
      <c r="F141" s="344"/>
      <c r="G141" s="346">
        <v>8.8134595005983085E-3</v>
      </c>
      <c r="H141" s="344"/>
      <c r="I141" s="347">
        <f t="shared" si="42"/>
        <v>0</v>
      </c>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c r="AL141" s="291"/>
      <c r="AM141" s="291"/>
      <c r="AN141" s="291"/>
      <c r="AO141" s="333"/>
      <c r="AP141" s="336"/>
      <c r="AQ141" s="335"/>
      <c r="AR141" s="335"/>
      <c r="AS141" s="336"/>
    </row>
    <row r="142" spans="2:45" ht="13.5" customHeight="1">
      <c r="B142" s="280" t="str">
        <v>05</v>
      </c>
      <c r="C142" s="343" t="str">
        <v>飲食料品</v>
      </c>
      <c r="D142" s="344"/>
      <c r="E142" s="348">
        <f t="shared" si="41"/>
        <v>0</v>
      </c>
      <c r="F142" s="344"/>
      <c r="G142" s="346">
        <v>0.17636971922057598</v>
      </c>
      <c r="H142" s="344"/>
      <c r="I142" s="347">
        <f t="shared" si="42"/>
        <v>0</v>
      </c>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333"/>
      <c r="AP142" s="336"/>
      <c r="AQ142" s="335"/>
      <c r="AR142" s="335"/>
      <c r="AS142" s="336"/>
    </row>
    <row r="143" spans="2:45" ht="13.5" customHeight="1">
      <c r="B143" s="280" t="str">
        <v>06</v>
      </c>
      <c r="C143" s="343" t="str">
        <v>繊維製品</v>
      </c>
      <c r="D143" s="344"/>
      <c r="E143" s="348">
        <f t="shared" si="41"/>
        <v>0</v>
      </c>
      <c r="F143" s="344"/>
      <c r="G143" s="346">
        <v>0.12426229508196718</v>
      </c>
      <c r="H143" s="344"/>
      <c r="I143" s="347">
        <f t="shared" si="42"/>
        <v>0</v>
      </c>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333"/>
      <c r="AP143" s="336"/>
      <c r="AQ143" s="335"/>
      <c r="AR143" s="335"/>
      <c r="AS143" s="336"/>
    </row>
    <row r="144" spans="2:45" ht="13.5" customHeight="1">
      <c r="B144" s="280" t="str">
        <v>07</v>
      </c>
      <c r="C144" s="343" t="str">
        <v>パルプ・紙・木製品</v>
      </c>
      <c r="D144" s="344"/>
      <c r="E144" s="348">
        <f t="shared" si="41"/>
        <v>0</v>
      </c>
      <c r="F144" s="344"/>
      <c r="G144" s="346">
        <v>0.12857897110424255</v>
      </c>
      <c r="H144" s="344"/>
      <c r="I144" s="347">
        <f t="shared" si="42"/>
        <v>0</v>
      </c>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333"/>
      <c r="AP144" s="336"/>
      <c r="AQ144" s="335"/>
      <c r="AR144" s="335"/>
      <c r="AS144" s="336"/>
    </row>
    <row r="145" spans="2:45" ht="13.5" customHeight="1">
      <c r="B145" s="280" t="str">
        <v>08</v>
      </c>
      <c r="C145" s="343" t="str">
        <v>化学製品</v>
      </c>
      <c r="D145" s="344"/>
      <c r="E145" s="348">
        <f t="shared" si="41"/>
        <v>0</v>
      </c>
      <c r="F145" s="344"/>
      <c r="G145" s="346">
        <v>0.2661768846793805</v>
      </c>
      <c r="H145" s="344"/>
      <c r="I145" s="347">
        <f t="shared" si="42"/>
        <v>0</v>
      </c>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333"/>
      <c r="AP145" s="336"/>
      <c r="AQ145" s="335"/>
      <c r="AR145" s="335"/>
      <c r="AS145" s="336"/>
    </row>
    <row r="146" spans="2:45" ht="13.5" customHeight="1">
      <c r="B146" s="280" t="str">
        <v>09</v>
      </c>
      <c r="C146" s="343" t="str">
        <v>石油・石炭製品</v>
      </c>
      <c r="D146" s="344"/>
      <c r="E146" s="348">
        <f t="shared" si="41"/>
        <v>0</v>
      </c>
      <c r="F146" s="344"/>
      <c r="G146" s="346">
        <v>0.50266192070181259</v>
      </c>
      <c r="H146" s="344"/>
      <c r="I146" s="347">
        <f t="shared" si="42"/>
        <v>0</v>
      </c>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333"/>
      <c r="AP146" s="336"/>
      <c r="AQ146" s="335"/>
      <c r="AR146" s="335"/>
      <c r="AS146" s="336"/>
    </row>
    <row r="147" spans="2:45" ht="13.5" customHeight="1">
      <c r="B147" s="280" t="str">
        <v>10</v>
      </c>
      <c r="C147" s="343" t="str">
        <v>プラスチック・ゴム</v>
      </c>
      <c r="D147" s="344"/>
      <c r="E147" s="348">
        <f t="shared" si="41"/>
        <v>0</v>
      </c>
      <c r="F147" s="344"/>
      <c r="G147" s="346">
        <v>0.22395966987574811</v>
      </c>
      <c r="H147" s="344"/>
      <c r="I147" s="347">
        <f t="shared" si="42"/>
        <v>0</v>
      </c>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333"/>
      <c r="AP147" s="336"/>
      <c r="AQ147" s="335"/>
      <c r="AR147" s="335"/>
      <c r="AS147" s="336"/>
    </row>
    <row r="148" spans="2:45" ht="13.5" customHeight="1">
      <c r="B148" s="280" t="str">
        <v>11</v>
      </c>
      <c r="C148" s="343" t="str">
        <v>窯業・土石製品</v>
      </c>
      <c r="D148" s="344"/>
      <c r="E148" s="348">
        <f t="shared" si="41"/>
        <v>0</v>
      </c>
      <c r="F148" s="344"/>
      <c r="G148" s="346">
        <v>0.19566529936448462</v>
      </c>
      <c r="H148" s="344"/>
      <c r="I148" s="347">
        <f t="shared" si="42"/>
        <v>0</v>
      </c>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c r="AL148" s="291"/>
      <c r="AM148" s="291"/>
      <c r="AN148" s="291"/>
      <c r="AO148" s="333"/>
      <c r="AP148" s="336"/>
      <c r="AQ148" s="335"/>
      <c r="AR148" s="335"/>
      <c r="AS148" s="336"/>
    </row>
    <row r="149" spans="2:45" ht="13.5" customHeight="1">
      <c r="B149" s="280" t="str">
        <v>12</v>
      </c>
      <c r="C149" s="343" t="str">
        <v>鉄鋼</v>
      </c>
      <c r="D149" s="344"/>
      <c r="E149" s="348">
        <f t="shared" si="41"/>
        <v>0</v>
      </c>
      <c r="F149" s="344"/>
      <c r="G149" s="346">
        <v>0.11042998970497719</v>
      </c>
      <c r="H149" s="344"/>
      <c r="I149" s="347">
        <f t="shared" si="42"/>
        <v>0</v>
      </c>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c r="AL149" s="291"/>
      <c r="AM149" s="291"/>
      <c r="AN149" s="291"/>
      <c r="AO149" s="333"/>
      <c r="AP149" s="336"/>
      <c r="AQ149" s="335"/>
      <c r="AR149" s="335"/>
      <c r="AS149" s="336"/>
    </row>
    <row r="150" spans="2:45" ht="13.5" customHeight="1">
      <c r="B150" s="280" t="str">
        <v>13</v>
      </c>
      <c r="C150" s="343" t="str">
        <v>非鉄金属</v>
      </c>
      <c r="D150" s="344"/>
      <c r="E150" s="348">
        <f t="shared" si="41"/>
        <v>0</v>
      </c>
      <c r="F150" s="344"/>
      <c r="G150" s="346">
        <v>0.17943969365394408</v>
      </c>
      <c r="H150" s="344"/>
      <c r="I150" s="347">
        <f t="shared" si="42"/>
        <v>0</v>
      </c>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333"/>
      <c r="AP150" s="336"/>
      <c r="AQ150" s="335"/>
      <c r="AR150" s="335"/>
      <c r="AS150" s="336"/>
    </row>
    <row r="151" spans="2:45" ht="13.5" customHeight="1">
      <c r="B151" s="280" t="str">
        <v>14</v>
      </c>
      <c r="C151" s="343" t="str">
        <v>金属製品</v>
      </c>
      <c r="D151" s="344"/>
      <c r="E151" s="348">
        <f t="shared" si="41"/>
        <v>0</v>
      </c>
      <c r="F151" s="344"/>
      <c r="G151" s="346">
        <v>0.1741472853511401</v>
      </c>
      <c r="H151" s="344"/>
      <c r="I151" s="347">
        <f t="shared" si="42"/>
        <v>0</v>
      </c>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333"/>
      <c r="AP151" s="336"/>
      <c r="AQ151" s="335"/>
      <c r="AR151" s="335"/>
      <c r="AS151" s="336"/>
    </row>
    <row r="152" spans="2:45" ht="13.5" customHeight="1">
      <c r="B152" s="280" t="str">
        <v>15</v>
      </c>
      <c r="C152" s="343" t="str">
        <v>はん用機械</v>
      </c>
      <c r="D152" s="344"/>
      <c r="E152" s="348">
        <f t="shared" ref="E152:E176" si="43">AQ108</f>
        <v>0</v>
      </c>
      <c r="F152" s="344"/>
      <c r="G152" s="346">
        <v>0.18188440792004645</v>
      </c>
      <c r="H152" s="344"/>
      <c r="I152" s="347">
        <f t="shared" si="42"/>
        <v>0</v>
      </c>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333"/>
      <c r="AP152" s="336"/>
      <c r="AQ152" s="335"/>
      <c r="AR152" s="335"/>
      <c r="AS152" s="336"/>
    </row>
    <row r="153" spans="2:45" ht="13.5" customHeight="1">
      <c r="B153" s="280" t="str">
        <v>16</v>
      </c>
      <c r="C153" s="343" t="str">
        <v>生産用機械</v>
      </c>
      <c r="D153" s="344"/>
      <c r="E153" s="348">
        <f t="shared" si="43"/>
        <v>0</v>
      </c>
      <c r="F153" s="344"/>
      <c r="G153" s="346">
        <v>0.18616851234046738</v>
      </c>
      <c r="H153" s="344"/>
      <c r="I153" s="347">
        <f t="shared" si="42"/>
        <v>0</v>
      </c>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333"/>
      <c r="AP153" s="336"/>
      <c r="AQ153" s="335"/>
      <c r="AR153" s="335"/>
      <c r="AS153" s="336"/>
    </row>
    <row r="154" spans="2:45" ht="13.5" customHeight="1">
      <c r="B154" s="280" t="str">
        <v>17</v>
      </c>
      <c r="C154" s="343" t="str">
        <v>業務用機械</v>
      </c>
      <c r="D154" s="344"/>
      <c r="E154" s="348">
        <f t="shared" si="43"/>
        <v>0</v>
      </c>
      <c r="F154" s="344"/>
      <c r="G154" s="346">
        <v>0.2078330901529164</v>
      </c>
      <c r="H154" s="344"/>
      <c r="I154" s="347">
        <f t="shared" si="42"/>
        <v>0</v>
      </c>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333"/>
      <c r="AP154" s="336"/>
      <c r="AQ154" s="335"/>
      <c r="AR154" s="335"/>
      <c r="AS154" s="336"/>
    </row>
    <row r="155" spans="2:45" ht="13.5" customHeight="1">
      <c r="B155" s="280" t="str">
        <v>18</v>
      </c>
      <c r="C155" s="343" t="str">
        <v>電子部品</v>
      </c>
      <c r="D155" s="344"/>
      <c r="E155" s="348">
        <f t="shared" si="43"/>
        <v>0</v>
      </c>
      <c r="F155" s="344"/>
      <c r="G155" s="346">
        <v>0.200826606534664</v>
      </c>
      <c r="H155" s="344"/>
      <c r="I155" s="347">
        <f t="shared" si="42"/>
        <v>0</v>
      </c>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333"/>
      <c r="AP155" s="336"/>
      <c r="AQ155" s="335"/>
      <c r="AR155" s="335"/>
      <c r="AS155" s="336"/>
    </row>
    <row r="156" spans="2:45" ht="13.5" customHeight="1">
      <c r="B156" s="280" t="str">
        <v>19</v>
      </c>
      <c r="C156" s="343" t="str">
        <v>電気機械</v>
      </c>
      <c r="D156" s="344"/>
      <c r="E156" s="348">
        <f t="shared" si="43"/>
        <v>0</v>
      </c>
      <c r="F156" s="344"/>
      <c r="G156" s="346">
        <v>0.18296241617062714</v>
      </c>
      <c r="H156" s="344"/>
      <c r="I156" s="347">
        <f t="shared" si="42"/>
        <v>0</v>
      </c>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333"/>
      <c r="AP156" s="336"/>
      <c r="AQ156" s="335"/>
      <c r="AR156" s="335"/>
      <c r="AS156" s="336"/>
    </row>
    <row r="157" spans="2:45" ht="13.5" customHeight="1">
      <c r="B157" s="280" t="str">
        <v>20</v>
      </c>
      <c r="C157" s="343" t="str">
        <v>情報・通信機器</v>
      </c>
      <c r="D157" s="344"/>
      <c r="E157" s="348">
        <f t="shared" si="43"/>
        <v>0</v>
      </c>
      <c r="F157" s="344"/>
      <c r="G157" s="346">
        <v>0.13955446568381247</v>
      </c>
      <c r="H157" s="344"/>
      <c r="I157" s="349">
        <f t="shared" si="42"/>
        <v>0</v>
      </c>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333"/>
      <c r="AP157" s="336"/>
      <c r="AQ157" s="335"/>
      <c r="AR157" s="335"/>
      <c r="AS157" s="336"/>
    </row>
    <row r="158" spans="2:45" ht="13.5" customHeight="1">
      <c r="B158" s="280" t="str">
        <v>21</v>
      </c>
      <c r="C158" s="343" t="str">
        <v>輸送機械</v>
      </c>
      <c r="D158" s="344"/>
      <c r="E158" s="348">
        <f t="shared" si="43"/>
        <v>0</v>
      </c>
      <c r="F158" s="344"/>
      <c r="G158" s="346">
        <v>0.30590332812092935</v>
      </c>
      <c r="H158" s="344"/>
      <c r="I158" s="349">
        <f t="shared" si="42"/>
        <v>0</v>
      </c>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333"/>
      <c r="AP158" s="336"/>
      <c r="AQ158" s="335"/>
      <c r="AR158" s="335"/>
      <c r="AS158" s="336"/>
    </row>
    <row r="159" spans="2:45" ht="13.5" customHeight="1">
      <c r="B159" s="280" t="str">
        <v>22</v>
      </c>
      <c r="C159" s="343" t="str">
        <v>その他の製造工業製品</v>
      </c>
      <c r="D159" s="344"/>
      <c r="E159" s="348">
        <f t="shared" si="43"/>
        <v>0</v>
      </c>
      <c r="F159" s="344"/>
      <c r="G159" s="346">
        <v>0.25334844365630671</v>
      </c>
      <c r="H159" s="344"/>
      <c r="I159" s="349">
        <f t="shared" si="42"/>
        <v>0</v>
      </c>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333"/>
      <c r="AP159" s="336"/>
      <c r="AQ159" s="335"/>
      <c r="AR159" s="335"/>
      <c r="AS159" s="336"/>
    </row>
    <row r="160" spans="2:45" ht="13.5" customHeight="1">
      <c r="B160" s="280" t="str">
        <v>23</v>
      </c>
      <c r="C160" s="343" t="str">
        <v>建設</v>
      </c>
      <c r="D160" s="344"/>
      <c r="E160" s="348">
        <f t="shared" si="43"/>
        <v>0</v>
      </c>
      <c r="F160" s="344"/>
      <c r="G160" s="346">
        <v>1</v>
      </c>
      <c r="H160" s="344"/>
      <c r="I160" s="349">
        <f t="shared" si="42"/>
        <v>0</v>
      </c>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333"/>
      <c r="AP160" s="336"/>
      <c r="AQ160" s="335"/>
      <c r="AR160" s="335"/>
      <c r="AS160" s="336"/>
    </row>
    <row r="161" spans="2:45" ht="13.5" customHeight="1">
      <c r="B161" s="280" t="str">
        <v>24</v>
      </c>
      <c r="C161" s="343" t="str">
        <v>電力・ガス・熱供給</v>
      </c>
      <c r="D161" s="344"/>
      <c r="E161" s="348">
        <f t="shared" si="43"/>
        <v>0</v>
      </c>
      <c r="F161" s="344"/>
      <c r="G161" s="346">
        <v>0.84653779494247861</v>
      </c>
      <c r="H161" s="344"/>
      <c r="I161" s="349">
        <f t="shared" si="42"/>
        <v>0</v>
      </c>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333"/>
      <c r="AP161" s="336"/>
      <c r="AQ161" s="335"/>
      <c r="AR161" s="335"/>
      <c r="AS161" s="336"/>
    </row>
    <row r="162" spans="2:45" ht="13.5" customHeight="1">
      <c r="B162" s="280" t="str">
        <v>25</v>
      </c>
      <c r="C162" s="343" t="str">
        <v>水道</v>
      </c>
      <c r="D162" s="344"/>
      <c r="E162" s="348">
        <f t="shared" si="43"/>
        <v>0</v>
      </c>
      <c r="F162" s="344"/>
      <c r="G162" s="346">
        <v>0.96296621968198137</v>
      </c>
      <c r="H162" s="344"/>
      <c r="I162" s="349">
        <f t="shared" si="42"/>
        <v>0</v>
      </c>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333"/>
      <c r="AP162" s="336"/>
      <c r="AQ162" s="335"/>
      <c r="AR162" s="335"/>
      <c r="AS162" s="336"/>
    </row>
    <row r="163" spans="2:45" ht="13.5" customHeight="1">
      <c r="B163" s="280" t="str">
        <v>26</v>
      </c>
      <c r="C163" s="343" t="str">
        <v>廃棄物処理</v>
      </c>
      <c r="D163" s="344"/>
      <c r="E163" s="348">
        <f t="shared" si="43"/>
        <v>0</v>
      </c>
      <c r="F163" s="344"/>
      <c r="G163" s="346">
        <v>0.99994626352367988</v>
      </c>
      <c r="H163" s="344"/>
      <c r="I163" s="349">
        <f t="shared" si="42"/>
        <v>0</v>
      </c>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333"/>
      <c r="AP163" s="336"/>
      <c r="AQ163" s="335"/>
      <c r="AR163" s="335"/>
      <c r="AS163" s="336"/>
    </row>
    <row r="164" spans="2:45" ht="13.5" customHeight="1">
      <c r="B164" s="280" t="str">
        <v>27</v>
      </c>
      <c r="C164" s="343" t="str">
        <v>商業</v>
      </c>
      <c r="D164" s="344"/>
      <c r="E164" s="348">
        <f t="shared" si="43"/>
        <v>0</v>
      </c>
      <c r="F164" s="344"/>
      <c r="G164" s="346">
        <v>0.26891012551389915</v>
      </c>
      <c r="H164" s="344"/>
      <c r="I164" s="349">
        <f t="shared" si="42"/>
        <v>0</v>
      </c>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c r="AL164" s="291"/>
      <c r="AM164" s="291"/>
      <c r="AN164" s="291"/>
      <c r="AO164" s="333"/>
      <c r="AP164" s="336"/>
      <c r="AQ164" s="335"/>
      <c r="AR164" s="335"/>
      <c r="AS164" s="336"/>
    </row>
    <row r="165" spans="2:45" ht="13.5" customHeight="1">
      <c r="B165" s="280" t="str">
        <v>28</v>
      </c>
      <c r="C165" s="343" t="str">
        <v>金融・保険</v>
      </c>
      <c r="D165" s="344"/>
      <c r="E165" s="348">
        <f t="shared" si="43"/>
        <v>0</v>
      </c>
      <c r="F165" s="344"/>
      <c r="G165" s="346">
        <v>0.90270203192629694</v>
      </c>
      <c r="H165" s="344"/>
      <c r="I165" s="349">
        <f t="shared" si="42"/>
        <v>0</v>
      </c>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333"/>
      <c r="AP165" s="336"/>
      <c r="AQ165" s="335"/>
      <c r="AR165" s="335"/>
      <c r="AS165" s="336"/>
    </row>
    <row r="166" spans="2:45" ht="13.5" customHeight="1">
      <c r="B166" s="280" t="str">
        <v>29</v>
      </c>
      <c r="C166" s="343" t="str">
        <v>不動産</v>
      </c>
      <c r="D166" s="344"/>
      <c r="E166" s="348">
        <f t="shared" si="43"/>
        <v>0</v>
      </c>
      <c r="F166" s="344"/>
      <c r="G166" s="346">
        <v>0.95332395045344864</v>
      </c>
      <c r="H166" s="344"/>
      <c r="I166" s="349">
        <f t="shared" si="42"/>
        <v>0</v>
      </c>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c r="AL166" s="291"/>
      <c r="AM166" s="291"/>
      <c r="AN166" s="291"/>
      <c r="AO166" s="333"/>
      <c r="AP166" s="336"/>
      <c r="AQ166" s="335"/>
      <c r="AR166" s="335"/>
      <c r="AS166" s="336"/>
    </row>
    <row r="167" spans="2:45" ht="13.5" customHeight="1">
      <c r="B167" s="280" t="str">
        <v>30</v>
      </c>
      <c r="C167" s="343" t="str">
        <v>運輸・郵便</v>
      </c>
      <c r="D167" s="344"/>
      <c r="E167" s="348">
        <f t="shared" si="43"/>
        <v>0</v>
      </c>
      <c r="F167" s="344"/>
      <c r="G167" s="346">
        <v>0.67365145005178118</v>
      </c>
      <c r="H167" s="344"/>
      <c r="I167" s="349">
        <f t="shared" si="42"/>
        <v>0</v>
      </c>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c r="AL167" s="291"/>
      <c r="AM167" s="291"/>
      <c r="AN167" s="291"/>
      <c r="AO167" s="333"/>
      <c r="AP167" s="336"/>
      <c r="AQ167" s="335"/>
      <c r="AR167" s="335"/>
      <c r="AS167" s="336"/>
    </row>
    <row r="168" spans="2:45" ht="13.5" customHeight="1">
      <c r="B168" s="280" t="str">
        <v>31</v>
      </c>
      <c r="C168" s="343" t="str">
        <v>情報通信</v>
      </c>
      <c r="D168" s="344"/>
      <c r="E168" s="348">
        <f t="shared" si="43"/>
        <v>0</v>
      </c>
      <c r="F168" s="344"/>
      <c r="G168" s="346">
        <v>0.57225374469537826</v>
      </c>
      <c r="H168" s="344"/>
      <c r="I168" s="349">
        <f t="shared" si="42"/>
        <v>0</v>
      </c>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291"/>
      <c r="AK168" s="291"/>
      <c r="AL168" s="291"/>
      <c r="AM168" s="291"/>
      <c r="AN168" s="291"/>
      <c r="AO168" s="333"/>
      <c r="AP168" s="336"/>
      <c r="AQ168" s="335"/>
      <c r="AR168" s="335"/>
      <c r="AS168" s="336"/>
    </row>
    <row r="169" spans="2:45" ht="13.5" customHeight="1">
      <c r="B169" s="280" t="str">
        <v>32</v>
      </c>
      <c r="C169" s="343" t="str">
        <v>公務</v>
      </c>
      <c r="D169" s="344"/>
      <c r="E169" s="348">
        <f t="shared" si="43"/>
        <v>0</v>
      </c>
      <c r="F169" s="344"/>
      <c r="G169" s="346">
        <v>1</v>
      </c>
      <c r="H169" s="344"/>
      <c r="I169" s="349">
        <f t="shared" si="42"/>
        <v>0</v>
      </c>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291"/>
      <c r="AK169" s="291"/>
      <c r="AL169" s="291"/>
      <c r="AM169" s="291"/>
      <c r="AN169" s="291"/>
      <c r="AO169" s="333"/>
      <c r="AP169" s="336"/>
      <c r="AQ169" s="335"/>
      <c r="AR169" s="335"/>
      <c r="AS169" s="336"/>
    </row>
    <row r="170" spans="2:45" ht="13.5" customHeight="1">
      <c r="B170" s="280" t="str">
        <v>33</v>
      </c>
      <c r="C170" s="343" t="str">
        <v>教育・研究</v>
      </c>
      <c r="D170" s="344"/>
      <c r="E170" s="348">
        <f t="shared" si="43"/>
        <v>0</v>
      </c>
      <c r="F170" s="344"/>
      <c r="G170" s="346">
        <v>0.50790280471026661</v>
      </c>
      <c r="H170" s="344"/>
      <c r="I170" s="349">
        <f t="shared" si="42"/>
        <v>0</v>
      </c>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333"/>
      <c r="AP170" s="336"/>
      <c r="AQ170" s="335"/>
      <c r="AR170" s="335"/>
      <c r="AS170" s="336"/>
    </row>
    <row r="171" spans="2:45" ht="13.5" customHeight="1">
      <c r="B171" s="280" t="str">
        <v>34</v>
      </c>
      <c r="C171" s="343" t="str">
        <v>医療・福祉</v>
      </c>
      <c r="D171" s="344"/>
      <c r="E171" s="348">
        <f t="shared" si="43"/>
        <v>0</v>
      </c>
      <c r="F171" s="344"/>
      <c r="G171" s="346">
        <v>0.99574070201499409</v>
      </c>
      <c r="H171" s="344"/>
      <c r="I171" s="347">
        <f t="shared" si="42"/>
        <v>0</v>
      </c>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291"/>
      <c r="AK171" s="291"/>
      <c r="AL171" s="291"/>
      <c r="AM171" s="291"/>
      <c r="AN171" s="291"/>
      <c r="AO171" s="333"/>
      <c r="AP171" s="336"/>
      <c r="AQ171" s="335"/>
      <c r="AR171" s="335"/>
      <c r="AS171" s="336"/>
    </row>
    <row r="172" spans="2:45" ht="13.5" customHeight="1">
      <c r="B172" s="280" t="str">
        <v>35</v>
      </c>
      <c r="C172" s="343" t="str">
        <v>その他の非営利団体サービス</v>
      </c>
      <c r="D172" s="344"/>
      <c r="E172" s="348">
        <f t="shared" si="43"/>
        <v>0</v>
      </c>
      <c r="F172" s="344"/>
      <c r="G172" s="346">
        <v>0.95252203382605272</v>
      </c>
      <c r="H172" s="344"/>
      <c r="I172" s="347">
        <f t="shared" si="42"/>
        <v>0</v>
      </c>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333"/>
      <c r="AP172" s="336"/>
      <c r="AQ172" s="335"/>
      <c r="AR172" s="335"/>
      <c r="AS172" s="336"/>
    </row>
    <row r="173" spans="2:45" ht="13.5" customHeight="1">
      <c r="B173" s="280" t="str">
        <v>36</v>
      </c>
      <c r="C173" s="343" t="str">
        <v>対事業所サービス</v>
      </c>
      <c r="D173" s="344"/>
      <c r="E173" s="348">
        <f t="shared" si="43"/>
        <v>0</v>
      </c>
      <c r="F173" s="344"/>
      <c r="G173" s="346">
        <v>0.62517795852600677</v>
      </c>
      <c r="H173" s="344"/>
      <c r="I173" s="347">
        <f t="shared" si="42"/>
        <v>0</v>
      </c>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333"/>
      <c r="AP173" s="336"/>
      <c r="AQ173" s="335"/>
      <c r="AR173" s="335"/>
      <c r="AS173" s="336"/>
    </row>
    <row r="174" spans="2:45" ht="13.5" customHeight="1">
      <c r="B174" s="280" t="str">
        <v>37</v>
      </c>
      <c r="C174" s="343" t="str">
        <v>対個人サービス</v>
      </c>
      <c r="D174" s="344"/>
      <c r="E174" s="348">
        <f t="shared" si="43"/>
        <v>0</v>
      </c>
      <c r="F174" s="344"/>
      <c r="G174" s="346">
        <v>0.84655892089112261</v>
      </c>
      <c r="H174" s="344"/>
      <c r="I174" s="347">
        <f t="shared" si="42"/>
        <v>0</v>
      </c>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333"/>
      <c r="AP174" s="336"/>
      <c r="AQ174" s="335"/>
      <c r="AR174" s="335"/>
      <c r="AS174" s="336"/>
    </row>
    <row r="175" spans="2:45" ht="13.5" customHeight="1">
      <c r="B175" s="280" t="str">
        <v>38</v>
      </c>
      <c r="C175" s="343" t="str">
        <v>事務用品</v>
      </c>
      <c r="D175" s="344"/>
      <c r="E175" s="348">
        <f t="shared" si="43"/>
        <v>0</v>
      </c>
      <c r="F175" s="344"/>
      <c r="G175" s="346">
        <v>1</v>
      </c>
      <c r="H175" s="344"/>
      <c r="I175" s="347">
        <f t="shared" si="42"/>
        <v>0</v>
      </c>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291"/>
      <c r="AK175" s="291"/>
      <c r="AL175" s="291"/>
      <c r="AM175" s="291"/>
      <c r="AN175" s="291"/>
      <c r="AO175" s="333"/>
      <c r="AP175" s="336"/>
      <c r="AQ175" s="335"/>
      <c r="AR175" s="335"/>
      <c r="AS175" s="336"/>
    </row>
    <row r="176" spans="2:45" ht="13.5" customHeight="1" thickBot="1">
      <c r="B176" s="350" t="str">
        <v>39</v>
      </c>
      <c r="C176" s="351" t="str">
        <v>分類不明</v>
      </c>
      <c r="D176" s="344"/>
      <c r="E176" s="348">
        <f t="shared" si="43"/>
        <v>0</v>
      </c>
      <c r="F176" s="344"/>
      <c r="G176" s="352">
        <v>0.99298276913013095</v>
      </c>
      <c r="H176" s="344"/>
      <c r="I176" s="353">
        <f t="shared" si="42"/>
        <v>0</v>
      </c>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c r="AJ176" s="291"/>
      <c r="AK176" s="291"/>
      <c r="AL176" s="291"/>
      <c r="AM176" s="291"/>
      <c r="AN176" s="291"/>
      <c r="AO176" s="333"/>
      <c r="AP176" s="336"/>
      <c r="AQ176" s="335"/>
      <c r="AR176" s="335"/>
      <c r="AS176" s="336"/>
    </row>
    <row r="177" spans="2:45" ht="13.5" customHeight="1" thickBot="1">
      <c r="C177" s="179"/>
      <c r="D177" s="291"/>
      <c r="E177" s="354">
        <f>SUM(E138:E176)</f>
        <v>0</v>
      </c>
      <c r="F177" s="291"/>
      <c r="G177" s="291"/>
      <c r="H177" s="291"/>
      <c r="I177" s="355">
        <f>SUM(I138:I176)</f>
        <v>0</v>
      </c>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333"/>
      <c r="AP177" s="336"/>
      <c r="AQ177" s="335"/>
      <c r="AR177" s="335"/>
      <c r="AS177" s="336"/>
    </row>
    <row r="178" spans="2:45" ht="13.5">
      <c r="C178" s="179"/>
      <c r="D178" s="291"/>
      <c r="E178" s="356"/>
      <c r="F178" s="291"/>
      <c r="G178" s="291"/>
      <c r="H178" s="291"/>
      <c r="I178" s="357"/>
      <c r="J178" s="291"/>
      <c r="K178" s="291"/>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c r="AJ178" s="291"/>
      <c r="AK178" s="291"/>
      <c r="AL178" s="291"/>
      <c r="AM178" s="291"/>
      <c r="AN178" s="291"/>
      <c r="AO178" s="333"/>
      <c r="AP178" s="336"/>
      <c r="AQ178" s="335"/>
      <c r="AR178" s="335"/>
      <c r="AS178" s="336"/>
    </row>
    <row r="179" spans="2:45" ht="14.25">
      <c r="B179" s="273" t="s">
        <v>162</v>
      </c>
      <c r="C179" s="179"/>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291"/>
      <c r="AK179" s="291"/>
      <c r="AL179" s="291"/>
      <c r="AM179" s="291"/>
      <c r="AN179" s="291"/>
      <c r="AO179" s="333"/>
      <c r="AP179" s="336"/>
      <c r="AQ179" s="335"/>
      <c r="AR179" s="335"/>
      <c r="AS179" s="336"/>
    </row>
    <row r="180" spans="2:45" ht="14.25">
      <c r="B180" s="273"/>
      <c r="C180" s="179"/>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c r="AL180" s="291"/>
      <c r="AM180" s="291"/>
      <c r="AN180" s="291"/>
      <c r="AO180" s="333"/>
      <c r="AP180" s="336"/>
      <c r="AQ180" s="335"/>
      <c r="AR180" s="335"/>
      <c r="AS180" s="336"/>
    </row>
    <row r="181" spans="2:45" ht="13.5">
      <c r="B181" s="274" t="s">
        <v>163</v>
      </c>
      <c r="C181" s="179"/>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291"/>
      <c r="AN181" s="291"/>
      <c r="AO181" s="333"/>
      <c r="AP181" s="336"/>
      <c r="AQ181" s="335"/>
      <c r="AR181" s="335"/>
      <c r="AS181" s="336"/>
    </row>
    <row r="182" spans="2:45" ht="13.5">
      <c r="B182" s="292"/>
      <c r="C182" s="512"/>
      <c r="D182" s="516" t="str">
        <f t="array" ref="D182:AP183">+TRANSPOSE($B$7:$C$45)</f>
        <v>01</v>
      </c>
      <c r="E182" s="512" t="str">
        <v>02</v>
      </c>
      <c r="F182" s="512" t="str">
        <v>03</v>
      </c>
      <c r="G182" s="512" t="str">
        <v>04</v>
      </c>
      <c r="H182" s="512" t="str">
        <v>05</v>
      </c>
      <c r="I182" s="512" t="str">
        <v>06</v>
      </c>
      <c r="J182" s="512" t="str">
        <v>07</v>
      </c>
      <c r="K182" s="512" t="str">
        <v>08</v>
      </c>
      <c r="L182" s="512" t="str">
        <v>09</v>
      </c>
      <c r="M182" s="512" t="str">
        <v>10</v>
      </c>
      <c r="N182" s="512" t="str">
        <v>11</v>
      </c>
      <c r="O182" s="512" t="str">
        <v>12</v>
      </c>
      <c r="P182" s="512" t="str">
        <v>13</v>
      </c>
      <c r="Q182" s="512" t="str">
        <v>14</v>
      </c>
      <c r="R182" s="512" t="str">
        <v>15</v>
      </c>
      <c r="S182" s="512" t="str">
        <v>16</v>
      </c>
      <c r="T182" s="512" t="str">
        <v>17</v>
      </c>
      <c r="U182" s="512" t="str">
        <v>18</v>
      </c>
      <c r="V182" s="512" t="str">
        <v>19</v>
      </c>
      <c r="W182" s="512" t="str">
        <v>20</v>
      </c>
      <c r="X182" s="512" t="str">
        <v>21</v>
      </c>
      <c r="Y182" s="512" t="str">
        <v>22</v>
      </c>
      <c r="Z182" s="512" t="str">
        <v>23</v>
      </c>
      <c r="AA182" s="512" t="str">
        <v>24</v>
      </c>
      <c r="AB182" s="512" t="str">
        <v>25</v>
      </c>
      <c r="AC182" s="512" t="str">
        <v>26</v>
      </c>
      <c r="AD182" s="512" t="str">
        <v>27</v>
      </c>
      <c r="AE182" s="512" t="str">
        <v>28</v>
      </c>
      <c r="AF182" s="512" t="str">
        <v>29</v>
      </c>
      <c r="AG182" s="512" t="str">
        <v>30</v>
      </c>
      <c r="AH182" s="512" t="str">
        <v>31</v>
      </c>
      <c r="AI182" s="512" t="str">
        <v>32</v>
      </c>
      <c r="AJ182" s="512" t="str">
        <v>33</v>
      </c>
      <c r="AK182" s="512" t="str">
        <v>34</v>
      </c>
      <c r="AL182" s="512" t="str">
        <v>35</v>
      </c>
      <c r="AM182" s="512" t="str">
        <v>36</v>
      </c>
      <c r="AN182" s="512" t="str">
        <v>37</v>
      </c>
      <c r="AO182" s="512" t="str">
        <v>38</v>
      </c>
      <c r="AP182" s="293" t="str">
        <v>39</v>
      </c>
      <c r="AQ182" s="335"/>
      <c r="AR182" s="335"/>
      <c r="AS182" s="336"/>
    </row>
    <row r="183" spans="2:45" ht="40.5">
      <c r="B183" s="358" t="s">
        <v>164</v>
      </c>
      <c r="C183" s="513" t="s">
        <v>35</v>
      </c>
      <c r="D183" s="517" t="str">
        <v>農業</v>
      </c>
      <c r="E183" s="519" t="str">
        <v>林業</v>
      </c>
      <c r="F183" s="519" t="str">
        <v>漁業</v>
      </c>
      <c r="G183" s="519" t="str">
        <v>鉱業</v>
      </c>
      <c r="H183" s="519" t="str">
        <v>飲食料品</v>
      </c>
      <c r="I183" s="519" t="str">
        <v>繊維製品</v>
      </c>
      <c r="J183" s="519" t="str">
        <v>パルプ・紙・木製品</v>
      </c>
      <c r="K183" s="519" t="str">
        <v>化学製品</v>
      </c>
      <c r="L183" s="519" t="str">
        <v>石油・石炭製品</v>
      </c>
      <c r="M183" s="519" t="str">
        <v>プラスチック・ゴム</v>
      </c>
      <c r="N183" s="519" t="str">
        <v>窯業・土石製品</v>
      </c>
      <c r="O183" s="519" t="str">
        <v>鉄鋼</v>
      </c>
      <c r="P183" s="519" t="str">
        <v>非鉄金属</v>
      </c>
      <c r="Q183" s="519" t="str">
        <v>金属製品</v>
      </c>
      <c r="R183" s="519" t="str">
        <v>はん用機械</v>
      </c>
      <c r="S183" s="519" t="str">
        <v>生産用機械</v>
      </c>
      <c r="T183" s="519" t="str">
        <v>業務用機械</v>
      </c>
      <c r="U183" s="519" t="str">
        <v>電子部品</v>
      </c>
      <c r="V183" s="519" t="str">
        <v>電気機械</v>
      </c>
      <c r="W183" s="519" t="str">
        <v>情報・通信機器</v>
      </c>
      <c r="X183" s="519" t="str">
        <v>輸送機械</v>
      </c>
      <c r="Y183" s="519" t="str">
        <v>その他の製造工業製品</v>
      </c>
      <c r="Z183" s="519" t="str">
        <v>建設</v>
      </c>
      <c r="AA183" s="519" t="str">
        <v>電力・ガス・熱供給</v>
      </c>
      <c r="AB183" s="519" t="str">
        <v>水道</v>
      </c>
      <c r="AC183" s="519" t="str">
        <v>廃棄物処理</v>
      </c>
      <c r="AD183" s="519" t="str">
        <v>商業</v>
      </c>
      <c r="AE183" s="519" t="str">
        <v>金融・保険</v>
      </c>
      <c r="AF183" s="519" t="str">
        <v>不動産</v>
      </c>
      <c r="AG183" s="519" t="str">
        <v>運輸・郵便</v>
      </c>
      <c r="AH183" s="519" t="str">
        <v>情報通信</v>
      </c>
      <c r="AI183" s="519" t="str">
        <v>公務</v>
      </c>
      <c r="AJ183" s="519" t="str">
        <v>教育・研究</v>
      </c>
      <c r="AK183" s="519" t="str">
        <v>医療・福祉</v>
      </c>
      <c r="AL183" s="519" t="str">
        <v>その他の非営利団体サービス</v>
      </c>
      <c r="AM183" s="519" t="str">
        <v>対事業所サービス</v>
      </c>
      <c r="AN183" s="519" t="str">
        <v>対個人サービス</v>
      </c>
      <c r="AO183" s="519" t="str">
        <v>事務用品</v>
      </c>
      <c r="AP183" s="518" t="str">
        <v>分類不明</v>
      </c>
    </row>
    <row r="184" spans="2:45" ht="13.5" customHeight="1">
      <c r="B184" s="297" t="str">
        <f t="array" ref="B184:C222">+TRANSPOSE(結果!$D$5:$AP$6)</f>
        <v>01</v>
      </c>
      <c r="C184" s="514" t="str">
        <v>農業</v>
      </c>
      <c r="D184" s="515">
        <v>1.0488218104986462</v>
      </c>
      <c r="E184" s="360">
        <v>1.1798247712818998E-3</v>
      </c>
      <c r="F184" s="360">
        <v>1.135123912083723E-3</v>
      </c>
      <c r="G184" s="360">
        <v>9.6516631730001707E-5</v>
      </c>
      <c r="H184" s="360">
        <v>6.690521294122144E-2</v>
      </c>
      <c r="I184" s="360">
        <v>8.4268287006946507E-3</v>
      </c>
      <c r="J184" s="360">
        <v>2.5618885506338785E-4</v>
      </c>
      <c r="K184" s="360">
        <v>6.8672335136710574E-4</v>
      </c>
      <c r="L184" s="360">
        <v>3.7999788729826104E-6</v>
      </c>
      <c r="M184" s="360">
        <v>2.8009736895502051E-2</v>
      </c>
      <c r="N184" s="360">
        <v>4.2791238942029041E-4</v>
      </c>
      <c r="O184" s="360">
        <v>2.7297681377117834E-5</v>
      </c>
      <c r="P184" s="360">
        <v>3.2224237713228572E-4</v>
      </c>
      <c r="Q184" s="360">
        <v>5.9950885978946844E-5</v>
      </c>
      <c r="R184" s="360">
        <v>9.0089764534721743E-5</v>
      </c>
      <c r="S184" s="360">
        <v>1.0168764333876136E-4</v>
      </c>
      <c r="T184" s="360">
        <v>3.5560090414940142E-4</v>
      </c>
      <c r="U184" s="360">
        <v>1.7125408965996486E-4</v>
      </c>
      <c r="V184" s="360">
        <v>4.1580654978706354E-4</v>
      </c>
      <c r="W184" s="360">
        <v>2.096699412593792E-4</v>
      </c>
      <c r="X184" s="360">
        <v>3.2827116550672729E-4</v>
      </c>
      <c r="Y184" s="360">
        <v>1.148834064657421E-3</v>
      </c>
      <c r="Z184" s="360">
        <v>6.8653189709910116E-4</v>
      </c>
      <c r="AA184" s="360">
        <v>2.9890406705973183E-5</v>
      </c>
      <c r="AB184" s="360">
        <v>2.0147895335646262E-4</v>
      </c>
      <c r="AC184" s="360">
        <v>5.2155389193319423E-5</v>
      </c>
      <c r="AD184" s="360">
        <v>1.3407002309266748E-4</v>
      </c>
      <c r="AE184" s="360">
        <v>4.499175630644653E-5</v>
      </c>
      <c r="AF184" s="360">
        <v>2.5653067648338357E-5</v>
      </c>
      <c r="AG184" s="360">
        <v>3.3404855071935716E-5</v>
      </c>
      <c r="AH184" s="360">
        <v>8.0473638337117011E-5</v>
      </c>
      <c r="AI184" s="360">
        <v>6.0882513113468114E-5</v>
      </c>
      <c r="AJ184" s="360">
        <v>4.3760513365398142E-4</v>
      </c>
      <c r="AK184" s="360">
        <v>1.1514397896545446E-3</v>
      </c>
      <c r="AL184" s="360">
        <v>6.1803963947283311E-4</v>
      </c>
      <c r="AM184" s="360">
        <v>1.3384757830267629E-4</v>
      </c>
      <c r="AN184" s="360">
        <v>9.4012865200671109E-3</v>
      </c>
      <c r="AO184" s="360">
        <v>4.0047607062790932E-4</v>
      </c>
      <c r="AP184" s="361">
        <v>1.284120780117355E-4</v>
      </c>
    </row>
    <row r="185" spans="2:45" ht="13.5" customHeight="1">
      <c r="B185" s="297" t="str">
        <v>02</v>
      </c>
      <c r="C185" s="335" t="str">
        <v>林業</v>
      </c>
      <c r="D185" s="364">
        <v>1.1962415340785091E-4</v>
      </c>
      <c r="E185" s="362">
        <v>1.0850662780698916</v>
      </c>
      <c r="F185" s="362">
        <v>1.0119647575890559E-4</v>
      </c>
      <c r="G185" s="362">
        <v>2.1570400166412548E-5</v>
      </c>
      <c r="H185" s="362">
        <v>4.4285665380450206E-4</v>
      </c>
      <c r="I185" s="362">
        <v>5.9620036792458662E-5</v>
      </c>
      <c r="J185" s="362">
        <v>3.7615579054033434E-2</v>
      </c>
      <c r="K185" s="362">
        <v>1.1067488142933041E-4</v>
      </c>
      <c r="L185" s="362">
        <v>1.0697760512111261E-6</v>
      </c>
      <c r="M185" s="362">
        <v>4.6253968237174606E-5</v>
      </c>
      <c r="N185" s="362">
        <v>9.2719020573034966E-5</v>
      </c>
      <c r="O185" s="362">
        <v>1.3610256945248752E-5</v>
      </c>
      <c r="P185" s="362">
        <v>3.7924955736549721E-5</v>
      </c>
      <c r="Q185" s="362">
        <v>2.521753530597241E-5</v>
      </c>
      <c r="R185" s="362">
        <v>2.8586556176519225E-5</v>
      </c>
      <c r="S185" s="362">
        <v>1.4293714104836392E-5</v>
      </c>
      <c r="T185" s="362">
        <v>3.0794283706728693E-5</v>
      </c>
      <c r="U185" s="362">
        <v>3.2708913175720051E-5</v>
      </c>
      <c r="V185" s="362">
        <v>4.4279617104158857E-5</v>
      </c>
      <c r="W185" s="362">
        <v>2.7547324787271255E-5</v>
      </c>
      <c r="X185" s="362">
        <v>1.2699970672775427E-5</v>
      </c>
      <c r="Y185" s="362">
        <v>6.0362316094657634E-4</v>
      </c>
      <c r="Z185" s="362">
        <v>2.192297938473641E-4</v>
      </c>
      <c r="AA185" s="362">
        <v>1.4764258689418461E-5</v>
      </c>
      <c r="AB185" s="362">
        <v>1.906139483510526E-5</v>
      </c>
      <c r="AC185" s="362">
        <v>1.8431206444131636E-5</v>
      </c>
      <c r="AD185" s="362">
        <v>3.7804922942844769E-5</v>
      </c>
      <c r="AE185" s="362">
        <v>3.7541166206437934E-5</v>
      </c>
      <c r="AF185" s="362">
        <v>8.4074755825996952E-6</v>
      </c>
      <c r="AG185" s="362">
        <v>2.9789978381072074E-5</v>
      </c>
      <c r="AH185" s="362">
        <v>1.0747629938596816E-4</v>
      </c>
      <c r="AI185" s="362">
        <v>2.6798373124313812E-5</v>
      </c>
      <c r="AJ185" s="362">
        <v>3.8990585030453387E-5</v>
      </c>
      <c r="AK185" s="362">
        <v>8.1708872801700079E-5</v>
      </c>
      <c r="AL185" s="362">
        <v>7.1310287278693828E-5</v>
      </c>
      <c r="AM185" s="362">
        <v>2.0436927976671815E-5</v>
      </c>
      <c r="AN185" s="362">
        <v>7.3622440903560547E-4</v>
      </c>
      <c r="AO185" s="362">
        <v>2.0074153717197707E-3</v>
      </c>
      <c r="AP185" s="363">
        <v>2.6422452073911816E-5</v>
      </c>
    </row>
    <row r="186" spans="2:45" ht="13.5" customHeight="1">
      <c r="B186" s="297" t="str">
        <v>03</v>
      </c>
      <c r="C186" s="335" t="str">
        <v>漁業</v>
      </c>
      <c r="D186" s="364">
        <v>5.0371736160049389E-4</v>
      </c>
      <c r="E186" s="362">
        <v>5.0825642111284217E-5</v>
      </c>
      <c r="F186" s="362">
        <v>1.0151666560642669</v>
      </c>
      <c r="G186" s="362">
        <v>1.3198781935871053E-5</v>
      </c>
      <c r="H186" s="362">
        <v>2.4821019264728073E-2</v>
      </c>
      <c r="I186" s="362">
        <v>6.6200107740121142E-5</v>
      </c>
      <c r="J186" s="362">
        <v>3.1399258621721703E-5</v>
      </c>
      <c r="K186" s="362">
        <v>5.3159845264654552E-5</v>
      </c>
      <c r="L186" s="362">
        <v>5.630270997894941E-7</v>
      </c>
      <c r="M186" s="362">
        <v>3.1950438107040518E-5</v>
      </c>
      <c r="N186" s="362">
        <v>2.1208075762757522E-5</v>
      </c>
      <c r="O186" s="362">
        <v>3.0929571399660038E-5</v>
      </c>
      <c r="P186" s="362">
        <v>2.1168791609357218E-5</v>
      </c>
      <c r="Q186" s="362">
        <v>5.435211454170619E-6</v>
      </c>
      <c r="R186" s="362">
        <v>5.897699853421025E-6</v>
      </c>
      <c r="S186" s="362">
        <v>8.5699957794954602E-6</v>
      </c>
      <c r="T186" s="362">
        <v>1.5643574535539138E-5</v>
      </c>
      <c r="U186" s="362">
        <v>2.0105203508690092E-5</v>
      </c>
      <c r="V186" s="362">
        <v>9.2616871242936918E-6</v>
      </c>
      <c r="W186" s="362">
        <v>1.4979726451527776E-5</v>
      </c>
      <c r="X186" s="362">
        <v>6.0801807957338682E-6</v>
      </c>
      <c r="Y186" s="362">
        <v>5.6238880513057067E-3</v>
      </c>
      <c r="Z186" s="362">
        <v>8.4914305131857481E-6</v>
      </c>
      <c r="AA186" s="362">
        <v>1.0733926812699515E-5</v>
      </c>
      <c r="AB186" s="362">
        <v>7.5214436248843782E-6</v>
      </c>
      <c r="AC186" s="362">
        <v>5.7253902891780896E-6</v>
      </c>
      <c r="AD186" s="362">
        <v>1.4006944459971205E-5</v>
      </c>
      <c r="AE186" s="362">
        <v>2.8012456119339498E-5</v>
      </c>
      <c r="AF186" s="362">
        <v>3.098840421676171E-6</v>
      </c>
      <c r="AG186" s="362">
        <v>6.4332862243314388E-6</v>
      </c>
      <c r="AH186" s="362">
        <v>5.602272430250625E-5</v>
      </c>
      <c r="AI186" s="362">
        <v>2.3766048863336075E-5</v>
      </c>
      <c r="AJ186" s="362">
        <v>3.1625862744583154E-5</v>
      </c>
      <c r="AK186" s="362">
        <v>2.9510316456674251E-4</v>
      </c>
      <c r="AL186" s="362">
        <v>5.1878564921000794E-5</v>
      </c>
      <c r="AM186" s="362">
        <v>1.4567993940017982E-5</v>
      </c>
      <c r="AN186" s="362">
        <v>2.9649774276520853E-3</v>
      </c>
      <c r="AO186" s="362">
        <v>2.1025768500636995E-4</v>
      </c>
      <c r="AP186" s="363">
        <v>2.438184080035117E-5</v>
      </c>
    </row>
    <row r="187" spans="2:45" ht="13.5" customHeight="1">
      <c r="B187" s="297" t="str">
        <v>04</v>
      </c>
      <c r="C187" s="335" t="str">
        <v>鉱業</v>
      </c>
      <c r="D187" s="364">
        <v>1.1718679751446594E-4</v>
      </c>
      <c r="E187" s="362">
        <v>1.2797482231182865E-4</v>
      </c>
      <c r="F187" s="362">
        <v>3.7949324437635195E-4</v>
      </c>
      <c r="G187" s="362">
        <v>1.0007128222248292</v>
      </c>
      <c r="H187" s="362">
        <v>9.9104572022459963E-5</v>
      </c>
      <c r="I187" s="362">
        <v>1.2931617672327862E-4</v>
      </c>
      <c r="J187" s="362">
        <v>2.4376644716954827E-4</v>
      </c>
      <c r="K187" s="362">
        <v>4.1009354491549667E-4</v>
      </c>
      <c r="L187" s="362">
        <v>6.2653827794228933E-3</v>
      </c>
      <c r="M187" s="362">
        <v>1.4288402573035475E-4</v>
      </c>
      <c r="N187" s="362">
        <v>8.6583766698732989E-4</v>
      </c>
      <c r="O187" s="362">
        <v>3.1827149526039949E-4</v>
      </c>
      <c r="P187" s="362">
        <v>6.2448125933625427E-4</v>
      </c>
      <c r="Q187" s="362">
        <v>1.3441318965989925E-4</v>
      </c>
      <c r="R187" s="362">
        <v>1.2378254049690788E-4</v>
      </c>
      <c r="S187" s="362">
        <v>6.8439865641079217E-5</v>
      </c>
      <c r="T187" s="362">
        <v>7.1679334356314909E-5</v>
      </c>
      <c r="U187" s="362">
        <v>1.6327095070850674E-4</v>
      </c>
      <c r="V187" s="362">
        <v>8.4979757596896337E-5</v>
      </c>
      <c r="W187" s="362">
        <v>4.9721419864125889E-5</v>
      </c>
      <c r="X187" s="362">
        <v>6.7355860264594093E-5</v>
      </c>
      <c r="Y187" s="362">
        <v>8.7357905299050132E-5</v>
      </c>
      <c r="Z187" s="362">
        <v>1.7253543208067647E-4</v>
      </c>
      <c r="AA187" s="362">
        <v>4.3771158165793302E-3</v>
      </c>
      <c r="AB187" s="362">
        <v>1.6451093688723948E-4</v>
      </c>
      <c r="AC187" s="362">
        <v>1.3669492977643922E-4</v>
      </c>
      <c r="AD187" s="362">
        <v>1.3928306648754155E-4</v>
      </c>
      <c r="AE187" s="362">
        <v>3.337377199279759E-5</v>
      </c>
      <c r="AF187" s="362">
        <v>9.3349498118557012E-6</v>
      </c>
      <c r="AG187" s="362">
        <v>2.0777265010393732E-4</v>
      </c>
      <c r="AH187" s="362">
        <v>5.3505228925675708E-5</v>
      </c>
      <c r="AI187" s="362">
        <v>9.0198977530661322E-5</v>
      </c>
      <c r="AJ187" s="362">
        <v>1.0501546744516859E-4</v>
      </c>
      <c r="AK187" s="362">
        <v>7.6446430145224513E-5</v>
      </c>
      <c r="AL187" s="362">
        <v>3.6524933743287461E-5</v>
      </c>
      <c r="AM187" s="362">
        <v>4.2798792531539032E-5</v>
      </c>
      <c r="AN187" s="362">
        <v>1.425362346489548E-4</v>
      </c>
      <c r="AO187" s="362">
        <v>3.7642856413652299E-5</v>
      </c>
      <c r="AP187" s="363">
        <v>1.9374701597470192E-4</v>
      </c>
    </row>
    <row r="188" spans="2:45" ht="13.5" customHeight="1">
      <c r="B188" s="297" t="str">
        <v>05</v>
      </c>
      <c r="C188" s="335" t="str">
        <v>飲食料品</v>
      </c>
      <c r="D188" s="364">
        <v>2.0826427878382736E-2</v>
      </c>
      <c r="E188" s="362">
        <v>1.8294238001445875E-3</v>
      </c>
      <c r="F188" s="362">
        <v>1.5130916239962358E-2</v>
      </c>
      <c r="G188" s="362">
        <v>1.9557975879417121E-5</v>
      </c>
      <c r="H188" s="362">
        <v>1.0344431671049017</v>
      </c>
      <c r="I188" s="362">
        <v>1.2401608089497062E-3</v>
      </c>
      <c r="J188" s="362">
        <v>4.6623584450476794E-4</v>
      </c>
      <c r="K188" s="362">
        <v>1.436942348183439E-3</v>
      </c>
      <c r="L188" s="362">
        <v>2.5077777561752059E-6</v>
      </c>
      <c r="M188" s="362">
        <v>6.5939299592710908E-4</v>
      </c>
      <c r="N188" s="362">
        <v>1.0012116792351988E-4</v>
      </c>
      <c r="O188" s="362">
        <v>1.4453057823944279E-5</v>
      </c>
      <c r="P188" s="362">
        <v>2.9050913881049301E-5</v>
      </c>
      <c r="Q188" s="362">
        <v>1.2663082176742694E-5</v>
      </c>
      <c r="R188" s="362">
        <v>1.4621727296925802E-5</v>
      </c>
      <c r="S188" s="362">
        <v>1.5539357621600364E-5</v>
      </c>
      <c r="T188" s="362">
        <v>3.8085558010957427E-5</v>
      </c>
      <c r="U188" s="362">
        <v>3.4839655471839718E-5</v>
      </c>
      <c r="V188" s="362">
        <v>3.2417978776392371E-5</v>
      </c>
      <c r="W188" s="362">
        <v>2.0635770993005074E-5</v>
      </c>
      <c r="X188" s="362">
        <v>2.3236434182785871E-5</v>
      </c>
      <c r="Y188" s="362">
        <v>4.0673746058633183E-4</v>
      </c>
      <c r="Z188" s="362">
        <v>3.3497857009984986E-5</v>
      </c>
      <c r="AA188" s="362">
        <v>9.1922956996523024E-6</v>
      </c>
      <c r="AB188" s="362">
        <v>2.2014202216689675E-5</v>
      </c>
      <c r="AC188" s="362">
        <v>7.907270114190415E-6</v>
      </c>
      <c r="AD188" s="362">
        <v>3.9334326889773876E-5</v>
      </c>
      <c r="AE188" s="362">
        <v>1.4505723441185198E-5</v>
      </c>
      <c r="AF188" s="362">
        <v>9.1379653811342777E-6</v>
      </c>
      <c r="AG188" s="362">
        <v>1.8532334997632354E-5</v>
      </c>
      <c r="AH188" s="362">
        <v>1.0799085998058185E-4</v>
      </c>
      <c r="AI188" s="362">
        <v>7.1291710577616515E-5</v>
      </c>
      <c r="AJ188" s="362">
        <v>2.2410811132534222E-4</v>
      </c>
      <c r="AK188" s="362">
        <v>1.6113878522408865E-3</v>
      </c>
      <c r="AL188" s="362">
        <v>2.0400785610923998E-4</v>
      </c>
      <c r="AM188" s="362">
        <v>2.8566115344329944E-5</v>
      </c>
      <c r="AN188" s="362">
        <v>2.09897016885374E-2</v>
      </c>
      <c r="AO188" s="362">
        <v>5.9014420111585244E-5</v>
      </c>
      <c r="AP188" s="363">
        <v>2.9284631421103104E-4</v>
      </c>
    </row>
    <row r="189" spans="2:45" ht="13.5" customHeight="1">
      <c r="B189" s="297" t="str">
        <v>06</v>
      </c>
      <c r="C189" s="335" t="str">
        <v>繊維製品</v>
      </c>
      <c r="D189" s="364">
        <v>2.8969626472547791E-4</v>
      </c>
      <c r="E189" s="362">
        <v>2.8655005715510031E-4</v>
      </c>
      <c r="F189" s="362">
        <v>1.8971445881704628E-3</v>
      </c>
      <c r="G189" s="362">
        <v>6.6921158977014501E-4</v>
      </c>
      <c r="H189" s="362">
        <v>2.1667886854718612E-4</v>
      </c>
      <c r="I189" s="362">
        <v>1.032201881708712</v>
      </c>
      <c r="J189" s="362">
        <v>5.6710407910406013E-4</v>
      </c>
      <c r="K189" s="362">
        <v>1.3340460427201689E-4</v>
      </c>
      <c r="L189" s="362">
        <v>1.1424457796368311E-5</v>
      </c>
      <c r="M189" s="362">
        <v>8.0016587055440724E-4</v>
      </c>
      <c r="N189" s="362">
        <v>6.7794192923664709E-4</v>
      </c>
      <c r="O189" s="362">
        <v>1.4862202613271915E-4</v>
      </c>
      <c r="P189" s="362">
        <v>3.0905974583294394E-4</v>
      </c>
      <c r="Q189" s="362">
        <v>2.0895427918318324E-4</v>
      </c>
      <c r="R189" s="362">
        <v>1.9400792523013554E-4</v>
      </c>
      <c r="S189" s="362">
        <v>1.7669141140975493E-4</v>
      </c>
      <c r="T189" s="362">
        <v>1.9977759448236895E-4</v>
      </c>
      <c r="U189" s="362">
        <v>4.6355216933722843E-4</v>
      </c>
      <c r="V189" s="362">
        <v>2.7815463917124395E-4</v>
      </c>
      <c r="W189" s="362">
        <v>2.6699875201083447E-4</v>
      </c>
      <c r="X189" s="362">
        <v>2.9559139539115601E-4</v>
      </c>
      <c r="Y189" s="362">
        <v>4.3155097177995658E-4</v>
      </c>
      <c r="Z189" s="362">
        <v>3.3010502326298743E-4</v>
      </c>
      <c r="AA189" s="362">
        <v>5.6639410415008325E-5</v>
      </c>
      <c r="AB189" s="362">
        <v>1.1624105368325986E-4</v>
      </c>
      <c r="AC189" s="362">
        <v>1.6309234465415343E-4</v>
      </c>
      <c r="AD189" s="362">
        <v>4.2613168227690869E-4</v>
      </c>
      <c r="AE189" s="362">
        <v>2.0245301311349158E-4</v>
      </c>
      <c r="AF189" s="362">
        <v>2.1901563672090177E-5</v>
      </c>
      <c r="AG189" s="362">
        <v>2.4919477764489997E-4</v>
      </c>
      <c r="AH189" s="362">
        <v>1.1121098721727408E-4</v>
      </c>
      <c r="AI189" s="362">
        <v>5.2000418926708249E-4</v>
      </c>
      <c r="AJ189" s="362">
        <v>8.1344524728236447E-5</v>
      </c>
      <c r="AK189" s="362">
        <v>3.8608203326381536E-4</v>
      </c>
      <c r="AL189" s="362">
        <v>2.1049895431479795E-3</v>
      </c>
      <c r="AM189" s="362">
        <v>2.5071710239136136E-4</v>
      </c>
      <c r="AN189" s="362">
        <v>4.4023420221286111E-4</v>
      </c>
      <c r="AO189" s="362">
        <v>2.076208267894817E-3</v>
      </c>
      <c r="AP189" s="363">
        <v>2.4141936589385356E-4</v>
      </c>
    </row>
    <row r="190" spans="2:45" ht="13.5" customHeight="1">
      <c r="B190" s="297" t="str">
        <v>07</v>
      </c>
      <c r="C190" s="335" t="str">
        <v>パルプ・紙・木製品</v>
      </c>
      <c r="D190" s="364">
        <v>2.3749916644954495E-3</v>
      </c>
      <c r="E190" s="362">
        <v>7.3452150995435763E-4</v>
      </c>
      <c r="F190" s="362">
        <v>6.5171415216172199E-4</v>
      </c>
      <c r="G190" s="362">
        <v>5.7105963836679666E-4</v>
      </c>
      <c r="H190" s="362">
        <v>2.7691214762943003E-3</v>
      </c>
      <c r="I190" s="362">
        <v>1.5643988114397256E-3</v>
      </c>
      <c r="J190" s="362">
        <v>1.0320457109453598</v>
      </c>
      <c r="K190" s="362">
        <v>1.8559064248898644E-3</v>
      </c>
      <c r="L190" s="362">
        <v>2.7955029389065785E-5</v>
      </c>
      <c r="M190" s="362">
        <v>1.1570371347422589E-3</v>
      </c>
      <c r="N190" s="362">
        <v>2.5152649470353825E-3</v>
      </c>
      <c r="O190" s="362">
        <v>3.5056673426846544E-4</v>
      </c>
      <c r="P190" s="362">
        <v>1.0151167094408378E-3</v>
      </c>
      <c r="Q190" s="362">
        <v>6.805391979812685E-4</v>
      </c>
      <c r="R190" s="362">
        <v>7.7425501745760964E-4</v>
      </c>
      <c r="S190" s="362">
        <v>3.8092085664345233E-4</v>
      </c>
      <c r="T190" s="362">
        <v>8.2123592984994262E-4</v>
      </c>
      <c r="U190" s="362">
        <v>8.679170315925702E-4</v>
      </c>
      <c r="V190" s="362">
        <v>1.1974548124442006E-3</v>
      </c>
      <c r="W190" s="362">
        <v>7.4057059656266512E-4</v>
      </c>
      <c r="X190" s="362">
        <v>3.3653846716690796E-4</v>
      </c>
      <c r="Y190" s="362">
        <v>1.362072646408212E-2</v>
      </c>
      <c r="Z190" s="362">
        <v>5.6650189986070017E-3</v>
      </c>
      <c r="AA190" s="362">
        <v>3.8868676592588832E-4</v>
      </c>
      <c r="AB190" s="362">
        <v>5.0008285748079394E-4</v>
      </c>
      <c r="AC190" s="362">
        <v>4.9736215059270465E-4</v>
      </c>
      <c r="AD190" s="362">
        <v>1.0156502116037669E-3</v>
      </c>
      <c r="AE190" s="362">
        <v>1.0064001336210116E-3</v>
      </c>
      <c r="AF190" s="362">
        <v>2.1591024083378056E-4</v>
      </c>
      <c r="AG190" s="362">
        <v>8.0009867882164945E-4</v>
      </c>
      <c r="AH190" s="362">
        <v>2.8346074173602421E-3</v>
      </c>
      <c r="AI190" s="362">
        <v>6.409842908992328E-4</v>
      </c>
      <c r="AJ190" s="362">
        <v>1.0338163801701266E-3</v>
      </c>
      <c r="AK190" s="362">
        <v>9.9410378187100921E-4</v>
      </c>
      <c r="AL190" s="362">
        <v>1.8982566213317311E-3</v>
      </c>
      <c r="AM190" s="362">
        <v>5.3463183619772525E-4</v>
      </c>
      <c r="AN190" s="362">
        <v>9.6246056630921767E-4</v>
      </c>
      <c r="AO190" s="362">
        <v>5.4960115240777693E-2</v>
      </c>
      <c r="AP190" s="363">
        <v>6.3921148159781934E-4</v>
      </c>
    </row>
    <row r="191" spans="2:45" ht="13.5" customHeight="1">
      <c r="B191" s="297" t="str">
        <v>08</v>
      </c>
      <c r="C191" s="335" t="str">
        <v>化学製品</v>
      </c>
      <c r="D191" s="364">
        <v>1.5681414201198743E-2</v>
      </c>
      <c r="E191" s="362">
        <v>5.1332647692195899E-4</v>
      </c>
      <c r="F191" s="362">
        <v>3.2407273543061722E-3</v>
      </c>
      <c r="G191" s="362">
        <v>4.9112666006672356E-3</v>
      </c>
      <c r="H191" s="362">
        <v>5.0142682606948768E-3</v>
      </c>
      <c r="I191" s="362">
        <v>2.9196122896888492E-2</v>
      </c>
      <c r="J191" s="362">
        <v>1.2778473332365148E-2</v>
      </c>
      <c r="K191" s="362">
        <v>1.1247270122246915</v>
      </c>
      <c r="L191" s="362">
        <v>4.5062989909081029E-4</v>
      </c>
      <c r="M191" s="362">
        <v>7.229378142269946E-2</v>
      </c>
      <c r="N191" s="362">
        <v>1.1460339687639298E-2</v>
      </c>
      <c r="O191" s="362">
        <v>1.5885385167519156E-3</v>
      </c>
      <c r="P191" s="362">
        <v>9.046171656265329E-3</v>
      </c>
      <c r="Q191" s="362">
        <v>3.1379533802134694E-3</v>
      </c>
      <c r="R191" s="362">
        <v>1.8504236424377492E-3</v>
      </c>
      <c r="S191" s="362">
        <v>1.7886839472573816E-3</v>
      </c>
      <c r="T191" s="362">
        <v>9.1314190002960809E-3</v>
      </c>
      <c r="U191" s="362">
        <v>1.2093987019334311E-2</v>
      </c>
      <c r="V191" s="362">
        <v>6.1252606796707446E-3</v>
      </c>
      <c r="W191" s="362">
        <v>2.5416772919590719E-3</v>
      </c>
      <c r="X191" s="362">
        <v>4.8156227243460956E-3</v>
      </c>
      <c r="Y191" s="362">
        <v>1.1506970193541305E-2</v>
      </c>
      <c r="Z191" s="362">
        <v>2.0435056509454379E-3</v>
      </c>
      <c r="AA191" s="362">
        <v>5.54662681034204E-4</v>
      </c>
      <c r="AB191" s="362">
        <v>3.6342942269016608E-3</v>
      </c>
      <c r="AC191" s="362">
        <v>3.0046711207443906E-3</v>
      </c>
      <c r="AD191" s="362">
        <v>3.4305893014655508E-4</v>
      </c>
      <c r="AE191" s="362">
        <v>3.4620705129222916E-4</v>
      </c>
      <c r="AF191" s="362">
        <v>9.1481036217262168E-5</v>
      </c>
      <c r="AG191" s="362">
        <v>3.5481683594455114E-4</v>
      </c>
      <c r="AH191" s="362">
        <v>8.7303536256360943E-4</v>
      </c>
      <c r="AI191" s="362">
        <v>6.7158812190267121E-4</v>
      </c>
      <c r="AJ191" s="362">
        <v>1.5609021776837502E-3</v>
      </c>
      <c r="AK191" s="362">
        <v>3.6689009628400118E-2</v>
      </c>
      <c r="AL191" s="362">
        <v>8.6884304819986467E-4</v>
      </c>
      <c r="AM191" s="362">
        <v>1.9785734736563554E-3</v>
      </c>
      <c r="AN191" s="362">
        <v>1.8438461769226058E-3</v>
      </c>
      <c r="AO191" s="362">
        <v>6.8391229239998493E-3</v>
      </c>
      <c r="AP191" s="363">
        <v>4.4379148768334559E-3</v>
      </c>
    </row>
    <row r="192" spans="2:45" ht="13.5" customHeight="1">
      <c r="B192" s="297" t="str">
        <v>09</v>
      </c>
      <c r="C192" s="335" t="str">
        <v>石油・石炭製品</v>
      </c>
      <c r="D192" s="364">
        <v>1.1274067587598156E-2</v>
      </c>
      <c r="E192" s="362">
        <v>1.726261547796137E-2</v>
      </c>
      <c r="F192" s="362">
        <v>5.9076135556162063E-2</v>
      </c>
      <c r="G192" s="362">
        <v>9.8873027962086565E-2</v>
      </c>
      <c r="H192" s="362">
        <v>7.1166059448826164E-3</v>
      </c>
      <c r="I192" s="362">
        <v>6.9870502640438084E-3</v>
      </c>
      <c r="J192" s="362">
        <v>7.5862037662306012E-3</v>
      </c>
      <c r="K192" s="362">
        <v>3.4736882060783306E-2</v>
      </c>
      <c r="L192" s="362">
        <v>1.0328757046194612</v>
      </c>
      <c r="M192" s="362">
        <v>6.1845957371988031E-3</v>
      </c>
      <c r="N192" s="362">
        <v>2.275897307302439E-2</v>
      </c>
      <c r="O192" s="362">
        <v>1.3218283058653397E-2</v>
      </c>
      <c r="P192" s="362">
        <v>4.4984420121138066E-3</v>
      </c>
      <c r="Q192" s="362">
        <v>6.3402513131695926E-3</v>
      </c>
      <c r="R192" s="362">
        <v>4.8788838188166721E-3</v>
      </c>
      <c r="S192" s="362">
        <v>3.2147184919697094E-3</v>
      </c>
      <c r="T192" s="362">
        <v>3.5012135405194985E-3</v>
      </c>
      <c r="U192" s="362">
        <v>4.5150934658803269E-3</v>
      </c>
      <c r="V192" s="362">
        <v>3.4433257516318472E-3</v>
      </c>
      <c r="W192" s="362">
        <v>1.9146418855075123E-3</v>
      </c>
      <c r="X192" s="362">
        <v>2.6963766879573234E-3</v>
      </c>
      <c r="Y192" s="362">
        <v>-8.8964424703357158E-3</v>
      </c>
      <c r="Z192" s="362">
        <v>1.3116036992418754E-2</v>
      </c>
      <c r="AA192" s="362">
        <v>4.5350013236234062E-2</v>
      </c>
      <c r="AB192" s="362">
        <v>9.2830311589871973E-3</v>
      </c>
      <c r="AC192" s="362">
        <v>8.0889484347116819E-3</v>
      </c>
      <c r="AD192" s="362">
        <v>7.4597269197670948E-3</v>
      </c>
      <c r="AE192" s="362">
        <v>2.3912523146162592E-3</v>
      </c>
      <c r="AF192" s="362">
        <v>6.3985333281509158E-4</v>
      </c>
      <c r="AG192" s="362">
        <v>2.8119103189530474E-2</v>
      </c>
      <c r="AH192" s="362">
        <v>2.8726628145949278E-3</v>
      </c>
      <c r="AI192" s="362">
        <v>8.040720450510767E-3</v>
      </c>
      <c r="AJ192" s="362">
        <v>5.433731346164275E-3</v>
      </c>
      <c r="AK192" s="362">
        <v>4.8045243750117683E-3</v>
      </c>
      <c r="AL192" s="362">
        <v>3.6089884983586179E-3</v>
      </c>
      <c r="AM192" s="362">
        <v>3.3101620841055547E-3</v>
      </c>
      <c r="AN192" s="362">
        <v>6.7949816741962512E-3</v>
      </c>
      <c r="AO192" s="362">
        <v>1.7677739506206855E-3</v>
      </c>
      <c r="AP192" s="363">
        <v>2.3004672564946777E-2</v>
      </c>
    </row>
    <row r="193" spans="2:42" ht="13.5" customHeight="1">
      <c r="B193" s="297" t="str">
        <v>10</v>
      </c>
      <c r="C193" s="335" t="str">
        <v>プラスチック・ゴム</v>
      </c>
      <c r="D193" s="364">
        <v>2.0009259992003962E-3</v>
      </c>
      <c r="E193" s="362">
        <v>3.3812867925367201E-3</v>
      </c>
      <c r="F193" s="362">
        <v>4.7518389406950882E-3</v>
      </c>
      <c r="G193" s="362">
        <v>2.7922634221222149E-3</v>
      </c>
      <c r="H193" s="362">
        <v>5.9911128260878351E-3</v>
      </c>
      <c r="I193" s="362">
        <v>3.852601258143512E-3</v>
      </c>
      <c r="J193" s="362">
        <v>6.0833071727603204E-3</v>
      </c>
      <c r="K193" s="362">
        <v>4.0683093091433906E-3</v>
      </c>
      <c r="L193" s="362">
        <v>7.9297190949810444E-5</v>
      </c>
      <c r="M193" s="362">
        <v>1.0415930715820274</v>
      </c>
      <c r="N193" s="362">
        <v>4.3023421566707014E-3</v>
      </c>
      <c r="O193" s="362">
        <v>4.0937009703215335E-4</v>
      </c>
      <c r="P193" s="362">
        <v>5.3798446155204358E-3</v>
      </c>
      <c r="Q193" s="362">
        <v>1.5899930775729637E-3</v>
      </c>
      <c r="R193" s="362">
        <v>2.7808831337353783E-3</v>
      </c>
      <c r="S193" s="362">
        <v>3.1954789375146951E-3</v>
      </c>
      <c r="T193" s="362">
        <v>1.1943121798424277E-2</v>
      </c>
      <c r="U193" s="362">
        <v>5.0644829433230468E-3</v>
      </c>
      <c r="V193" s="362">
        <v>1.4378833511376386E-2</v>
      </c>
      <c r="W193" s="362">
        <v>6.9616981439438903E-3</v>
      </c>
      <c r="X193" s="362">
        <v>1.1444989900789156E-2</v>
      </c>
      <c r="Y193" s="362">
        <v>1.3030333889516811E-2</v>
      </c>
      <c r="Z193" s="362">
        <v>3.2764903706447913E-3</v>
      </c>
      <c r="AA193" s="362">
        <v>4.2941839046616265E-4</v>
      </c>
      <c r="AB193" s="362">
        <v>6.5236663466016224E-3</v>
      </c>
      <c r="AC193" s="362">
        <v>1.6838805570791571E-3</v>
      </c>
      <c r="AD193" s="362">
        <v>1.7578687417981445E-3</v>
      </c>
      <c r="AE193" s="362">
        <v>1.1535510900999616E-3</v>
      </c>
      <c r="AF193" s="362">
        <v>2.5983713429251771E-4</v>
      </c>
      <c r="AG193" s="362">
        <v>7.3210027362836884E-4</v>
      </c>
      <c r="AH193" s="362">
        <v>8.0403905096716743E-4</v>
      </c>
      <c r="AI193" s="362">
        <v>9.4000898191938347E-4</v>
      </c>
      <c r="AJ193" s="362">
        <v>1.0217484942273583E-3</v>
      </c>
      <c r="AK193" s="362">
        <v>9.1146398733992677E-4</v>
      </c>
      <c r="AL193" s="362">
        <v>1.578525538685369E-3</v>
      </c>
      <c r="AM193" s="362">
        <v>4.2532039801953274E-3</v>
      </c>
      <c r="AN193" s="362">
        <v>1.021758980350817E-3</v>
      </c>
      <c r="AO193" s="362">
        <v>1.2685850864502286E-2</v>
      </c>
      <c r="AP193" s="363">
        <v>2.5085409104588893E-3</v>
      </c>
    </row>
    <row r="194" spans="2:42" ht="13.5" customHeight="1">
      <c r="B194" s="297" t="str">
        <v>11</v>
      </c>
      <c r="C194" s="335" t="str">
        <v>窯業・土石製品</v>
      </c>
      <c r="D194" s="364">
        <v>6.1902816491126225E-4</v>
      </c>
      <c r="E194" s="362">
        <v>1.5832998445153602E-4</v>
      </c>
      <c r="F194" s="362">
        <v>1.2031469792452266E-4</v>
      </c>
      <c r="G194" s="362">
        <v>1.7750694729218552E-4</v>
      </c>
      <c r="H194" s="362">
        <v>5.9962946069193736E-4</v>
      </c>
      <c r="I194" s="362">
        <v>2.1567685795035075E-4</v>
      </c>
      <c r="J194" s="362">
        <v>1.9041752608770378E-3</v>
      </c>
      <c r="K194" s="362">
        <v>1.1209774814461163E-3</v>
      </c>
      <c r="L194" s="362">
        <v>2.6965595566546255E-5</v>
      </c>
      <c r="M194" s="362">
        <v>8.8631625035605615E-4</v>
      </c>
      <c r="N194" s="362">
        <v>1.0155475078749876</v>
      </c>
      <c r="O194" s="362">
        <v>1.9438562732959634E-3</v>
      </c>
      <c r="P194" s="362">
        <v>1.9478330173296808E-3</v>
      </c>
      <c r="Q194" s="362">
        <v>9.9680711042987136E-4</v>
      </c>
      <c r="R194" s="362">
        <v>2.1475353438430958E-3</v>
      </c>
      <c r="S194" s="362">
        <v>1.0913726802152771E-3</v>
      </c>
      <c r="T194" s="362">
        <v>2.5877908524493884E-3</v>
      </c>
      <c r="U194" s="362">
        <v>6.598959575104966E-3</v>
      </c>
      <c r="V194" s="362">
        <v>1.830397343085755E-3</v>
      </c>
      <c r="W194" s="362">
        <v>8.5681624286236969E-4</v>
      </c>
      <c r="X194" s="362">
        <v>2.1917900196087763E-3</v>
      </c>
      <c r="Y194" s="362">
        <v>1.8492946538784143E-3</v>
      </c>
      <c r="Z194" s="362">
        <v>1.0124214676889011E-2</v>
      </c>
      <c r="AA194" s="362">
        <v>2.4228159001421495E-4</v>
      </c>
      <c r="AB194" s="362">
        <v>9.1026542270910378E-4</v>
      </c>
      <c r="AC194" s="362">
        <v>1.1905057656650367E-4</v>
      </c>
      <c r="AD194" s="362">
        <v>1.2596457774405144E-4</v>
      </c>
      <c r="AE194" s="362">
        <v>9.2506734136527419E-5</v>
      </c>
      <c r="AF194" s="362">
        <v>2.1771156308138554E-4</v>
      </c>
      <c r="AG194" s="362">
        <v>9.3214324474058454E-5</v>
      </c>
      <c r="AH194" s="362">
        <v>1.2079164793933968E-4</v>
      </c>
      <c r="AI194" s="362">
        <v>1.9673227079739926E-4</v>
      </c>
      <c r="AJ194" s="362">
        <v>4.4927292665855281E-4</v>
      </c>
      <c r="AK194" s="362">
        <v>2.5723993835954792E-4</v>
      </c>
      <c r="AL194" s="362">
        <v>1.2805324947083146E-4</v>
      </c>
      <c r="AM194" s="362">
        <v>5.1440911416299185E-4</v>
      </c>
      <c r="AN194" s="362">
        <v>3.3168584402039423E-4</v>
      </c>
      <c r="AO194" s="362">
        <v>1.3195450232092515E-3</v>
      </c>
      <c r="AP194" s="363">
        <v>1.6637195576236889E-3</v>
      </c>
    </row>
    <row r="195" spans="2:42" ht="13.5" customHeight="1">
      <c r="B195" s="297" t="str">
        <v>12</v>
      </c>
      <c r="C195" s="335" t="str">
        <v>鉄鋼</v>
      </c>
      <c r="D195" s="364">
        <v>6.0262256156569433E-5</v>
      </c>
      <c r="E195" s="362">
        <v>4.5833184018567365E-5</v>
      </c>
      <c r="F195" s="362">
        <v>2.1345713070186211E-4</v>
      </c>
      <c r="G195" s="362">
        <v>3.6783818526142789E-4</v>
      </c>
      <c r="H195" s="362">
        <v>1.4754155973776078E-4</v>
      </c>
      <c r="I195" s="362">
        <v>1.344414987758609E-4</v>
      </c>
      <c r="J195" s="362">
        <v>3.7902492341126063E-3</v>
      </c>
      <c r="K195" s="362">
        <v>1.2807151208688071E-4</v>
      </c>
      <c r="L195" s="362">
        <v>8.9365537192343643E-6</v>
      </c>
      <c r="M195" s="362">
        <v>4.1114414526865979E-4</v>
      </c>
      <c r="N195" s="362">
        <v>1.0565573557439229E-3</v>
      </c>
      <c r="O195" s="362">
        <v>1.0465753197756507</v>
      </c>
      <c r="P195" s="362">
        <v>3.7275760656653017E-4</v>
      </c>
      <c r="Q195" s="362">
        <v>3.3616539919152331E-2</v>
      </c>
      <c r="R195" s="362">
        <v>2.4906652433773047E-2</v>
      </c>
      <c r="S195" s="362">
        <v>1.3672342664616919E-2</v>
      </c>
      <c r="T195" s="362">
        <v>4.7069827731587698E-3</v>
      </c>
      <c r="U195" s="362">
        <v>5.709284854878415E-4</v>
      </c>
      <c r="V195" s="362">
        <v>6.7793263120061627E-3</v>
      </c>
      <c r="W195" s="362">
        <v>1.47473704349064E-3</v>
      </c>
      <c r="X195" s="362">
        <v>7.4138083460441569E-3</v>
      </c>
      <c r="Y195" s="362">
        <v>9.181069968828344E-3</v>
      </c>
      <c r="Z195" s="362">
        <v>3.2444323009033571E-3</v>
      </c>
      <c r="AA195" s="362">
        <v>1.0709240891668E-4</v>
      </c>
      <c r="AB195" s="362">
        <v>1.7240885395719452E-4</v>
      </c>
      <c r="AC195" s="362">
        <v>3.0054330797084587E-5</v>
      </c>
      <c r="AD195" s="362">
        <v>7.1017858846269169E-5</v>
      </c>
      <c r="AE195" s="362">
        <v>8.6159860717899026E-5</v>
      </c>
      <c r="AF195" s="362">
        <v>7.1119828797613528E-5</v>
      </c>
      <c r="AG195" s="362">
        <v>1.111657609592378E-4</v>
      </c>
      <c r="AH195" s="362">
        <v>1.2855381559702527E-4</v>
      </c>
      <c r="AI195" s="362">
        <v>1.3582355443041508E-4</v>
      </c>
      <c r="AJ195" s="362">
        <v>9.0291001419198641E-5</v>
      </c>
      <c r="AK195" s="362">
        <v>5.8937202253387935E-5</v>
      </c>
      <c r="AL195" s="362">
        <v>1.1021481476860004E-4</v>
      </c>
      <c r="AM195" s="362">
        <v>3.3487088005964931E-4</v>
      </c>
      <c r="AN195" s="362">
        <v>6.3202262768911809E-5</v>
      </c>
      <c r="AO195" s="362">
        <v>5.8660703929603296E-4</v>
      </c>
      <c r="AP195" s="363">
        <v>1.3771722929885716E-3</v>
      </c>
    </row>
    <row r="196" spans="2:42" ht="13.5" customHeight="1">
      <c r="B196" s="297" t="str">
        <v>13</v>
      </c>
      <c r="C196" s="335" t="str">
        <v>非鉄金属</v>
      </c>
      <c r="D196" s="364">
        <v>9.4142329568394555E-5</v>
      </c>
      <c r="E196" s="362">
        <v>7.1165534714802222E-5</v>
      </c>
      <c r="F196" s="362">
        <v>1.8330232745607228E-4</v>
      </c>
      <c r="G196" s="362">
        <v>2.5497680311657912E-4</v>
      </c>
      <c r="H196" s="362">
        <v>6.4109296204560031E-4</v>
      </c>
      <c r="I196" s="362">
        <v>2.7272341918221742E-4</v>
      </c>
      <c r="J196" s="362">
        <v>1.7089514395808672E-3</v>
      </c>
      <c r="K196" s="362">
        <v>1.4514757893222359E-3</v>
      </c>
      <c r="L196" s="362">
        <v>1.1262697242808848E-5</v>
      </c>
      <c r="M196" s="362">
        <v>7.5782764743970469E-4</v>
      </c>
      <c r="N196" s="362">
        <v>1.5904385162638544E-3</v>
      </c>
      <c r="O196" s="362">
        <v>7.8398806351496998E-4</v>
      </c>
      <c r="P196" s="362">
        <v>1.0806711302228857</v>
      </c>
      <c r="Q196" s="362">
        <v>2.0135681408199685E-2</v>
      </c>
      <c r="R196" s="362">
        <v>4.0027317729244439E-3</v>
      </c>
      <c r="S196" s="362">
        <v>4.0718400381764041E-3</v>
      </c>
      <c r="T196" s="362">
        <v>3.857274387862535E-3</v>
      </c>
      <c r="U196" s="362">
        <v>5.2997901633904032E-3</v>
      </c>
      <c r="V196" s="362">
        <v>1.9269239088029792E-2</v>
      </c>
      <c r="W196" s="362">
        <v>3.3122634251508613E-3</v>
      </c>
      <c r="X196" s="362">
        <v>4.553483710106828E-3</v>
      </c>
      <c r="Y196" s="362">
        <v>2.9565435187948099E-2</v>
      </c>
      <c r="Z196" s="362">
        <v>2.1712351635322989E-3</v>
      </c>
      <c r="AA196" s="362">
        <v>1.8157757305134489E-4</v>
      </c>
      <c r="AB196" s="362">
        <v>1.8442943374896614E-4</v>
      </c>
      <c r="AC196" s="362">
        <v>5.2660872272674013E-5</v>
      </c>
      <c r="AD196" s="362">
        <v>1.1262173696628818E-4</v>
      </c>
      <c r="AE196" s="362">
        <v>1.8527759958936922E-4</v>
      </c>
      <c r="AF196" s="362">
        <v>5.7601079981294136E-5</v>
      </c>
      <c r="AG196" s="362">
        <v>8.6272773540839473E-5</v>
      </c>
      <c r="AH196" s="362">
        <v>2.9781933145127702E-4</v>
      </c>
      <c r="AI196" s="362">
        <v>2.104041290014373E-4</v>
      </c>
      <c r="AJ196" s="362">
        <v>1.8977276257166201E-4</v>
      </c>
      <c r="AK196" s="362">
        <v>4.0784845873689677E-4</v>
      </c>
      <c r="AL196" s="362">
        <v>2.9149350911803303E-4</v>
      </c>
      <c r="AM196" s="362">
        <v>4.4743833455089446E-4</v>
      </c>
      <c r="AN196" s="362">
        <v>1.6913527332638765E-4</v>
      </c>
      <c r="AO196" s="362">
        <v>1.4414124175839843E-3</v>
      </c>
      <c r="AP196" s="363">
        <v>1.7683947247245917E-3</v>
      </c>
    </row>
    <row r="197" spans="2:42" ht="13.5" customHeight="1">
      <c r="B197" s="297" t="str">
        <v>14</v>
      </c>
      <c r="C197" s="335" t="str">
        <v>金属製品</v>
      </c>
      <c r="D197" s="364">
        <v>3.4310235470469012E-4</v>
      </c>
      <c r="E197" s="362">
        <v>1.3492281956538387E-4</v>
      </c>
      <c r="F197" s="362">
        <v>4.7864219526204762E-4</v>
      </c>
      <c r="G197" s="362">
        <v>4.7099374711298044E-3</v>
      </c>
      <c r="H197" s="362">
        <v>2.630223589556285E-3</v>
      </c>
      <c r="I197" s="362">
        <v>6.9327900709620035E-4</v>
      </c>
      <c r="J197" s="362">
        <v>4.8653138713126735E-3</v>
      </c>
      <c r="K197" s="362">
        <v>1.7927940775621467E-3</v>
      </c>
      <c r="L197" s="362">
        <v>1.0615602113531994E-4</v>
      </c>
      <c r="M197" s="362">
        <v>1.9730253452485795E-3</v>
      </c>
      <c r="N197" s="362">
        <v>2.3663924506400679E-3</v>
      </c>
      <c r="O197" s="362">
        <v>1.4869321684382111E-3</v>
      </c>
      <c r="P197" s="362">
        <v>6.7564236383311637E-4</v>
      </c>
      <c r="Q197" s="362">
        <v>1.0107231837453821</v>
      </c>
      <c r="R197" s="362">
        <v>9.6281521102942677E-3</v>
      </c>
      <c r="S197" s="362">
        <v>5.6649715233944766E-3</v>
      </c>
      <c r="T197" s="362">
        <v>1.126787697371797E-2</v>
      </c>
      <c r="U197" s="362">
        <v>2.8529495484989091E-3</v>
      </c>
      <c r="V197" s="362">
        <v>6.427778913896013E-3</v>
      </c>
      <c r="W197" s="362">
        <v>3.1545103309178948E-3</v>
      </c>
      <c r="X197" s="362">
        <v>1.8317373304560427E-3</v>
      </c>
      <c r="Y197" s="362">
        <v>2.9225361966888218E-3</v>
      </c>
      <c r="Z197" s="362">
        <v>1.1715934160473595E-2</v>
      </c>
      <c r="AA197" s="362">
        <v>3.672271036196185E-4</v>
      </c>
      <c r="AB197" s="362">
        <v>4.7685805151527949E-4</v>
      </c>
      <c r="AC197" s="362">
        <v>7.8059750992494082E-5</v>
      </c>
      <c r="AD197" s="362">
        <v>4.1165628606886748E-4</v>
      </c>
      <c r="AE197" s="362">
        <v>1.2199796168645836E-4</v>
      </c>
      <c r="AF197" s="362">
        <v>2.9117685958225155E-4</v>
      </c>
      <c r="AG197" s="362">
        <v>3.7042489791228679E-4</v>
      </c>
      <c r="AH197" s="362">
        <v>2.1488611902945734E-4</v>
      </c>
      <c r="AI197" s="362">
        <v>8.8952967938183412E-4</v>
      </c>
      <c r="AJ197" s="362">
        <v>1.4306398513472905E-4</v>
      </c>
      <c r="AK197" s="362">
        <v>2.2313303322083505E-4</v>
      </c>
      <c r="AL197" s="362">
        <v>3.6599572672937132E-4</v>
      </c>
      <c r="AM197" s="362">
        <v>5.2461334792765029E-4</v>
      </c>
      <c r="AN197" s="362">
        <v>4.8809177811594067E-4</v>
      </c>
      <c r="AO197" s="362">
        <v>5.6636435286108462E-4</v>
      </c>
      <c r="AP197" s="363">
        <v>1.0300291961645965E-3</v>
      </c>
    </row>
    <row r="198" spans="2:42" ht="13.5" customHeight="1">
      <c r="B198" s="297" t="str">
        <v>15</v>
      </c>
      <c r="C198" s="335" t="str">
        <v>はん用機械</v>
      </c>
      <c r="D198" s="364">
        <v>6.2510866314839726E-5</v>
      </c>
      <c r="E198" s="362">
        <v>7.1740504024095058E-5</v>
      </c>
      <c r="F198" s="362">
        <v>7.4477702763659087E-5</v>
      </c>
      <c r="G198" s="362">
        <v>9.1827002379018391E-4</v>
      </c>
      <c r="H198" s="362">
        <v>8.1864699441193712E-5</v>
      </c>
      <c r="I198" s="362">
        <v>8.6731312087347319E-5</v>
      </c>
      <c r="J198" s="362">
        <v>2.5936600637318266E-4</v>
      </c>
      <c r="K198" s="362">
        <v>1.0973465159400593E-4</v>
      </c>
      <c r="L198" s="362">
        <v>1.4841481700427275E-5</v>
      </c>
      <c r="M198" s="362">
        <v>1.5157545815955E-4</v>
      </c>
      <c r="N198" s="362">
        <v>7.0728691741049068E-4</v>
      </c>
      <c r="O198" s="362">
        <v>3.4155156006982423E-4</v>
      </c>
      <c r="P198" s="362">
        <v>5.2671924201962144E-5</v>
      </c>
      <c r="Q198" s="362">
        <v>2.3734877648573752E-4</v>
      </c>
      <c r="R198" s="362">
        <v>1.0231642202913367</v>
      </c>
      <c r="S198" s="362">
        <v>7.2388492475560316E-3</v>
      </c>
      <c r="T198" s="362">
        <v>5.5523404190599805E-3</v>
      </c>
      <c r="U198" s="362">
        <v>5.7098557115779845E-4</v>
      </c>
      <c r="V198" s="362">
        <v>2.6004841735227826E-3</v>
      </c>
      <c r="W198" s="362">
        <v>9.407388979814006E-4</v>
      </c>
      <c r="X198" s="362">
        <v>1.6452382625827481E-3</v>
      </c>
      <c r="Y198" s="362">
        <v>1.0778530357908753E-4</v>
      </c>
      <c r="Z198" s="362">
        <v>1.245049158659909E-3</v>
      </c>
      <c r="AA198" s="362">
        <v>1.8074084228611258E-4</v>
      </c>
      <c r="AB198" s="362">
        <v>9.3454573279025562E-4</v>
      </c>
      <c r="AC198" s="362">
        <v>7.4001755211545493E-5</v>
      </c>
      <c r="AD198" s="362">
        <v>1.4170708855654494E-4</v>
      </c>
      <c r="AE198" s="362">
        <v>1.8138206046116405E-4</v>
      </c>
      <c r="AF198" s="362">
        <v>4.5128203312932447E-5</v>
      </c>
      <c r="AG198" s="362">
        <v>9.5253969158583929E-5</v>
      </c>
      <c r="AH198" s="362">
        <v>2.0572172307449635E-4</v>
      </c>
      <c r="AI198" s="362">
        <v>2.1876087138581444E-4</v>
      </c>
      <c r="AJ198" s="362">
        <v>1.0733316663543024E-4</v>
      </c>
      <c r="AK198" s="362">
        <v>1.1455839002157604E-4</v>
      </c>
      <c r="AL198" s="362">
        <v>1.0682625089383259E-4</v>
      </c>
      <c r="AM198" s="362">
        <v>2.6264833587445577E-3</v>
      </c>
      <c r="AN198" s="362">
        <v>8.2360147311049675E-5</v>
      </c>
      <c r="AO198" s="362">
        <v>6.5333348265909105E-5</v>
      </c>
      <c r="AP198" s="363">
        <v>1.693260142205783E-4</v>
      </c>
    </row>
    <row r="199" spans="2:42" ht="13.5" customHeight="1">
      <c r="B199" s="297" t="str">
        <v>16</v>
      </c>
      <c r="C199" s="335" t="str">
        <v>生産用機械</v>
      </c>
      <c r="D199" s="364">
        <v>8.2307190835837269E-5</v>
      </c>
      <c r="E199" s="362">
        <v>1.0009911473498261E-4</v>
      </c>
      <c r="F199" s="362">
        <v>6.9330075429847524E-5</v>
      </c>
      <c r="G199" s="362">
        <v>7.8371749453231784E-4</v>
      </c>
      <c r="H199" s="362">
        <v>1.1190716529831857E-4</v>
      </c>
      <c r="I199" s="362">
        <v>1.1787330796428592E-4</v>
      </c>
      <c r="J199" s="362">
        <v>1.4669965079517301E-4</v>
      </c>
      <c r="K199" s="362">
        <v>1.4002856508700209E-4</v>
      </c>
      <c r="L199" s="362">
        <v>1.858122365509535E-5</v>
      </c>
      <c r="M199" s="362">
        <v>5.0915049997667908E-4</v>
      </c>
      <c r="N199" s="362">
        <v>3.498538769338231E-4</v>
      </c>
      <c r="O199" s="362">
        <v>2.9917778014732432E-4</v>
      </c>
      <c r="P199" s="362">
        <v>8.0992672490607173E-5</v>
      </c>
      <c r="Q199" s="362">
        <v>2.0604917834781729E-4</v>
      </c>
      <c r="R199" s="362">
        <v>8.9828918763483034E-4</v>
      </c>
      <c r="S199" s="362">
        <v>1.0265088610893163</v>
      </c>
      <c r="T199" s="362">
        <v>5.4840426743399731E-4</v>
      </c>
      <c r="U199" s="362">
        <v>8.3011325701102254E-4</v>
      </c>
      <c r="V199" s="362">
        <v>3.5146398221538774E-4</v>
      </c>
      <c r="W199" s="362">
        <v>3.1308719215307398E-4</v>
      </c>
      <c r="X199" s="362">
        <v>2.6583422370459288E-4</v>
      </c>
      <c r="Y199" s="362">
        <v>1.1730473655949928E-4</v>
      </c>
      <c r="Z199" s="362">
        <v>2.7526612971692804E-4</v>
      </c>
      <c r="AA199" s="362">
        <v>2.2869171127015646E-4</v>
      </c>
      <c r="AB199" s="362">
        <v>2.9365989537928432E-4</v>
      </c>
      <c r="AC199" s="362">
        <v>9.6439657273938824E-5</v>
      </c>
      <c r="AD199" s="362">
        <v>1.9243533055164955E-4</v>
      </c>
      <c r="AE199" s="362">
        <v>2.5350761130994736E-4</v>
      </c>
      <c r="AF199" s="362">
        <v>3.5869029459433528E-5</v>
      </c>
      <c r="AG199" s="362">
        <v>1.1899125804503827E-4</v>
      </c>
      <c r="AH199" s="362">
        <v>2.8449063296108728E-4</v>
      </c>
      <c r="AI199" s="362">
        <v>2.1386833519405936E-4</v>
      </c>
      <c r="AJ199" s="362">
        <v>1.3591186813660975E-4</v>
      </c>
      <c r="AK199" s="362">
        <v>1.3998949491398919E-4</v>
      </c>
      <c r="AL199" s="362">
        <v>1.4799933482980944E-4</v>
      </c>
      <c r="AM199" s="362">
        <v>3.7702947185108402E-3</v>
      </c>
      <c r="AN199" s="362">
        <v>1.0084474247949146E-4</v>
      </c>
      <c r="AO199" s="362">
        <v>4.2784365421252599E-5</v>
      </c>
      <c r="AP199" s="363">
        <v>2.1146117955490802E-4</v>
      </c>
    </row>
    <row r="200" spans="2:42" ht="13.5" customHeight="1">
      <c r="B200" s="297" t="str">
        <v>17</v>
      </c>
      <c r="C200" s="335" t="str">
        <v>業務用機械</v>
      </c>
      <c r="D200" s="364">
        <v>1.3054453699361314E-4</v>
      </c>
      <c r="E200" s="362">
        <v>7.4847806370181128E-5</v>
      </c>
      <c r="F200" s="362">
        <v>6.4003663671800571E-5</v>
      </c>
      <c r="G200" s="362">
        <v>2.7899133434612969E-4</v>
      </c>
      <c r="H200" s="362">
        <v>8.2861065989661359E-5</v>
      </c>
      <c r="I200" s="362">
        <v>8.8722029249190305E-5</v>
      </c>
      <c r="J200" s="362">
        <v>8.00647655494041E-5</v>
      </c>
      <c r="K200" s="362">
        <v>9.4893627733473601E-5</v>
      </c>
      <c r="L200" s="362">
        <v>9.9923404530455197E-6</v>
      </c>
      <c r="M200" s="362">
        <v>8.5484472249393125E-5</v>
      </c>
      <c r="N200" s="362">
        <v>1.2300298266393824E-4</v>
      </c>
      <c r="O200" s="362">
        <v>5.742210839486892E-5</v>
      </c>
      <c r="P200" s="362">
        <v>5.1603142054363891E-5</v>
      </c>
      <c r="Q200" s="362">
        <v>7.9004032834297514E-5</v>
      </c>
      <c r="R200" s="362">
        <v>3.0315785077325488E-4</v>
      </c>
      <c r="S200" s="362">
        <v>1.4373481673594023E-3</v>
      </c>
      <c r="T200" s="362">
        <v>1.0310001711351202</v>
      </c>
      <c r="U200" s="362">
        <v>3.7688978458178402E-4</v>
      </c>
      <c r="V200" s="362">
        <v>9.2670210321093107E-5</v>
      </c>
      <c r="W200" s="362">
        <v>2.3669846091057384E-4</v>
      </c>
      <c r="X200" s="362">
        <v>1.6654870004357438E-4</v>
      </c>
      <c r="Y200" s="362">
        <v>1.2348163346371824E-4</v>
      </c>
      <c r="Z200" s="362">
        <v>2.0788721155711259E-4</v>
      </c>
      <c r="AA200" s="362">
        <v>1.4470070076371758E-4</v>
      </c>
      <c r="AB200" s="362">
        <v>1.8891092639347932E-4</v>
      </c>
      <c r="AC200" s="362">
        <v>8.0860802395329862E-5</v>
      </c>
      <c r="AD200" s="362">
        <v>2.4275300459615853E-4</v>
      </c>
      <c r="AE200" s="362">
        <v>1.8820429803068293E-4</v>
      </c>
      <c r="AF200" s="362">
        <v>2.569214649880723E-5</v>
      </c>
      <c r="AG200" s="362">
        <v>8.9280530150493247E-5</v>
      </c>
      <c r="AH200" s="362">
        <v>2.0575744771951954E-4</v>
      </c>
      <c r="AI200" s="362">
        <v>1.8211256121237064E-3</v>
      </c>
      <c r="AJ200" s="362">
        <v>1.1479357450246123E-4</v>
      </c>
      <c r="AK200" s="362">
        <v>1.967759535573516E-3</v>
      </c>
      <c r="AL200" s="362">
        <v>1.2084065738402494E-4</v>
      </c>
      <c r="AM200" s="362">
        <v>2.3242103699651021E-3</v>
      </c>
      <c r="AN200" s="362">
        <v>1.5910632781443944E-4</v>
      </c>
      <c r="AO200" s="362">
        <v>5.4457044011750402E-3</v>
      </c>
      <c r="AP200" s="363">
        <v>5.2609679140523549E-4</v>
      </c>
    </row>
    <row r="201" spans="2:42" ht="13.5" customHeight="1">
      <c r="B201" s="297" t="str">
        <v>18</v>
      </c>
      <c r="C201" s="335" t="str">
        <v>電子部品</v>
      </c>
      <c r="D201" s="364">
        <v>1.1940862865667246E-4</v>
      </c>
      <c r="E201" s="362">
        <v>1.4545826631299642E-4</v>
      </c>
      <c r="F201" s="362">
        <v>1.3543902721973314E-4</v>
      </c>
      <c r="G201" s="362">
        <v>5.8800322756448399E-4</v>
      </c>
      <c r="H201" s="362">
        <v>1.5745136851683342E-4</v>
      </c>
      <c r="I201" s="362">
        <v>1.734185187286344E-4</v>
      </c>
      <c r="J201" s="362">
        <v>1.6122394413015226E-4</v>
      </c>
      <c r="K201" s="362">
        <v>2.0152745861678939E-4</v>
      </c>
      <c r="L201" s="362">
        <v>2.0600563563762957E-5</v>
      </c>
      <c r="M201" s="362">
        <v>1.7319446473998285E-4</v>
      </c>
      <c r="N201" s="362">
        <v>2.4821600299896148E-4</v>
      </c>
      <c r="O201" s="362">
        <v>1.1310900485868209E-4</v>
      </c>
      <c r="P201" s="362">
        <v>2.400928523008409E-4</v>
      </c>
      <c r="Q201" s="362">
        <v>2.5006977601652508E-4</v>
      </c>
      <c r="R201" s="362">
        <v>5.3448355162735565E-4</v>
      </c>
      <c r="S201" s="362">
        <v>2.5969316703130024E-3</v>
      </c>
      <c r="T201" s="362">
        <v>4.2499589381166589E-2</v>
      </c>
      <c r="U201" s="362">
        <v>1.0486905376356739</v>
      </c>
      <c r="V201" s="362">
        <v>1.4581914013861469E-2</v>
      </c>
      <c r="W201" s="362">
        <v>7.2185628394331194E-2</v>
      </c>
      <c r="X201" s="362">
        <v>1.8574547032160417E-3</v>
      </c>
      <c r="Y201" s="362">
        <v>5.3459581627008962E-4</v>
      </c>
      <c r="Z201" s="362">
        <v>4.4525022340678706E-4</v>
      </c>
      <c r="AA201" s="362">
        <v>3.1007521221085174E-4</v>
      </c>
      <c r="AB201" s="362">
        <v>3.7407487737877283E-4</v>
      </c>
      <c r="AC201" s="362">
        <v>1.473723949060513E-4</v>
      </c>
      <c r="AD201" s="362">
        <v>2.904825725507368E-4</v>
      </c>
      <c r="AE201" s="362">
        <v>3.8174820157278635E-4</v>
      </c>
      <c r="AF201" s="362">
        <v>5.2971471249839402E-5</v>
      </c>
      <c r="AG201" s="362">
        <v>1.7390272800550357E-4</v>
      </c>
      <c r="AH201" s="362">
        <v>4.8940700126197184E-4</v>
      </c>
      <c r="AI201" s="362">
        <v>7.5118685674734433E-4</v>
      </c>
      <c r="AJ201" s="362">
        <v>3.6267440844247169E-4</v>
      </c>
      <c r="AK201" s="362">
        <v>2.8424174187607502E-4</v>
      </c>
      <c r="AL201" s="362">
        <v>2.3453006198142679E-4</v>
      </c>
      <c r="AM201" s="362">
        <v>5.0375103136780144E-3</v>
      </c>
      <c r="AN201" s="362">
        <v>1.5897410112346037E-4</v>
      </c>
      <c r="AO201" s="362">
        <v>6.308141910854108E-3</v>
      </c>
      <c r="AP201" s="363">
        <v>4.0054618329800036E-4</v>
      </c>
    </row>
    <row r="202" spans="2:42" ht="13.5" customHeight="1">
      <c r="B202" s="297" t="str">
        <v>19</v>
      </c>
      <c r="C202" s="335" t="str">
        <v>電気機械</v>
      </c>
      <c r="D202" s="364">
        <v>7.4179094937651269E-5</v>
      </c>
      <c r="E202" s="362">
        <v>7.5635825487891452E-5</v>
      </c>
      <c r="F202" s="362">
        <v>5.0666744720519847E-4</v>
      </c>
      <c r="G202" s="362">
        <v>3.6049918337432166E-4</v>
      </c>
      <c r="H202" s="362">
        <v>9.3652020592157852E-5</v>
      </c>
      <c r="I202" s="362">
        <v>9.0155396045882308E-5</v>
      </c>
      <c r="J202" s="362">
        <v>1.2889659619594261E-4</v>
      </c>
      <c r="K202" s="362">
        <v>1.1151289210187195E-4</v>
      </c>
      <c r="L202" s="362">
        <v>1.1930490982949995E-5</v>
      </c>
      <c r="M202" s="362">
        <v>1.0060417114091902E-4</v>
      </c>
      <c r="N202" s="362">
        <v>1.4408799309908546E-4</v>
      </c>
      <c r="O202" s="362">
        <v>6.8391247722336313E-5</v>
      </c>
      <c r="P202" s="362">
        <v>7.4325570844272477E-5</v>
      </c>
      <c r="Q202" s="362">
        <v>3.9101224215013451E-4</v>
      </c>
      <c r="R202" s="362">
        <v>1.3883147425158616E-3</v>
      </c>
      <c r="S202" s="362">
        <v>6.8869060001649756E-3</v>
      </c>
      <c r="T202" s="362">
        <v>5.7656418167111329E-3</v>
      </c>
      <c r="U202" s="362">
        <v>3.4340686212842408E-3</v>
      </c>
      <c r="V202" s="362">
        <v>1.0341049833173346</v>
      </c>
      <c r="W202" s="362">
        <v>5.6917543834788384E-3</v>
      </c>
      <c r="X202" s="362">
        <v>6.402829464940525E-3</v>
      </c>
      <c r="Y202" s="362">
        <v>2.3791030503639141E-4</v>
      </c>
      <c r="Z202" s="362">
        <v>1.4612540899118004E-3</v>
      </c>
      <c r="AA202" s="362">
        <v>1.8468486948992029E-4</v>
      </c>
      <c r="AB202" s="362">
        <v>2.348204219306759E-4</v>
      </c>
      <c r="AC202" s="362">
        <v>7.0628885278867956E-5</v>
      </c>
      <c r="AD202" s="362">
        <v>1.7229210047381229E-4</v>
      </c>
      <c r="AE202" s="362">
        <v>1.8313410988953898E-4</v>
      </c>
      <c r="AF202" s="362">
        <v>5.004292085954238E-5</v>
      </c>
      <c r="AG202" s="362">
        <v>1.2949622830427956E-4</v>
      </c>
      <c r="AH202" s="362">
        <v>2.2079364613999489E-4</v>
      </c>
      <c r="AI202" s="362">
        <v>4.7068686693685412E-4</v>
      </c>
      <c r="AJ202" s="362">
        <v>2.1231524889441647E-4</v>
      </c>
      <c r="AK202" s="362">
        <v>1.3840592900288889E-4</v>
      </c>
      <c r="AL202" s="362">
        <v>1.1017575685942268E-4</v>
      </c>
      <c r="AM202" s="362">
        <v>2.6040745754014505E-3</v>
      </c>
      <c r="AN202" s="362">
        <v>1.2172118420692898E-4</v>
      </c>
      <c r="AO202" s="362">
        <v>8.2905322482924702E-5</v>
      </c>
      <c r="AP202" s="363">
        <v>4.8796526883200536E-4</v>
      </c>
    </row>
    <row r="203" spans="2:42" ht="13.5" customHeight="1">
      <c r="B203" s="297" t="str">
        <v>20</v>
      </c>
      <c r="C203" s="335" t="str">
        <v>情報・通信機器</v>
      </c>
      <c r="D203" s="364">
        <v>9.6792451826192482E-6</v>
      </c>
      <c r="E203" s="362">
        <v>2.5821516442107946E-5</v>
      </c>
      <c r="F203" s="362">
        <v>3.5864461875965867E-5</v>
      </c>
      <c r="G203" s="362">
        <v>3.5092927257830322E-5</v>
      </c>
      <c r="H203" s="362">
        <v>1.4126896996160634E-5</v>
      </c>
      <c r="I203" s="362">
        <v>1.2133808755097662E-5</v>
      </c>
      <c r="J203" s="362">
        <v>1.3072811015842784E-5</v>
      </c>
      <c r="K203" s="362">
        <v>1.8185680230926243E-5</v>
      </c>
      <c r="L203" s="362">
        <v>2.1898405703316648E-6</v>
      </c>
      <c r="M203" s="362">
        <v>1.8494026611556244E-5</v>
      </c>
      <c r="N203" s="362">
        <v>1.9784775759564424E-5</v>
      </c>
      <c r="O203" s="362">
        <v>9.7190851144807063E-6</v>
      </c>
      <c r="P203" s="362">
        <v>9.1506253668200168E-6</v>
      </c>
      <c r="Q203" s="362">
        <v>2.0869504906753125E-5</v>
      </c>
      <c r="R203" s="362">
        <v>4.2638915264030975E-5</v>
      </c>
      <c r="S203" s="362">
        <v>1.0134396734772279E-4</v>
      </c>
      <c r="T203" s="362">
        <v>3.2551036414583982E-5</v>
      </c>
      <c r="U203" s="362">
        <v>2.3692507771476046E-5</v>
      </c>
      <c r="V203" s="362">
        <v>2.3839707227561158E-5</v>
      </c>
      <c r="W203" s="362">
        <v>1.0028537957561818</v>
      </c>
      <c r="X203" s="362">
        <v>1.4299104935597726E-3</v>
      </c>
      <c r="Y203" s="362">
        <v>2.0797281640703947E-5</v>
      </c>
      <c r="Z203" s="362">
        <v>2.7694427065395416E-4</v>
      </c>
      <c r="AA203" s="362">
        <v>2.637817034250325E-5</v>
      </c>
      <c r="AB203" s="362">
        <v>2.7740874229965477E-5</v>
      </c>
      <c r="AC203" s="362">
        <v>9.8403206593184667E-6</v>
      </c>
      <c r="AD203" s="362">
        <v>5.9063135331721957E-5</v>
      </c>
      <c r="AE203" s="362">
        <v>4.3000194332078615E-5</v>
      </c>
      <c r="AF203" s="362">
        <v>1.1842909339304349E-5</v>
      </c>
      <c r="AG203" s="362">
        <v>3.7588407090322227E-5</v>
      </c>
      <c r="AH203" s="362">
        <v>4.3305466293485716E-5</v>
      </c>
      <c r="AI203" s="362">
        <v>2.3753747004452843E-4</v>
      </c>
      <c r="AJ203" s="362">
        <v>2.5635299330252378E-5</v>
      </c>
      <c r="AK203" s="362">
        <v>1.8239705480402171E-5</v>
      </c>
      <c r="AL203" s="362">
        <v>2.3268433585607069E-5</v>
      </c>
      <c r="AM203" s="362">
        <v>2.6005519544845617E-4</v>
      </c>
      <c r="AN203" s="362">
        <v>3.2437743517009152E-5</v>
      </c>
      <c r="AO203" s="362">
        <v>7.0999784812819349E-6</v>
      </c>
      <c r="AP203" s="363">
        <v>6.9171547385396388E-5</v>
      </c>
    </row>
    <row r="204" spans="2:42" ht="13.5" customHeight="1">
      <c r="B204" s="297" t="str">
        <v>21</v>
      </c>
      <c r="C204" s="335" t="str">
        <v>輸送機械</v>
      </c>
      <c r="D204" s="364">
        <v>4.9498678338850369E-4</v>
      </c>
      <c r="E204" s="362">
        <v>5.6110139661685865E-4</v>
      </c>
      <c r="F204" s="362">
        <v>1.9485329649955418E-2</v>
      </c>
      <c r="G204" s="362">
        <v>2.2356555226700162E-3</v>
      </c>
      <c r="H204" s="362">
        <v>1.0871492736039474E-3</v>
      </c>
      <c r="I204" s="362">
        <v>6.4104907006117841E-4</v>
      </c>
      <c r="J204" s="362">
        <v>6.3471144480894211E-4</v>
      </c>
      <c r="K204" s="362">
        <v>7.5446031179406115E-4</v>
      </c>
      <c r="L204" s="362">
        <v>1.3360867995452849E-4</v>
      </c>
      <c r="M204" s="362">
        <v>6.590621425828524E-4</v>
      </c>
      <c r="N204" s="362">
        <v>9.5616535388696382E-4</v>
      </c>
      <c r="O204" s="362">
        <v>5.3357232366926441E-4</v>
      </c>
      <c r="P204" s="362">
        <v>4.0730062670531051E-4</v>
      </c>
      <c r="Q204" s="362">
        <v>6.1404705314470505E-4</v>
      </c>
      <c r="R204" s="362">
        <v>6.398883334623927E-4</v>
      </c>
      <c r="S204" s="362">
        <v>6.9110206693065814E-4</v>
      </c>
      <c r="T204" s="362">
        <v>6.9333419885195388E-4</v>
      </c>
      <c r="U204" s="362">
        <v>9.1342282827330389E-4</v>
      </c>
      <c r="V204" s="362">
        <v>7.656781179806592E-4</v>
      </c>
      <c r="W204" s="362">
        <v>6.053871046135679E-4</v>
      </c>
      <c r="X204" s="362">
        <v>1.1737875565214886</v>
      </c>
      <c r="Y204" s="362">
        <v>6.6301212896992484E-4</v>
      </c>
      <c r="Z204" s="362">
        <v>1.339149212331103E-3</v>
      </c>
      <c r="AA204" s="362">
        <v>1.2419451262018701E-3</v>
      </c>
      <c r="AB204" s="362">
        <v>1.3200579140088544E-3</v>
      </c>
      <c r="AC204" s="362">
        <v>5.3598950188209085E-4</v>
      </c>
      <c r="AD204" s="362">
        <v>9.6812428566555317E-4</v>
      </c>
      <c r="AE204" s="362">
        <v>1.3006816152045632E-3</v>
      </c>
      <c r="AF204" s="362">
        <v>1.791619804201575E-4</v>
      </c>
      <c r="AG204" s="362">
        <v>5.2728113730284758E-3</v>
      </c>
      <c r="AH204" s="362">
        <v>1.4284522946018598E-3</v>
      </c>
      <c r="AI204" s="362">
        <v>3.9501958870713158E-3</v>
      </c>
      <c r="AJ204" s="362">
        <v>7.3760429953691946E-4</v>
      </c>
      <c r="AK204" s="362">
        <v>7.1409850581151098E-4</v>
      </c>
      <c r="AL204" s="362">
        <v>7.7006079386825947E-4</v>
      </c>
      <c r="AM204" s="362">
        <v>1.798315074204785E-2</v>
      </c>
      <c r="AN204" s="362">
        <v>6.4305214423229199E-4</v>
      </c>
      <c r="AO204" s="362">
        <v>3.129488076426058E-4</v>
      </c>
      <c r="AP204" s="363">
        <v>1.9078090085503764E-3</v>
      </c>
    </row>
    <row r="205" spans="2:42" ht="13.5" customHeight="1">
      <c r="B205" s="297" t="str">
        <v>22</v>
      </c>
      <c r="C205" s="335" t="str">
        <v>その他の製造工業製品</v>
      </c>
      <c r="D205" s="364">
        <v>6.4548393475556568E-4</v>
      </c>
      <c r="E205" s="362">
        <v>1.0741464053519686E-3</v>
      </c>
      <c r="F205" s="362">
        <v>1.608090480885068E-3</v>
      </c>
      <c r="G205" s="362">
        <v>2.133535605562785E-3</v>
      </c>
      <c r="H205" s="362">
        <v>2.8916671999546844E-3</v>
      </c>
      <c r="I205" s="362">
        <v>6.3970803426181191E-3</v>
      </c>
      <c r="J205" s="362">
        <v>3.5195472204246942E-3</v>
      </c>
      <c r="K205" s="362">
        <v>1.4277180900546121E-3</v>
      </c>
      <c r="L205" s="362">
        <v>7.7209621534487423E-5</v>
      </c>
      <c r="M205" s="362">
        <v>2.69138306148897E-3</v>
      </c>
      <c r="N205" s="362">
        <v>3.275114518025321E-3</v>
      </c>
      <c r="O205" s="362">
        <v>5.4183516924768615E-3</v>
      </c>
      <c r="P205" s="362">
        <v>3.5739754330445456E-3</v>
      </c>
      <c r="Q205" s="362">
        <v>8.3553383661849612E-4</v>
      </c>
      <c r="R205" s="362">
        <v>8.9627304289517141E-4</v>
      </c>
      <c r="S205" s="362">
        <v>1.3688077516152801E-3</v>
      </c>
      <c r="T205" s="362">
        <v>2.4992916896701802E-3</v>
      </c>
      <c r="U205" s="362">
        <v>3.3132842061743364E-3</v>
      </c>
      <c r="V205" s="362">
        <v>1.3896737589664408E-3</v>
      </c>
      <c r="W205" s="362">
        <v>2.5006696665749199E-3</v>
      </c>
      <c r="X205" s="362">
        <v>9.0393076629728057E-4</v>
      </c>
      <c r="Y205" s="362">
        <v>1.0099586400569731</v>
      </c>
      <c r="Z205" s="362">
        <v>1.2098807507356011E-3</v>
      </c>
      <c r="AA205" s="362">
        <v>1.7907398217661781E-3</v>
      </c>
      <c r="AB205" s="362">
        <v>1.0558505998131882E-3</v>
      </c>
      <c r="AC205" s="362">
        <v>9.5397926245199263E-4</v>
      </c>
      <c r="AD205" s="362">
        <v>2.0330586692962832E-3</v>
      </c>
      <c r="AE205" s="362">
        <v>4.786023066385525E-3</v>
      </c>
      <c r="AF205" s="362">
        <v>3.5175028143187706E-4</v>
      </c>
      <c r="AG205" s="362">
        <v>7.7056911422821838E-4</v>
      </c>
      <c r="AH205" s="362">
        <v>7.5433640019421325E-3</v>
      </c>
      <c r="AI205" s="362">
        <v>3.147532694177761E-3</v>
      </c>
      <c r="AJ205" s="362">
        <v>4.3077886155797511E-3</v>
      </c>
      <c r="AK205" s="362">
        <v>1.4954410019050635E-3</v>
      </c>
      <c r="AL205" s="362">
        <v>7.7047906286952907E-3</v>
      </c>
      <c r="AM205" s="362">
        <v>2.1008506539106323E-3</v>
      </c>
      <c r="AN205" s="362">
        <v>1.7631882711457573E-3</v>
      </c>
      <c r="AO205" s="362">
        <v>3.7520206862255885E-2</v>
      </c>
      <c r="AP205" s="363">
        <v>1.6671766401018279E-3</v>
      </c>
    </row>
    <row r="206" spans="2:42" ht="13.5" customHeight="1">
      <c r="B206" s="297" t="str">
        <v>23</v>
      </c>
      <c r="C206" s="335" t="str">
        <v>建設</v>
      </c>
      <c r="D206" s="364">
        <v>2.8692641464037002E-3</v>
      </c>
      <c r="E206" s="362">
        <v>1.7077152834743231E-3</v>
      </c>
      <c r="F206" s="362">
        <v>1.3898874834875042E-3</v>
      </c>
      <c r="G206" s="362">
        <v>8.4573218146516537E-3</v>
      </c>
      <c r="H206" s="362">
        <v>1.3690582958931191E-3</v>
      </c>
      <c r="I206" s="362">
        <v>3.3392842203082071E-3</v>
      </c>
      <c r="J206" s="362">
        <v>4.6020947660481608E-3</v>
      </c>
      <c r="K206" s="362">
        <v>6.2280671443238969E-3</v>
      </c>
      <c r="L206" s="362">
        <v>4.2200162942794903E-4</v>
      </c>
      <c r="M206" s="362">
        <v>3.8625426075885004E-3</v>
      </c>
      <c r="N206" s="362">
        <v>6.8120987183307898E-3</v>
      </c>
      <c r="O206" s="362">
        <v>5.4833905854234583E-3</v>
      </c>
      <c r="P206" s="362">
        <v>3.4640245714448788E-3</v>
      </c>
      <c r="Q206" s="362">
        <v>5.8738793640650908E-3</v>
      </c>
      <c r="R206" s="362">
        <v>3.1219954088375292E-3</v>
      </c>
      <c r="S206" s="362">
        <v>2.1324597510693766E-3</v>
      </c>
      <c r="T206" s="362">
        <v>1.6065443773023425E-3</v>
      </c>
      <c r="U206" s="362">
        <v>3.836206660783349E-3</v>
      </c>
      <c r="V206" s="362">
        <v>3.0427472481540075E-3</v>
      </c>
      <c r="W206" s="362">
        <v>2.0458517502847783E-3</v>
      </c>
      <c r="X206" s="362">
        <v>1.1169751238129938E-3</v>
      </c>
      <c r="Y206" s="362">
        <v>1.8803746043984375E-3</v>
      </c>
      <c r="Z206" s="362">
        <v>1.0013262557693663</v>
      </c>
      <c r="AA206" s="362">
        <v>1.8478773705083464E-2</v>
      </c>
      <c r="AB206" s="362">
        <v>2.1681748988605594E-2</v>
      </c>
      <c r="AC206" s="362">
        <v>2.3293017735540708E-3</v>
      </c>
      <c r="AD206" s="362">
        <v>3.6342517391786382E-3</v>
      </c>
      <c r="AE206" s="362">
        <v>3.0718607262136344E-3</v>
      </c>
      <c r="AF206" s="362">
        <v>1.8985193034615992E-2</v>
      </c>
      <c r="AG206" s="362">
        <v>4.1098307928620868E-3</v>
      </c>
      <c r="AH206" s="362">
        <v>3.9920811843943199E-3</v>
      </c>
      <c r="AI206" s="362">
        <v>9.4405267863147697E-3</v>
      </c>
      <c r="AJ206" s="362">
        <v>5.0270457744143147E-3</v>
      </c>
      <c r="AK206" s="362">
        <v>3.11789264813475E-3</v>
      </c>
      <c r="AL206" s="362">
        <v>1.8492245909469316E-3</v>
      </c>
      <c r="AM206" s="362">
        <v>1.793587062329377E-3</v>
      </c>
      <c r="AN206" s="362">
        <v>2.9304074389759605E-3</v>
      </c>
      <c r="AO206" s="362">
        <v>7.9192761480070784E-4</v>
      </c>
      <c r="AP206" s="363">
        <v>3.7829737377675556E-3</v>
      </c>
    </row>
    <row r="207" spans="2:42" ht="13.5" customHeight="1">
      <c r="B207" s="297" t="str">
        <v>24</v>
      </c>
      <c r="C207" s="335" t="str">
        <v>電力・ガス・熱供給</v>
      </c>
      <c r="D207" s="364">
        <v>1.2926919204626538E-2</v>
      </c>
      <c r="E207" s="362">
        <v>6.0243264074054956E-3</v>
      </c>
      <c r="F207" s="362">
        <v>5.9134871085138518E-3</v>
      </c>
      <c r="G207" s="362">
        <v>2.731006793529028E-2</v>
      </c>
      <c r="H207" s="362">
        <v>1.4625407396950604E-2</v>
      </c>
      <c r="I207" s="362">
        <v>2.3006290139506946E-2</v>
      </c>
      <c r="J207" s="362">
        <v>4.0791009163615007E-2</v>
      </c>
      <c r="K207" s="362">
        <v>3.7912875393588029E-2</v>
      </c>
      <c r="L207" s="362">
        <v>5.6424121929248864E-3</v>
      </c>
      <c r="M207" s="362">
        <v>2.6871841808278795E-2</v>
      </c>
      <c r="N207" s="362">
        <v>4.9801942069207877E-2</v>
      </c>
      <c r="O207" s="362">
        <v>6.3405844934151925E-2</v>
      </c>
      <c r="P207" s="362">
        <v>2.4783615078964722E-2</v>
      </c>
      <c r="Q207" s="362">
        <v>2.2825184987874451E-2</v>
      </c>
      <c r="R207" s="362">
        <v>2.4630576489910964E-2</v>
      </c>
      <c r="S207" s="362">
        <v>1.2444944907076202E-2</v>
      </c>
      <c r="T207" s="362">
        <v>1.26444854542756E-2</v>
      </c>
      <c r="U207" s="362">
        <v>3.5037545029145439E-2</v>
      </c>
      <c r="V207" s="362">
        <v>1.4495195086177257E-2</v>
      </c>
      <c r="W207" s="362">
        <v>9.6955337956168026E-3</v>
      </c>
      <c r="X207" s="362">
        <v>1.2681809260793804E-2</v>
      </c>
      <c r="Y207" s="362">
        <v>1.045946940325688E-2</v>
      </c>
      <c r="Z207" s="362">
        <v>6.8518796906517875E-3</v>
      </c>
      <c r="AA207" s="362">
        <v>1.1171374970754353</v>
      </c>
      <c r="AB207" s="362">
        <v>2.8917971214427483E-2</v>
      </c>
      <c r="AC207" s="362">
        <v>2.3777310979849371E-2</v>
      </c>
      <c r="AD207" s="362">
        <v>2.5493213450049679E-2</v>
      </c>
      <c r="AE207" s="362">
        <v>4.9337022177546579E-3</v>
      </c>
      <c r="AF207" s="362">
        <v>1.1214106579125653E-3</v>
      </c>
      <c r="AG207" s="362">
        <v>1.0159008892866512E-2</v>
      </c>
      <c r="AH207" s="362">
        <v>9.4960199491686357E-3</v>
      </c>
      <c r="AI207" s="362">
        <v>1.1011817703349998E-2</v>
      </c>
      <c r="AJ207" s="362">
        <v>1.9278160159897542E-2</v>
      </c>
      <c r="AK207" s="362">
        <v>1.2196818054726452E-2</v>
      </c>
      <c r="AL207" s="362">
        <v>3.702233283404131E-3</v>
      </c>
      <c r="AM207" s="362">
        <v>5.9532462231277963E-3</v>
      </c>
      <c r="AN207" s="362">
        <v>2.7471405826294218E-2</v>
      </c>
      <c r="AO207" s="362">
        <v>5.3191645372824958E-3</v>
      </c>
      <c r="AP207" s="363">
        <v>1.4039827075777498E-2</v>
      </c>
    </row>
    <row r="208" spans="2:42" ht="13.5" customHeight="1">
      <c r="B208" s="297" t="str">
        <v>25</v>
      </c>
      <c r="C208" s="335" t="str">
        <v>水道</v>
      </c>
      <c r="D208" s="364">
        <v>1.8097641964165796E-3</v>
      </c>
      <c r="E208" s="362">
        <v>5.9797842901715696E-4</v>
      </c>
      <c r="F208" s="362">
        <v>7.1894948178085889E-4</v>
      </c>
      <c r="G208" s="362">
        <v>7.1045804776744053E-3</v>
      </c>
      <c r="H208" s="362">
        <v>2.8594490775987287E-3</v>
      </c>
      <c r="I208" s="362">
        <v>1.6371993581527505E-3</v>
      </c>
      <c r="J208" s="362">
        <v>2.3766212775219952E-3</v>
      </c>
      <c r="K208" s="362">
        <v>4.0811630735831982E-3</v>
      </c>
      <c r="L208" s="362">
        <v>3.7396400392901191E-4</v>
      </c>
      <c r="M208" s="362">
        <v>1.9248145480077466E-3</v>
      </c>
      <c r="N208" s="362">
        <v>2.126655117678523E-3</v>
      </c>
      <c r="O208" s="362">
        <v>9.743417619020821E-4</v>
      </c>
      <c r="P208" s="362">
        <v>1.1154930533519463E-3</v>
      </c>
      <c r="Q208" s="362">
        <v>1.2701431003136583E-3</v>
      </c>
      <c r="R208" s="362">
        <v>1.3081808390819787E-3</v>
      </c>
      <c r="S208" s="362">
        <v>1.2160867561515775E-3</v>
      </c>
      <c r="T208" s="362">
        <v>1.5485932761765504E-3</v>
      </c>
      <c r="U208" s="362">
        <v>5.6865597501624312E-3</v>
      </c>
      <c r="V208" s="362">
        <v>1.4592179999288952E-3</v>
      </c>
      <c r="W208" s="362">
        <v>1.2565238974909976E-3</v>
      </c>
      <c r="X208" s="362">
        <v>8.3106133368717166E-4</v>
      </c>
      <c r="Y208" s="362">
        <v>1.0972037708753247E-3</v>
      </c>
      <c r="Z208" s="362">
        <v>1.2957479981044191E-3</v>
      </c>
      <c r="AA208" s="362">
        <v>1.054353746988714E-3</v>
      </c>
      <c r="AB208" s="362">
        <v>1.0801574004948864</v>
      </c>
      <c r="AC208" s="362">
        <v>6.6486846497350073E-3</v>
      </c>
      <c r="AD208" s="362">
        <v>3.8001480749597664E-3</v>
      </c>
      <c r="AE208" s="362">
        <v>1.968379829213991E-3</v>
      </c>
      <c r="AF208" s="362">
        <v>2.4502183525353691E-4</v>
      </c>
      <c r="AG208" s="362">
        <v>2.1009883633283945E-3</v>
      </c>
      <c r="AH208" s="362">
        <v>4.0404584171776755E-3</v>
      </c>
      <c r="AI208" s="362">
        <v>4.4145714599351238E-3</v>
      </c>
      <c r="AJ208" s="362">
        <v>9.9631209532783701E-3</v>
      </c>
      <c r="AK208" s="362">
        <v>6.0880229313834367E-3</v>
      </c>
      <c r="AL208" s="362">
        <v>2.0668731407847397E-3</v>
      </c>
      <c r="AM208" s="362">
        <v>1.5259320027748446E-3</v>
      </c>
      <c r="AN208" s="362">
        <v>9.859596875088002E-3</v>
      </c>
      <c r="AO208" s="362">
        <v>5.6301114568515717E-4</v>
      </c>
      <c r="AP208" s="363">
        <v>5.2066622916394018E-3</v>
      </c>
    </row>
    <row r="209" spans="2:42" ht="13.5" customHeight="1">
      <c r="B209" s="297" t="str">
        <v>26</v>
      </c>
      <c r="C209" s="335" t="str">
        <v>廃棄物処理</v>
      </c>
      <c r="D209" s="364">
        <v>6.2908749265768111E-4</v>
      </c>
      <c r="E209" s="362">
        <v>2.5969783270979779E-4</v>
      </c>
      <c r="F209" s="362">
        <v>3.3702299504276083E-4</v>
      </c>
      <c r="G209" s="362">
        <v>1.8639844555919443E-3</v>
      </c>
      <c r="H209" s="362">
        <v>1.0933765501180488E-3</v>
      </c>
      <c r="I209" s="362">
        <v>6.1360792804851765E-4</v>
      </c>
      <c r="J209" s="362">
        <v>8.8864674350235158E-4</v>
      </c>
      <c r="K209" s="362">
        <v>2.2405237771300282E-3</v>
      </c>
      <c r="L209" s="362">
        <v>1.2553085720094732E-4</v>
      </c>
      <c r="M209" s="362">
        <v>7.0889581252614768E-4</v>
      </c>
      <c r="N209" s="362">
        <v>2.5683508827275118E-3</v>
      </c>
      <c r="O209" s="362">
        <v>8.7806040739524553E-4</v>
      </c>
      <c r="P209" s="362">
        <v>1.0724076865652145E-3</v>
      </c>
      <c r="Q209" s="362">
        <v>5.3346435852565457E-4</v>
      </c>
      <c r="R209" s="362">
        <v>7.4611970373355087E-4</v>
      </c>
      <c r="S209" s="362">
        <v>3.9833913212527697E-4</v>
      </c>
      <c r="T209" s="362">
        <v>6.3610965213014301E-4</v>
      </c>
      <c r="U209" s="362">
        <v>1.3462699847067122E-3</v>
      </c>
      <c r="V209" s="362">
        <v>8.4289030112652227E-4</v>
      </c>
      <c r="W209" s="362">
        <v>6.3188053874699453E-4</v>
      </c>
      <c r="X209" s="362">
        <v>4.2160753432336035E-4</v>
      </c>
      <c r="Y209" s="362">
        <v>4.865031738281119E-4</v>
      </c>
      <c r="Z209" s="362">
        <v>1.9493827315115433E-3</v>
      </c>
      <c r="AA209" s="362">
        <v>1.073336915523287E-2</v>
      </c>
      <c r="AB209" s="362">
        <v>1.8358195269328149E-3</v>
      </c>
      <c r="AC209" s="362">
        <v>1.0003456046292885</v>
      </c>
      <c r="AD209" s="362">
        <v>1.5503489512971498E-3</v>
      </c>
      <c r="AE209" s="362">
        <v>2.4357511589624468E-3</v>
      </c>
      <c r="AF209" s="362">
        <v>2.1823389242800798E-4</v>
      </c>
      <c r="AG209" s="362">
        <v>3.3039463622437783E-3</v>
      </c>
      <c r="AH209" s="362">
        <v>4.4189747470075175E-3</v>
      </c>
      <c r="AI209" s="362">
        <v>2.3749607364449643E-2</v>
      </c>
      <c r="AJ209" s="362">
        <v>4.1380738803240037E-3</v>
      </c>
      <c r="AK209" s="362">
        <v>3.149551946373405E-3</v>
      </c>
      <c r="AL209" s="362">
        <v>3.7135513309227556E-4</v>
      </c>
      <c r="AM209" s="362">
        <v>6.1052008516470767E-4</v>
      </c>
      <c r="AN209" s="362">
        <v>1.3039518218916465E-2</v>
      </c>
      <c r="AO209" s="362">
        <v>3.0738024199586454E-4</v>
      </c>
      <c r="AP209" s="363">
        <v>8.8187730939638456E-3</v>
      </c>
    </row>
    <row r="210" spans="2:42" ht="13.5" customHeight="1">
      <c r="B210" s="297" t="str">
        <v>27</v>
      </c>
      <c r="C210" s="335" t="str">
        <v>商業</v>
      </c>
      <c r="D210" s="364">
        <v>1.4261100697578582E-2</v>
      </c>
      <c r="E210" s="362">
        <v>6.1059311895943187E-3</v>
      </c>
      <c r="F210" s="362">
        <v>1.5934859111077532E-2</v>
      </c>
      <c r="G210" s="362">
        <v>1.6433786660256706E-2</v>
      </c>
      <c r="H210" s="362">
        <v>2.7147399280725983E-2</v>
      </c>
      <c r="I210" s="362">
        <v>3.5304402622751807E-2</v>
      </c>
      <c r="J210" s="362">
        <v>2.9095858730968774E-2</v>
      </c>
      <c r="K210" s="362">
        <v>1.7851270048963093E-2</v>
      </c>
      <c r="L210" s="362">
        <v>2.0563923666560065E-3</v>
      </c>
      <c r="M210" s="362">
        <v>2.7659220594693137E-2</v>
      </c>
      <c r="N210" s="362">
        <v>1.5239085318133391E-2</v>
      </c>
      <c r="O210" s="362">
        <v>2.3413093785326446E-2</v>
      </c>
      <c r="P210" s="362">
        <v>1.7203572812098923E-2</v>
      </c>
      <c r="Q210" s="362">
        <v>2.3678759969155083E-2</v>
      </c>
      <c r="R210" s="362">
        <v>2.1443825074304604E-2</v>
      </c>
      <c r="S210" s="362">
        <v>1.6041600585663101E-2</v>
      </c>
      <c r="T210" s="362">
        <v>2.3160535236787176E-2</v>
      </c>
      <c r="U210" s="362">
        <v>1.8030922468995146E-2</v>
      </c>
      <c r="V210" s="362">
        <v>2.3359836043188517E-2</v>
      </c>
      <c r="W210" s="362">
        <v>1.4550986784082579E-2</v>
      </c>
      <c r="X210" s="362">
        <v>1.4229812010609808E-2</v>
      </c>
      <c r="Y210" s="362">
        <v>2.4556621070443749E-2</v>
      </c>
      <c r="Z210" s="362">
        <v>1.9306632626968644E-2</v>
      </c>
      <c r="AA210" s="362">
        <v>6.2071603428944262E-3</v>
      </c>
      <c r="AB210" s="362">
        <v>6.2273064168593155E-3</v>
      </c>
      <c r="AC210" s="362">
        <v>3.5269229069760382E-3</v>
      </c>
      <c r="AD210" s="362">
        <v>1.0049309462231881</v>
      </c>
      <c r="AE210" s="362">
        <v>3.332102893059441E-3</v>
      </c>
      <c r="AF210" s="362">
        <v>8.665895268418274E-4</v>
      </c>
      <c r="AG210" s="362">
        <v>3.750162222843851E-3</v>
      </c>
      <c r="AH210" s="362">
        <v>5.4310098936275406E-3</v>
      </c>
      <c r="AI210" s="362">
        <v>5.1230748049510633E-3</v>
      </c>
      <c r="AJ210" s="362">
        <v>5.209643869875275E-3</v>
      </c>
      <c r="AK210" s="362">
        <v>1.4763065621220392E-2</v>
      </c>
      <c r="AL210" s="362">
        <v>9.3751402934839755E-3</v>
      </c>
      <c r="AM210" s="362">
        <v>9.2395726891902358E-3</v>
      </c>
      <c r="AN210" s="362">
        <v>2.0580905613242776E-2</v>
      </c>
      <c r="AO210" s="362">
        <v>6.7187239345153041E-2</v>
      </c>
      <c r="AP210" s="363">
        <v>6.851886499685325E-3</v>
      </c>
    </row>
    <row r="211" spans="2:42" ht="13.5" customHeight="1">
      <c r="B211" s="297" t="str">
        <v>28</v>
      </c>
      <c r="C211" s="335" t="str">
        <v>金融・保険</v>
      </c>
      <c r="D211" s="364">
        <v>6.2520914981884024E-3</v>
      </c>
      <c r="E211" s="362">
        <v>5.9374240556981477E-3</v>
      </c>
      <c r="F211" s="362">
        <v>1.149174503997832E-2</v>
      </c>
      <c r="G211" s="362">
        <v>5.5138948960520753E-2</v>
      </c>
      <c r="H211" s="362">
        <v>7.3287926665537946E-3</v>
      </c>
      <c r="I211" s="362">
        <v>2.151590641872737E-2</v>
      </c>
      <c r="J211" s="362">
        <v>1.2071383862141773E-2</v>
      </c>
      <c r="K211" s="362">
        <v>9.6394589440215433E-3</v>
      </c>
      <c r="L211" s="362">
        <v>3.4055220398646175E-3</v>
      </c>
      <c r="M211" s="362">
        <v>6.1747978150721696E-3</v>
      </c>
      <c r="N211" s="362">
        <v>1.214066467223654E-2</v>
      </c>
      <c r="O211" s="362">
        <v>9.10417976165156E-3</v>
      </c>
      <c r="P211" s="362">
        <v>8.7399539390678235E-3</v>
      </c>
      <c r="Q211" s="362">
        <v>1.4184644317457524E-2</v>
      </c>
      <c r="R211" s="362">
        <v>9.7671484604265682E-3</v>
      </c>
      <c r="S211" s="362">
        <v>7.8275989432259867E-3</v>
      </c>
      <c r="T211" s="362">
        <v>8.9182292670982703E-3</v>
      </c>
      <c r="U211" s="362">
        <v>8.2060545043389204E-3</v>
      </c>
      <c r="V211" s="362">
        <v>6.8873728033991416E-3</v>
      </c>
      <c r="W211" s="362">
        <v>5.7512831622452999E-3</v>
      </c>
      <c r="X211" s="362">
        <v>5.6702486569130016E-3</v>
      </c>
      <c r="Y211" s="362">
        <v>1.6117134552228529E-2</v>
      </c>
      <c r="Z211" s="362">
        <v>1.571510865165086E-2</v>
      </c>
      <c r="AA211" s="362">
        <v>2.4950744886625204E-2</v>
      </c>
      <c r="AB211" s="362">
        <v>4.7398387831929858E-3</v>
      </c>
      <c r="AC211" s="362">
        <v>6.1634098404461032E-3</v>
      </c>
      <c r="AD211" s="362">
        <v>1.4520335324638131E-2</v>
      </c>
      <c r="AE211" s="362">
        <v>1.0433006507913956</v>
      </c>
      <c r="AF211" s="362">
        <v>6.6839435880551856E-2</v>
      </c>
      <c r="AG211" s="362">
        <v>1.6826148986399257E-2</v>
      </c>
      <c r="AH211" s="362">
        <v>8.3211153371549555E-3</v>
      </c>
      <c r="AI211" s="362">
        <v>3.9003892688815059E-2</v>
      </c>
      <c r="AJ211" s="362">
        <v>3.5863125765174014E-3</v>
      </c>
      <c r="AK211" s="362">
        <v>8.1790809097414784E-3</v>
      </c>
      <c r="AL211" s="362">
        <v>3.7755100404068556E-2</v>
      </c>
      <c r="AM211" s="362">
        <v>1.008819974456032E-2</v>
      </c>
      <c r="AN211" s="362">
        <v>8.8340375981809192E-3</v>
      </c>
      <c r="AO211" s="362">
        <v>2.9657103376987538E-3</v>
      </c>
      <c r="AP211" s="363">
        <v>1.8396177152134274E-2</v>
      </c>
    </row>
    <row r="212" spans="2:42" ht="13.5" customHeight="1">
      <c r="B212" s="297" t="str">
        <v>29</v>
      </c>
      <c r="C212" s="335" t="str">
        <v>不動産</v>
      </c>
      <c r="D212" s="364">
        <v>4.344726460792485E-3</v>
      </c>
      <c r="E212" s="362">
        <v>1.9907705745555509E-3</v>
      </c>
      <c r="F212" s="362">
        <v>3.053966902136873E-3</v>
      </c>
      <c r="G212" s="362">
        <v>9.977667651494708E-3</v>
      </c>
      <c r="H212" s="362">
        <v>4.0962693855809348E-3</v>
      </c>
      <c r="I212" s="362">
        <v>6.4685304471936269E-3</v>
      </c>
      <c r="J212" s="362">
        <v>5.0864252805081119E-3</v>
      </c>
      <c r="K212" s="362">
        <v>4.8861020159791354E-3</v>
      </c>
      <c r="L212" s="362">
        <v>7.4107629372202805E-4</v>
      </c>
      <c r="M212" s="362">
        <v>5.1853347685787247E-3</v>
      </c>
      <c r="N212" s="362">
        <v>5.1719812265140757E-3</v>
      </c>
      <c r="O212" s="362">
        <v>4.9236933580557966E-3</v>
      </c>
      <c r="P212" s="362">
        <v>3.016055070238507E-3</v>
      </c>
      <c r="Q212" s="362">
        <v>6.0743009585770965E-3</v>
      </c>
      <c r="R212" s="362">
        <v>4.4669704206877934E-3</v>
      </c>
      <c r="S212" s="362">
        <v>4.2164893890290897E-3</v>
      </c>
      <c r="T212" s="362">
        <v>3.8306450438421939E-3</v>
      </c>
      <c r="U212" s="362">
        <v>3.8716089255814486E-3</v>
      </c>
      <c r="V212" s="362">
        <v>5.0142212075250554E-3</v>
      </c>
      <c r="W212" s="362">
        <v>2.7622815092044825E-3</v>
      </c>
      <c r="X212" s="362">
        <v>2.1688668099211317E-3</v>
      </c>
      <c r="Y212" s="362">
        <v>3.8683022907894478E-3</v>
      </c>
      <c r="Z212" s="362">
        <v>6.4327771202137424E-3</v>
      </c>
      <c r="AA212" s="362">
        <v>9.2424273596123895E-3</v>
      </c>
      <c r="AB212" s="362">
        <v>3.1036438136323907E-3</v>
      </c>
      <c r="AC212" s="362">
        <v>2.4813643260527232E-3</v>
      </c>
      <c r="AD212" s="362">
        <v>2.1389878299053321E-2</v>
      </c>
      <c r="AE212" s="362">
        <v>1.858079826189616E-2</v>
      </c>
      <c r="AF212" s="362">
        <v>1.0064836713006671</v>
      </c>
      <c r="AG212" s="362">
        <v>2.1326915972201026E-2</v>
      </c>
      <c r="AH212" s="362">
        <v>1.3055440912950215E-2</v>
      </c>
      <c r="AI212" s="362">
        <v>3.2600491092008828E-3</v>
      </c>
      <c r="AJ212" s="362">
        <v>7.0798804240496177E-3</v>
      </c>
      <c r="AK212" s="362">
        <v>2.0088355535869972E-2</v>
      </c>
      <c r="AL212" s="362">
        <v>1.5148950284948268E-2</v>
      </c>
      <c r="AM212" s="362">
        <v>6.1999770384594784E-3</v>
      </c>
      <c r="AN212" s="362">
        <v>1.5265117154222151E-2</v>
      </c>
      <c r="AO212" s="362">
        <v>2.6222618951247554E-3</v>
      </c>
      <c r="AP212" s="363">
        <v>4.0889131913503698E-2</v>
      </c>
    </row>
    <row r="213" spans="2:42" ht="13.5" customHeight="1">
      <c r="B213" s="297" t="str">
        <v>30</v>
      </c>
      <c r="C213" s="335" t="str">
        <v>運輸・郵便</v>
      </c>
      <c r="D213" s="364">
        <v>2.0506486896675984E-2</v>
      </c>
      <c r="E213" s="362">
        <v>1.8681377462859357E-2</v>
      </c>
      <c r="F213" s="362">
        <v>1.8773547332245663E-2</v>
      </c>
      <c r="G213" s="362">
        <v>3.2173643821101085E-2</v>
      </c>
      <c r="H213" s="362">
        <v>2.2283654376388549E-2</v>
      </c>
      <c r="I213" s="362">
        <v>1.900819063526267E-2</v>
      </c>
      <c r="J213" s="362">
        <v>2.8004963316423413E-2</v>
      </c>
      <c r="K213" s="362">
        <v>2.1474383521363667E-2</v>
      </c>
      <c r="L213" s="362">
        <v>1.421855983985979E-2</v>
      </c>
      <c r="M213" s="362">
        <v>1.7686986726805E-2</v>
      </c>
      <c r="N213" s="362">
        <v>3.0139002048657843E-2</v>
      </c>
      <c r="O213" s="362">
        <v>3.6442279848497842E-2</v>
      </c>
      <c r="P213" s="362">
        <v>1.9990939543143439E-2</v>
      </c>
      <c r="Q213" s="362">
        <v>2.1527065362148715E-2</v>
      </c>
      <c r="R213" s="362">
        <v>1.7269729147875459E-2</v>
      </c>
      <c r="S213" s="362">
        <v>1.3918107749304458E-2</v>
      </c>
      <c r="T213" s="362">
        <v>1.7610358033516894E-2</v>
      </c>
      <c r="U213" s="362">
        <v>2.0370478822734538E-2</v>
      </c>
      <c r="V213" s="362">
        <v>1.9702352157431147E-2</v>
      </c>
      <c r="W213" s="362">
        <v>1.4003260800613546E-2</v>
      </c>
      <c r="X213" s="362">
        <v>1.5457013393583706E-2</v>
      </c>
      <c r="Y213" s="362">
        <v>1.7555561863118952E-2</v>
      </c>
      <c r="Z213" s="362">
        <v>2.1719144765980976E-2</v>
      </c>
      <c r="AA213" s="362">
        <v>3.6454542350234376E-2</v>
      </c>
      <c r="AB213" s="362">
        <v>8.8527794608910249E-3</v>
      </c>
      <c r="AC213" s="362">
        <v>1.8118655343146665E-2</v>
      </c>
      <c r="AD213" s="362">
        <v>1.1816258943610719E-2</v>
      </c>
      <c r="AE213" s="362">
        <v>2.0977195746796892E-2</v>
      </c>
      <c r="AF213" s="362">
        <v>2.1052019344826641E-3</v>
      </c>
      <c r="AG213" s="362">
        <v>1.0596799241333996</v>
      </c>
      <c r="AH213" s="362">
        <v>1.6022306532108128E-2</v>
      </c>
      <c r="AI213" s="362">
        <v>1.9028688068505873E-2</v>
      </c>
      <c r="AJ213" s="362">
        <v>1.4011927650811499E-2</v>
      </c>
      <c r="AK213" s="362">
        <v>1.0317743181274057E-2</v>
      </c>
      <c r="AL213" s="362">
        <v>1.4946057091020664E-2</v>
      </c>
      <c r="AM213" s="362">
        <v>8.5996648435894343E-3</v>
      </c>
      <c r="AN213" s="362">
        <v>2.012858277139995E-2</v>
      </c>
      <c r="AO213" s="362">
        <v>3.7805697815521552E-2</v>
      </c>
      <c r="AP213" s="363">
        <v>5.6355309482461022E-2</v>
      </c>
    </row>
    <row r="214" spans="2:42" ht="13.5" customHeight="1">
      <c r="B214" s="297" t="str">
        <v>31</v>
      </c>
      <c r="C214" s="335" t="str">
        <v>情報通信</v>
      </c>
      <c r="D214" s="364">
        <v>3.5179248931797957E-3</v>
      </c>
      <c r="E214" s="362">
        <v>2.2685357320552345E-3</v>
      </c>
      <c r="F214" s="362">
        <v>6.2987545475424091E-3</v>
      </c>
      <c r="G214" s="362">
        <v>8.713824423767582E-3</v>
      </c>
      <c r="H214" s="362">
        <v>5.5170427107556217E-3</v>
      </c>
      <c r="I214" s="362">
        <v>8.0012209363759332E-3</v>
      </c>
      <c r="J214" s="362">
        <v>6.9583922882773272E-3</v>
      </c>
      <c r="K214" s="362">
        <v>9.318392699209848E-3</v>
      </c>
      <c r="L214" s="362">
        <v>8.2726688562691285E-4</v>
      </c>
      <c r="M214" s="362">
        <v>7.2853934948999442E-3</v>
      </c>
      <c r="N214" s="362">
        <v>7.2665124653183196E-3</v>
      </c>
      <c r="O214" s="362">
        <v>5.6342200503917131E-3</v>
      </c>
      <c r="P214" s="362">
        <v>4.4373937993671302E-3</v>
      </c>
      <c r="Q214" s="362">
        <v>6.8415365741916912E-3</v>
      </c>
      <c r="R214" s="362">
        <v>6.9004459997827113E-3</v>
      </c>
      <c r="S214" s="362">
        <v>8.4620181304266937E-3</v>
      </c>
      <c r="T214" s="362">
        <v>7.4940238594346925E-3</v>
      </c>
      <c r="U214" s="362">
        <v>8.5208579373917629E-3</v>
      </c>
      <c r="V214" s="362">
        <v>1.1200852948821253E-2</v>
      </c>
      <c r="W214" s="362">
        <v>1.7165653216605879E-2</v>
      </c>
      <c r="X214" s="362">
        <v>3.7515652751783615E-3</v>
      </c>
      <c r="Y214" s="362">
        <v>5.8123491185428332E-3</v>
      </c>
      <c r="Z214" s="362">
        <v>7.7014836431102606E-3</v>
      </c>
      <c r="AA214" s="362">
        <v>1.1856475809866871E-2</v>
      </c>
      <c r="AB214" s="362">
        <v>2.2516800566050085E-2</v>
      </c>
      <c r="AC214" s="362">
        <v>4.6931615170761843E-3</v>
      </c>
      <c r="AD214" s="362">
        <v>2.2446465794491662E-2</v>
      </c>
      <c r="AE214" s="362">
        <v>3.5830027225056495E-2</v>
      </c>
      <c r="AF214" s="362">
        <v>3.1202249818714396E-3</v>
      </c>
      <c r="AG214" s="362">
        <v>8.1845430215155314E-3</v>
      </c>
      <c r="AH214" s="362">
        <v>1.0976355104080822</v>
      </c>
      <c r="AI214" s="362">
        <v>1.8753041057063595E-2</v>
      </c>
      <c r="AJ214" s="362">
        <v>1.3153865503170402E-2</v>
      </c>
      <c r="AK214" s="362">
        <v>1.0183696819239247E-2</v>
      </c>
      <c r="AL214" s="362">
        <v>2.9399173363356294E-2</v>
      </c>
      <c r="AM214" s="362">
        <v>1.6025482289004179E-2</v>
      </c>
      <c r="AN214" s="362">
        <v>1.4479132792293478E-2</v>
      </c>
      <c r="AO214" s="362">
        <v>2.5229557487932304E-3</v>
      </c>
      <c r="AP214" s="363">
        <v>3.2995512953163775E-2</v>
      </c>
    </row>
    <row r="215" spans="2:42" ht="13.5" customHeight="1">
      <c r="B215" s="297" t="str">
        <v>32</v>
      </c>
      <c r="C215" s="335" t="str">
        <v>公務</v>
      </c>
      <c r="D215" s="364">
        <v>2.8496252700545783E-3</v>
      </c>
      <c r="E215" s="362">
        <v>2.6622083028237631E-3</v>
      </c>
      <c r="F215" s="362">
        <v>3.2561902772342281E-3</v>
      </c>
      <c r="G215" s="362">
        <v>1.6243132013869415E-3</v>
      </c>
      <c r="H215" s="362">
        <v>9.2875128720072459E-4</v>
      </c>
      <c r="I215" s="362">
        <v>9.6311512450170838E-4</v>
      </c>
      <c r="J215" s="362">
        <v>1.0943563112037085E-3</v>
      </c>
      <c r="K215" s="362">
        <v>6.2852209342761868E-4</v>
      </c>
      <c r="L215" s="362">
        <v>1.2660244867137603E-4</v>
      </c>
      <c r="M215" s="362">
        <v>9.6055002557248858E-4</v>
      </c>
      <c r="N215" s="362">
        <v>2.6936446008087875E-3</v>
      </c>
      <c r="O215" s="362">
        <v>1.6223740149064296E-3</v>
      </c>
      <c r="P215" s="362">
        <v>2.3524342292566875E-3</v>
      </c>
      <c r="Q215" s="362">
        <v>9.3325768406933443E-4</v>
      </c>
      <c r="R215" s="362">
        <v>2.3495541435697444E-3</v>
      </c>
      <c r="S215" s="362">
        <v>2.2809223128082427E-3</v>
      </c>
      <c r="T215" s="362">
        <v>1.9382602943652783E-3</v>
      </c>
      <c r="U215" s="362">
        <v>6.6412165885261336E-4</v>
      </c>
      <c r="V215" s="362">
        <v>2.2504202805847294E-3</v>
      </c>
      <c r="W215" s="362">
        <v>9.4104107443975361E-4</v>
      </c>
      <c r="X215" s="362">
        <v>4.5394885497477053E-4</v>
      </c>
      <c r="Y215" s="362">
        <v>5.544606475426676E-4</v>
      </c>
      <c r="Z215" s="362">
        <v>3.4891912301083243E-3</v>
      </c>
      <c r="AA215" s="362">
        <v>1.1654505979851564E-3</v>
      </c>
      <c r="AB215" s="362">
        <v>1.9406283478757228E-3</v>
      </c>
      <c r="AC215" s="362">
        <v>2.8479959631737462E-4</v>
      </c>
      <c r="AD215" s="362">
        <v>1.6266470022542649E-3</v>
      </c>
      <c r="AE215" s="362">
        <v>1.1965059175274681E-3</v>
      </c>
      <c r="AF215" s="362">
        <v>3.3753505991099405E-4</v>
      </c>
      <c r="AG215" s="362">
        <v>1.7406796423879074E-3</v>
      </c>
      <c r="AH215" s="362">
        <v>1.8496357818823972E-3</v>
      </c>
      <c r="AI215" s="362">
        <v>1.000396743138265</v>
      </c>
      <c r="AJ215" s="362">
        <v>2.9559732047384963E-3</v>
      </c>
      <c r="AK215" s="362">
        <v>9.7653727542172295E-4</v>
      </c>
      <c r="AL215" s="362">
        <v>8.7664045105289158E-4</v>
      </c>
      <c r="AM215" s="362">
        <v>1.6004653548948322E-3</v>
      </c>
      <c r="AN215" s="362">
        <v>6.2052587287052166E-4</v>
      </c>
      <c r="AO215" s="362">
        <v>3.898239811487507E-4</v>
      </c>
      <c r="AP215" s="363">
        <v>0.23143530601169152</v>
      </c>
    </row>
    <row r="216" spans="2:42" ht="13.5" customHeight="1">
      <c r="B216" s="297" t="str">
        <v>33</v>
      </c>
      <c r="C216" s="335" t="str">
        <v>教育・研究</v>
      </c>
      <c r="D216" s="364">
        <v>1.3895140761395919E-3</v>
      </c>
      <c r="E216" s="362">
        <v>1.9645228369410445E-3</v>
      </c>
      <c r="F216" s="362">
        <v>2.2371273766661494E-3</v>
      </c>
      <c r="G216" s="362">
        <v>1.9143779318115503E-3</v>
      </c>
      <c r="H216" s="362">
        <v>3.8202829334375078E-3</v>
      </c>
      <c r="I216" s="362">
        <v>9.4687564817036839E-3</v>
      </c>
      <c r="J216" s="362">
        <v>5.7551400887258398E-3</v>
      </c>
      <c r="K216" s="362">
        <v>4.189144991929742E-2</v>
      </c>
      <c r="L216" s="362">
        <v>1.1721951044514512E-3</v>
      </c>
      <c r="M216" s="362">
        <v>1.7317540420020816E-2</v>
      </c>
      <c r="N216" s="362">
        <v>1.4505532086645323E-2</v>
      </c>
      <c r="O216" s="362">
        <v>5.2331018351417981E-3</v>
      </c>
      <c r="P216" s="362">
        <v>1.1571730341373354E-2</v>
      </c>
      <c r="Q216" s="362">
        <v>6.479203031316107E-3</v>
      </c>
      <c r="R216" s="362">
        <v>9.4241514741342028E-3</v>
      </c>
      <c r="S216" s="362">
        <v>1.4742004778972476E-2</v>
      </c>
      <c r="T216" s="362">
        <v>4.7127292618591832E-2</v>
      </c>
      <c r="U216" s="362">
        <v>3.3891534183593093E-2</v>
      </c>
      <c r="V216" s="362">
        <v>3.409310126224644E-2</v>
      </c>
      <c r="W216" s="362">
        <v>3.0505540606320321E-2</v>
      </c>
      <c r="X216" s="362">
        <v>2.7268568268250876E-2</v>
      </c>
      <c r="Y216" s="362">
        <v>1.0162113899612401E-2</v>
      </c>
      <c r="Z216" s="362">
        <v>1.8605311366823064E-3</v>
      </c>
      <c r="AA216" s="362">
        <v>3.9214914600084125E-3</v>
      </c>
      <c r="AB216" s="362">
        <v>9.1162176069994123E-4</v>
      </c>
      <c r="AC216" s="362">
        <v>4.4243105642769739E-4</v>
      </c>
      <c r="AD216" s="362">
        <v>1.7638211994660178E-3</v>
      </c>
      <c r="AE216" s="362">
        <v>9.3652831003441541E-4</v>
      </c>
      <c r="AF216" s="362">
        <v>1.2587439823610571E-4</v>
      </c>
      <c r="AG216" s="362">
        <v>1.7279199002752004E-3</v>
      </c>
      <c r="AH216" s="362">
        <v>9.4557812474643475E-3</v>
      </c>
      <c r="AI216" s="362">
        <v>7.017144609759166E-4</v>
      </c>
      <c r="AJ216" s="362">
        <v>1.0019039197248671</v>
      </c>
      <c r="AK216" s="362">
        <v>3.4152903946705246E-3</v>
      </c>
      <c r="AL216" s="362">
        <v>5.7472216121559811E-4</v>
      </c>
      <c r="AM216" s="362">
        <v>2.1337112185663815E-3</v>
      </c>
      <c r="AN216" s="362">
        <v>7.9089626816913991E-4</v>
      </c>
      <c r="AO216" s="362">
        <v>1.69870300796534E-3</v>
      </c>
      <c r="AP216" s="363">
        <v>1.3883175799390822E-2</v>
      </c>
    </row>
    <row r="217" spans="2:42" ht="13.5" customHeight="1">
      <c r="B217" s="297" t="str">
        <v>34</v>
      </c>
      <c r="C217" s="335" t="str">
        <v>医療・福祉</v>
      </c>
      <c r="D217" s="364">
        <v>1.2051350167083609E-4</v>
      </c>
      <c r="E217" s="362">
        <v>1.518122370834833E-5</v>
      </c>
      <c r="F217" s="362">
        <v>1.8243067161495825E-5</v>
      </c>
      <c r="G217" s="362">
        <v>1.7886425524305558E-5</v>
      </c>
      <c r="H217" s="362">
        <v>1.7136499953832291E-5</v>
      </c>
      <c r="I217" s="362">
        <v>1.1498409116271104E-5</v>
      </c>
      <c r="J217" s="362">
        <v>1.291118661492184E-5</v>
      </c>
      <c r="K217" s="362">
        <v>1.2141991407197275E-5</v>
      </c>
      <c r="L217" s="362">
        <v>4.2782821022754236E-6</v>
      </c>
      <c r="M217" s="362">
        <v>1.2648676750847717E-5</v>
      </c>
      <c r="N217" s="362">
        <v>1.9376311095667963E-5</v>
      </c>
      <c r="O217" s="362">
        <v>1.6438303156674329E-5</v>
      </c>
      <c r="P217" s="362">
        <v>1.4848635717735648E-5</v>
      </c>
      <c r="Q217" s="362">
        <v>1.0641492024965015E-5</v>
      </c>
      <c r="R217" s="362">
        <v>1.4649491259253561E-5</v>
      </c>
      <c r="S217" s="362">
        <v>1.3776671872824901E-5</v>
      </c>
      <c r="T217" s="362">
        <v>1.3576633823941633E-5</v>
      </c>
      <c r="U217" s="362">
        <v>9.9557136975272707E-6</v>
      </c>
      <c r="V217" s="362">
        <v>1.5758054548400123E-5</v>
      </c>
      <c r="W217" s="362">
        <v>1.0452050397555003E-5</v>
      </c>
      <c r="X217" s="362">
        <v>6.6652275361840028E-6</v>
      </c>
      <c r="Y217" s="362">
        <v>8.2799197683138476E-6</v>
      </c>
      <c r="Z217" s="362">
        <v>2.0364760753149468E-5</v>
      </c>
      <c r="AA217" s="362">
        <v>1.6373829211819706E-5</v>
      </c>
      <c r="AB217" s="362">
        <v>7.5774009698486436E-5</v>
      </c>
      <c r="AC217" s="362">
        <v>7.0193637294280431E-6</v>
      </c>
      <c r="AD217" s="362">
        <v>1.7553829973985152E-5</v>
      </c>
      <c r="AE217" s="362">
        <v>4.5714264462909542E-5</v>
      </c>
      <c r="AF217" s="362">
        <v>4.2454031130422701E-6</v>
      </c>
      <c r="AG217" s="362">
        <v>2.7130569097849768E-4</v>
      </c>
      <c r="AH217" s="362">
        <v>2.0109967598923504E-4</v>
      </c>
      <c r="AI217" s="362">
        <v>1.7505487878400679E-5</v>
      </c>
      <c r="AJ217" s="362">
        <v>2.2504413050856254E-5</v>
      </c>
      <c r="AK217" s="362">
        <v>1.0234430272653396</v>
      </c>
      <c r="AL217" s="362">
        <v>1.3431487198669834E-5</v>
      </c>
      <c r="AM217" s="362">
        <v>1.4850093586164265E-5</v>
      </c>
      <c r="AN217" s="362">
        <v>2.3016860099423569E-5</v>
      </c>
      <c r="AO217" s="362">
        <v>1.1703795517918867E-5</v>
      </c>
      <c r="AP217" s="363">
        <v>8.6421165485222804E-4</v>
      </c>
    </row>
    <row r="218" spans="2:42" ht="13.5" customHeight="1">
      <c r="B218" s="297" t="str">
        <v>35</v>
      </c>
      <c r="C218" s="335" t="str">
        <v>その他の非営利団体サービス</v>
      </c>
      <c r="D218" s="364">
        <v>3.3977940565435528E-4</v>
      </c>
      <c r="E218" s="362">
        <v>2.5861585813298548E-4</v>
      </c>
      <c r="F218" s="362">
        <v>5.6040701785086376E-3</v>
      </c>
      <c r="G218" s="362">
        <v>2.9520599824577965E-3</v>
      </c>
      <c r="H218" s="362">
        <v>1.1870473176475902E-3</v>
      </c>
      <c r="I218" s="362">
        <v>1.5959715163555036E-3</v>
      </c>
      <c r="J218" s="362">
        <v>1.1185997056177139E-3</v>
      </c>
      <c r="K218" s="362">
        <v>1.935184582380826E-3</v>
      </c>
      <c r="L218" s="362">
        <v>1.8276174259345703E-4</v>
      </c>
      <c r="M218" s="362">
        <v>1.1407085078188287E-3</v>
      </c>
      <c r="N218" s="362">
        <v>1.6493380241622163E-3</v>
      </c>
      <c r="O218" s="362">
        <v>9.6213599563504015E-4</v>
      </c>
      <c r="P218" s="362">
        <v>5.6444219886483287E-4</v>
      </c>
      <c r="Q218" s="362">
        <v>1.1419131991048869E-3</v>
      </c>
      <c r="R218" s="362">
        <v>3.1698953800746773E-3</v>
      </c>
      <c r="S218" s="362">
        <v>2.0263828941995379E-3</v>
      </c>
      <c r="T218" s="362">
        <v>3.0334537350280707E-3</v>
      </c>
      <c r="U218" s="362">
        <v>1.2588518142264947E-3</v>
      </c>
      <c r="V218" s="362">
        <v>9.5695409747087782E-4</v>
      </c>
      <c r="W218" s="362">
        <v>5.5782273051254198E-4</v>
      </c>
      <c r="X218" s="362">
        <v>4.464047816575364E-4</v>
      </c>
      <c r="Y218" s="362">
        <v>8.9513500418508937E-4</v>
      </c>
      <c r="Z218" s="362">
        <v>1.1464961691369888E-3</v>
      </c>
      <c r="AA218" s="362">
        <v>1.8710212471348023E-3</v>
      </c>
      <c r="AB218" s="362">
        <v>8.6540920528945502E-3</v>
      </c>
      <c r="AC218" s="362">
        <v>1.335753850072041E-3</v>
      </c>
      <c r="AD218" s="362">
        <v>7.8864278954310016E-4</v>
      </c>
      <c r="AE218" s="362">
        <v>3.1331017485217872E-3</v>
      </c>
      <c r="AF218" s="362">
        <v>2.8311436373004662E-4</v>
      </c>
      <c r="AG218" s="362">
        <v>1.417909285977143E-3</v>
      </c>
      <c r="AH218" s="362">
        <v>1.4917091969982267E-3</v>
      </c>
      <c r="AI218" s="362">
        <v>3.5682241166348652E-4</v>
      </c>
      <c r="AJ218" s="362">
        <v>1.1695298061446706E-3</v>
      </c>
      <c r="AK218" s="362">
        <v>1.439520989401056E-3</v>
      </c>
      <c r="AL218" s="362">
        <v>1.0002768789636498</v>
      </c>
      <c r="AM218" s="362">
        <v>1.8588486425742041E-3</v>
      </c>
      <c r="AN218" s="362">
        <v>2.2191916366992256E-3</v>
      </c>
      <c r="AO218" s="362">
        <v>2.3807005794940751E-4</v>
      </c>
      <c r="AP218" s="363">
        <v>2.3364304772804834E-3</v>
      </c>
    </row>
    <row r="219" spans="2:42" ht="13.5" customHeight="1">
      <c r="B219" s="297" t="str">
        <v>36</v>
      </c>
      <c r="C219" s="335" t="str">
        <v>対事業所サービス</v>
      </c>
      <c r="D219" s="364">
        <v>2.2886869412128908E-2</v>
      </c>
      <c r="E219" s="362">
        <v>2.7835420718343339E-2</v>
      </c>
      <c r="F219" s="362">
        <v>1.8110480921621906E-2</v>
      </c>
      <c r="G219" s="362">
        <v>0.12044064858858965</v>
      </c>
      <c r="H219" s="362">
        <v>3.074666784253148E-2</v>
      </c>
      <c r="I219" s="362">
        <v>3.2753748140598948E-2</v>
      </c>
      <c r="J219" s="362">
        <v>3.0006994411851812E-2</v>
      </c>
      <c r="K219" s="362">
        <v>3.8857753652878677E-2</v>
      </c>
      <c r="L219" s="362">
        <v>4.1073601928730066E-3</v>
      </c>
      <c r="M219" s="362">
        <v>3.4200415085819863E-2</v>
      </c>
      <c r="N219" s="362">
        <v>4.8251597516035701E-2</v>
      </c>
      <c r="O219" s="362">
        <v>2.1668367379413623E-2</v>
      </c>
      <c r="P219" s="362">
        <v>1.8423671103406543E-2</v>
      </c>
      <c r="Q219" s="362">
        <v>3.0558811848593537E-2</v>
      </c>
      <c r="R219" s="362">
        <v>3.2975033013751473E-2</v>
      </c>
      <c r="S219" s="362">
        <v>3.0740594000536386E-2</v>
      </c>
      <c r="T219" s="362">
        <v>3.6065383975519207E-2</v>
      </c>
      <c r="U219" s="362">
        <v>4.8629341301144463E-2</v>
      </c>
      <c r="V219" s="362">
        <v>3.9778713395255363E-2</v>
      </c>
      <c r="W219" s="362">
        <v>3.1999348425721871E-2</v>
      </c>
      <c r="X219" s="362">
        <v>2.4158288779103237E-2</v>
      </c>
      <c r="Y219" s="362">
        <v>2.8309842622311045E-2</v>
      </c>
      <c r="Z219" s="362">
        <v>7.3131712901974386E-2</v>
      </c>
      <c r="AA219" s="362">
        <v>6.3785714822003528E-2</v>
      </c>
      <c r="AB219" s="362">
        <v>7.5685644446784758E-2</v>
      </c>
      <c r="AC219" s="362">
        <v>2.6951835786440136E-2</v>
      </c>
      <c r="AD219" s="362">
        <v>5.3935420456439544E-2</v>
      </c>
      <c r="AE219" s="362">
        <v>7.1417333635017469E-2</v>
      </c>
      <c r="AF219" s="362">
        <v>1.0016643627630138E-2</v>
      </c>
      <c r="AG219" s="362">
        <v>3.1058935373710485E-2</v>
      </c>
      <c r="AH219" s="362">
        <v>8.015855663493883E-2</v>
      </c>
      <c r="AI219" s="362">
        <v>5.9004229545574112E-2</v>
      </c>
      <c r="AJ219" s="362">
        <v>3.8090169060106274E-2</v>
      </c>
      <c r="AK219" s="362">
        <v>3.9127392227942939E-2</v>
      </c>
      <c r="AL219" s="362">
        <v>4.153890186093858E-2</v>
      </c>
      <c r="AM219" s="362">
        <v>1.0652260871227557</v>
      </c>
      <c r="AN219" s="362">
        <v>2.7618120749639777E-2</v>
      </c>
      <c r="AO219" s="362">
        <v>8.2199224494662534E-3</v>
      </c>
      <c r="AP219" s="363">
        <v>5.881018421754209E-2</v>
      </c>
    </row>
    <row r="220" spans="2:42" ht="13.5" customHeight="1">
      <c r="B220" s="297" t="str">
        <v>37</v>
      </c>
      <c r="C220" s="335" t="str">
        <v>対個人サービス</v>
      </c>
      <c r="D220" s="364">
        <v>2.7656701567360301E-4</v>
      </c>
      <c r="E220" s="362">
        <v>4.0404907996245969E-4</v>
      </c>
      <c r="F220" s="362">
        <v>1.0507516132253706E-3</v>
      </c>
      <c r="G220" s="362">
        <v>3.3672075057882927E-4</v>
      </c>
      <c r="H220" s="362">
        <v>2.3391029836312906E-3</v>
      </c>
      <c r="I220" s="362">
        <v>2.645681442669073E-4</v>
      </c>
      <c r="J220" s="362">
        <v>2.2131126491016972E-4</v>
      </c>
      <c r="K220" s="362">
        <v>2.3916439729085287E-4</v>
      </c>
      <c r="L220" s="362">
        <v>2.8159339627482614E-5</v>
      </c>
      <c r="M220" s="362">
        <v>2.1510349871555859E-4</v>
      </c>
      <c r="N220" s="362">
        <v>2.0076375032334094E-4</v>
      </c>
      <c r="O220" s="362">
        <v>1.8265759076936E-4</v>
      </c>
      <c r="P220" s="362">
        <v>2.1197860412640782E-4</v>
      </c>
      <c r="Q220" s="362">
        <v>1.8689596150742131E-4</v>
      </c>
      <c r="R220" s="362">
        <v>2.2161327127467756E-4</v>
      </c>
      <c r="S220" s="362">
        <v>2.3181645373202307E-4</v>
      </c>
      <c r="T220" s="362">
        <v>3.0762351725180441E-4</v>
      </c>
      <c r="U220" s="362">
        <v>3.0472831519769974E-4</v>
      </c>
      <c r="V220" s="362">
        <v>2.8593997330934922E-4</v>
      </c>
      <c r="W220" s="362">
        <v>2.295286432453755E-4</v>
      </c>
      <c r="X220" s="362">
        <v>1.8625268970394096E-4</v>
      </c>
      <c r="Y220" s="362">
        <v>1.7669946813352535E-4</v>
      </c>
      <c r="Z220" s="362">
        <v>3.828233312827352E-4</v>
      </c>
      <c r="AA220" s="362">
        <v>2.2565737994342659E-4</v>
      </c>
      <c r="AB220" s="362">
        <v>4.4069787159371765E-4</v>
      </c>
      <c r="AC220" s="362">
        <v>8.3907066138701159E-5</v>
      </c>
      <c r="AD220" s="362">
        <v>7.2120893228789736E-4</v>
      </c>
      <c r="AE220" s="362">
        <v>4.3084133579033001E-4</v>
      </c>
      <c r="AF220" s="362">
        <v>3.7951615908075664E-4</v>
      </c>
      <c r="AG220" s="362">
        <v>6.7592363059549654E-4</v>
      </c>
      <c r="AH220" s="362">
        <v>4.7140556306755213E-3</v>
      </c>
      <c r="AI220" s="362">
        <v>5.8226166942140062E-4</v>
      </c>
      <c r="AJ220" s="362">
        <v>9.3919412844408194E-4</v>
      </c>
      <c r="AK220" s="362">
        <v>1.6001356085158614E-2</v>
      </c>
      <c r="AL220" s="362">
        <v>1.7081222706132305E-3</v>
      </c>
      <c r="AM220" s="362">
        <v>8.9748966450345575E-4</v>
      </c>
      <c r="AN220" s="362">
        <v>1.0093888071864618</v>
      </c>
      <c r="AO220" s="362">
        <v>9.498216861834946E-5</v>
      </c>
      <c r="AP220" s="363">
        <v>2.9442704882546022E-3</v>
      </c>
    </row>
    <row r="221" spans="2:42" s="179" customFormat="1" ht="13.5" customHeight="1">
      <c r="B221" s="297" t="str">
        <v>38</v>
      </c>
      <c r="C221" s="335" t="str">
        <v>事務用品</v>
      </c>
      <c r="D221" s="364">
        <v>9.2059463554017133E-4</v>
      </c>
      <c r="E221" s="362">
        <v>1.6841065904304648E-3</v>
      </c>
      <c r="F221" s="362">
        <v>2.0647470301289605E-3</v>
      </c>
      <c r="G221" s="362">
        <v>2.2553258663227239E-3</v>
      </c>
      <c r="H221" s="362">
        <v>1.2375739921927818E-3</v>
      </c>
      <c r="I221" s="362">
        <v>2.0765729831196621E-3</v>
      </c>
      <c r="J221" s="362">
        <v>1.7530751424573703E-3</v>
      </c>
      <c r="K221" s="362">
        <v>1.3300676051933398E-3</v>
      </c>
      <c r="L221" s="362">
        <v>1.0378551373755148E-4</v>
      </c>
      <c r="M221" s="362">
        <v>7.498907752669636E-4</v>
      </c>
      <c r="N221" s="362">
        <v>2.0953442205581961E-3</v>
      </c>
      <c r="O221" s="362">
        <v>7.8958122675625627E-4</v>
      </c>
      <c r="P221" s="362">
        <v>1.0013343611994972E-3</v>
      </c>
      <c r="Q221" s="362">
        <v>1.019618328638222E-3</v>
      </c>
      <c r="R221" s="362">
        <v>1.5650325261695435E-3</v>
      </c>
      <c r="S221" s="362">
        <v>1.4592816652679941E-3</v>
      </c>
      <c r="T221" s="362">
        <v>1.3453420791922621E-3</v>
      </c>
      <c r="U221" s="362">
        <v>1.9428393656911037E-3</v>
      </c>
      <c r="V221" s="362">
        <v>2.5551363845393322E-3</v>
      </c>
      <c r="W221" s="362">
        <v>1.9515294656243371E-3</v>
      </c>
      <c r="X221" s="362">
        <v>7.3295852226045518E-4</v>
      </c>
      <c r="Y221" s="362">
        <v>1.8830829133011807E-3</v>
      </c>
      <c r="Z221" s="362">
        <v>1.9300243075903848E-3</v>
      </c>
      <c r="AA221" s="362">
        <v>5.3049134693843925E-4</v>
      </c>
      <c r="AB221" s="362">
        <v>1.2333484915990427E-3</v>
      </c>
      <c r="AC221" s="362">
        <v>2.9781638641127842E-3</v>
      </c>
      <c r="AD221" s="362">
        <v>3.1487966830706744E-3</v>
      </c>
      <c r="AE221" s="362">
        <v>5.2130678742022037E-3</v>
      </c>
      <c r="AF221" s="362">
        <v>4.6704593529557859E-4</v>
      </c>
      <c r="AG221" s="362">
        <v>2.5526212973988696E-3</v>
      </c>
      <c r="AH221" s="362">
        <v>3.391371297277547E-3</v>
      </c>
      <c r="AI221" s="362">
        <v>4.9103541961525322E-3</v>
      </c>
      <c r="AJ221" s="362">
        <v>4.7936295992927385E-3</v>
      </c>
      <c r="AK221" s="362">
        <v>3.039684017370536E-3</v>
      </c>
      <c r="AL221" s="362">
        <v>5.0578398984702424E-3</v>
      </c>
      <c r="AM221" s="362">
        <v>2.317345374849488E-3</v>
      </c>
      <c r="AN221" s="362">
        <v>2.6164033380246371E-3</v>
      </c>
      <c r="AO221" s="310">
        <v>1.000484060794377</v>
      </c>
      <c r="AP221" s="365">
        <v>1.8678148810104443E-3</v>
      </c>
    </row>
    <row r="222" spans="2:42" ht="13.5" customHeight="1">
      <c r="B222" s="304" t="str">
        <v>39</v>
      </c>
      <c r="C222" s="366" t="str">
        <v>分類不明</v>
      </c>
      <c r="D222" s="367">
        <v>1.2333118703798817E-2</v>
      </c>
      <c r="E222" s="368">
        <v>1.1521981980576487E-2</v>
      </c>
      <c r="F222" s="368">
        <v>1.4092723570813981E-2</v>
      </c>
      <c r="G222" s="368">
        <v>7.0299936399949659E-3</v>
      </c>
      <c r="H222" s="368">
        <v>4.0196161901431687E-3</v>
      </c>
      <c r="I222" s="368">
        <v>4.1683421608891208E-3</v>
      </c>
      <c r="J222" s="368">
        <v>4.7363512782395535E-3</v>
      </c>
      <c r="K222" s="368">
        <v>2.7202305045724434E-3</v>
      </c>
      <c r="L222" s="368">
        <v>5.4793275595347744E-4</v>
      </c>
      <c r="M222" s="368">
        <v>4.1572404662510573E-3</v>
      </c>
      <c r="N222" s="368">
        <v>1.1658037622253847E-2</v>
      </c>
      <c r="O222" s="368">
        <v>7.0216008813735846E-3</v>
      </c>
      <c r="P222" s="368">
        <v>1.0181286254436721E-2</v>
      </c>
      <c r="Q222" s="368">
        <v>4.0391197817525766E-3</v>
      </c>
      <c r="R222" s="368">
        <v>1.0168821303684267E-2</v>
      </c>
      <c r="S222" s="368">
        <v>9.8717841723338622E-3</v>
      </c>
      <c r="T222" s="368">
        <v>8.3887501070655408E-3</v>
      </c>
      <c r="U222" s="368">
        <v>2.8743046808523665E-3</v>
      </c>
      <c r="V222" s="368">
        <v>9.7397720133763858E-3</v>
      </c>
      <c r="W222" s="368">
        <v>4.0728061328546448E-3</v>
      </c>
      <c r="X222" s="368">
        <v>1.9646811714826525E-3</v>
      </c>
      <c r="Y222" s="368">
        <v>2.3996941122710869E-3</v>
      </c>
      <c r="Z222" s="368">
        <v>1.5101146832669539E-2</v>
      </c>
      <c r="AA222" s="368">
        <v>5.0440458678586014E-3</v>
      </c>
      <c r="AB222" s="368">
        <v>8.3989989932430204E-3</v>
      </c>
      <c r="AC222" s="368">
        <v>1.232606709761839E-3</v>
      </c>
      <c r="AD222" s="368">
        <v>7.0400942814477898E-3</v>
      </c>
      <c r="AE222" s="368">
        <v>5.1784526427860285E-3</v>
      </c>
      <c r="AF222" s="368">
        <v>1.4608446957295562E-3</v>
      </c>
      <c r="AG222" s="368">
        <v>7.5336251683523862E-3</v>
      </c>
      <c r="AH222" s="368">
        <v>8.0051850664253944E-3</v>
      </c>
      <c r="AI222" s="368">
        <v>1.7170960233118446E-3</v>
      </c>
      <c r="AJ222" s="368">
        <v>1.2793390345878789E-2</v>
      </c>
      <c r="AK222" s="368">
        <v>4.2264329499821273E-3</v>
      </c>
      <c r="AL222" s="368">
        <v>3.7940815787263051E-3</v>
      </c>
      <c r="AM222" s="368">
        <v>6.9267806580257532E-3</v>
      </c>
      <c r="AN222" s="368">
        <v>2.6856230288637008E-3</v>
      </c>
      <c r="AO222" s="369">
        <v>1.6871500556993912E-3</v>
      </c>
      <c r="AP222" s="370">
        <v>1.0016471749064491</v>
      </c>
    </row>
    <row r="223" spans="2:42" ht="13.5">
      <c r="AO223" s="371"/>
    </row>
    <row r="224" spans="2:42" ht="12.75" thickBot="1">
      <c r="B224" s="274"/>
      <c r="C224" s="179"/>
    </row>
    <row r="225" spans="2:15" ht="35.85" customHeight="1">
      <c r="B225" s="372" t="s">
        <v>164</v>
      </c>
      <c r="C225" s="373" t="s">
        <v>35</v>
      </c>
      <c r="E225" s="374" t="s">
        <v>161</v>
      </c>
      <c r="G225" s="374" t="s">
        <v>165</v>
      </c>
      <c r="H225" s="196"/>
      <c r="I225" s="375" t="s">
        <v>166</v>
      </c>
      <c r="J225" s="196"/>
      <c r="K225" s="374" t="s">
        <v>167</v>
      </c>
      <c r="L225" s="196"/>
      <c r="M225" s="374" t="s">
        <v>168</v>
      </c>
      <c r="N225" s="196"/>
      <c r="O225" s="374" t="s">
        <v>169</v>
      </c>
    </row>
    <row r="226" spans="2:15" ht="14.25" customHeight="1">
      <c r="B226" s="280" t="str">
        <f t="array" ref="B226:C264">+TRANSPOSE(結果!$D$5:$AP$6)</f>
        <v>01</v>
      </c>
      <c r="C226" s="376" t="str">
        <v>農業</v>
      </c>
      <c r="D226" s="377"/>
      <c r="E226" s="378">
        <f>I138</f>
        <v>0</v>
      </c>
      <c r="F226" s="377"/>
      <c r="G226" s="379">
        <f t="array" ref="G226:G264">+MMULT(D184:AP222,E226:E264)</f>
        <v>0</v>
      </c>
      <c r="H226" s="377"/>
      <c r="I226" s="380">
        <v>9.175739985569166E-2</v>
      </c>
      <c r="J226" s="377"/>
      <c r="K226" s="379">
        <f>G226*I226</f>
        <v>0</v>
      </c>
      <c r="L226" s="377"/>
      <c r="M226" s="380">
        <v>0.56924773200807477</v>
      </c>
      <c r="N226" s="377"/>
      <c r="O226" s="379">
        <f>G226*M226</f>
        <v>0</v>
      </c>
    </row>
    <row r="227" spans="2:15" ht="14.25" customHeight="1">
      <c r="B227" s="280" t="str">
        <v>02</v>
      </c>
      <c r="C227" s="343" t="str">
        <v>林業</v>
      </c>
      <c r="D227" s="377"/>
      <c r="E227" s="381">
        <f t="shared" ref="E227:E264" si="44">I139</f>
        <v>0</v>
      </c>
      <c r="F227" s="377"/>
      <c r="G227" s="382">
        <v>0</v>
      </c>
      <c r="H227" s="377"/>
      <c r="I227" s="383">
        <v>0.23320294523699953</v>
      </c>
      <c r="J227" s="377"/>
      <c r="K227" s="382">
        <f t="shared" ref="K227:K264" si="45">G227*I227</f>
        <v>0</v>
      </c>
      <c r="L227" s="377"/>
      <c r="M227" s="383">
        <v>0.69155545329038193</v>
      </c>
      <c r="N227" s="377"/>
      <c r="O227" s="382">
        <f t="shared" ref="O227:O264" si="46">G227*M227</f>
        <v>0</v>
      </c>
    </row>
    <row r="228" spans="2:15" ht="14.25" customHeight="1">
      <c r="B228" s="280" t="str">
        <v>03</v>
      </c>
      <c r="C228" s="343" t="str">
        <v>漁業</v>
      </c>
      <c r="D228" s="377"/>
      <c r="E228" s="381">
        <f t="shared" si="44"/>
        <v>0</v>
      </c>
      <c r="F228" s="377"/>
      <c r="G228" s="382">
        <v>0</v>
      </c>
      <c r="H228" s="377"/>
      <c r="I228" s="383">
        <v>0.18494847793597105</v>
      </c>
      <c r="J228" s="377"/>
      <c r="K228" s="382">
        <f t="shared" si="45"/>
        <v>0</v>
      </c>
      <c r="L228" s="377"/>
      <c r="M228" s="383">
        <v>0.53219145756312436</v>
      </c>
      <c r="N228" s="377"/>
      <c r="O228" s="382">
        <f t="shared" si="46"/>
        <v>0</v>
      </c>
    </row>
    <row r="229" spans="2:15" ht="14.25" customHeight="1">
      <c r="B229" s="280" t="str">
        <v>04</v>
      </c>
      <c r="C229" s="343" t="str">
        <v>鉱業</v>
      </c>
      <c r="D229" s="377"/>
      <c r="E229" s="381">
        <f t="shared" si="44"/>
        <v>0</v>
      </c>
      <c r="F229" s="377"/>
      <c r="G229" s="382">
        <v>0</v>
      </c>
      <c r="H229" s="377"/>
      <c r="I229" s="383">
        <v>0.16322230326606693</v>
      </c>
      <c r="J229" s="377"/>
      <c r="K229" s="382">
        <f t="shared" si="45"/>
        <v>0</v>
      </c>
      <c r="L229" s="377"/>
      <c r="M229" s="383">
        <v>0.36745279196045061</v>
      </c>
      <c r="N229" s="377"/>
      <c r="O229" s="382">
        <f t="shared" si="46"/>
        <v>0</v>
      </c>
    </row>
    <row r="230" spans="2:15" ht="14.25" customHeight="1">
      <c r="B230" s="280" t="str">
        <v>05</v>
      </c>
      <c r="C230" s="343" t="str">
        <v>飲食料品</v>
      </c>
      <c r="D230" s="377"/>
      <c r="E230" s="381">
        <f t="shared" si="44"/>
        <v>0</v>
      </c>
      <c r="F230" s="377"/>
      <c r="G230" s="382">
        <v>0</v>
      </c>
      <c r="H230" s="377"/>
      <c r="I230" s="383">
        <v>0.11941228469845128</v>
      </c>
      <c r="J230" s="377"/>
      <c r="K230" s="382">
        <f t="shared" si="45"/>
        <v>0</v>
      </c>
      <c r="L230" s="377"/>
      <c r="M230" s="383">
        <v>0.36638550416486559</v>
      </c>
      <c r="N230" s="377"/>
      <c r="O230" s="382">
        <f t="shared" si="46"/>
        <v>0</v>
      </c>
    </row>
    <row r="231" spans="2:15" ht="14.25" customHeight="1">
      <c r="B231" s="280" t="str">
        <v>06</v>
      </c>
      <c r="C231" s="343" t="str">
        <v>繊維製品</v>
      </c>
      <c r="D231" s="377"/>
      <c r="E231" s="381">
        <f t="shared" si="44"/>
        <v>0</v>
      </c>
      <c r="F231" s="377"/>
      <c r="G231" s="382">
        <v>0</v>
      </c>
      <c r="H231" s="377"/>
      <c r="I231" s="383">
        <v>0.33653907192280835</v>
      </c>
      <c r="J231" s="377"/>
      <c r="K231" s="382">
        <f t="shared" si="45"/>
        <v>0</v>
      </c>
      <c r="L231" s="377"/>
      <c r="M231" s="383">
        <v>0.31248016250872851</v>
      </c>
      <c r="N231" s="377"/>
      <c r="O231" s="382">
        <f t="shared" si="46"/>
        <v>0</v>
      </c>
    </row>
    <row r="232" spans="2:15" ht="14.25" customHeight="1">
      <c r="B232" s="280" t="str">
        <v>07</v>
      </c>
      <c r="C232" s="343" t="str">
        <v>パルプ・紙・木製品</v>
      </c>
      <c r="D232" s="377"/>
      <c r="E232" s="381">
        <f t="shared" si="44"/>
        <v>0</v>
      </c>
      <c r="F232" s="377"/>
      <c r="G232" s="382">
        <v>0</v>
      </c>
      <c r="H232" s="377"/>
      <c r="I232" s="383">
        <v>0.13369554804362999</v>
      </c>
      <c r="J232" s="377"/>
      <c r="K232" s="382">
        <f t="shared" si="45"/>
        <v>0</v>
      </c>
      <c r="L232" s="377"/>
      <c r="M232" s="383">
        <v>0.28199373195199057</v>
      </c>
      <c r="N232" s="377"/>
      <c r="O232" s="382">
        <f t="shared" si="46"/>
        <v>0</v>
      </c>
    </row>
    <row r="233" spans="2:15" ht="14.25" customHeight="1">
      <c r="B233" s="280" t="str">
        <v>08</v>
      </c>
      <c r="C233" s="343" t="str">
        <v>化学製品</v>
      </c>
      <c r="D233" s="377"/>
      <c r="E233" s="381">
        <f t="shared" si="44"/>
        <v>0</v>
      </c>
      <c r="F233" s="377"/>
      <c r="G233" s="382">
        <v>0</v>
      </c>
      <c r="H233" s="377"/>
      <c r="I233" s="383">
        <v>7.0396886625001986E-2</v>
      </c>
      <c r="J233" s="377"/>
      <c r="K233" s="382">
        <f t="shared" si="45"/>
        <v>0</v>
      </c>
      <c r="L233" s="377"/>
      <c r="M233" s="383">
        <v>0.21117558218721966</v>
      </c>
      <c r="N233" s="377"/>
      <c r="O233" s="382">
        <f t="shared" si="46"/>
        <v>0</v>
      </c>
    </row>
    <row r="234" spans="2:15" ht="14.25" customHeight="1">
      <c r="B234" s="280" t="str">
        <v>09</v>
      </c>
      <c r="C234" s="343" t="str">
        <v>石油・石炭製品</v>
      </c>
      <c r="D234" s="377"/>
      <c r="E234" s="381">
        <f t="shared" si="44"/>
        <v>0</v>
      </c>
      <c r="F234" s="377"/>
      <c r="G234" s="382">
        <v>0</v>
      </c>
      <c r="H234" s="377"/>
      <c r="I234" s="383">
        <v>6.5539826240200456E-3</v>
      </c>
      <c r="J234" s="377"/>
      <c r="K234" s="382">
        <f t="shared" si="45"/>
        <v>0</v>
      </c>
      <c r="L234" s="377"/>
      <c r="M234" s="383">
        <v>0.21082724488936944</v>
      </c>
      <c r="N234" s="377"/>
      <c r="O234" s="382">
        <f t="shared" si="46"/>
        <v>0</v>
      </c>
    </row>
    <row r="235" spans="2:15" ht="14.25" customHeight="1">
      <c r="B235" s="280" t="str">
        <v>10</v>
      </c>
      <c r="C235" s="343" t="str">
        <v>プラスチック・ゴム</v>
      </c>
      <c r="D235" s="377"/>
      <c r="E235" s="381">
        <f t="shared" si="44"/>
        <v>0</v>
      </c>
      <c r="F235" s="377"/>
      <c r="G235" s="382">
        <v>0</v>
      </c>
      <c r="H235" s="377"/>
      <c r="I235" s="383">
        <v>0.16508014716869879</v>
      </c>
      <c r="J235" s="377"/>
      <c r="K235" s="382">
        <f t="shared" si="45"/>
        <v>0</v>
      </c>
      <c r="L235" s="377"/>
      <c r="M235" s="383">
        <v>0.27856643794399999</v>
      </c>
      <c r="N235" s="377"/>
      <c r="O235" s="382">
        <f t="shared" si="46"/>
        <v>0</v>
      </c>
    </row>
    <row r="236" spans="2:15" ht="14.25" customHeight="1">
      <c r="B236" s="280" t="str">
        <v>11</v>
      </c>
      <c r="C236" s="343" t="str">
        <v>窯業・土石製品</v>
      </c>
      <c r="D236" s="377"/>
      <c r="E236" s="381">
        <f t="shared" si="44"/>
        <v>0</v>
      </c>
      <c r="F236" s="377"/>
      <c r="G236" s="382">
        <v>0</v>
      </c>
      <c r="H236" s="377"/>
      <c r="I236" s="383">
        <v>0.16238422587571708</v>
      </c>
      <c r="J236" s="377"/>
      <c r="K236" s="382">
        <f t="shared" si="45"/>
        <v>0</v>
      </c>
      <c r="L236" s="377"/>
      <c r="M236" s="383">
        <v>0.44724064993750601</v>
      </c>
      <c r="N236" s="377"/>
      <c r="O236" s="382">
        <f t="shared" si="46"/>
        <v>0</v>
      </c>
    </row>
    <row r="237" spans="2:15" ht="14.25" customHeight="1">
      <c r="B237" s="280" t="str">
        <v>12</v>
      </c>
      <c r="C237" s="343" t="str">
        <v>鉄鋼</v>
      </c>
      <c r="D237" s="377"/>
      <c r="E237" s="381">
        <f t="shared" si="44"/>
        <v>0</v>
      </c>
      <c r="F237" s="377"/>
      <c r="G237" s="382">
        <v>0</v>
      </c>
      <c r="H237" s="377"/>
      <c r="I237" s="383">
        <v>0.10286949518925105</v>
      </c>
      <c r="J237" s="377"/>
      <c r="K237" s="382">
        <f t="shared" si="45"/>
        <v>0</v>
      </c>
      <c r="L237" s="377"/>
      <c r="M237" s="383">
        <v>0.29327907995309344</v>
      </c>
      <c r="N237" s="377"/>
      <c r="O237" s="382">
        <f t="shared" si="46"/>
        <v>0</v>
      </c>
    </row>
    <row r="238" spans="2:15" ht="14.25" customHeight="1">
      <c r="B238" s="280" t="str">
        <v>13</v>
      </c>
      <c r="C238" s="343" t="str">
        <v>非鉄金属</v>
      </c>
      <c r="D238" s="377"/>
      <c r="E238" s="381">
        <f t="shared" si="44"/>
        <v>0</v>
      </c>
      <c r="F238" s="377"/>
      <c r="G238" s="382">
        <v>0</v>
      </c>
      <c r="H238" s="377"/>
      <c r="I238" s="383">
        <v>6.4200620613666839E-2</v>
      </c>
      <c r="J238" s="377"/>
      <c r="K238" s="382">
        <f t="shared" si="45"/>
        <v>0</v>
      </c>
      <c r="L238" s="377"/>
      <c r="M238" s="383">
        <v>0.28259544407921222</v>
      </c>
      <c r="N238" s="377"/>
      <c r="O238" s="382">
        <f t="shared" si="46"/>
        <v>0</v>
      </c>
    </row>
    <row r="239" spans="2:15" ht="14.25" customHeight="1">
      <c r="B239" s="280" t="str">
        <v>14</v>
      </c>
      <c r="C239" s="343" t="str">
        <v>金属製品</v>
      </c>
      <c r="D239" s="377"/>
      <c r="E239" s="381">
        <f t="shared" si="44"/>
        <v>0</v>
      </c>
      <c r="F239" s="377"/>
      <c r="G239" s="382">
        <v>0</v>
      </c>
      <c r="H239" s="377"/>
      <c r="I239" s="383">
        <v>0.22290141015554077</v>
      </c>
      <c r="J239" s="377"/>
      <c r="K239" s="382">
        <f t="shared" si="45"/>
        <v>0</v>
      </c>
      <c r="L239" s="377"/>
      <c r="M239" s="383">
        <v>0.30697815166737275</v>
      </c>
      <c r="N239" s="377"/>
      <c r="O239" s="382">
        <f t="shared" si="46"/>
        <v>0</v>
      </c>
    </row>
    <row r="240" spans="2:15" ht="14.25" customHeight="1">
      <c r="B240" s="280" t="str">
        <v>15</v>
      </c>
      <c r="C240" s="343" t="str">
        <v>はん用機械</v>
      </c>
      <c r="D240" s="377"/>
      <c r="E240" s="381">
        <f t="shared" si="44"/>
        <v>0</v>
      </c>
      <c r="F240" s="377"/>
      <c r="G240" s="382">
        <v>0</v>
      </c>
      <c r="H240" s="377"/>
      <c r="I240" s="383">
        <v>0.17123834006306801</v>
      </c>
      <c r="J240" s="377"/>
      <c r="K240" s="382">
        <f t="shared" si="45"/>
        <v>0</v>
      </c>
      <c r="L240" s="377"/>
      <c r="M240" s="383">
        <v>0.34364629010460362</v>
      </c>
      <c r="N240" s="377"/>
      <c r="O240" s="382">
        <f t="shared" si="46"/>
        <v>0</v>
      </c>
    </row>
    <row r="241" spans="2:15" ht="14.25" customHeight="1">
      <c r="B241" s="280" t="str">
        <v>16</v>
      </c>
      <c r="C241" s="343" t="str">
        <v>生産用機械</v>
      </c>
      <c r="D241" s="377"/>
      <c r="E241" s="381">
        <f t="shared" si="44"/>
        <v>0</v>
      </c>
      <c r="F241" s="377"/>
      <c r="G241" s="382">
        <v>0</v>
      </c>
      <c r="H241" s="377"/>
      <c r="I241" s="383">
        <v>0.22962027979383612</v>
      </c>
      <c r="J241" s="377"/>
      <c r="K241" s="382">
        <f t="shared" si="45"/>
        <v>0</v>
      </c>
      <c r="L241" s="377"/>
      <c r="M241" s="383">
        <v>0.40141059496326809</v>
      </c>
      <c r="N241" s="377"/>
      <c r="O241" s="382">
        <f t="shared" si="46"/>
        <v>0</v>
      </c>
    </row>
    <row r="242" spans="2:15" ht="14.25" customHeight="1">
      <c r="B242" s="280" t="str">
        <v>17</v>
      </c>
      <c r="C242" s="343" t="str">
        <v>業務用機械</v>
      </c>
      <c r="D242" s="377"/>
      <c r="E242" s="381">
        <f t="shared" si="44"/>
        <v>0</v>
      </c>
      <c r="F242" s="377"/>
      <c r="G242" s="382">
        <v>0</v>
      </c>
      <c r="H242" s="377"/>
      <c r="I242" s="383">
        <v>0.11954910753008527</v>
      </c>
      <c r="J242" s="377"/>
      <c r="K242" s="382">
        <f t="shared" si="45"/>
        <v>0</v>
      </c>
      <c r="L242" s="377"/>
      <c r="M242" s="383">
        <v>0.1413771906336857</v>
      </c>
      <c r="N242" s="377"/>
      <c r="O242" s="382">
        <f t="shared" si="46"/>
        <v>0</v>
      </c>
    </row>
    <row r="243" spans="2:15" ht="14.25" customHeight="1">
      <c r="B243" s="280" t="str">
        <v>18</v>
      </c>
      <c r="C243" s="343" t="str">
        <v>電子部品</v>
      </c>
      <c r="D243" s="377"/>
      <c r="E243" s="381">
        <f t="shared" si="44"/>
        <v>0</v>
      </c>
      <c r="F243" s="377"/>
      <c r="G243" s="382">
        <v>0</v>
      </c>
      <c r="H243" s="377"/>
      <c r="I243" s="383">
        <v>0.11672355521733292</v>
      </c>
      <c r="J243" s="377"/>
      <c r="K243" s="382">
        <f t="shared" si="45"/>
        <v>0</v>
      </c>
      <c r="L243" s="377"/>
      <c r="M243" s="383">
        <v>0.33587000313353327</v>
      </c>
      <c r="N243" s="377"/>
      <c r="O243" s="382">
        <f t="shared" si="46"/>
        <v>0</v>
      </c>
    </row>
    <row r="244" spans="2:15" ht="14.25" customHeight="1">
      <c r="B244" s="280" t="str">
        <v>19</v>
      </c>
      <c r="C244" s="343" t="str">
        <v>電気機械</v>
      </c>
      <c r="D244" s="377"/>
      <c r="E244" s="381">
        <f t="shared" si="44"/>
        <v>0</v>
      </c>
      <c r="F244" s="377"/>
      <c r="G244" s="382">
        <v>0</v>
      </c>
      <c r="H244" s="377"/>
      <c r="I244" s="383">
        <v>0.13872273106117314</v>
      </c>
      <c r="J244" s="377"/>
      <c r="K244" s="382">
        <f t="shared" si="45"/>
        <v>0</v>
      </c>
      <c r="L244" s="377"/>
      <c r="M244" s="383">
        <v>0.21136318439087173</v>
      </c>
      <c r="N244" s="377"/>
      <c r="O244" s="382">
        <f t="shared" si="46"/>
        <v>0</v>
      </c>
    </row>
    <row r="245" spans="2:15" ht="14.25" customHeight="1">
      <c r="B245" s="280" t="str">
        <v>20</v>
      </c>
      <c r="C245" s="343" t="str">
        <v>情報・通信機器</v>
      </c>
      <c r="D245" s="377"/>
      <c r="E245" s="381">
        <f t="shared" si="44"/>
        <v>0</v>
      </c>
      <c r="F245" s="377"/>
      <c r="G245" s="382">
        <v>0</v>
      </c>
      <c r="H245" s="377"/>
      <c r="I245" s="383">
        <v>0.13006548293665784</v>
      </c>
      <c r="J245" s="377"/>
      <c r="K245" s="382">
        <f t="shared" si="45"/>
        <v>0</v>
      </c>
      <c r="L245" s="377"/>
      <c r="M245" s="383">
        <v>0.32736431179952147</v>
      </c>
      <c r="N245" s="377"/>
      <c r="O245" s="382">
        <f t="shared" si="46"/>
        <v>0</v>
      </c>
    </row>
    <row r="246" spans="2:15" ht="14.25" customHeight="1">
      <c r="B246" s="280" t="str">
        <v>21</v>
      </c>
      <c r="C246" s="343" t="str">
        <v>輸送機械</v>
      </c>
      <c r="D246" s="377"/>
      <c r="E246" s="381">
        <f t="shared" si="44"/>
        <v>0</v>
      </c>
      <c r="F246" s="377"/>
      <c r="G246" s="382">
        <v>0</v>
      </c>
      <c r="H246" s="377"/>
      <c r="I246" s="383">
        <v>0.10376164938536188</v>
      </c>
      <c r="J246" s="377"/>
      <c r="K246" s="382">
        <f t="shared" si="45"/>
        <v>0</v>
      </c>
      <c r="L246" s="377"/>
      <c r="M246" s="383">
        <v>0.17231967218062008</v>
      </c>
      <c r="N246" s="377"/>
      <c r="O246" s="382">
        <f t="shared" si="46"/>
        <v>0</v>
      </c>
    </row>
    <row r="247" spans="2:15" ht="14.25" customHeight="1">
      <c r="B247" s="280" t="str">
        <v>22</v>
      </c>
      <c r="C247" s="343" t="str">
        <v>その他の製造工業製品</v>
      </c>
      <c r="D247" s="377"/>
      <c r="E247" s="381">
        <f t="shared" si="44"/>
        <v>0</v>
      </c>
      <c r="F247" s="377"/>
      <c r="G247" s="382">
        <v>0</v>
      </c>
      <c r="H247" s="377"/>
      <c r="I247" s="383">
        <v>0.18937403425501537</v>
      </c>
      <c r="J247" s="377"/>
      <c r="K247" s="382">
        <f t="shared" si="45"/>
        <v>0</v>
      </c>
      <c r="L247" s="377"/>
      <c r="M247" s="383">
        <v>0.3243077605148032</v>
      </c>
      <c r="N247" s="377"/>
      <c r="O247" s="382">
        <f t="shared" si="46"/>
        <v>0</v>
      </c>
    </row>
    <row r="248" spans="2:15" ht="14.25" customHeight="1">
      <c r="B248" s="280" t="str">
        <v>23</v>
      </c>
      <c r="C248" s="343" t="str">
        <v>建設</v>
      </c>
      <c r="D248" s="377"/>
      <c r="E248" s="381">
        <f t="shared" si="44"/>
        <v>0</v>
      </c>
      <c r="F248" s="377"/>
      <c r="G248" s="382">
        <v>0</v>
      </c>
      <c r="H248" s="377"/>
      <c r="I248" s="383">
        <v>0.33390828769602549</v>
      </c>
      <c r="J248" s="377"/>
      <c r="K248" s="382">
        <f t="shared" si="45"/>
        <v>0</v>
      </c>
      <c r="L248" s="377"/>
      <c r="M248" s="383">
        <v>0.49728374364167399</v>
      </c>
      <c r="N248" s="377"/>
      <c r="O248" s="382">
        <f t="shared" si="46"/>
        <v>0</v>
      </c>
    </row>
    <row r="249" spans="2:15" ht="14.25" customHeight="1">
      <c r="B249" s="280" t="str">
        <v>24</v>
      </c>
      <c r="C249" s="343" t="str">
        <v>電力・ガス・熱供給</v>
      </c>
      <c r="D249" s="377"/>
      <c r="E249" s="381">
        <f t="shared" si="44"/>
        <v>0</v>
      </c>
      <c r="F249" s="377"/>
      <c r="G249" s="382">
        <v>0</v>
      </c>
      <c r="H249" s="377"/>
      <c r="I249" s="383">
        <v>9.0420546785155737E-2</v>
      </c>
      <c r="J249" s="377"/>
      <c r="K249" s="382">
        <f t="shared" si="45"/>
        <v>0</v>
      </c>
      <c r="L249" s="377"/>
      <c r="M249" s="383">
        <v>0.16497858130867549</v>
      </c>
      <c r="N249" s="377"/>
      <c r="O249" s="382">
        <f t="shared" si="46"/>
        <v>0</v>
      </c>
    </row>
    <row r="250" spans="2:15" ht="14.25" customHeight="1">
      <c r="B250" s="280" t="str">
        <v>25</v>
      </c>
      <c r="C250" s="343" t="str">
        <v>水道</v>
      </c>
      <c r="D250" s="377"/>
      <c r="E250" s="381">
        <f t="shared" si="44"/>
        <v>0</v>
      </c>
      <c r="F250" s="377"/>
      <c r="G250" s="382">
        <v>0</v>
      </c>
      <c r="H250" s="377"/>
      <c r="I250" s="383">
        <v>0.10087533530989694</v>
      </c>
      <c r="J250" s="377"/>
      <c r="K250" s="382">
        <f t="shared" si="45"/>
        <v>0</v>
      </c>
      <c r="L250" s="377"/>
      <c r="M250" s="383">
        <v>0.64968233799237607</v>
      </c>
      <c r="N250" s="377"/>
      <c r="O250" s="382">
        <f t="shared" si="46"/>
        <v>0</v>
      </c>
    </row>
    <row r="251" spans="2:15" ht="14.25" customHeight="1">
      <c r="B251" s="280" t="str">
        <v>26</v>
      </c>
      <c r="C251" s="343" t="str">
        <v>廃棄物処理</v>
      </c>
      <c r="D251" s="377"/>
      <c r="E251" s="381">
        <f t="shared" si="44"/>
        <v>0</v>
      </c>
      <c r="F251" s="377"/>
      <c r="G251" s="382">
        <v>0</v>
      </c>
      <c r="H251" s="377"/>
      <c r="I251" s="383">
        <v>0.46323635663022011</v>
      </c>
      <c r="J251" s="377"/>
      <c r="K251" s="382">
        <f t="shared" si="45"/>
        <v>0</v>
      </c>
      <c r="L251" s="377"/>
      <c r="M251" s="383">
        <v>0.84810461923799429</v>
      </c>
      <c r="N251" s="377"/>
      <c r="O251" s="382">
        <f t="shared" si="46"/>
        <v>0</v>
      </c>
    </row>
    <row r="252" spans="2:15" ht="14.25" customHeight="1">
      <c r="B252" s="280" t="str">
        <v>27</v>
      </c>
      <c r="C252" s="343" t="str">
        <v>商業</v>
      </c>
      <c r="D252" s="377"/>
      <c r="E252" s="381">
        <f t="shared" si="44"/>
        <v>0</v>
      </c>
      <c r="F252" s="377"/>
      <c r="G252" s="382">
        <v>0</v>
      </c>
      <c r="H252" s="377"/>
      <c r="I252" s="383">
        <v>0.40134131327657019</v>
      </c>
      <c r="J252" s="377"/>
      <c r="K252" s="382">
        <f t="shared" si="45"/>
        <v>0</v>
      </c>
      <c r="L252" s="377"/>
      <c r="M252" s="383">
        <v>0.75458958813974897</v>
      </c>
      <c r="N252" s="377"/>
      <c r="O252" s="382">
        <f t="shared" si="46"/>
        <v>0</v>
      </c>
    </row>
    <row r="253" spans="2:15" ht="14.25" customHeight="1">
      <c r="B253" s="280" t="str">
        <v>28</v>
      </c>
      <c r="C253" s="343" t="str">
        <v>金融・保険</v>
      </c>
      <c r="D253" s="377"/>
      <c r="E253" s="381">
        <f t="shared" si="44"/>
        <v>0</v>
      </c>
      <c r="F253" s="377"/>
      <c r="G253" s="382">
        <v>0</v>
      </c>
      <c r="H253" s="377"/>
      <c r="I253" s="383">
        <v>0.23583960829407619</v>
      </c>
      <c r="J253" s="377"/>
      <c r="K253" s="382">
        <f t="shared" si="45"/>
        <v>0</v>
      </c>
      <c r="L253" s="377"/>
      <c r="M253" s="383">
        <v>0.71020113876627466</v>
      </c>
      <c r="N253" s="377"/>
      <c r="O253" s="382">
        <f t="shared" si="46"/>
        <v>0</v>
      </c>
    </row>
    <row r="254" spans="2:15" ht="14.25" customHeight="1">
      <c r="B254" s="280" t="str">
        <v>29</v>
      </c>
      <c r="C254" s="343" t="str">
        <v>不動産</v>
      </c>
      <c r="D254" s="377"/>
      <c r="E254" s="381">
        <f t="shared" si="44"/>
        <v>0</v>
      </c>
      <c r="F254" s="377"/>
      <c r="G254" s="382">
        <v>0</v>
      </c>
      <c r="H254" s="377"/>
      <c r="I254" s="383">
        <v>3.5929142664132024E-2</v>
      </c>
      <c r="J254" s="377"/>
      <c r="K254" s="382">
        <f t="shared" si="45"/>
        <v>0</v>
      </c>
      <c r="L254" s="377"/>
      <c r="M254" s="383">
        <v>0.89424536443004576</v>
      </c>
      <c r="N254" s="377"/>
      <c r="O254" s="382">
        <f t="shared" si="46"/>
        <v>0</v>
      </c>
    </row>
    <row r="255" spans="2:15" ht="14.25" customHeight="1">
      <c r="B255" s="280" t="str">
        <v>30</v>
      </c>
      <c r="C255" s="343" t="str">
        <v>運輸・郵便</v>
      </c>
      <c r="D255" s="377"/>
      <c r="E255" s="381">
        <f t="shared" si="44"/>
        <v>0</v>
      </c>
      <c r="F255" s="377"/>
      <c r="G255" s="382">
        <v>0</v>
      </c>
      <c r="H255" s="377"/>
      <c r="I255" s="383">
        <v>0.39131690816519482</v>
      </c>
      <c r="J255" s="377"/>
      <c r="K255" s="382">
        <f t="shared" si="45"/>
        <v>0</v>
      </c>
      <c r="L255" s="377"/>
      <c r="M255" s="383">
        <v>0.72123903101779552</v>
      </c>
      <c r="N255" s="377"/>
      <c r="O255" s="382">
        <f t="shared" si="46"/>
        <v>0</v>
      </c>
    </row>
    <row r="256" spans="2:15" ht="14.25" customHeight="1">
      <c r="B256" s="280" t="str">
        <v>31</v>
      </c>
      <c r="C256" s="343" t="str">
        <v>情報通信</v>
      </c>
      <c r="D256" s="377"/>
      <c r="E256" s="381">
        <f t="shared" si="44"/>
        <v>0</v>
      </c>
      <c r="F256" s="377"/>
      <c r="G256" s="382">
        <v>0</v>
      </c>
      <c r="H256" s="377"/>
      <c r="I256" s="383">
        <v>0.14484222329008489</v>
      </c>
      <c r="J256" s="377"/>
      <c r="K256" s="382">
        <f t="shared" si="45"/>
        <v>0</v>
      </c>
      <c r="L256" s="377"/>
      <c r="M256" s="383">
        <v>0.5962986236893012</v>
      </c>
      <c r="N256" s="377"/>
      <c r="O256" s="382">
        <f t="shared" si="46"/>
        <v>0</v>
      </c>
    </row>
    <row r="257" spans="2:15" ht="14.25" customHeight="1">
      <c r="B257" s="280" t="str">
        <v>32</v>
      </c>
      <c r="C257" s="343" t="str">
        <v>公務</v>
      </c>
      <c r="D257" s="377"/>
      <c r="E257" s="381">
        <f t="shared" si="44"/>
        <v>0</v>
      </c>
      <c r="F257" s="377"/>
      <c r="G257" s="382">
        <v>0</v>
      </c>
      <c r="H257" s="377"/>
      <c r="I257" s="383">
        <v>0.28984872298206921</v>
      </c>
      <c r="J257" s="377"/>
      <c r="K257" s="382">
        <f t="shared" si="45"/>
        <v>0</v>
      </c>
      <c r="L257" s="377"/>
      <c r="M257" s="383">
        <v>0.71200581883763614</v>
      </c>
      <c r="N257" s="377"/>
      <c r="O257" s="382">
        <f t="shared" si="46"/>
        <v>0</v>
      </c>
    </row>
    <row r="258" spans="2:15" ht="14.25" customHeight="1">
      <c r="B258" s="280" t="str">
        <v>33</v>
      </c>
      <c r="C258" s="343" t="str">
        <v>教育・研究</v>
      </c>
      <c r="D258" s="377"/>
      <c r="E258" s="381">
        <f t="shared" si="44"/>
        <v>0</v>
      </c>
      <c r="F258" s="377"/>
      <c r="G258" s="382">
        <v>0</v>
      </c>
      <c r="H258" s="377"/>
      <c r="I258" s="383">
        <v>0.53483757625132133</v>
      </c>
      <c r="J258" s="377"/>
      <c r="K258" s="382">
        <f t="shared" si="45"/>
        <v>0</v>
      </c>
      <c r="L258" s="377"/>
      <c r="M258" s="383">
        <v>0.79645739047423891</v>
      </c>
      <c r="N258" s="377"/>
      <c r="O258" s="382">
        <f t="shared" si="46"/>
        <v>0</v>
      </c>
    </row>
    <row r="259" spans="2:15" ht="14.25" customHeight="1">
      <c r="B259" s="280" t="str">
        <v>34</v>
      </c>
      <c r="C259" s="343" t="str">
        <v>医療・福祉</v>
      </c>
      <c r="D259" s="377"/>
      <c r="E259" s="381">
        <f t="shared" si="44"/>
        <v>0</v>
      </c>
      <c r="F259" s="377"/>
      <c r="G259" s="382">
        <v>0</v>
      </c>
      <c r="H259" s="377"/>
      <c r="I259" s="383">
        <v>0.42776753300528664</v>
      </c>
      <c r="J259" s="377"/>
      <c r="K259" s="382">
        <f t="shared" si="45"/>
        <v>0</v>
      </c>
      <c r="L259" s="377"/>
      <c r="M259" s="383">
        <v>0.62834506533650469</v>
      </c>
      <c r="N259" s="377"/>
      <c r="O259" s="382">
        <f t="shared" si="46"/>
        <v>0</v>
      </c>
    </row>
    <row r="260" spans="2:15" ht="14.25" customHeight="1">
      <c r="B260" s="280" t="str">
        <v>35</v>
      </c>
      <c r="C260" s="343" t="str">
        <v>その他の非営利団体サービス</v>
      </c>
      <c r="D260" s="377"/>
      <c r="E260" s="381">
        <f t="shared" si="44"/>
        <v>0</v>
      </c>
      <c r="F260" s="377"/>
      <c r="G260" s="382">
        <v>0</v>
      </c>
      <c r="H260" s="377"/>
      <c r="I260" s="383">
        <v>0.57873614473181301</v>
      </c>
      <c r="J260" s="377"/>
      <c r="K260" s="382">
        <f t="shared" si="45"/>
        <v>0</v>
      </c>
      <c r="L260" s="377"/>
      <c r="M260" s="383">
        <v>0.71936977109610567</v>
      </c>
      <c r="N260" s="377"/>
      <c r="O260" s="382">
        <f t="shared" si="46"/>
        <v>0</v>
      </c>
    </row>
    <row r="261" spans="2:15" ht="14.25" customHeight="1">
      <c r="B261" s="280" t="str">
        <v>36</v>
      </c>
      <c r="C261" s="343" t="str">
        <v>対事業所サービス</v>
      </c>
      <c r="D261" s="377"/>
      <c r="E261" s="381">
        <f t="shared" si="44"/>
        <v>0</v>
      </c>
      <c r="F261" s="377"/>
      <c r="G261" s="382">
        <v>0</v>
      </c>
      <c r="H261" s="377"/>
      <c r="I261" s="383">
        <v>0.32852146070397936</v>
      </c>
      <c r="J261" s="377"/>
      <c r="K261" s="382">
        <f t="shared" si="45"/>
        <v>0</v>
      </c>
      <c r="L261" s="377"/>
      <c r="M261" s="383">
        <v>0.65161794215947644</v>
      </c>
      <c r="N261" s="377"/>
      <c r="O261" s="382">
        <f t="shared" si="46"/>
        <v>0</v>
      </c>
    </row>
    <row r="262" spans="2:15" ht="14.25" customHeight="1">
      <c r="B262" s="280" t="str">
        <v>37</v>
      </c>
      <c r="C262" s="343" t="str">
        <v>対個人サービス</v>
      </c>
      <c r="D262" s="377"/>
      <c r="E262" s="381">
        <f t="shared" si="44"/>
        <v>0</v>
      </c>
      <c r="F262" s="377"/>
      <c r="G262" s="382">
        <v>0</v>
      </c>
      <c r="H262" s="377"/>
      <c r="I262" s="383">
        <v>0.26977078648856606</v>
      </c>
      <c r="J262" s="377"/>
      <c r="K262" s="382">
        <f t="shared" si="45"/>
        <v>0</v>
      </c>
      <c r="L262" s="377"/>
      <c r="M262" s="383">
        <v>0.60110366140536664</v>
      </c>
      <c r="N262" s="377"/>
      <c r="O262" s="382">
        <f t="shared" si="46"/>
        <v>0</v>
      </c>
    </row>
    <row r="263" spans="2:15" ht="14.25" customHeight="1">
      <c r="B263" s="280" t="str">
        <v>38</v>
      </c>
      <c r="C263" s="343" t="str">
        <v>事務用品</v>
      </c>
      <c r="D263" s="377"/>
      <c r="E263" s="381">
        <f t="shared" si="44"/>
        <v>0</v>
      </c>
      <c r="F263" s="377"/>
      <c r="G263" s="382">
        <v>0</v>
      </c>
      <c r="H263" s="377"/>
      <c r="I263" s="383">
        <v>0</v>
      </c>
      <c r="J263" s="377"/>
      <c r="K263" s="382">
        <f t="shared" si="45"/>
        <v>0</v>
      </c>
      <c r="L263" s="377"/>
      <c r="M263" s="383">
        <v>0</v>
      </c>
      <c r="N263" s="377"/>
      <c r="O263" s="382">
        <f t="shared" si="46"/>
        <v>0</v>
      </c>
    </row>
    <row r="264" spans="2:15" ht="14.25" customHeight="1" thickBot="1">
      <c r="B264" s="350" t="str">
        <v>39</v>
      </c>
      <c r="C264" s="351" t="str">
        <v>分類不明</v>
      </c>
      <c r="D264" s="377"/>
      <c r="E264" s="384">
        <f t="shared" si="44"/>
        <v>0</v>
      </c>
      <c r="F264" s="377"/>
      <c r="G264" s="385">
        <v>0</v>
      </c>
      <c r="H264" s="377"/>
      <c r="I264" s="386">
        <v>2.7586571504097279E-2</v>
      </c>
      <c r="J264" s="377"/>
      <c r="K264" s="385">
        <f t="shared" si="45"/>
        <v>0</v>
      </c>
      <c r="L264" s="377"/>
      <c r="M264" s="386">
        <v>0.39233412635474491</v>
      </c>
      <c r="N264" s="377"/>
      <c r="O264" s="387">
        <f t="shared" si="46"/>
        <v>0</v>
      </c>
    </row>
    <row r="265" spans="2:15" ht="14.25" customHeight="1" thickBot="1">
      <c r="E265" s="388">
        <f>SUM(E226:E264)</f>
        <v>0</v>
      </c>
      <c r="G265" s="389">
        <f>SUM(G226:G264)</f>
        <v>0</v>
      </c>
      <c r="K265" s="389">
        <f>SUM(K226:K264)</f>
        <v>0</v>
      </c>
      <c r="O265" s="390">
        <f>SUM(O226:O264)</f>
        <v>0</v>
      </c>
    </row>
  </sheetData>
  <phoneticPr fontId="8"/>
  <pageMargins left="0.86614173228346458" right="0.55118110236220474" top="0.98425196850393704" bottom="0.98425196850393704" header="0.51181102362204722" footer="0.51181102362204722"/>
  <pageSetup paperSize="9" scale="72" fitToWidth="5" fitToHeight="5" pageOrder="overThenDown" orientation="landscape" r:id="rId1"/>
  <headerFooter alignWithMargins="0"/>
  <rowBreaks count="5" manualBreakCount="5">
    <brk id="47" max="42" man="1"/>
    <brk id="90" max="42" man="1"/>
    <brk id="134" max="42" man="1"/>
    <brk id="178" max="42" man="1"/>
    <brk id="223" max="42" man="1"/>
  </rowBreaks>
  <colBreaks count="2" manualBreakCount="2">
    <brk id="15" max="264" man="1"/>
    <brk id="28" max="264"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Z177"/>
  <sheetViews>
    <sheetView showGridLines="0" view="pageBreakPreview" topLeftCell="A109" zoomScale="85" zoomScaleNormal="100" zoomScaleSheetLayoutView="85" workbookViewId="0">
      <selection activeCell="F138" sqref="F138"/>
    </sheetView>
  </sheetViews>
  <sheetFormatPr defaultRowHeight="12"/>
  <cols>
    <col min="1" max="1" width="1.625" style="259" customWidth="1"/>
    <col min="2" max="2" width="6.625" style="259" bestFit="1" customWidth="1"/>
    <col min="3" max="3" width="30.5" style="259" bestFit="1" customWidth="1"/>
    <col min="4" max="42" width="11" style="259" customWidth="1"/>
    <col min="43" max="43" width="9" style="259"/>
    <col min="44" max="44" width="11" style="259" customWidth="1"/>
    <col min="45" max="45" width="1.625" style="259" customWidth="1"/>
    <col min="46" max="46" width="11" style="259" customWidth="1"/>
    <col min="47" max="47" width="1.625" style="259" customWidth="1"/>
    <col min="48" max="48" width="11" style="259" customWidth="1"/>
    <col min="49" max="49" width="1.625" style="259" customWidth="1"/>
    <col min="50" max="50" width="11" style="259" customWidth="1"/>
    <col min="51" max="51" width="9" style="259"/>
    <col min="52" max="52" width="10.75" style="259" customWidth="1"/>
    <col min="53" max="256" width="9" style="259"/>
    <col min="257" max="257" width="1.625" style="259" customWidth="1"/>
    <col min="258" max="258" width="6.625" style="259" bestFit="1" customWidth="1"/>
    <col min="259" max="259" width="30.5" style="259" bestFit="1" customWidth="1"/>
    <col min="260" max="298" width="11" style="259" customWidth="1"/>
    <col min="299" max="299" width="9" style="259"/>
    <col min="300" max="300" width="11" style="259" customWidth="1"/>
    <col min="301" max="301" width="1.625" style="259" customWidth="1"/>
    <col min="302" max="302" width="11" style="259" customWidth="1"/>
    <col min="303" max="303" width="1.625" style="259" customWidth="1"/>
    <col min="304" max="304" width="11" style="259" customWidth="1"/>
    <col min="305" max="305" width="1.625" style="259" customWidth="1"/>
    <col min="306" max="306" width="11" style="259" customWidth="1"/>
    <col min="307" max="307" width="9" style="259"/>
    <col min="308" max="308" width="10.75" style="259" customWidth="1"/>
    <col min="309" max="512" width="9" style="259"/>
    <col min="513" max="513" width="1.625" style="259" customWidth="1"/>
    <col min="514" max="514" width="6.625" style="259" bestFit="1" customWidth="1"/>
    <col min="515" max="515" width="30.5" style="259" bestFit="1" customWidth="1"/>
    <col min="516" max="554" width="11" style="259" customWidth="1"/>
    <col min="555" max="555" width="9" style="259"/>
    <col min="556" max="556" width="11" style="259" customWidth="1"/>
    <col min="557" max="557" width="1.625" style="259" customWidth="1"/>
    <col min="558" max="558" width="11" style="259" customWidth="1"/>
    <col min="559" max="559" width="1.625" style="259" customWidth="1"/>
    <col min="560" max="560" width="11" style="259" customWidth="1"/>
    <col min="561" max="561" width="1.625" style="259" customWidth="1"/>
    <col min="562" max="562" width="11" style="259" customWidth="1"/>
    <col min="563" max="563" width="9" style="259"/>
    <col min="564" max="564" width="10.75" style="259" customWidth="1"/>
    <col min="565" max="768" width="9" style="259"/>
    <col min="769" max="769" width="1.625" style="259" customWidth="1"/>
    <col min="770" max="770" width="6.625" style="259" bestFit="1" customWidth="1"/>
    <col min="771" max="771" width="30.5" style="259" bestFit="1" customWidth="1"/>
    <col min="772" max="810" width="11" style="259" customWidth="1"/>
    <col min="811" max="811" width="9" style="259"/>
    <col min="812" max="812" width="11" style="259" customWidth="1"/>
    <col min="813" max="813" width="1.625" style="259" customWidth="1"/>
    <col min="814" max="814" width="11" style="259" customWidth="1"/>
    <col min="815" max="815" width="1.625" style="259" customWidth="1"/>
    <col min="816" max="816" width="11" style="259" customWidth="1"/>
    <col min="817" max="817" width="1.625" style="259" customWidth="1"/>
    <col min="818" max="818" width="11" style="259" customWidth="1"/>
    <col min="819" max="819" width="9" style="259"/>
    <col min="820" max="820" width="10.75" style="259" customWidth="1"/>
    <col min="821" max="1024" width="9" style="259"/>
    <col min="1025" max="1025" width="1.625" style="259" customWidth="1"/>
    <col min="1026" max="1026" width="6.625" style="259" bestFit="1" customWidth="1"/>
    <col min="1027" max="1027" width="30.5" style="259" bestFit="1" customWidth="1"/>
    <col min="1028" max="1066" width="11" style="259" customWidth="1"/>
    <col min="1067" max="1067" width="9" style="259"/>
    <col min="1068" max="1068" width="11" style="259" customWidth="1"/>
    <col min="1069" max="1069" width="1.625" style="259" customWidth="1"/>
    <col min="1070" max="1070" width="11" style="259" customWidth="1"/>
    <col min="1071" max="1071" width="1.625" style="259" customWidth="1"/>
    <col min="1072" max="1072" width="11" style="259" customWidth="1"/>
    <col min="1073" max="1073" width="1.625" style="259" customWidth="1"/>
    <col min="1074" max="1074" width="11" style="259" customWidth="1"/>
    <col min="1075" max="1075" width="9" style="259"/>
    <col min="1076" max="1076" width="10.75" style="259" customWidth="1"/>
    <col min="1077" max="1280" width="9" style="259"/>
    <col min="1281" max="1281" width="1.625" style="259" customWidth="1"/>
    <col min="1282" max="1282" width="6.625" style="259" bestFit="1" customWidth="1"/>
    <col min="1283" max="1283" width="30.5" style="259" bestFit="1" customWidth="1"/>
    <col min="1284" max="1322" width="11" style="259" customWidth="1"/>
    <col min="1323" max="1323" width="9" style="259"/>
    <col min="1324" max="1324" width="11" style="259" customWidth="1"/>
    <col min="1325" max="1325" width="1.625" style="259" customWidth="1"/>
    <col min="1326" max="1326" width="11" style="259" customWidth="1"/>
    <col min="1327" max="1327" width="1.625" style="259" customWidth="1"/>
    <col min="1328" max="1328" width="11" style="259" customWidth="1"/>
    <col min="1329" max="1329" width="1.625" style="259" customWidth="1"/>
    <col min="1330" max="1330" width="11" style="259" customWidth="1"/>
    <col min="1331" max="1331" width="9" style="259"/>
    <col min="1332" max="1332" width="10.75" style="259" customWidth="1"/>
    <col min="1333" max="1536" width="9" style="259"/>
    <col min="1537" max="1537" width="1.625" style="259" customWidth="1"/>
    <col min="1538" max="1538" width="6.625" style="259" bestFit="1" customWidth="1"/>
    <col min="1539" max="1539" width="30.5" style="259" bestFit="1" customWidth="1"/>
    <col min="1540" max="1578" width="11" style="259" customWidth="1"/>
    <col min="1579" max="1579" width="9" style="259"/>
    <col min="1580" max="1580" width="11" style="259" customWidth="1"/>
    <col min="1581" max="1581" width="1.625" style="259" customWidth="1"/>
    <col min="1582" max="1582" width="11" style="259" customWidth="1"/>
    <col min="1583" max="1583" width="1.625" style="259" customWidth="1"/>
    <col min="1584" max="1584" width="11" style="259" customWidth="1"/>
    <col min="1585" max="1585" width="1.625" style="259" customWidth="1"/>
    <col min="1586" max="1586" width="11" style="259" customWidth="1"/>
    <col min="1587" max="1587" width="9" style="259"/>
    <col min="1588" max="1588" width="10.75" style="259" customWidth="1"/>
    <col min="1589" max="1792" width="9" style="259"/>
    <col min="1793" max="1793" width="1.625" style="259" customWidth="1"/>
    <col min="1794" max="1794" width="6.625" style="259" bestFit="1" customWidth="1"/>
    <col min="1795" max="1795" width="30.5" style="259" bestFit="1" customWidth="1"/>
    <col min="1796" max="1834" width="11" style="259" customWidth="1"/>
    <col min="1835" max="1835" width="9" style="259"/>
    <col min="1836" max="1836" width="11" style="259" customWidth="1"/>
    <col min="1837" max="1837" width="1.625" style="259" customWidth="1"/>
    <col min="1838" max="1838" width="11" style="259" customWidth="1"/>
    <col min="1839" max="1839" width="1.625" style="259" customWidth="1"/>
    <col min="1840" max="1840" width="11" style="259" customWidth="1"/>
    <col min="1841" max="1841" width="1.625" style="259" customWidth="1"/>
    <col min="1842" max="1842" width="11" style="259" customWidth="1"/>
    <col min="1843" max="1843" width="9" style="259"/>
    <col min="1844" max="1844" width="10.75" style="259" customWidth="1"/>
    <col min="1845" max="2048" width="9" style="259"/>
    <col min="2049" max="2049" width="1.625" style="259" customWidth="1"/>
    <col min="2050" max="2050" width="6.625" style="259" bestFit="1" customWidth="1"/>
    <col min="2051" max="2051" width="30.5" style="259" bestFit="1" customWidth="1"/>
    <col min="2052" max="2090" width="11" style="259" customWidth="1"/>
    <col min="2091" max="2091" width="9" style="259"/>
    <col min="2092" max="2092" width="11" style="259" customWidth="1"/>
    <col min="2093" max="2093" width="1.625" style="259" customWidth="1"/>
    <col min="2094" max="2094" width="11" style="259" customWidth="1"/>
    <col min="2095" max="2095" width="1.625" style="259" customWidth="1"/>
    <col min="2096" max="2096" width="11" style="259" customWidth="1"/>
    <col min="2097" max="2097" width="1.625" style="259" customWidth="1"/>
    <col min="2098" max="2098" width="11" style="259" customWidth="1"/>
    <col min="2099" max="2099" width="9" style="259"/>
    <col min="2100" max="2100" width="10.75" style="259" customWidth="1"/>
    <col min="2101" max="2304" width="9" style="259"/>
    <col min="2305" max="2305" width="1.625" style="259" customWidth="1"/>
    <col min="2306" max="2306" width="6.625" style="259" bestFit="1" customWidth="1"/>
    <col min="2307" max="2307" width="30.5" style="259" bestFit="1" customWidth="1"/>
    <col min="2308" max="2346" width="11" style="259" customWidth="1"/>
    <col min="2347" max="2347" width="9" style="259"/>
    <col min="2348" max="2348" width="11" style="259" customWidth="1"/>
    <col min="2349" max="2349" width="1.625" style="259" customWidth="1"/>
    <col min="2350" max="2350" width="11" style="259" customWidth="1"/>
    <col min="2351" max="2351" width="1.625" style="259" customWidth="1"/>
    <col min="2352" max="2352" width="11" style="259" customWidth="1"/>
    <col min="2353" max="2353" width="1.625" style="259" customWidth="1"/>
    <col min="2354" max="2354" width="11" style="259" customWidth="1"/>
    <col min="2355" max="2355" width="9" style="259"/>
    <col min="2356" max="2356" width="10.75" style="259" customWidth="1"/>
    <col min="2357" max="2560" width="9" style="259"/>
    <col min="2561" max="2561" width="1.625" style="259" customWidth="1"/>
    <col min="2562" max="2562" width="6.625" style="259" bestFit="1" customWidth="1"/>
    <col min="2563" max="2563" width="30.5" style="259" bestFit="1" customWidth="1"/>
    <col min="2564" max="2602" width="11" style="259" customWidth="1"/>
    <col min="2603" max="2603" width="9" style="259"/>
    <col min="2604" max="2604" width="11" style="259" customWidth="1"/>
    <col min="2605" max="2605" width="1.625" style="259" customWidth="1"/>
    <col min="2606" max="2606" width="11" style="259" customWidth="1"/>
    <col min="2607" max="2607" width="1.625" style="259" customWidth="1"/>
    <col min="2608" max="2608" width="11" style="259" customWidth="1"/>
    <col min="2609" max="2609" width="1.625" style="259" customWidth="1"/>
    <col min="2610" max="2610" width="11" style="259" customWidth="1"/>
    <col min="2611" max="2611" width="9" style="259"/>
    <col min="2612" max="2612" width="10.75" style="259" customWidth="1"/>
    <col min="2613" max="2816" width="9" style="259"/>
    <col min="2817" max="2817" width="1.625" style="259" customWidth="1"/>
    <col min="2818" max="2818" width="6.625" style="259" bestFit="1" customWidth="1"/>
    <col min="2819" max="2819" width="30.5" style="259" bestFit="1" customWidth="1"/>
    <col min="2820" max="2858" width="11" style="259" customWidth="1"/>
    <col min="2859" max="2859" width="9" style="259"/>
    <col min="2860" max="2860" width="11" style="259" customWidth="1"/>
    <col min="2861" max="2861" width="1.625" style="259" customWidth="1"/>
    <col min="2862" max="2862" width="11" style="259" customWidth="1"/>
    <col min="2863" max="2863" width="1.625" style="259" customWidth="1"/>
    <col min="2864" max="2864" width="11" style="259" customWidth="1"/>
    <col min="2865" max="2865" width="1.625" style="259" customWidth="1"/>
    <col min="2866" max="2866" width="11" style="259" customWidth="1"/>
    <col min="2867" max="2867" width="9" style="259"/>
    <col min="2868" max="2868" width="10.75" style="259" customWidth="1"/>
    <col min="2869" max="3072" width="9" style="259"/>
    <col min="3073" max="3073" width="1.625" style="259" customWidth="1"/>
    <col min="3074" max="3074" width="6.625" style="259" bestFit="1" customWidth="1"/>
    <col min="3075" max="3075" width="30.5" style="259" bestFit="1" customWidth="1"/>
    <col min="3076" max="3114" width="11" style="259" customWidth="1"/>
    <col min="3115" max="3115" width="9" style="259"/>
    <col min="3116" max="3116" width="11" style="259" customWidth="1"/>
    <col min="3117" max="3117" width="1.625" style="259" customWidth="1"/>
    <col min="3118" max="3118" width="11" style="259" customWidth="1"/>
    <col min="3119" max="3119" width="1.625" style="259" customWidth="1"/>
    <col min="3120" max="3120" width="11" style="259" customWidth="1"/>
    <col min="3121" max="3121" width="1.625" style="259" customWidth="1"/>
    <col min="3122" max="3122" width="11" style="259" customWidth="1"/>
    <col min="3123" max="3123" width="9" style="259"/>
    <col min="3124" max="3124" width="10.75" style="259" customWidth="1"/>
    <col min="3125" max="3328" width="9" style="259"/>
    <col min="3329" max="3329" width="1.625" style="259" customWidth="1"/>
    <col min="3330" max="3330" width="6.625" style="259" bestFit="1" customWidth="1"/>
    <col min="3331" max="3331" width="30.5" style="259" bestFit="1" customWidth="1"/>
    <col min="3332" max="3370" width="11" style="259" customWidth="1"/>
    <col min="3371" max="3371" width="9" style="259"/>
    <col min="3372" max="3372" width="11" style="259" customWidth="1"/>
    <col min="3373" max="3373" width="1.625" style="259" customWidth="1"/>
    <col min="3374" max="3374" width="11" style="259" customWidth="1"/>
    <col min="3375" max="3375" width="1.625" style="259" customWidth="1"/>
    <col min="3376" max="3376" width="11" style="259" customWidth="1"/>
    <col min="3377" max="3377" width="1.625" style="259" customWidth="1"/>
    <col min="3378" max="3378" width="11" style="259" customWidth="1"/>
    <col min="3379" max="3379" width="9" style="259"/>
    <col min="3380" max="3380" width="10.75" style="259" customWidth="1"/>
    <col min="3381" max="3584" width="9" style="259"/>
    <col min="3585" max="3585" width="1.625" style="259" customWidth="1"/>
    <col min="3586" max="3586" width="6.625" style="259" bestFit="1" customWidth="1"/>
    <col min="3587" max="3587" width="30.5" style="259" bestFit="1" customWidth="1"/>
    <col min="3588" max="3626" width="11" style="259" customWidth="1"/>
    <col min="3627" max="3627" width="9" style="259"/>
    <col min="3628" max="3628" width="11" style="259" customWidth="1"/>
    <col min="3629" max="3629" width="1.625" style="259" customWidth="1"/>
    <col min="3630" max="3630" width="11" style="259" customWidth="1"/>
    <col min="3631" max="3631" width="1.625" style="259" customWidth="1"/>
    <col min="3632" max="3632" width="11" style="259" customWidth="1"/>
    <col min="3633" max="3633" width="1.625" style="259" customWidth="1"/>
    <col min="3634" max="3634" width="11" style="259" customWidth="1"/>
    <col min="3635" max="3635" width="9" style="259"/>
    <col min="3636" max="3636" width="10.75" style="259" customWidth="1"/>
    <col min="3637" max="3840" width="9" style="259"/>
    <col min="3841" max="3841" width="1.625" style="259" customWidth="1"/>
    <col min="3842" max="3842" width="6.625" style="259" bestFit="1" customWidth="1"/>
    <col min="3843" max="3843" width="30.5" style="259" bestFit="1" customWidth="1"/>
    <col min="3844" max="3882" width="11" style="259" customWidth="1"/>
    <col min="3883" max="3883" width="9" style="259"/>
    <col min="3884" max="3884" width="11" style="259" customWidth="1"/>
    <col min="3885" max="3885" width="1.625" style="259" customWidth="1"/>
    <col min="3886" max="3886" width="11" style="259" customWidth="1"/>
    <col min="3887" max="3887" width="1.625" style="259" customWidth="1"/>
    <col min="3888" max="3888" width="11" style="259" customWidth="1"/>
    <col min="3889" max="3889" width="1.625" style="259" customWidth="1"/>
    <col min="3890" max="3890" width="11" style="259" customWidth="1"/>
    <col min="3891" max="3891" width="9" style="259"/>
    <col min="3892" max="3892" width="10.75" style="259" customWidth="1"/>
    <col min="3893" max="4096" width="9" style="259"/>
    <col min="4097" max="4097" width="1.625" style="259" customWidth="1"/>
    <col min="4098" max="4098" width="6.625" style="259" bestFit="1" customWidth="1"/>
    <col min="4099" max="4099" width="30.5" style="259" bestFit="1" customWidth="1"/>
    <col min="4100" max="4138" width="11" style="259" customWidth="1"/>
    <col min="4139" max="4139" width="9" style="259"/>
    <col min="4140" max="4140" width="11" style="259" customWidth="1"/>
    <col min="4141" max="4141" width="1.625" style="259" customWidth="1"/>
    <col min="4142" max="4142" width="11" style="259" customWidth="1"/>
    <col min="4143" max="4143" width="1.625" style="259" customWidth="1"/>
    <col min="4144" max="4144" width="11" style="259" customWidth="1"/>
    <col min="4145" max="4145" width="1.625" style="259" customWidth="1"/>
    <col min="4146" max="4146" width="11" style="259" customWidth="1"/>
    <col min="4147" max="4147" width="9" style="259"/>
    <col min="4148" max="4148" width="10.75" style="259" customWidth="1"/>
    <col min="4149" max="4352" width="9" style="259"/>
    <col min="4353" max="4353" width="1.625" style="259" customWidth="1"/>
    <col min="4354" max="4354" width="6.625" style="259" bestFit="1" customWidth="1"/>
    <col min="4355" max="4355" width="30.5" style="259" bestFit="1" customWidth="1"/>
    <col min="4356" max="4394" width="11" style="259" customWidth="1"/>
    <col min="4395" max="4395" width="9" style="259"/>
    <col min="4396" max="4396" width="11" style="259" customWidth="1"/>
    <col min="4397" max="4397" width="1.625" style="259" customWidth="1"/>
    <col min="4398" max="4398" width="11" style="259" customWidth="1"/>
    <col min="4399" max="4399" width="1.625" style="259" customWidth="1"/>
    <col min="4400" max="4400" width="11" style="259" customWidth="1"/>
    <col min="4401" max="4401" width="1.625" style="259" customWidth="1"/>
    <col min="4402" max="4402" width="11" style="259" customWidth="1"/>
    <col min="4403" max="4403" width="9" style="259"/>
    <col min="4404" max="4404" width="10.75" style="259" customWidth="1"/>
    <col min="4405" max="4608" width="9" style="259"/>
    <col min="4609" max="4609" width="1.625" style="259" customWidth="1"/>
    <col min="4610" max="4610" width="6.625" style="259" bestFit="1" customWidth="1"/>
    <col min="4611" max="4611" width="30.5" style="259" bestFit="1" customWidth="1"/>
    <col min="4612" max="4650" width="11" style="259" customWidth="1"/>
    <col min="4651" max="4651" width="9" style="259"/>
    <col min="4652" max="4652" width="11" style="259" customWidth="1"/>
    <col min="4653" max="4653" width="1.625" style="259" customWidth="1"/>
    <col min="4654" max="4654" width="11" style="259" customWidth="1"/>
    <col min="4655" max="4655" width="1.625" style="259" customWidth="1"/>
    <col min="4656" max="4656" width="11" style="259" customWidth="1"/>
    <col min="4657" max="4657" width="1.625" style="259" customWidth="1"/>
    <col min="4658" max="4658" width="11" style="259" customWidth="1"/>
    <col min="4659" max="4659" width="9" style="259"/>
    <col min="4660" max="4660" width="10.75" style="259" customWidth="1"/>
    <col min="4661" max="4864" width="9" style="259"/>
    <col min="4865" max="4865" width="1.625" style="259" customWidth="1"/>
    <col min="4866" max="4866" width="6.625" style="259" bestFit="1" customWidth="1"/>
    <col min="4867" max="4867" width="30.5" style="259" bestFit="1" customWidth="1"/>
    <col min="4868" max="4906" width="11" style="259" customWidth="1"/>
    <col min="4907" max="4907" width="9" style="259"/>
    <col min="4908" max="4908" width="11" style="259" customWidth="1"/>
    <col min="4909" max="4909" width="1.625" style="259" customWidth="1"/>
    <col min="4910" max="4910" width="11" style="259" customWidth="1"/>
    <col min="4911" max="4911" width="1.625" style="259" customWidth="1"/>
    <col min="4912" max="4912" width="11" style="259" customWidth="1"/>
    <col min="4913" max="4913" width="1.625" style="259" customWidth="1"/>
    <col min="4914" max="4914" width="11" style="259" customWidth="1"/>
    <col min="4915" max="4915" width="9" style="259"/>
    <col min="4916" max="4916" width="10.75" style="259" customWidth="1"/>
    <col min="4917" max="5120" width="9" style="259"/>
    <col min="5121" max="5121" width="1.625" style="259" customWidth="1"/>
    <col min="5122" max="5122" width="6.625" style="259" bestFit="1" customWidth="1"/>
    <col min="5123" max="5123" width="30.5" style="259" bestFit="1" customWidth="1"/>
    <col min="5124" max="5162" width="11" style="259" customWidth="1"/>
    <col min="5163" max="5163" width="9" style="259"/>
    <col min="5164" max="5164" width="11" style="259" customWidth="1"/>
    <col min="5165" max="5165" width="1.625" style="259" customWidth="1"/>
    <col min="5166" max="5166" width="11" style="259" customWidth="1"/>
    <col min="5167" max="5167" width="1.625" style="259" customWidth="1"/>
    <col min="5168" max="5168" width="11" style="259" customWidth="1"/>
    <col min="5169" max="5169" width="1.625" style="259" customWidth="1"/>
    <col min="5170" max="5170" width="11" style="259" customWidth="1"/>
    <col min="5171" max="5171" width="9" style="259"/>
    <col min="5172" max="5172" width="10.75" style="259" customWidth="1"/>
    <col min="5173" max="5376" width="9" style="259"/>
    <col min="5377" max="5377" width="1.625" style="259" customWidth="1"/>
    <col min="5378" max="5378" width="6.625" style="259" bestFit="1" customWidth="1"/>
    <col min="5379" max="5379" width="30.5" style="259" bestFit="1" customWidth="1"/>
    <col min="5380" max="5418" width="11" style="259" customWidth="1"/>
    <col min="5419" max="5419" width="9" style="259"/>
    <col min="5420" max="5420" width="11" style="259" customWidth="1"/>
    <col min="5421" max="5421" width="1.625" style="259" customWidth="1"/>
    <col min="5422" max="5422" width="11" style="259" customWidth="1"/>
    <col min="5423" max="5423" width="1.625" style="259" customWidth="1"/>
    <col min="5424" max="5424" width="11" style="259" customWidth="1"/>
    <col min="5425" max="5425" width="1.625" style="259" customWidth="1"/>
    <col min="5426" max="5426" width="11" style="259" customWidth="1"/>
    <col min="5427" max="5427" width="9" style="259"/>
    <col min="5428" max="5428" width="10.75" style="259" customWidth="1"/>
    <col min="5429" max="5632" width="9" style="259"/>
    <col min="5633" max="5633" width="1.625" style="259" customWidth="1"/>
    <col min="5634" max="5634" width="6.625" style="259" bestFit="1" customWidth="1"/>
    <col min="5635" max="5635" width="30.5" style="259" bestFit="1" customWidth="1"/>
    <col min="5636" max="5674" width="11" style="259" customWidth="1"/>
    <col min="5675" max="5675" width="9" style="259"/>
    <col min="5676" max="5676" width="11" style="259" customWidth="1"/>
    <col min="5677" max="5677" width="1.625" style="259" customWidth="1"/>
    <col min="5678" max="5678" width="11" style="259" customWidth="1"/>
    <col min="5679" max="5679" width="1.625" style="259" customWidth="1"/>
    <col min="5680" max="5680" width="11" style="259" customWidth="1"/>
    <col min="5681" max="5681" width="1.625" style="259" customWidth="1"/>
    <col min="5682" max="5682" width="11" style="259" customWidth="1"/>
    <col min="5683" max="5683" width="9" style="259"/>
    <col min="5684" max="5684" width="10.75" style="259" customWidth="1"/>
    <col min="5685" max="5888" width="9" style="259"/>
    <col min="5889" max="5889" width="1.625" style="259" customWidth="1"/>
    <col min="5890" max="5890" width="6.625" style="259" bestFit="1" customWidth="1"/>
    <col min="5891" max="5891" width="30.5" style="259" bestFit="1" customWidth="1"/>
    <col min="5892" max="5930" width="11" style="259" customWidth="1"/>
    <col min="5931" max="5931" width="9" style="259"/>
    <col min="5932" max="5932" width="11" style="259" customWidth="1"/>
    <col min="5933" max="5933" width="1.625" style="259" customWidth="1"/>
    <col min="5934" max="5934" width="11" style="259" customWidth="1"/>
    <col min="5935" max="5935" width="1.625" style="259" customWidth="1"/>
    <col min="5936" max="5936" width="11" style="259" customWidth="1"/>
    <col min="5937" max="5937" width="1.625" style="259" customWidth="1"/>
    <col min="5938" max="5938" width="11" style="259" customWidth="1"/>
    <col min="5939" max="5939" width="9" style="259"/>
    <col min="5940" max="5940" width="10.75" style="259" customWidth="1"/>
    <col min="5941" max="6144" width="9" style="259"/>
    <col min="6145" max="6145" width="1.625" style="259" customWidth="1"/>
    <col min="6146" max="6146" width="6.625" style="259" bestFit="1" customWidth="1"/>
    <col min="6147" max="6147" width="30.5" style="259" bestFit="1" customWidth="1"/>
    <col min="6148" max="6186" width="11" style="259" customWidth="1"/>
    <col min="6187" max="6187" width="9" style="259"/>
    <col min="6188" max="6188" width="11" style="259" customWidth="1"/>
    <col min="6189" max="6189" width="1.625" style="259" customWidth="1"/>
    <col min="6190" max="6190" width="11" style="259" customWidth="1"/>
    <col min="6191" max="6191" width="1.625" style="259" customWidth="1"/>
    <col min="6192" max="6192" width="11" style="259" customWidth="1"/>
    <col min="6193" max="6193" width="1.625" style="259" customWidth="1"/>
    <col min="6194" max="6194" width="11" style="259" customWidth="1"/>
    <col min="6195" max="6195" width="9" style="259"/>
    <col min="6196" max="6196" width="10.75" style="259" customWidth="1"/>
    <col min="6197" max="6400" width="9" style="259"/>
    <col min="6401" max="6401" width="1.625" style="259" customWidth="1"/>
    <col min="6402" max="6402" width="6.625" style="259" bestFit="1" customWidth="1"/>
    <col min="6403" max="6403" width="30.5" style="259" bestFit="1" customWidth="1"/>
    <col min="6404" max="6442" width="11" style="259" customWidth="1"/>
    <col min="6443" max="6443" width="9" style="259"/>
    <col min="6444" max="6444" width="11" style="259" customWidth="1"/>
    <col min="6445" max="6445" width="1.625" style="259" customWidth="1"/>
    <col min="6446" max="6446" width="11" style="259" customWidth="1"/>
    <col min="6447" max="6447" width="1.625" style="259" customWidth="1"/>
    <col min="6448" max="6448" width="11" style="259" customWidth="1"/>
    <col min="6449" max="6449" width="1.625" style="259" customWidth="1"/>
    <col min="6450" max="6450" width="11" style="259" customWidth="1"/>
    <col min="6451" max="6451" width="9" style="259"/>
    <col min="6452" max="6452" width="10.75" style="259" customWidth="1"/>
    <col min="6453" max="6656" width="9" style="259"/>
    <col min="6657" max="6657" width="1.625" style="259" customWidth="1"/>
    <col min="6658" max="6658" width="6.625" style="259" bestFit="1" customWidth="1"/>
    <col min="6659" max="6659" width="30.5" style="259" bestFit="1" customWidth="1"/>
    <col min="6660" max="6698" width="11" style="259" customWidth="1"/>
    <col min="6699" max="6699" width="9" style="259"/>
    <col min="6700" max="6700" width="11" style="259" customWidth="1"/>
    <col min="6701" max="6701" width="1.625" style="259" customWidth="1"/>
    <col min="6702" max="6702" width="11" style="259" customWidth="1"/>
    <col min="6703" max="6703" width="1.625" style="259" customWidth="1"/>
    <col min="6704" max="6704" width="11" style="259" customWidth="1"/>
    <col min="6705" max="6705" width="1.625" style="259" customWidth="1"/>
    <col min="6706" max="6706" width="11" style="259" customWidth="1"/>
    <col min="6707" max="6707" width="9" style="259"/>
    <col min="6708" max="6708" width="10.75" style="259" customWidth="1"/>
    <col min="6709" max="6912" width="9" style="259"/>
    <col min="6913" max="6913" width="1.625" style="259" customWidth="1"/>
    <col min="6914" max="6914" width="6.625" style="259" bestFit="1" customWidth="1"/>
    <col min="6915" max="6915" width="30.5" style="259" bestFit="1" customWidth="1"/>
    <col min="6916" max="6954" width="11" style="259" customWidth="1"/>
    <col min="6955" max="6955" width="9" style="259"/>
    <col min="6956" max="6956" width="11" style="259" customWidth="1"/>
    <col min="6957" max="6957" width="1.625" style="259" customWidth="1"/>
    <col min="6958" max="6958" width="11" style="259" customWidth="1"/>
    <col min="6959" max="6959" width="1.625" style="259" customWidth="1"/>
    <col min="6960" max="6960" width="11" style="259" customWidth="1"/>
    <col min="6961" max="6961" width="1.625" style="259" customWidth="1"/>
    <col min="6962" max="6962" width="11" style="259" customWidth="1"/>
    <col min="6963" max="6963" width="9" style="259"/>
    <col min="6964" max="6964" width="10.75" style="259" customWidth="1"/>
    <col min="6965" max="7168" width="9" style="259"/>
    <col min="7169" max="7169" width="1.625" style="259" customWidth="1"/>
    <col min="7170" max="7170" width="6.625" style="259" bestFit="1" customWidth="1"/>
    <col min="7171" max="7171" width="30.5" style="259" bestFit="1" customWidth="1"/>
    <col min="7172" max="7210" width="11" style="259" customWidth="1"/>
    <col min="7211" max="7211" width="9" style="259"/>
    <col min="7212" max="7212" width="11" style="259" customWidth="1"/>
    <col min="7213" max="7213" width="1.625" style="259" customWidth="1"/>
    <col min="7214" max="7214" width="11" style="259" customWidth="1"/>
    <col min="7215" max="7215" width="1.625" style="259" customWidth="1"/>
    <col min="7216" max="7216" width="11" style="259" customWidth="1"/>
    <col min="7217" max="7217" width="1.625" style="259" customWidth="1"/>
    <col min="7218" max="7218" width="11" style="259" customWidth="1"/>
    <col min="7219" max="7219" width="9" style="259"/>
    <col min="7220" max="7220" width="10.75" style="259" customWidth="1"/>
    <col min="7221" max="7424" width="9" style="259"/>
    <col min="7425" max="7425" width="1.625" style="259" customWidth="1"/>
    <col min="7426" max="7426" width="6.625" style="259" bestFit="1" customWidth="1"/>
    <col min="7427" max="7427" width="30.5" style="259" bestFit="1" customWidth="1"/>
    <col min="7428" max="7466" width="11" style="259" customWidth="1"/>
    <col min="7467" max="7467" width="9" style="259"/>
    <col min="7468" max="7468" width="11" style="259" customWidth="1"/>
    <col min="7469" max="7469" width="1.625" style="259" customWidth="1"/>
    <col min="7470" max="7470" width="11" style="259" customWidth="1"/>
    <col min="7471" max="7471" width="1.625" style="259" customWidth="1"/>
    <col min="7472" max="7472" width="11" style="259" customWidth="1"/>
    <col min="7473" max="7473" width="1.625" style="259" customWidth="1"/>
    <col min="7474" max="7474" width="11" style="259" customWidth="1"/>
    <col min="7475" max="7475" width="9" style="259"/>
    <col min="7476" max="7476" width="10.75" style="259" customWidth="1"/>
    <col min="7477" max="7680" width="9" style="259"/>
    <col min="7681" max="7681" width="1.625" style="259" customWidth="1"/>
    <col min="7682" max="7682" width="6.625" style="259" bestFit="1" customWidth="1"/>
    <col min="7683" max="7683" width="30.5" style="259" bestFit="1" customWidth="1"/>
    <col min="7684" max="7722" width="11" style="259" customWidth="1"/>
    <col min="7723" max="7723" width="9" style="259"/>
    <col min="7724" max="7724" width="11" style="259" customWidth="1"/>
    <col min="7725" max="7725" width="1.625" style="259" customWidth="1"/>
    <col min="7726" max="7726" width="11" style="259" customWidth="1"/>
    <col min="7727" max="7727" width="1.625" style="259" customWidth="1"/>
    <col min="7728" max="7728" width="11" style="259" customWidth="1"/>
    <col min="7729" max="7729" width="1.625" style="259" customWidth="1"/>
    <col min="7730" max="7730" width="11" style="259" customWidth="1"/>
    <col min="7731" max="7731" width="9" style="259"/>
    <col min="7732" max="7732" width="10.75" style="259" customWidth="1"/>
    <col min="7733" max="7936" width="9" style="259"/>
    <col min="7937" max="7937" width="1.625" style="259" customWidth="1"/>
    <col min="7938" max="7938" width="6.625" style="259" bestFit="1" customWidth="1"/>
    <col min="7939" max="7939" width="30.5" style="259" bestFit="1" customWidth="1"/>
    <col min="7940" max="7978" width="11" style="259" customWidth="1"/>
    <col min="7979" max="7979" width="9" style="259"/>
    <col min="7980" max="7980" width="11" style="259" customWidth="1"/>
    <col min="7981" max="7981" width="1.625" style="259" customWidth="1"/>
    <col min="7982" max="7982" width="11" style="259" customWidth="1"/>
    <col min="7983" max="7983" width="1.625" style="259" customWidth="1"/>
    <col min="7984" max="7984" width="11" style="259" customWidth="1"/>
    <col min="7985" max="7985" width="1.625" style="259" customWidth="1"/>
    <col min="7986" max="7986" width="11" style="259" customWidth="1"/>
    <col min="7987" max="7987" width="9" style="259"/>
    <col min="7988" max="7988" width="10.75" style="259" customWidth="1"/>
    <col min="7989" max="8192" width="9" style="259"/>
    <col min="8193" max="8193" width="1.625" style="259" customWidth="1"/>
    <col min="8194" max="8194" width="6.625" style="259" bestFit="1" customWidth="1"/>
    <col min="8195" max="8195" width="30.5" style="259" bestFit="1" customWidth="1"/>
    <col min="8196" max="8234" width="11" style="259" customWidth="1"/>
    <col min="8235" max="8235" width="9" style="259"/>
    <col min="8236" max="8236" width="11" style="259" customWidth="1"/>
    <col min="8237" max="8237" width="1.625" style="259" customWidth="1"/>
    <col min="8238" max="8238" width="11" style="259" customWidth="1"/>
    <col min="8239" max="8239" width="1.625" style="259" customWidth="1"/>
    <col min="8240" max="8240" width="11" style="259" customWidth="1"/>
    <col min="8241" max="8241" width="1.625" style="259" customWidth="1"/>
    <col min="8242" max="8242" width="11" style="259" customWidth="1"/>
    <col min="8243" max="8243" width="9" style="259"/>
    <col min="8244" max="8244" width="10.75" style="259" customWidth="1"/>
    <col min="8245" max="8448" width="9" style="259"/>
    <col min="8449" max="8449" width="1.625" style="259" customWidth="1"/>
    <col min="8450" max="8450" width="6.625" style="259" bestFit="1" customWidth="1"/>
    <col min="8451" max="8451" width="30.5" style="259" bestFit="1" customWidth="1"/>
    <col min="8452" max="8490" width="11" style="259" customWidth="1"/>
    <col min="8491" max="8491" width="9" style="259"/>
    <col min="8492" max="8492" width="11" style="259" customWidth="1"/>
    <col min="8493" max="8493" width="1.625" style="259" customWidth="1"/>
    <col min="8494" max="8494" width="11" style="259" customWidth="1"/>
    <col min="8495" max="8495" width="1.625" style="259" customWidth="1"/>
    <col min="8496" max="8496" width="11" style="259" customWidth="1"/>
    <col min="8497" max="8497" width="1.625" style="259" customWidth="1"/>
    <col min="8498" max="8498" width="11" style="259" customWidth="1"/>
    <col min="8499" max="8499" width="9" style="259"/>
    <col min="8500" max="8500" width="10.75" style="259" customWidth="1"/>
    <col min="8501" max="8704" width="9" style="259"/>
    <col min="8705" max="8705" width="1.625" style="259" customWidth="1"/>
    <col min="8706" max="8706" width="6.625" style="259" bestFit="1" customWidth="1"/>
    <col min="8707" max="8707" width="30.5" style="259" bestFit="1" customWidth="1"/>
    <col min="8708" max="8746" width="11" style="259" customWidth="1"/>
    <col min="8747" max="8747" width="9" style="259"/>
    <col min="8748" max="8748" width="11" style="259" customWidth="1"/>
    <col min="8749" max="8749" width="1.625" style="259" customWidth="1"/>
    <col min="8750" max="8750" width="11" style="259" customWidth="1"/>
    <col min="8751" max="8751" width="1.625" style="259" customWidth="1"/>
    <col min="8752" max="8752" width="11" style="259" customWidth="1"/>
    <col min="8753" max="8753" width="1.625" style="259" customWidth="1"/>
    <col min="8754" max="8754" width="11" style="259" customWidth="1"/>
    <col min="8755" max="8755" width="9" style="259"/>
    <col min="8756" max="8756" width="10.75" style="259" customWidth="1"/>
    <col min="8757" max="8960" width="9" style="259"/>
    <col min="8961" max="8961" width="1.625" style="259" customWidth="1"/>
    <col min="8962" max="8962" width="6.625" style="259" bestFit="1" customWidth="1"/>
    <col min="8963" max="8963" width="30.5" style="259" bestFit="1" customWidth="1"/>
    <col min="8964" max="9002" width="11" style="259" customWidth="1"/>
    <col min="9003" max="9003" width="9" style="259"/>
    <col min="9004" max="9004" width="11" style="259" customWidth="1"/>
    <col min="9005" max="9005" width="1.625" style="259" customWidth="1"/>
    <col min="9006" max="9006" width="11" style="259" customWidth="1"/>
    <col min="9007" max="9007" width="1.625" style="259" customWidth="1"/>
    <col min="9008" max="9008" width="11" style="259" customWidth="1"/>
    <col min="9009" max="9009" width="1.625" style="259" customWidth="1"/>
    <col min="9010" max="9010" width="11" style="259" customWidth="1"/>
    <col min="9011" max="9011" width="9" style="259"/>
    <col min="9012" max="9012" width="10.75" style="259" customWidth="1"/>
    <col min="9013" max="9216" width="9" style="259"/>
    <col min="9217" max="9217" width="1.625" style="259" customWidth="1"/>
    <col min="9218" max="9218" width="6.625" style="259" bestFit="1" customWidth="1"/>
    <col min="9219" max="9219" width="30.5" style="259" bestFit="1" customWidth="1"/>
    <col min="9220" max="9258" width="11" style="259" customWidth="1"/>
    <col min="9259" max="9259" width="9" style="259"/>
    <col min="9260" max="9260" width="11" style="259" customWidth="1"/>
    <col min="9261" max="9261" width="1.625" style="259" customWidth="1"/>
    <col min="9262" max="9262" width="11" style="259" customWidth="1"/>
    <col min="9263" max="9263" width="1.625" style="259" customWidth="1"/>
    <col min="9264" max="9264" width="11" style="259" customWidth="1"/>
    <col min="9265" max="9265" width="1.625" style="259" customWidth="1"/>
    <col min="9266" max="9266" width="11" style="259" customWidth="1"/>
    <col min="9267" max="9267" width="9" style="259"/>
    <col min="9268" max="9268" width="10.75" style="259" customWidth="1"/>
    <col min="9269" max="9472" width="9" style="259"/>
    <col min="9473" max="9473" width="1.625" style="259" customWidth="1"/>
    <col min="9474" max="9474" width="6.625" style="259" bestFit="1" customWidth="1"/>
    <col min="9475" max="9475" width="30.5" style="259" bestFit="1" customWidth="1"/>
    <col min="9476" max="9514" width="11" style="259" customWidth="1"/>
    <col min="9515" max="9515" width="9" style="259"/>
    <col min="9516" max="9516" width="11" style="259" customWidth="1"/>
    <col min="9517" max="9517" width="1.625" style="259" customWidth="1"/>
    <col min="9518" max="9518" width="11" style="259" customWidth="1"/>
    <col min="9519" max="9519" width="1.625" style="259" customWidth="1"/>
    <col min="9520" max="9520" width="11" style="259" customWidth="1"/>
    <col min="9521" max="9521" width="1.625" style="259" customWidth="1"/>
    <col min="9522" max="9522" width="11" style="259" customWidth="1"/>
    <col min="9523" max="9523" width="9" style="259"/>
    <col min="9524" max="9524" width="10.75" style="259" customWidth="1"/>
    <col min="9525" max="9728" width="9" style="259"/>
    <col min="9729" max="9729" width="1.625" style="259" customWidth="1"/>
    <col min="9730" max="9730" width="6.625" style="259" bestFit="1" customWidth="1"/>
    <col min="9731" max="9731" width="30.5" style="259" bestFit="1" customWidth="1"/>
    <col min="9732" max="9770" width="11" style="259" customWidth="1"/>
    <col min="9771" max="9771" width="9" style="259"/>
    <col min="9772" max="9772" width="11" style="259" customWidth="1"/>
    <col min="9773" max="9773" width="1.625" style="259" customWidth="1"/>
    <col min="9774" max="9774" width="11" style="259" customWidth="1"/>
    <col min="9775" max="9775" width="1.625" style="259" customWidth="1"/>
    <col min="9776" max="9776" width="11" style="259" customWidth="1"/>
    <col min="9777" max="9777" width="1.625" style="259" customWidth="1"/>
    <col min="9778" max="9778" width="11" style="259" customWidth="1"/>
    <col min="9779" max="9779" width="9" style="259"/>
    <col min="9780" max="9780" width="10.75" style="259" customWidth="1"/>
    <col min="9781" max="9984" width="9" style="259"/>
    <col min="9985" max="9985" width="1.625" style="259" customWidth="1"/>
    <col min="9986" max="9986" width="6.625" style="259" bestFit="1" customWidth="1"/>
    <col min="9987" max="9987" width="30.5" style="259" bestFit="1" customWidth="1"/>
    <col min="9988" max="10026" width="11" style="259" customWidth="1"/>
    <col min="10027" max="10027" width="9" style="259"/>
    <col min="10028" max="10028" width="11" style="259" customWidth="1"/>
    <col min="10029" max="10029" width="1.625" style="259" customWidth="1"/>
    <col min="10030" max="10030" width="11" style="259" customWidth="1"/>
    <col min="10031" max="10031" width="1.625" style="259" customWidth="1"/>
    <col min="10032" max="10032" width="11" style="259" customWidth="1"/>
    <col min="10033" max="10033" width="1.625" style="259" customWidth="1"/>
    <col min="10034" max="10034" width="11" style="259" customWidth="1"/>
    <col min="10035" max="10035" width="9" style="259"/>
    <col min="10036" max="10036" width="10.75" style="259" customWidth="1"/>
    <col min="10037" max="10240" width="9" style="259"/>
    <col min="10241" max="10241" width="1.625" style="259" customWidth="1"/>
    <col min="10242" max="10242" width="6.625" style="259" bestFit="1" customWidth="1"/>
    <col min="10243" max="10243" width="30.5" style="259" bestFit="1" customWidth="1"/>
    <col min="10244" max="10282" width="11" style="259" customWidth="1"/>
    <col min="10283" max="10283" width="9" style="259"/>
    <col min="10284" max="10284" width="11" style="259" customWidth="1"/>
    <col min="10285" max="10285" width="1.625" style="259" customWidth="1"/>
    <col min="10286" max="10286" width="11" style="259" customWidth="1"/>
    <col min="10287" max="10287" width="1.625" style="259" customWidth="1"/>
    <col min="10288" max="10288" width="11" style="259" customWidth="1"/>
    <col min="10289" max="10289" width="1.625" style="259" customWidth="1"/>
    <col min="10290" max="10290" width="11" style="259" customWidth="1"/>
    <col min="10291" max="10291" width="9" style="259"/>
    <col min="10292" max="10292" width="10.75" style="259" customWidth="1"/>
    <col min="10293" max="10496" width="9" style="259"/>
    <col min="10497" max="10497" width="1.625" style="259" customWidth="1"/>
    <col min="10498" max="10498" width="6.625" style="259" bestFit="1" customWidth="1"/>
    <col min="10499" max="10499" width="30.5" style="259" bestFit="1" customWidth="1"/>
    <col min="10500" max="10538" width="11" style="259" customWidth="1"/>
    <col min="10539" max="10539" width="9" style="259"/>
    <col min="10540" max="10540" width="11" style="259" customWidth="1"/>
    <col min="10541" max="10541" width="1.625" style="259" customWidth="1"/>
    <col min="10542" max="10542" width="11" style="259" customWidth="1"/>
    <col min="10543" max="10543" width="1.625" style="259" customWidth="1"/>
    <col min="10544" max="10544" width="11" style="259" customWidth="1"/>
    <col min="10545" max="10545" width="1.625" style="259" customWidth="1"/>
    <col min="10546" max="10546" width="11" style="259" customWidth="1"/>
    <col min="10547" max="10547" width="9" style="259"/>
    <col min="10548" max="10548" width="10.75" style="259" customWidth="1"/>
    <col min="10549" max="10752" width="9" style="259"/>
    <col min="10753" max="10753" width="1.625" style="259" customWidth="1"/>
    <col min="10754" max="10754" width="6.625" style="259" bestFit="1" customWidth="1"/>
    <col min="10755" max="10755" width="30.5" style="259" bestFit="1" customWidth="1"/>
    <col min="10756" max="10794" width="11" style="259" customWidth="1"/>
    <col min="10795" max="10795" width="9" style="259"/>
    <col min="10796" max="10796" width="11" style="259" customWidth="1"/>
    <col min="10797" max="10797" width="1.625" style="259" customWidth="1"/>
    <col min="10798" max="10798" width="11" style="259" customWidth="1"/>
    <col min="10799" max="10799" width="1.625" style="259" customWidth="1"/>
    <col min="10800" max="10800" width="11" style="259" customWidth="1"/>
    <col min="10801" max="10801" width="1.625" style="259" customWidth="1"/>
    <col min="10802" max="10802" width="11" style="259" customWidth="1"/>
    <col min="10803" max="10803" width="9" style="259"/>
    <col min="10804" max="10804" width="10.75" style="259" customWidth="1"/>
    <col min="10805" max="11008" width="9" style="259"/>
    <col min="11009" max="11009" width="1.625" style="259" customWidth="1"/>
    <col min="11010" max="11010" width="6.625" style="259" bestFit="1" customWidth="1"/>
    <col min="11011" max="11011" width="30.5" style="259" bestFit="1" customWidth="1"/>
    <col min="11012" max="11050" width="11" style="259" customWidth="1"/>
    <col min="11051" max="11051" width="9" style="259"/>
    <col min="11052" max="11052" width="11" style="259" customWidth="1"/>
    <col min="11053" max="11053" width="1.625" style="259" customWidth="1"/>
    <col min="11054" max="11054" width="11" style="259" customWidth="1"/>
    <col min="11055" max="11055" width="1.625" style="259" customWidth="1"/>
    <col min="11056" max="11056" width="11" style="259" customWidth="1"/>
    <col min="11057" max="11057" width="1.625" style="259" customWidth="1"/>
    <col min="11058" max="11058" width="11" style="259" customWidth="1"/>
    <col min="11059" max="11059" width="9" style="259"/>
    <col min="11060" max="11060" width="10.75" style="259" customWidth="1"/>
    <col min="11061" max="11264" width="9" style="259"/>
    <col min="11265" max="11265" width="1.625" style="259" customWidth="1"/>
    <col min="11266" max="11266" width="6.625" style="259" bestFit="1" customWidth="1"/>
    <col min="11267" max="11267" width="30.5" style="259" bestFit="1" customWidth="1"/>
    <col min="11268" max="11306" width="11" style="259" customWidth="1"/>
    <col min="11307" max="11307" width="9" style="259"/>
    <col min="11308" max="11308" width="11" style="259" customWidth="1"/>
    <col min="11309" max="11309" width="1.625" style="259" customWidth="1"/>
    <col min="11310" max="11310" width="11" style="259" customWidth="1"/>
    <col min="11311" max="11311" width="1.625" style="259" customWidth="1"/>
    <col min="11312" max="11312" width="11" style="259" customWidth="1"/>
    <col min="11313" max="11313" width="1.625" style="259" customWidth="1"/>
    <col min="11314" max="11314" width="11" style="259" customWidth="1"/>
    <col min="11315" max="11315" width="9" style="259"/>
    <col min="11316" max="11316" width="10.75" style="259" customWidth="1"/>
    <col min="11317" max="11520" width="9" style="259"/>
    <col min="11521" max="11521" width="1.625" style="259" customWidth="1"/>
    <col min="11522" max="11522" width="6.625" style="259" bestFit="1" customWidth="1"/>
    <col min="11523" max="11523" width="30.5" style="259" bestFit="1" customWidth="1"/>
    <col min="11524" max="11562" width="11" style="259" customWidth="1"/>
    <col min="11563" max="11563" width="9" style="259"/>
    <col min="11564" max="11564" width="11" style="259" customWidth="1"/>
    <col min="11565" max="11565" width="1.625" style="259" customWidth="1"/>
    <col min="11566" max="11566" width="11" style="259" customWidth="1"/>
    <col min="11567" max="11567" width="1.625" style="259" customWidth="1"/>
    <col min="11568" max="11568" width="11" style="259" customWidth="1"/>
    <col min="11569" max="11569" width="1.625" style="259" customWidth="1"/>
    <col min="11570" max="11570" width="11" style="259" customWidth="1"/>
    <col min="11571" max="11571" width="9" style="259"/>
    <col min="11572" max="11572" width="10.75" style="259" customWidth="1"/>
    <col min="11573" max="11776" width="9" style="259"/>
    <col min="11777" max="11777" width="1.625" style="259" customWidth="1"/>
    <col min="11778" max="11778" width="6.625" style="259" bestFit="1" customWidth="1"/>
    <col min="11779" max="11779" width="30.5" style="259" bestFit="1" customWidth="1"/>
    <col min="11780" max="11818" width="11" style="259" customWidth="1"/>
    <col min="11819" max="11819" width="9" style="259"/>
    <col min="11820" max="11820" width="11" style="259" customWidth="1"/>
    <col min="11821" max="11821" width="1.625" style="259" customWidth="1"/>
    <col min="11822" max="11822" width="11" style="259" customWidth="1"/>
    <col min="11823" max="11823" width="1.625" style="259" customWidth="1"/>
    <col min="11824" max="11824" width="11" style="259" customWidth="1"/>
    <col min="11825" max="11825" width="1.625" style="259" customWidth="1"/>
    <col min="11826" max="11826" width="11" style="259" customWidth="1"/>
    <col min="11827" max="11827" width="9" style="259"/>
    <col min="11828" max="11828" width="10.75" style="259" customWidth="1"/>
    <col min="11829" max="12032" width="9" style="259"/>
    <col min="12033" max="12033" width="1.625" style="259" customWidth="1"/>
    <col min="12034" max="12034" width="6.625" style="259" bestFit="1" customWidth="1"/>
    <col min="12035" max="12035" width="30.5" style="259" bestFit="1" customWidth="1"/>
    <col min="12036" max="12074" width="11" style="259" customWidth="1"/>
    <col min="12075" max="12075" width="9" style="259"/>
    <col min="12076" max="12076" width="11" style="259" customWidth="1"/>
    <col min="12077" max="12077" width="1.625" style="259" customWidth="1"/>
    <col min="12078" max="12078" width="11" style="259" customWidth="1"/>
    <col min="12079" max="12079" width="1.625" style="259" customWidth="1"/>
    <col min="12080" max="12080" width="11" style="259" customWidth="1"/>
    <col min="12081" max="12081" width="1.625" style="259" customWidth="1"/>
    <col min="12082" max="12082" width="11" style="259" customWidth="1"/>
    <col min="12083" max="12083" width="9" style="259"/>
    <col min="12084" max="12084" width="10.75" style="259" customWidth="1"/>
    <col min="12085" max="12288" width="9" style="259"/>
    <col min="12289" max="12289" width="1.625" style="259" customWidth="1"/>
    <col min="12290" max="12290" width="6.625" style="259" bestFit="1" customWidth="1"/>
    <col min="12291" max="12291" width="30.5" style="259" bestFit="1" customWidth="1"/>
    <col min="12292" max="12330" width="11" style="259" customWidth="1"/>
    <col min="12331" max="12331" width="9" style="259"/>
    <col min="12332" max="12332" width="11" style="259" customWidth="1"/>
    <col min="12333" max="12333" width="1.625" style="259" customWidth="1"/>
    <col min="12334" max="12334" width="11" style="259" customWidth="1"/>
    <col min="12335" max="12335" width="1.625" style="259" customWidth="1"/>
    <col min="12336" max="12336" width="11" style="259" customWidth="1"/>
    <col min="12337" max="12337" width="1.625" style="259" customWidth="1"/>
    <col min="12338" max="12338" width="11" style="259" customWidth="1"/>
    <col min="12339" max="12339" width="9" style="259"/>
    <col min="12340" max="12340" width="10.75" style="259" customWidth="1"/>
    <col min="12341" max="12544" width="9" style="259"/>
    <col min="12545" max="12545" width="1.625" style="259" customWidth="1"/>
    <col min="12546" max="12546" width="6.625" style="259" bestFit="1" customWidth="1"/>
    <col min="12547" max="12547" width="30.5" style="259" bestFit="1" customWidth="1"/>
    <col min="12548" max="12586" width="11" style="259" customWidth="1"/>
    <col min="12587" max="12587" width="9" style="259"/>
    <col min="12588" max="12588" width="11" style="259" customWidth="1"/>
    <col min="12589" max="12589" width="1.625" style="259" customWidth="1"/>
    <col min="12590" max="12590" width="11" style="259" customWidth="1"/>
    <col min="12591" max="12591" width="1.625" style="259" customWidth="1"/>
    <col min="12592" max="12592" width="11" style="259" customWidth="1"/>
    <col min="12593" max="12593" width="1.625" style="259" customWidth="1"/>
    <col min="12594" max="12594" width="11" style="259" customWidth="1"/>
    <col min="12595" max="12595" width="9" style="259"/>
    <col min="12596" max="12596" width="10.75" style="259" customWidth="1"/>
    <col min="12597" max="12800" width="9" style="259"/>
    <col min="12801" max="12801" width="1.625" style="259" customWidth="1"/>
    <col min="12802" max="12802" width="6.625" style="259" bestFit="1" customWidth="1"/>
    <col min="12803" max="12803" width="30.5" style="259" bestFit="1" customWidth="1"/>
    <col min="12804" max="12842" width="11" style="259" customWidth="1"/>
    <col min="12843" max="12843" width="9" style="259"/>
    <col min="12844" max="12844" width="11" style="259" customWidth="1"/>
    <col min="12845" max="12845" width="1.625" style="259" customWidth="1"/>
    <col min="12846" max="12846" width="11" style="259" customWidth="1"/>
    <col min="12847" max="12847" width="1.625" style="259" customWidth="1"/>
    <col min="12848" max="12848" width="11" style="259" customWidth="1"/>
    <col min="12849" max="12849" width="1.625" style="259" customWidth="1"/>
    <col min="12850" max="12850" width="11" style="259" customWidth="1"/>
    <col min="12851" max="12851" width="9" style="259"/>
    <col min="12852" max="12852" width="10.75" style="259" customWidth="1"/>
    <col min="12853" max="13056" width="9" style="259"/>
    <col min="13057" max="13057" width="1.625" style="259" customWidth="1"/>
    <col min="13058" max="13058" width="6.625" style="259" bestFit="1" customWidth="1"/>
    <col min="13059" max="13059" width="30.5" style="259" bestFit="1" customWidth="1"/>
    <col min="13060" max="13098" width="11" style="259" customWidth="1"/>
    <col min="13099" max="13099" width="9" style="259"/>
    <col min="13100" max="13100" width="11" style="259" customWidth="1"/>
    <col min="13101" max="13101" width="1.625" style="259" customWidth="1"/>
    <col min="13102" max="13102" width="11" style="259" customWidth="1"/>
    <col min="13103" max="13103" width="1.625" style="259" customWidth="1"/>
    <col min="13104" max="13104" width="11" style="259" customWidth="1"/>
    <col min="13105" max="13105" width="1.625" style="259" customWidth="1"/>
    <col min="13106" max="13106" width="11" style="259" customWidth="1"/>
    <col min="13107" max="13107" width="9" style="259"/>
    <col min="13108" max="13108" width="10.75" style="259" customWidth="1"/>
    <col min="13109" max="13312" width="9" style="259"/>
    <col min="13313" max="13313" width="1.625" style="259" customWidth="1"/>
    <col min="13314" max="13314" width="6.625" style="259" bestFit="1" customWidth="1"/>
    <col min="13315" max="13315" width="30.5" style="259" bestFit="1" customWidth="1"/>
    <col min="13316" max="13354" width="11" style="259" customWidth="1"/>
    <col min="13355" max="13355" width="9" style="259"/>
    <col min="13356" max="13356" width="11" style="259" customWidth="1"/>
    <col min="13357" max="13357" width="1.625" style="259" customWidth="1"/>
    <col min="13358" max="13358" width="11" style="259" customWidth="1"/>
    <col min="13359" max="13359" width="1.625" style="259" customWidth="1"/>
    <col min="13360" max="13360" width="11" style="259" customWidth="1"/>
    <col min="13361" max="13361" width="1.625" style="259" customWidth="1"/>
    <col min="13362" max="13362" width="11" style="259" customWidth="1"/>
    <col min="13363" max="13363" width="9" style="259"/>
    <col min="13364" max="13364" width="10.75" style="259" customWidth="1"/>
    <col min="13365" max="13568" width="9" style="259"/>
    <col min="13569" max="13569" width="1.625" style="259" customWidth="1"/>
    <col min="13570" max="13570" width="6.625" style="259" bestFit="1" customWidth="1"/>
    <col min="13571" max="13571" width="30.5" style="259" bestFit="1" customWidth="1"/>
    <col min="13572" max="13610" width="11" style="259" customWidth="1"/>
    <col min="13611" max="13611" width="9" style="259"/>
    <col min="13612" max="13612" width="11" style="259" customWidth="1"/>
    <col min="13613" max="13613" width="1.625" style="259" customWidth="1"/>
    <col min="13614" max="13614" width="11" style="259" customWidth="1"/>
    <col min="13615" max="13615" width="1.625" style="259" customWidth="1"/>
    <col min="13616" max="13616" width="11" style="259" customWidth="1"/>
    <col min="13617" max="13617" width="1.625" style="259" customWidth="1"/>
    <col min="13618" max="13618" width="11" style="259" customWidth="1"/>
    <col min="13619" max="13619" width="9" style="259"/>
    <col min="13620" max="13620" width="10.75" style="259" customWidth="1"/>
    <col min="13621" max="13824" width="9" style="259"/>
    <col min="13825" max="13825" width="1.625" style="259" customWidth="1"/>
    <col min="13826" max="13826" width="6.625" style="259" bestFit="1" customWidth="1"/>
    <col min="13827" max="13827" width="30.5" style="259" bestFit="1" customWidth="1"/>
    <col min="13828" max="13866" width="11" style="259" customWidth="1"/>
    <col min="13867" max="13867" width="9" style="259"/>
    <col min="13868" max="13868" width="11" style="259" customWidth="1"/>
    <col min="13869" max="13869" width="1.625" style="259" customWidth="1"/>
    <col min="13870" max="13870" width="11" style="259" customWidth="1"/>
    <col min="13871" max="13871" width="1.625" style="259" customWidth="1"/>
    <col min="13872" max="13872" width="11" style="259" customWidth="1"/>
    <col min="13873" max="13873" width="1.625" style="259" customWidth="1"/>
    <col min="13874" max="13874" width="11" style="259" customWidth="1"/>
    <col min="13875" max="13875" width="9" style="259"/>
    <col min="13876" max="13876" width="10.75" style="259" customWidth="1"/>
    <col min="13877" max="14080" width="9" style="259"/>
    <col min="14081" max="14081" width="1.625" style="259" customWidth="1"/>
    <col min="14082" max="14082" width="6.625" style="259" bestFit="1" customWidth="1"/>
    <col min="14083" max="14083" width="30.5" style="259" bestFit="1" customWidth="1"/>
    <col min="14084" max="14122" width="11" style="259" customWidth="1"/>
    <col min="14123" max="14123" width="9" style="259"/>
    <col min="14124" max="14124" width="11" style="259" customWidth="1"/>
    <col min="14125" max="14125" width="1.625" style="259" customWidth="1"/>
    <col min="14126" max="14126" width="11" style="259" customWidth="1"/>
    <col min="14127" max="14127" width="1.625" style="259" customWidth="1"/>
    <col min="14128" max="14128" width="11" style="259" customWidth="1"/>
    <col min="14129" max="14129" width="1.625" style="259" customWidth="1"/>
    <col min="14130" max="14130" width="11" style="259" customWidth="1"/>
    <col min="14131" max="14131" width="9" style="259"/>
    <col min="14132" max="14132" width="10.75" style="259" customWidth="1"/>
    <col min="14133" max="14336" width="9" style="259"/>
    <col min="14337" max="14337" width="1.625" style="259" customWidth="1"/>
    <col min="14338" max="14338" width="6.625" style="259" bestFit="1" customWidth="1"/>
    <col min="14339" max="14339" width="30.5" style="259" bestFit="1" customWidth="1"/>
    <col min="14340" max="14378" width="11" style="259" customWidth="1"/>
    <col min="14379" max="14379" width="9" style="259"/>
    <col min="14380" max="14380" width="11" style="259" customWidth="1"/>
    <col min="14381" max="14381" width="1.625" style="259" customWidth="1"/>
    <col min="14382" max="14382" width="11" style="259" customWidth="1"/>
    <col min="14383" max="14383" width="1.625" style="259" customWidth="1"/>
    <col min="14384" max="14384" width="11" style="259" customWidth="1"/>
    <col min="14385" max="14385" width="1.625" style="259" customWidth="1"/>
    <col min="14386" max="14386" width="11" style="259" customWidth="1"/>
    <col min="14387" max="14387" width="9" style="259"/>
    <col min="14388" max="14388" width="10.75" style="259" customWidth="1"/>
    <col min="14389" max="14592" width="9" style="259"/>
    <col min="14593" max="14593" width="1.625" style="259" customWidth="1"/>
    <col min="14594" max="14594" width="6.625" style="259" bestFit="1" customWidth="1"/>
    <col min="14595" max="14595" width="30.5" style="259" bestFit="1" customWidth="1"/>
    <col min="14596" max="14634" width="11" style="259" customWidth="1"/>
    <col min="14635" max="14635" width="9" style="259"/>
    <col min="14636" max="14636" width="11" style="259" customWidth="1"/>
    <col min="14637" max="14637" width="1.625" style="259" customWidth="1"/>
    <col min="14638" max="14638" width="11" style="259" customWidth="1"/>
    <col min="14639" max="14639" width="1.625" style="259" customWidth="1"/>
    <col min="14640" max="14640" width="11" style="259" customWidth="1"/>
    <col min="14641" max="14641" width="1.625" style="259" customWidth="1"/>
    <col min="14642" max="14642" width="11" style="259" customWidth="1"/>
    <col min="14643" max="14643" width="9" style="259"/>
    <col min="14644" max="14644" width="10.75" style="259" customWidth="1"/>
    <col min="14645" max="14848" width="9" style="259"/>
    <col min="14849" max="14849" width="1.625" style="259" customWidth="1"/>
    <col min="14850" max="14850" width="6.625" style="259" bestFit="1" customWidth="1"/>
    <col min="14851" max="14851" width="30.5" style="259" bestFit="1" customWidth="1"/>
    <col min="14852" max="14890" width="11" style="259" customWidth="1"/>
    <col min="14891" max="14891" width="9" style="259"/>
    <col min="14892" max="14892" width="11" style="259" customWidth="1"/>
    <col min="14893" max="14893" width="1.625" style="259" customWidth="1"/>
    <col min="14894" max="14894" width="11" style="259" customWidth="1"/>
    <col min="14895" max="14895" width="1.625" style="259" customWidth="1"/>
    <col min="14896" max="14896" width="11" style="259" customWidth="1"/>
    <col min="14897" max="14897" width="1.625" style="259" customWidth="1"/>
    <col min="14898" max="14898" width="11" style="259" customWidth="1"/>
    <col min="14899" max="14899" width="9" style="259"/>
    <col min="14900" max="14900" width="10.75" style="259" customWidth="1"/>
    <col min="14901" max="15104" width="9" style="259"/>
    <col min="15105" max="15105" width="1.625" style="259" customWidth="1"/>
    <col min="15106" max="15106" width="6.625" style="259" bestFit="1" customWidth="1"/>
    <col min="15107" max="15107" width="30.5" style="259" bestFit="1" customWidth="1"/>
    <col min="15108" max="15146" width="11" style="259" customWidth="1"/>
    <col min="15147" max="15147" width="9" style="259"/>
    <col min="15148" max="15148" width="11" style="259" customWidth="1"/>
    <col min="15149" max="15149" width="1.625" style="259" customWidth="1"/>
    <col min="15150" max="15150" width="11" style="259" customWidth="1"/>
    <col min="15151" max="15151" width="1.625" style="259" customWidth="1"/>
    <col min="15152" max="15152" width="11" style="259" customWidth="1"/>
    <col min="15153" max="15153" width="1.625" style="259" customWidth="1"/>
    <col min="15154" max="15154" width="11" style="259" customWidth="1"/>
    <col min="15155" max="15155" width="9" style="259"/>
    <col min="15156" max="15156" width="10.75" style="259" customWidth="1"/>
    <col min="15157" max="15360" width="9" style="259"/>
    <col min="15361" max="15361" width="1.625" style="259" customWidth="1"/>
    <col min="15362" max="15362" width="6.625" style="259" bestFit="1" customWidth="1"/>
    <col min="15363" max="15363" width="30.5" style="259" bestFit="1" customWidth="1"/>
    <col min="15364" max="15402" width="11" style="259" customWidth="1"/>
    <col min="15403" max="15403" width="9" style="259"/>
    <col min="15404" max="15404" width="11" style="259" customWidth="1"/>
    <col min="15405" max="15405" width="1.625" style="259" customWidth="1"/>
    <col min="15406" max="15406" width="11" style="259" customWidth="1"/>
    <col min="15407" max="15407" width="1.625" style="259" customWidth="1"/>
    <col min="15408" max="15408" width="11" style="259" customWidth="1"/>
    <col min="15409" max="15409" width="1.625" style="259" customWidth="1"/>
    <col min="15410" max="15410" width="11" style="259" customWidth="1"/>
    <col min="15411" max="15411" width="9" style="259"/>
    <col min="15412" max="15412" width="10.75" style="259" customWidth="1"/>
    <col min="15413" max="15616" width="9" style="259"/>
    <col min="15617" max="15617" width="1.625" style="259" customWidth="1"/>
    <col min="15618" max="15618" width="6.625" style="259" bestFit="1" customWidth="1"/>
    <col min="15619" max="15619" width="30.5" style="259" bestFit="1" customWidth="1"/>
    <col min="15620" max="15658" width="11" style="259" customWidth="1"/>
    <col min="15659" max="15659" width="9" style="259"/>
    <col min="15660" max="15660" width="11" style="259" customWidth="1"/>
    <col min="15661" max="15661" width="1.625" style="259" customWidth="1"/>
    <col min="15662" max="15662" width="11" style="259" customWidth="1"/>
    <col min="15663" max="15663" width="1.625" style="259" customWidth="1"/>
    <col min="15664" max="15664" width="11" style="259" customWidth="1"/>
    <col min="15665" max="15665" width="1.625" style="259" customWidth="1"/>
    <col min="15666" max="15666" width="11" style="259" customWidth="1"/>
    <col min="15667" max="15667" width="9" style="259"/>
    <col min="15668" max="15668" width="10.75" style="259" customWidth="1"/>
    <col min="15669" max="15872" width="9" style="259"/>
    <col min="15873" max="15873" width="1.625" style="259" customWidth="1"/>
    <col min="15874" max="15874" width="6.625" style="259" bestFit="1" customWidth="1"/>
    <col min="15875" max="15875" width="30.5" style="259" bestFit="1" customWidth="1"/>
    <col min="15876" max="15914" width="11" style="259" customWidth="1"/>
    <col min="15915" max="15915" width="9" style="259"/>
    <col min="15916" max="15916" width="11" style="259" customWidth="1"/>
    <col min="15917" max="15917" width="1.625" style="259" customWidth="1"/>
    <col min="15918" max="15918" width="11" style="259" customWidth="1"/>
    <col min="15919" max="15919" width="1.625" style="259" customWidth="1"/>
    <col min="15920" max="15920" width="11" style="259" customWidth="1"/>
    <col min="15921" max="15921" width="1.625" style="259" customWidth="1"/>
    <col min="15922" max="15922" width="11" style="259" customWidth="1"/>
    <col min="15923" max="15923" width="9" style="259"/>
    <col min="15924" max="15924" width="10.75" style="259" customWidth="1"/>
    <col min="15925" max="16128" width="9" style="259"/>
    <col min="16129" max="16129" width="1.625" style="259" customWidth="1"/>
    <col min="16130" max="16130" width="6.625" style="259" bestFit="1" customWidth="1"/>
    <col min="16131" max="16131" width="30.5" style="259" bestFit="1" customWidth="1"/>
    <col min="16132" max="16170" width="11" style="259" customWidth="1"/>
    <col min="16171" max="16171" width="9" style="259"/>
    <col min="16172" max="16172" width="11" style="259" customWidth="1"/>
    <col min="16173" max="16173" width="1.625" style="259" customWidth="1"/>
    <col min="16174" max="16174" width="11" style="259" customWidth="1"/>
    <col min="16175" max="16175" width="1.625" style="259" customWidth="1"/>
    <col min="16176" max="16176" width="11" style="259" customWidth="1"/>
    <col min="16177" max="16177" width="1.625" style="259" customWidth="1"/>
    <col min="16178" max="16178" width="11" style="259" customWidth="1"/>
    <col min="16179" max="16179" width="9" style="259"/>
    <col min="16180" max="16180" width="10.75" style="259" customWidth="1"/>
    <col min="16181" max="16384" width="9" style="259"/>
  </cols>
  <sheetData>
    <row r="2" spans="2:12" ht="14.25">
      <c r="B2" s="391" t="s">
        <v>170</v>
      </c>
    </row>
    <row r="4" spans="2:12" ht="12.75" thickBot="1">
      <c r="B4" s="392" t="s">
        <v>171</v>
      </c>
    </row>
    <row r="5" spans="2:12" ht="51.4" customHeight="1" thickBot="1">
      <c r="B5" s="393" t="s">
        <v>172</v>
      </c>
      <c r="C5" s="394" t="s">
        <v>35</v>
      </c>
      <c r="D5" s="395" t="s">
        <v>66</v>
      </c>
      <c r="E5" s="395" t="s">
        <v>173</v>
      </c>
      <c r="F5" s="396" t="s">
        <v>56</v>
      </c>
      <c r="H5" s="397" t="s">
        <v>174</v>
      </c>
      <c r="J5" s="397" t="s">
        <v>175</v>
      </c>
      <c r="L5" s="397" t="s">
        <v>176</v>
      </c>
    </row>
    <row r="6" spans="2:12">
      <c r="B6" s="280" t="str">
        <f t="array" ref="B6:C44">+TRANSPOSE(結果!$D$5:$AP$6)</f>
        <v>01</v>
      </c>
      <c r="C6" s="281" t="str">
        <v>農業</v>
      </c>
      <c r="D6" s="398">
        <f>'１次効果'!D7*'１次効果'!I226</f>
        <v>0</v>
      </c>
      <c r="E6" s="399">
        <f>'１次効果'!G226*'１次効果'!I226</f>
        <v>0</v>
      </c>
      <c r="F6" s="400">
        <f>SUM(D6:E6)</f>
        <v>0</v>
      </c>
      <c r="H6" s="401"/>
      <c r="I6" s="52"/>
      <c r="J6" s="401"/>
      <c r="K6" s="52"/>
      <c r="L6" s="401"/>
    </row>
    <row r="7" spans="2:12">
      <c r="B7" s="280" t="str">
        <v>02</v>
      </c>
      <c r="C7" s="283" t="str">
        <v>林業</v>
      </c>
      <c r="D7" s="402">
        <f>'１次効果'!D8*'１次効果'!I227</f>
        <v>0</v>
      </c>
      <c r="E7" s="403">
        <f>'１次効果'!G227*'１次効果'!I227</f>
        <v>0</v>
      </c>
      <c r="F7" s="404">
        <f t="shared" ref="F7:F44" si="0">SUM(D7:E7)</f>
        <v>0</v>
      </c>
      <c r="H7" s="405"/>
      <c r="I7" s="52"/>
      <c r="J7" s="405"/>
      <c r="K7" s="52"/>
      <c r="L7" s="405"/>
    </row>
    <row r="8" spans="2:12">
      <c r="B8" s="280" t="str">
        <v>03</v>
      </c>
      <c r="C8" s="283" t="str">
        <v>漁業</v>
      </c>
      <c r="D8" s="402">
        <f>'１次効果'!D9*'１次効果'!I228</f>
        <v>0</v>
      </c>
      <c r="E8" s="403">
        <f>'１次効果'!G228*'１次効果'!I228</f>
        <v>0</v>
      </c>
      <c r="F8" s="404">
        <f t="shared" si="0"/>
        <v>0</v>
      </c>
      <c r="H8" s="405"/>
      <c r="I8" s="52"/>
      <c r="J8" s="405"/>
      <c r="K8" s="52"/>
      <c r="L8" s="405"/>
    </row>
    <row r="9" spans="2:12">
      <c r="B9" s="280" t="str">
        <v>04</v>
      </c>
      <c r="C9" s="283" t="str">
        <v>鉱業</v>
      </c>
      <c r="D9" s="402">
        <f>'１次効果'!D10*'１次効果'!I229</f>
        <v>0</v>
      </c>
      <c r="E9" s="403">
        <f>'１次効果'!G229*'１次効果'!I229</f>
        <v>0</v>
      </c>
      <c r="F9" s="404">
        <f t="shared" si="0"/>
        <v>0</v>
      </c>
      <c r="H9" s="406"/>
      <c r="J9" s="406"/>
      <c r="L9" s="406"/>
    </row>
    <row r="10" spans="2:12">
      <c r="B10" s="280" t="str">
        <v>05</v>
      </c>
      <c r="C10" s="283" t="str">
        <v>飲食料品</v>
      </c>
      <c r="D10" s="402">
        <f>'１次効果'!D11*'１次効果'!I230</f>
        <v>0</v>
      </c>
      <c r="E10" s="403">
        <f>'１次効果'!G230*'１次効果'!I230</f>
        <v>0</v>
      </c>
      <c r="F10" s="404">
        <f t="shared" si="0"/>
        <v>0</v>
      </c>
      <c r="H10" s="406"/>
      <c r="J10" s="406"/>
      <c r="L10" s="406"/>
    </row>
    <row r="11" spans="2:12">
      <c r="B11" s="280" t="str">
        <v>06</v>
      </c>
      <c r="C11" s="283" t="str">
        <v>繊維製品</v>
      </c>
      <c r="D11" s="402">
        <f>'１次効果'!D12*'１次効果'!I231</f>
        <v>0</v>
      </c>
      <c r="E11" s="403">
        <f>'１次効果'!G231*'１次効果'!I231</f>
        <v>0</v>
      </c>
      <c r="F11" s="404">
        <f t="shared" si="0"/>
        <v>0</v>
      </c>
      <c r="H11" s="406"/>
      <c r="J11" s="406"/>
      <c r="L11" s="406"/>
    </row>
    <row r="12" spans="2:12">
      <c r="B12" s="280" t="str">
        <v>07</v>
      </c>
      <c r="C12" s="283" t="str">
        <v>パルプ・紙・木製品</v>
      </c>
      <c r="D12" s="402">
        <f>'１次効果'!D13*'１次効果'!I232</f>
        <v>0</v>
      </c>
      <c r="E12" s="403">
        <f>'１次効果'!G232*'１次効果'!I232</f>
        <v>0</v>
      </c>
      <c r="F12" s="404">
        <f t="shared" si="0"/>
        <v>0</v>
      </c>
      <c r="H12" s="406"/>
      <c r="J12" s="406"/>
      <c r="L12" s="406"/>
    </row>
    <row r="13" spans="2:12">
      <c r="B13" s="280" t="str">
        <v>08</v>
      </c>
      <c r="C13" s="283" t="str">
        <v>化学製品</v>
      </c>
      <c r="D13" s="402">
        <f>'１次効果'!D14*'１次効果'!I233</f>
        <v>0</v>
      </c>
      <c r="E13" s="403">
        <f>'１次効果'!G233*'１次効果'!I233</f>
        <v>0</v>
      </c>
      <c r="F13" s="404">
        <f t="shared" si="0"/>
        <v>0</v>
      </c>
      <c r="H13" s="406"/>
      <c r="J13" s="406"/>
      <c r="L13" s="406"/>
    </row>
    <row r="14" spans="2:12">
      <c r="B14" s="280" t="str">
        <v>09</v>
      </c>
      <c r="C14" s="283" t="str">
        <v>石油・石炭製品</v>
      </c>
      <c r="D14" s="402">
        <f>'１次効果'!D15*'１次効果'!I234</f>
        <v>0</v>
      </c>
      <c r="E14" s="403">
        <f>'１次効果'!G234*'１次効果'!I234</f>
        <v>0</v>
      </c>
      <c r="F14" s="404">
        <f t="shared" si="0"/>
        <v>0</v>
      </c>
      <c r="H14" s="406"/>
      <c r="J14" s="406"/>
      <c r="L14" s="406"/>
    </row>
    <row r="15" spans="2:12">
      <c r="B15" s="280" t="str">
        <v>10</v>
      </c>
      <c r="C15" s="283" t="str">
        <v>プラスチック・ゴム</v>
      </c>
      <c r="D15" s="402">
        <f>'１次効果'!D16*'１次効果'!I235</f>
        <v>0</v>
      </c>
      <c r="E15" s="403">
        <f>'１次効果'!G235*'１次効果'!I235</f>
        <v>0</v>
      </c>
      <c r="F15" s="404">
        <f t="shared" si="0"/>
        <v>0</v>
      </c>
      <c r="H15" s="406"/>
      <c r="J15" s="406"/>
      <c r="L15" s="406"/>
    </row>
    <row r="16" spans="2:12">
      <c r="B16" s="280" t="str">
        <v>11</v>
      </c>
      <c r="C16" s="283" t="str">
        <v>窯業・土石製品</v>
      </c>
      <c r="D16" s="402">
        <f>'１次効果'!D17*'１次効果'!I236</f>
        <v>0</v>
      </c>
      <c r="E16" s="403">
        <f>'１次効果'!G236*'１次効果'!I236</f>
        <v>0</v>
      </c>
      <c r="F16" s="404">
        <f t="shared" si="0"/>
        <v>0</v>
      </c>
      <c r="H16" s="406"/>
      <c r="J16" s="406"/>
      <c r="L16" s="406"/>
    </row>
    <row r="17" spans="2:12">
      <c r="B17" s="280" t="str">
        <v>12</v>
      </c>
      <c r="C17" s="283" t="str">
        <v>鉄鋼</v>
      </c>
      <c r="D17" s="402">
        <f>'１次効果'!D18*'１次効果'!I237</f>
        <v>0</v>
      </c>
      <c r="E17" s="403">
        <f>'１次効果'!G237*'１次効果'!I237</f>
        <v>0</v>
      </c>
      <c r="F17" s="404">
        <f t="shared" si="0"/>
        <v>0</v>
      </c>
      <c r="H17" s="406"/>
      <c r="J17" s="406"/>
      <c r="L17" s="406"/>
    </row>
    <row r="18" spans="2:12">
      <c r="B18" s="280" t="str">
        <v>13</v>
      </c>
      <c r="C18" s="283" t="str">
        <v>非鉄金属</v>
      </c>
      <c r="D18" s="402">
        <f>'１次効果'!D19*'１次効果'!I238</f>
        <v>0</v>
      </c>
      <c r="E18" s="403">
        <f>'１次効果'!G238*'１次効果'!I238</f>
        <v>0</v>
      </c>
      <c r="F18" s="404">
        <f t="shared" si="0"/>
        <v>0</v>
      </c>
      <c r="H18" s="406"/>
      <c r="J18" s="406"/>
      <c r="L18" s="406"/>
    </row>
    <row r="19" spans="2:12">
      <c r="B19" s="280" t="str">
        <v>14</v>
      </c>
      <c r="C19" s="283" t="str">
        <v>金属製品</v>
      </c>
      <c r="D19" s="402">
        <f>'１次効果'!D20*'１次効果'!I239</f>
        <v>0</v>
      </c>
      <c r="E19" s="403">
        <f>'１次効果'!G239*'１次効果'!I239</f>
        <v>0</v>
      </c>
      <c r="F19" s="404">
        <f t="shared" si="0"/>
        <v>0</v>
      </c>
      <c r="H19" s="406"/>
      <c r="J19" s="406"/>
      <c r="L19" s="406"/>
    </row>
    <row r="20" spans="2:12">
      <c r="B20" s="280" t="str">
        <v>15</v>
      </c>
      <c r="C20" s="283" t="str">
        <v>はん用機械</v>
      </c>
      <c r="D20" s="402">
        <f>'１次効果'!D21*'１次効果'!I240</f>
        <v>0</v>
      </c>
      <c r="E20" s="403">
        <f>'１次効果'!G240*'１次効果'!I240</f>
        <v>0</v>
      </c>
      <c r="F20" s="404">
        <f t="shared" si="0"/>
        <v>0</v>
      </c>
      <c r="H20" s="406"/>
      <c r="J20" s="406"/>
      <c r="L20" s="406"/>
    </row>
    <row r="21" spans="2:12">
      <c r="B21" s="280" t="str">
        <v>16</v>
      </c>
      <c r="C21" s="283" t="str">
        <v>生産用機械</v>
      </c>
      <c r="D21" s="402">
        <f>'１次効果'!D22*'１次効果'!I241</f>
        <v>0</v>
      </c>
      <c r="E21" s="403">
        <f>'１次効果'!G241*'１次効果'!I241</f>
        <v>0</v>
      </c>
      <c r="F21" s="404">
        <f t="shared" si="0"/>
        <v>0</v>
      </c>
      <c r="H21" s="406"/>
      <c r="J21" s="406"/>
      <c r="L21" s="406"/>
    </row>
    <row r="22" spans="2:12">
      <c r="B22" s="280" t="str">
        <v>17</v>
      </c>
      <c r="C22" s="283" t="str">
        <v>業務用機械</v>
      </c>
      <c r="D22" s="402">
        <f>'１次効果'!D23*'１次効果'!I242</f>
        <v>0</v>
      </c>
      <c r="E22" s="403">
        <f>'１次効果'!G242*'１次効果'!I242</f>
        <v>0</v>
      </c>
      <c r="F22" s="404">
        <f t="shared" si="0"/>
        <v>0</v>
      </c>
      <c r="H22" s="406"/>
      <c r="J22" s="406"/>
      <c r="L22" s="406"/>
    </row>
    <row r="23" spans="2:12">
      <c r="B23" s="280" t="str">
        <v>18</v>
      </c>
      <c r="C23" s="283" t="str">
        <v>電子部品</v>
      </c>
      <c r="D23" s="402">
        <f>'１次効果'!D24*'１次効果'!I243</f>
        <v>0</v>
      </c>
      <c r="E23" s="403">
        <f>'１次効果'!G243*'１次効果'!I243</f>
        <v>0</v>
      </c>
      <c r="F23" s="404">
        <f t="shared" si="0"/>
        <v>0</v>
      </c>
      <c r="H23" s="406"/>
      <c r="J23" s="406"/>
      <c r="L23" s="406"/>
    </row>
    <row r="24" spans="2:12">
      <c r="B24" s="280" t="str">
        <v>19</v>
      </c>
      <c r="C24" s="283" t="str">
        <v>電気機械</v>
      </c>
      <c r="D24" s="402">
        <f>'１次効果'!D25*'１次効果'!I244</f>
        <v>0</v>
      </c>
      <c r="E24" s="403">
        <f>'１次効果'!G244*'１次効果'!I244</f>
        <v>0</v>
      </c>
      <c r="F24" s="404">
        <f t="shared" si="0"/>
        <v>0</v>
      </c>
      <c r="H24" s="406"/>
      <c r="J24" s="406"/>
      <c r="L24" s="406"/>
    </row>
    <row r="25" spans="2:12">
      <c r="B25" s="280" t="str">
        <v>20</v>
      </c>
      <c r="C25" s="283" t="str">
        <v>情報・通信機器</v>
      </c>
      <c r="D25" s="402">
        <f>'１次効果'!D26*'１次効果'!I245</f>
        <v>0</v>
      </c>
      <c r="E25" s="403">
        <f>'１次効果'!G245*'１次効果'!I245</f>
        <v>0</v>
      </c>
      <c r="F25" s="404">
        <f t="shared" si="0"/>
        <v>0</v>
      </c>
      <c r="H25" s="406"/>
      <c r="J25" s="406"/>
      <c r="L25" s="406"/>
    </row>
    <row r="26" spans="2:12">
      <c r="B26" s="280" t="str">
        <v>21</v>
      </c>
      <c r="C26" s="283" t="str">
        <v>輸送機械</v>
      </c>
      <c r="D26" s="402">
        <f>'１次効果'!D27*'１次効果'!I246</f>
        <v>0</v>
      </c>
      <c r="E26" s="403">
        <f>'１次効果'!G246*'１次効果'!I246</f>
        <v>0</v>
      </c>
      <c r="F26" s="404">
        <f t="shared" si="0"/>
        <v>0</v>
      </c>
      <c r="H26" s="406"/>
      <c r="J26" s="406"/>
      <c r="L26" s="406"/>
    </row>
    <row r="27" spans="2:12">
      <c r="B27" s="280" t="str">
        <v>22</v>
      </c>
      <c r="C27" s="283" t="str">
        <v>その他の製造工業製品</v>
      </c>
      <c r="D27" s="402">
        <f>'１次効果'!D28*'１次効果'!I247</f>
        <v>0</v>
      </c>
      <c r="E27" s="403">
        <f>'１次効果'!G247*'１次効果'!I247</f>
        <v>0</v>
      </c>
      <c r="F27" s="404">
        <f t="shared" si="0"/>
        <v>0</v>
      </c>
      <c r="H27" s="406"/>
      <c r="J27" s="406"/>
      <c r="L27" s="406"/>
    </row>
    <row r="28" spans="2:12">
      <c r="B28" s="280" t="str">
        <v>23</v>
      </c>
      <c r="C28" s="283" t="str">
        <v>建設</v>
      </c>
      <c r="D28" s="402">
        <f>'１次効果'!D29*'１次効果'!I248</f>
        <v>0</v>
      </c>
      <c r="E28" s="403">
        <f>'１次効果'!G248*'１次効果'!I248</f>
        <v>0</v>
      </c>
      <c r="F28" s="404">
        <f t="shared" si="0"/>
        <v>0</v>
      </c>
      <c r="H28" s="406"/>
      <c r="J28" s="406"/>
      <c r="L28" s="406"/>
    </row>
    <row r="29" spans="2:12">
      <c r="B29" s="280" t="str">
        <v>24</v>
      </c>
      <c r="C29" s="283" t="str">
        <v>電力・ガス・熱供給</v>
      </c>
      <c r="D29" s="402">
        <f>'１次効果'!D30*'１次効果'!I249</f>
        <v>0</v>
      </c>
      <c r="E29" s="403">
        <f>'１次効果'!G249*'１次効果'!I249</f>
        <v>0</v>
      </c>
      <c r="F29" s="404">
        <f t="shared" si="0"/>
        <v>0</v>
      </c>
      <c r="H29" s="406"/>
      <c r="J29" s="406"/>
      <c r="L29" s="406"/>
    </row>
    <row r="30" spans="2:12">
      <c r="B30" s="280" t="str">
        <v>25</v>
      </c>
      <c r="C30" s="283" t="str">
        <v>水道</v>
      </c>
      <c r="D30" s="402">
        <f>'１次効果'!D31*'１次効果'!I250</f>
        <v>0</v>
      </c>
      <c r="E30" s="403">
        <f>'１次効果'!G250*'１次効果'!I250</f>
        <v>0</v>
      </c>
      <c r="F30" s="404">
        <f t="shared" si="0"/>
        <v>0</v>
      </c>
      <c r="H30" s="406"/>
      <c r="J30" s="406"/>
      <c r="L30" s="406"/>
    </row>
    <row r="31" spans="2:12">
      <c r="B31" s="280" t="str">
        <v>26</v>
      </c>
      <c r="C31" s="283" t="str">
        <v>廃棄物処理</v>
      </c>
      <c r="D31" s="402">
        <f>'１次効果'!D32*'１次効果'!I251</f>
        <v>0</v>
      </c>
      <c r="E31" s="403">
        <f>'１次効果'!G251*'１次効果'!I251</f>
        <v>0</v>
      </c>
      <c r="F31" s="404">
        <f t="shared" si="0"/>
        <v>0</v>
      </c>
      <c r="H31" s="406"/>
      <c r="J31" s="406"/>
      <c r="L31" s="406"/>
    </row>
    <row r="32" spans="2:12">
      <c r="B32" s="280" t="str">
        <v>27</v>
      </c>
      <c r="C32" s="283" t="str">
        <v>商業</v>
      </c>
      <c r="D32" s="402">
        <f>'１次効果'!D33*'１次効果'!I252</f>
        <v>0</v>
      </c>
      <c r="E32" s="403">
        <f>'１次効果'!G252*'１次効果'!I252</f>
        <v>0</v>
      </c>
      <c r="F32" s="404">
        <f t="shared" si="0"/>
        <v>0</v>
      </c>
      <c r="H32" s="406"/>
      <c r="J32" s="406"/>
      <c r="L32" s="406"/>
    </row>
    <row r="33" spans="2:15">
      <c r="B33" s="280" t="str">
        <v>28</v>
      </c>
      <c r="C33" s="283" t="str">
        <v>金融・保険</v>
      </c>
      <c r="D33" s="402">
        <f>'１次効果'!D34*'１次効果'!I253</f>
        <v>0</v>
      </c>
      <c r="E33" s="403">
        <f>'１次効果'!G253*'１次効果'!I253</f>
        <v>0</v>
      </c>
      <c r="F33" s="404">
        <f t="shared" si="0"/>
        <v>0</v>
      </c>
      <c r="H33" s="406"/>
      <c r="J33" s="406"/>
      <c r="L33" s="406"/>
    </row>
    <row r="34" spans="2:15">
      <c r="B34" s="280" t="str">
        <v>29</v>
      </c>
      <c r="C34" s="283" t="str">
        <v>不動産</v>
      </c>
      <c r="D34" s="402">
        <f>'１次効果'!D35*'１次効果'!I254</f>
        <v>0</v>
      </c>
      <c r="E34" s="403">
        <f>'１次効果'!G254*'１次効果'!I254</f>
        <v>0</v>
      </c>
      <c r="F34" s="404">
        <f t="shared" si="0"/>
        <v>0</v>
      </c>
      <c r="H34" s="406"/>
      <c r="J34" s="406"/>
      <c r="L34" s="406"/>
    </row>
    <row r="35" spans="2:15">
      <c r="B35" s="280" t="str">
        <v>30</v>
      </c>
      <c r="C35" s="283" t="str">
        <v>運輸・郵便</v>
      </c>
      <c r="D35" s="402">
        <f>'１次効果'!D36*'１次効果'!I255</f>
        <v>0</v>
      </c>
      <c r="E35" s="403">
        <f>'１次効果'!G255*'１次効果'!I255</f>
        <v>0</v>
      </c>
      <c r="F35" s="404">
        <f t="shared" si="0"/>
        <v>0</v>
      </c>
      <c r="H35" s="406"/>
      <c r="J35" s="406"/>
      <c r="L35" s="406"/>
    </row>
    <row r="36" spans="2:15">
      <c r="B36" s="280" t="str">
        <v>31</v>
      </c>
      <c r="C36" s="283" t="str">
        <v>情報通信</v>
      </c>
      <c r="D36" s="402">
        <f>'１次効果'!D37*'１次効果'!I256</f>
        <v>0</v>
      </c>
      <c r="E36" s="403">
        <f>'１次効果'!G256*'１次効果'!I256</f>
        <v>0</v>
      </c>
      <c r="F36" s="404">
        <f t="shared" si="0"/>
        <v>0</v>
      </c>
      <c r="H36" s="406"/>
      <c r="J36" s="406"/>
      <c r="L36" s="406"/>
    </row>
    <row r="37" spans="2:15" ht="12.75" thickBot="1">
      <c r="B37" s="280" t="str">
        <v>32</v>
      </c>
      <c r="C37" s="283" t="str">
        <v>公務</v>
      </c>
      <c r="D37" s="402">
        <f>'１次効果'!D38*'１次効果'!I257</f>
        <v>0</v>
      </c>
      <c r="E37" s="403">
        <f>'１次効果'!G257*'１次効果'!I257</f>
        <v>0</v>
      </c>
      <c r="F37" s="404">
        <f t="shared" si="0"/>
        <v>0</v>
      </c>
      <c r="H37" s="407"/>
      <c r="J37" s="407"/>
      <c r="L37" s="407"/>
    </row>
    <row r="38" spans="2:15" ht="12.95" customHeight="1">
      <c r="B38" s="280" t="str">
        <v>33</v>
      </c>
      <c r="C38" s="283" t="str">
        <v>教育・研究</v>
      </c>
      <c r="D38" s="402">
        <f>'１次効果'!D39*'１次効果'!I258</f>
        <v>0</v>
      </c>
      <c r="E38" s="403">
        <f>'１次効果'!G258*'１次効果'!I258</f>
        <v>0</v>
      </c>
      <c r="F38" s="404">
        <f t="shared" si="0"/>
        <v>0</v>
      </c>
      <c r="G38" s="408"/>
      <c r="H38" s="726" t="s">
        <v>174</v>
      </c>
      <c r="J38" s="726" t="s">
        <v>177</v>
      </c>
      <c r="L38" s="726" t="s">
        <v>176</v>
      </c>
    </row>
    <row r="39" spans="2:15" ht="13.5">
      <c r="B39" s="280" t="str">
        <v>34</v>
      </c>
      <c r="C39" s="283" t="str">
        <v>医療・福祉</v>
      </c>
      <c r="D39" s="402">
        <f>'１次効果'!D40*'１次効果'!I259</f>
        <v>0</v>
      </c>
      <c r="E39" s="403">
        <f>'１次効果'!G259*'１次効果'!I259</f>
        <v>0</v>
      </c>
      <c r="F39" s="404">
        <f t="shared" si="0"/>
        <v>0</v>
      </c>
      <c r="G39" s="408"/>
      <c r="H39" s="727"/>
      <c r="J39" s="727"/>
      <c r="L39" s="727"/>
    </row>
    <row r="40" spans="2:15" ht="13.5">
      <c r="B40" s="280" t="str">
        <v>35</v>
      </c>
      <c r="C40" s="283" t="str">
        <v>その他の非営利団体サービス</v>
      </c>
      <c r="D40" s="402">
        <f>'１次効果'!D41*'１次効果'!I260</f>
        <v>0</v>
      </c>
      <c r="E40" s="403">
        <f>'１次効果'!G260*'１次効果'!I260</f>
        <v>0</v>
      </c>
      <c r="F40" s="404">
        <f t="shared" si="0"/>
        <v>0</v>
      </c>
      <c r="G40" s="408"/>
      <c r="H40" s="727"/>
      <c r="J40" s="727"/>
      <c r="L40" s="727"/>
    </row>
    <row r="41" spans="2:15" ht="13.5">
      <c r="B41" s="280" t="str">
        <v>36</v>
      </c>
      <c r="C41" s="283" t="str">
        <v>対事業所サービス</v>
      </c>
      <c r="D41" s="402">
        <f>'１次効果'!D42*'１次効果'!I261</f>
        <v>0</v>
      </c>
      <c r="E41" s="403">
        <f>'１次効果'!G261*'１次効果'!I261</f>
        <v>0</v>
      </c>
      <c r="F41" s="404">
        <f t="shared" si="0"/>
        <v>0</v>
      </c>
      <c r="G41" s="408"/>
      <c r="H41" s="727"/>
      <c r="J41" s="727"/>
      <c r="L41" s="727"/>
    </row>
    <row r="42" spans="2:15" ht="13.5">
      <c r="B42" s="280" t="str">
        <v>37</v>
      </c>
      <c r="C42" s="283" t="str">
        <v>対個人サービス</v>
      </c>
      <c r="D42" s="402">
        <f>'１次効果'!D43*'１次効果'!I262</f>
        <v>0</v>
      </c>
      <c r="E42" s="403">
        <f>'１次効果'!G262*'１次効果'!I262</f>
        <v>0</v>
      </c>
      <c r="F42" s="404">
        <f t="shared" si="0"/>
        <v>0</v>
      </c>
      <c r="G42" s="408"/>
      <c r="H42" s="727"/>
      <c r="J42" s="727"/>
      <c r="L42" s="727"/>
    </row>
    <row r="43" spans="2:15" ht="13.5">
      <c r="B43" s="280" t="str">
        <v>38</v>
      </c>
      <c r="C43" s="283" t="str">
        <v>事務用品</v>
      </c>
      <c r="D43" s="402">
        <f>'１次効果'!D44*'１次効果'!I263</f>
        <v>0</v>
      </c>
      <c r="E43" s="403">
        <f>'１次効果'!G263*'１次効果'!I263</f>
        <v>0</v>
      </c>
      <c r="F43" s="404">
        <f t="shared" si="0"/>
        <v>0</v>
      </c>
      <c r="G43" s="408"/>
      <c r="H43" s="727"/>
      <c r="J43" s="727"/>
      <c r="L43" s="727"/>
    </row>
    <row r="44" spans="2:15" ht="13.5">
      <c r="B44" s="280" t="str">
        <v>39</v>
      </c>
      <c r="C44" s="283" t="str">
        <v>分類不明</v>
      </c>
      <c r="D44" s="402">
        <f>'１次効果'!D45*'１次効果'!I264</f>
        <v>0</v>
      </c>
      <c r="E44" s="403">
        <f>'１次効果'!G264*'１次効果'!I264</f>
        <v>0</v>
      </c>
      <c r="F44" s="404">
        <f t="shared" si="0"/>
        <v>0</v>
      </c>
      <c r="G44" s="408"/>
      <c r="H44" s="727"/>
      <c r="J44" s="727"/>
      <c r="L44" s="727"/>
    </row>
    <row r="45" spans="2:15" ht="12.75" thickBot="1">
      <c r="B45" s="288"/>
      <c r="C45" s="289"/>
      <c r="D45" s="409">
        <f>SUM(D6:D44)</f>
        <v>0</v>
      </c>
      <c r="E45" s="410">
        <f>SUM(E6:E44)</f>
        <v>0</v>
      </c>
      <c r="F45" s="411">
        <f>SUM(F6:F44)</f>
        <v>0</v>
      </c>
      <c r="G45" s="412"/>
      <c r="H45" s="413">
        <f>F45</f>
        <v>0</v>
      </c>
      <c r="I45" s="414" t="s">
        <v>121</v>
      </c>
      <c r="J45" s="415">
        <f>結果!H11</f>
        <v>0.75017155311999273</v>
      </c>
      <c r="K45" s="416" t="s">
        <v>140</v>
      </c>
      <c r="L45" s="417">
        <f>H45*J45</f>
        <v>0</v>
      </c>
    </row>
    <row r="46" spans="2:15">
      <c r="B46" s="418"/>
      <c r="C46" s="418"/>
      <c r="D46" s="419"/>
      <c r="E46" s="419"/>
      <c r="F46" s="419"/>
    </row>
    <row r="47" spans="2:15" ht="12.75" thickBot="1">
      <c r="B47" s="179"/>
      <c r="C47" s="179"/>
      <c r="D47" s="420"/>
      <c r="E47" s="420"/>
      <c r="F47" s="420"/>
    </row>
    <row r="48" spans="2:15" ht="36.4" customHeight="1" thickBot="1">
      <c r="B48" s="393" t="s">
        <v>164</v>
      </c>
      <c r="C48" s="373" t="s">
        <v>35</v>
      </c>
      <c r="F48" s="397" t="s">
        <v>178</v>
      </c>
      <c r="H48" s="421" t="s">
        <v>179</v>
      </c>
      <c r="J48" s="421" t="s">
        <v>180</v>
      </c>
      <c r="L48" s="374" t="s">
        <v>160</v>
      </c>
      <c r="N48" s="374" t="s">
        <v>181</v>
      </c>
      <c r="O48" s="422"/>
    </row>
    <row r="49" spans="2:14">
      <c r="B49" s="280" t="str">
        <f t="array" ref="B49:C87">+TRANSPOSE(結果!$D$5:$AP$6)</f>
        <v>01</v>
      </c>
      <c r="C49" s="281" t="str">
        <v>農業</v>
      </c>
      <c r="D49" s="423"/>
      <c r="E49" s="424"/>
      <c r="F49" s="425"/>
      <c r="G49" s="426"/>
      <c r="H49" s="427">
        <v>7.8933035814530376E-3</v>
      </c>
      <c r="I49" s="412"/>
      <c r="J49" s="428">
        <f>$F$88*H49</f>
        <v>0</v>
      </c>
      <c r="K49" s="412"/>
      <c r="L49" s="427">
        <v>0.4906111763112756</v>
      </c>
      <c r="M49" s="412"/>
      <c r="N49" s="428">
        <f>J49*L49</f>
        <v>0</v>
      </c>
    </row>
    <row r="50" spans="2:14">
      <c r="B50" s="280" t="str">
        <v>02</v>
      </c>
      <c r="C50" s="283" t="str">
        <v>林業</v>
      </c>
      <c r="D50" s="423"/>
      <c r="E50" s="424"/>
      <c r="F50" s="429"/>
      <c r="G50" s="426"/>
      <c r="H50" s="427">
        <v>2.8706924753074215E-4</v>
      </c>
      <c r="I50" s="412"/>
      <c r="J50" s="428">
        <f t="shared" ref="J50:J87" si="1">$F$88*H50</f>
        <v>0</v>
      </c>
      <c r="K50" s="412"/>
      <c r="L50" s="427">
        <v>0.54981753081319285</v>
      </c>
      <c r="M50" s="412"/>
      <c r="N50" s="428">
        <f t="shared" ref="N50:N87" si="2">J50*L50</f>
        <v>0</v>
      </c>
    </row>
    <row r="51" spans="2:14">
      <c r="B51" s="280" t="str">
        <v>03</v>
      </c>
      <c r="C51" s="283" t="str">
        <v>漁業</v>
      </c>
      <c r="D51" s="423"/>
      <c r="E51" s="424"/>
      <c r="F51" s="429"/>
      <c r="G51" s="426"/>
      <c r="H51" s="427">
        <v>2.3663399859723522E-3</v>
      </c>
      <c r="I51" s="412"/>
      <c r="J51" s="428">
        <f t="shared" si="1"/>
        <v>0</v>
      </c>
      <c r="K51" s="412"/>
      <c r="L51" s="427">
        <v>0.48448183946410772</v>
      </c>
      <c r="M51" s="412"/>
      <c r="N51" s="428">
        <f t="shared" si="2"/>
        <v>0</v>
      </c>
    </row>
    <row r="52" spans="2:14">
      <c r="B52" s="280" t="str">
        <v>04</v>
      </c>
      <c r="C52" s="283" t="str">
        <v>鉱業</v>
      </c>
      <c r="D52" s="423"/>
      <c r="E52" s="424"/>
      <c r="F52" s="429"/>
      <c r="G52" s="426"/>
      <c r="H52" s="427">
        <v>-5.7237733403368841E-6</v>
      </c>
      <c r="I52" s="412"/>
      <c r="J52" s="428">
        <f t="shared" si="1"/>
        <v>0</v>
      </c>
      <c r="K52" s="412"/>
      <c r="L52" s="427">
        <v>8.8134595005983085E-3</v>
      </c>
      <c r="M52" s="412"/>
      <c r="N52" s="428">
        <f t="shared" si="2"/>
        <v>0</v>
      </c>
    </row>
    <row r="53" spans="2:14">
      <c r="B53" s="280" t="str">
        <v>05</v>
      </c>
      <c r="C53" s="283" t="str">
        <v>飲食料品</v>
      </c>
      <c r="D53" s="423"/>
      <c r="E53" s="424"/>
      <c r="F53" s="429"/>
      <c r="G53" s="426"/>
      <c r="H53" s="427">
        <v>8.3893565994446181E-2</v>
      </c>
      <c r="I53" s="412"/>
      <c r="J53" s="428">
        <f t="shared" si="1"/>
        <v>0</v>
      </c>
      <c r="K53" s="412"/>
      <c r="L53" s="427">
        <v>0.17636971922057598</v>
      </c>
      <c r="M53" s="412"/>
      <c r="N53" s="428">
        <f t="shared" si="2"/>
        <v>0</v>
      </c>
    </row>
    <row r="54" spans="2:14">
      <c r="B54" s="280" t="str">
        <v>06</v>
      </c>
      <c r="C54" s="283" t="str">
        <v>繊維製品</v>
      </c>
      <c r="D54" s="423"/>
      <c r="E54" s="424"/>
      <c r="F54" s="429"/>
      <c r="G54" s="426"/>
      <c r="H54" s="427">
        <v>1.0322605074169095E-2</v>
      </c>
      <c r="I54" s="412"/>
      <c r="J54" s="428">
        <f t="shared" si="1"/>
        <v>0</v>
      </c>
      <c r="K54" s="412"/>
      <c r="L54" s="427">
        <v>0.12426229508196718</v>
      </c>
      <c r="M54" s="412"/>
      <c r="N54" s="428">
        <f t="shared" si="2"/>
        <v>0</v>
      </c>
    </row>
    <row r="55" spans="2:14">
      <c r="B55" s="280" t="str">
        <v>07</v>
      </c>
      <c r="C55" s="283" t="str">
        <v>パルプ・紙・木製品</v>
      </c>
      <c r="D55" s="423"/>
      <c r="E55" s="424"/>
      <c r="F55" s="429"/>
      <c r="G55" s="426"/>
      <c r="H55" s="427">
        <v>1.014208606882001E-3</v>
      </c>
      <c r="I55" s="412"/>
      <c r="J55" s="428">
        <f t="shared" si="1"/>
        <v>0</v>
      </c>
      <c r="K55" s="412"/>
      <c r="L55" s="427">
        <v>0.12857897110424255</v>
      </c>
      <c r="M55" s="412"/>
      <c r="N55" s="428">
        <f t="shared" si="2"/>
        <v>0</v>
      </c>
    </row>
    <row r="56" spans="2:14">
      <c r="B56" s="280" t="str">
        <v>08</v>
      </c>
      <c r="C56" s="283" t="str">
        <v>化学製品</v>
      </c>
      <c r="D56" s="423"/>
      <c r="E56" s="424"/>
      <c r="F56" s="429"/>
      <c r="G56" s="426"/>
      <c r="H56" s="427">
        <v>1.609392976225647E-2</v>
      </c>
      <c r="I56" s="412"/>
      <c r="J56" s="428">
        <f t="shared" si="1"/>
        <v>0</v>
      </c>
      <c r="K56" s="412"/>
      <c r="L56" s="427">
        <v>0.2661768846793805</v>
      </c>
      <c r="M56" s="412"/>
      <c r="N56" s="428">
        <f t="shared" si="2"/>
        <v>0</v>
      </c>
    </row>
    <row r="57" spans="2:14">
      <c r="B57" s="280" t="str">
        <v>09</v>
      </c>
      <c r="C57" s="283" t="str">
        <v>石油・石炭製品</v>
      </c>
      <c r="D57" s="423"/>
      <c r="E57" s="424"/>
      <c r="F57" s="429"/>
      <c r="G57" s="426"/>
      <c r="H57" s="427">
        <v>7.5753479723973227E-2</v>
      </c>
      <c r="I57" s="412"/>
      <c r="J57" s="428">
        <f t="shared" si="1"/>
        <v>0</v>
      </c>
      <c r="K57" s="412"/>
      <c r="L57" s="427">
        <v>0.50266192070181259</v>
      </c>
      <c r="M57" s="412"/>
      <c r="N57" s="428">
        <f t="shared" si="2"/>
        <v>0</v>
      </c>
    </row>
    <row r="58" spans="2:14">
      <c r="B58" s="280" t="str">
        <v>10</v>
      </c>
      <c r="C58" s="283" t="str">
        <v>プラスチック・ゴム</v>
      </c>
      <c r="D58" s="423"/>
      <c r="E58" s="424"/>
      <c r="F58" s="429"/>
      <c r="G58" s="426"/>
      <c r="H58" s="427">
        <v>2.5834030826482049E-3</v>
      </c>
      <c r="I58" s="412"/>
      <c r="J58" s="428">
        <f t="shared" si="1"/>
        <v>0</v>
      </c>
      <c r="K58" s="412"/>
      <c r="L58" s="427">
        <v>0.22395966987574811</v>
      </c>
      <c r="M58" s="412"/>
      <c r="N58" s="428">
        <f t="shared" si="2"/>
        <v>0</v>
      </c>
    </row>
    <row r="59" spans="2:14">
      <c r="B59" s="280" t="str">
        <v>11</v>
      </c>
      <c r="C59" s="283" t="str">
        <v>窯業・土石製品</v>
      </c>
      <c r="D59" s="423"/>
      <c r="E59" s="424"/>
      <c r="F59" s="429"/>
      <c r="G59" s="426"/>
      <c r="H59" s="427">
        <v>1.0721067756707932E-3</v>
      </c>
      <c r="I59" s="412"/>
      <c r="J59" s="428">
        <f t="shared" si="1"/>
        <v>0</v>
      </c>
      <c r="K59" s="412"/>
      <c r="L59" s="427">
        <v>0.19566529936448462</v>
      </c>
      <c r="M59" s="412"/>
      <c r="N59" s="428">
        <f t="shared" si="2"/>
        <v>0</v>
      </c>
    </row>
    <row r="60" spans="2:14">
      <c r="B60" s="280" t="str">
        <v>12</v>
      </c>
      <c r="C60" s="283" t="str">
        <v>鉄鋼</v>
      </c>
      <c r="D60" s="423"/>
      <c r="E60" s="424"/>
      <c r="F60" s="429"/>
      <c r="G60" s="426"/>
      <c r="H60" s="427">
        <v>6.6043538542348661E-7</v>
      </c>
      <c r="I60" s="412"/>
      <c r="J60" s="428">
        <f t="shared" si="1"/>
        <v>0</v>
      </c>
      <c r="K60" s="412"/>
      <c r="L60" s="427">
        <v>0.11042998970497719</v>
      </c>
      <c r="M60" s="412"/>
      <c r="N60" s="428">
        <f t="shared" si="2"/>
        <v>0</v>
      </c>
    </row>
    <row r="61" spans="2:14">
      <c r="B61" s="280" t="str">
        <v>13</v>
      </c>
      <c r="C61" s="283" t="str">
        <v>非鉄金属</v>
      </c>
      <c r="D61" s="423"/>
      <c r="E61" s="424"/>
      <c r="F61" s="429"/>
      <c r="G61" s="426"/>
      <c r="H61" s="427">
        <v>2.488740677404172E-3</v>
      </c>
      <c r="I61" s="412"/>
      <c r="J61" s="428">
        <f t="shared" si="1"/>
        <v>0</v>
      </c>
      <c r="K61" s="412"/>
      <c r="L61" s="427">
        <v>0.17943969365394408</v>
      </c>
      <c r="M61" s="412"/>
      <c r="N61" s="428">
        <f t="shared" si="2"/>
        <v>0</v>
      </c>
    </row>
    <row r="62" spans="2:14">
      <c r="B62" s="280" t="str">
        <v>14</v>
      </c>
      <c r="C62" s="283" t="str">
        <v>金属製品</v>
      </c>
      <c r="D62" s="423"/>
      <c r="E62" s="424"/>
      <c r="F62" s="429"/>
      <c r="G62" s="426"/>
      <c r="H62" s="427">
        <v>1.259890570259538E-3</v>
      </c>
      <c r="I62" s="412"/>
      <c r="J62" s="428">
        <f t="shared" si="1"/>
        <v>0</v>
      </c>
      <c r="K62" s="412"/>
      <c r="L62" s="427">
        <v>0.1741472853511401</v>
      </c>
      <c r="M62" s="412"/>
      <c r="N62" s="428">
        <f t="shared" si="2"/>
        <v>0</v>
      </c>
    </row>
    <row r="63" spans="2:14">
      <c r="B63" s="280" t="str">
        <v>15</v>
      </c>
      <c r="C63" s="283" t="str">
        <v>はん用機械</v>
      </c>
      <c r="D63" s="423"/>
      <c r="E63" s="424"/>
      <c r="F63" s="429"/>
      <c r="G63" s="426"/>
      <c r="H63" s="427">
        <v>5.6797443146419847E-5</v>
      </c>
      <c r="I63" s="412"/>
      <c r="J63" s="428">
        <f t="shared" si="1"/>
        <v>0</v>
      </c>
      <c r="K63" s="412"/>
      <c r="L63" s="427">
        <v>0.18188440792004645</v>
      </c>
      <c r="M63" s="412"/>
      <c r="N63" s="428">
        <f t="shared" si="2"/>
        <v>0</v>
      </c>
    </row>
    <row r="64" spans="2:14">
      <c r="B64" s="280" t="str">
        <v>16</v>
      </c>
      <c r="C64" s="283" t="str">
        <v>生産用機械</v>
      </c>
      <c r="D64" s="423"/>
      <c r="E64" s="424"/>
      <c r="F64" s="429"/>
      <c r="G64" s="426"/>
      <c r="H64" s="427">
        <v>1.078711129525028E-5</v>
      </c>
      <c r="I64" s="412"/>
      <c r="J64" s="428">
        <f t="shared" si="1"/>
        <v>0</v>
      </c>
      <c r="K64" s="412"/>
      <c r="L64" s="427">
        <v>0.18616851234046738</v>
      </c>
      <c r="M64" s="412"/>
      <c r="N64" s="428">
        <f t="shared" si="2"/>
        <v>0</v>
      </c>
    </row>
    <row r="65" spans="2:14">
      <c r="B65" s="280" t="str">
        <v>17</v>
      </c>
      <c r="C65" s="283" t="str">
        <v>業務用機械</v>
      </c>
      <c r="D65" s="423"/>
      <c r="E65" s="424"/>
      <c r="F65" s="429"/>
      <c r="G65" s="426"/>
      <c r="H65" s="427">
        <v>5.6577298017945348E-5</v>
      </c>
      <c r="I65" s="412"/>
      <c r="J65" s="428">
        <f t="shared" si="1"/>
        <v>0</v>
      </c>
      <c r="K65" s="412"/>
      <c r="L65" s="427">
        <v>0.2078330901529164</v>
      </c>
      <c r="M65" s="412"/>
      <c r="N65" s="428">
        <f t="shared" si="2"/>
        <v>0</v>
      </c>
    </row>
    <row r="66" spans="2:14">
      <c r="B66" s="280" t="str">
        <v>18</v>
      </c>
      <c r="C66" s="283" t="str">
        <v>電子部品</v>
      </c>
      <c r="D66" s="423"/>
      <c r="E66" s="424"/>
      <c r="F66" s="429"/>
      <c r="G66" s="426"/>
      <c r="H66" s="427">
        <v>1.0282978951043685E-3</v>
      </c>
      <c r="I66" s="412"/>
      <c r="J66" s="428">
        <f t="shared" si="1"/>
        <v>0</v>
      </c>
      <c r="K66" s="412"/>
      <c r="L66" s="427">
        <v>0.200826606534664</v>
      </c>
      <c r="M66" s="412"/>
      <c r="N66" s="428">
        <f t="shared" si="2"/>
        <v>0</v>
      </c>
    </row>
    <row r="67" spans="2:14">
      <c r="B67" s="280" t="str">
        <v>19</v>
      </c>
      <c r="C67" s="283" t="str">
        <v>電気機械</v>
      </c>
      <c r="D67" s="423"/>
      <c r="E67" s="424"/>
      <c r="F67" s="429"/>
      <c r="G67" s="426"/>
      <c r="H67" s="427">
        <v>1.1181391220348101E-2</v>
      </c>
      <c r="I67" s="412"/>
      <c r="J67" s="428">
        <f t="shared" si="1"/>
        <v>0</v>
      </c>
      <c r="K67" s="412"/>
      <c r="L67" s="427">
        <v>0.18296241617062714</v>
      </c>
      <c r="M67" s="412"/>
      <c r="N67" s="428">
        <f t="shared" si="2"/>
        <v>0</v>
      </c>
    </row>
    <row r="68" spans="2:14">
      <c r="B68" s="280" t="str">
        <v>20</v>
      </c>
      <c r="C68" s="283" t="str">
        <v>情報・通信機器</v>
      </c>
      <c r="D68" s="423"/>
      <c r="E68" s="424"/>
      <c r="F68" s="429"/>
      <c r="G68" s="426"/>
      <c r="H68" s="427">
        <v>1.2773700934604129E-2</v>
      </c>
      <c r="I68" s="412"/>
      <c r="J68" s="428">
        <f t="shared" si="1"/>
        <v>0</v>
      </c>
      <c r="K68" s="412"/>
      <c r="L68" s="427">
        <v>0.13955446568381247</v>
      </c>
      <c r="M68" s="412"/>
      <c r="N68" s="428">
        <f t="shared" si="2"/>
        <v>0</v>
      </c>
    </row>
    <row r="69" spans="2:14">
      <c r="B69" s="280" t="str">
        <v>21</v>
      </c>
      <c r="C69" s="283" t="str">
        <v>輸送機械</v>
      </c>
      <c r="D69" s="423"/>
      <c r="E69" s="424"/>
      <c r="F69" s="429"/>
      <c r="G69" s="426"/>
      <c r="H69" s="427">
        <v>8.267176053141273E-2</v>
      </c>
      <c r="I69" s="412"/>
      <c r="J69" s="428">
        <f t="shared" si="1"/>
        <v>0</v>
      </c>
      <c r="K69" s="412"/>
      <c r="L69" s="427">
        <v>0.30590332812092935</v>
      </c>
      <c r="M69" s="412"/>
      <c r="N69" s="428">
        <f t="shared" si="2"/>
        <v>0</v>
      </c>
    </row>
    <row r="70" spans="2:14">
      <c r="B70" s="280" t="str">
        <v>22</v>
      </c>
      <c r="C70" s="283" t="str">
        <v>その他の製造工業製品</v>
      </c>
      <c r="D70" s="423"/>
      <c r="E70" s="424"/>
      <c r="F70" s="429"/>
      <c r="G70" s="426"/>
      <c r="H70" s="427">
        <v>7.3546084520759464E-3</v>
      </c>
      <c r="I70" s="412"/>
      <c r="J70" s="428">
        <f t="shared" si="1"/>
        <v>0</v>
      </c>
      <c r="K70" s="412"/>
      <c r="L70" s="427">
        <v>0.25334844365630671</v>
      </c>
      <c r="M70" s="412"/>
      <c r="N70" s="428">
        <f t="shared" si="2"/>
        <v>0</v>
      </c>
    </row>
    <row r="71" spans="2:14">
      <c r="B71" s="280" t="str">
        <v>23</v>
      </c>
      <c r="C71" s="283" t="str">
        <v>建設</v>
      </c>
      <c r="D71" s="423"/>
      <c r="E71" s="424"/>
      <c r="F71" s="429"/>
      <c r="G71" s="426"/>
      <c r="H71" s="427">
        <v>0</v>
      </c>
      <c r="I71" s="412"/>
      <c r="J71" s="428">
        <f t="shared" si="1"/>
        <v>0</v>
      </c>
      <c r="K71" s="412"/>
      <c r="L71" s="427">
        <v>1</v>
      </c>
      <c r="M71" s="412"/>
      <c r="N71" s="428">
        <f t="shared" si="2"/>
        <v>0</v>
      </c>
    </row>
    <row r="72" spans="2:14">
      <c r="B72" s="280" t="str">
        <v>24</v>
      </c>
      <c r="C72" s="283" t="str">
        <v>電力・ガス・熱供給</v>
      </c>
      <c r="D72" s="423"/>
      <c r="E72" s="424"/>
      <c r="F72" s="429"/>
      <c r="G72" s="426"/>
      <c r="H72" s="427">
        <v>5.0287091262043587E-2</v>
      </c>
      <c r="I72" s="412"/>
      <c r="J72" s="428">
        <f t="shared" si="1"/>
        <v>0</v>
      </c>
      <c r="K72" s="412"/>
      <c r="L72" s="427">
        <v>0.84653779494247861</v>
      </c>
      <c r="M72" s="412"/>
      <c r="N72" s="428">
        <f t="shared" si="2"/>
        <v>0</v>
      </c>
    </row>
    <row r="73" spans="2:14">
      <c r="B73" s="280" t="str">
        <v>25</v>
      </c>
      <c r="C73" s="283" t="str">
        <v>水道</v>
      </c>
      <c r="D73" s="423"/>
      <c r="E73" s="424"/>
      <c r="F73" s="429"/>
      <c r="G73" s="426"/>
      <c r="H73" s="427">
        <v>5.5747350883596503E-3</v>
      </c>
      <c r="I73" s="412"/>
      <c r="J73" s="428">
        <f t="shared" si="1"/>
        <v>0</v>
      </c>
      <c r="K73" s="412"/>
      <c r="L73" s="427">
        <v>0.96296621968198137</v>
      </c>
      <c r="M73" s="412"/>
      <c r="N73" s="428">
        <f t="shared" si="2"/>
        <v>0</v>
      </c>
    </row>
    <row r="74" spans="2:14">
      <c r="B74" s="280" t="str">
        <v>26</v>
      </c>
      <c r="C74" s="283" t="str">
        <v>廃棄物処理</v>
      </c>
      <c r="D74" s="423"/>
      <c r="E74" s="424"/>
      <c r="F74" s="429"/>
      <c r="G74" s="426"/>
      <c r="H74" s="427">
        <v>1.0815730161951966E-3</v>
      </c>
      <c r="I74" s="412"/>
      <c r="J74" s="428">
        <f t="shared" si="1"/>
        <v>0</v>
      </c>
      <c r="K74" s="412"/>
      <c r="L74" s="427">
        <v>0.99994626352367988</v>
      </c>
      <c r="M74" s="412"/>
      <c r="N74" s="428">
        <f t="shared" si="2"/>
        <v>0</v>
      </c>
    </row>
    <row r="75" spans="2:14">
      <c r="B75" s="280" t="str">
        <v>27</v>
      </c>
      <c r="C75" s="283" t="str">
        <v>商業</v>
      </c>
      <c r="D75" s="423"/>
      <c r="E75" s="424"/>
      <c r="F75" s="429"/>
      <c r="G75" s="426"/>
      <c r="H75" s="427">
        <v>0.10376386529055415</v>
      </c>
      <c r="I75" s="412"/>
      <c r="J75" s="428">
        <f t="shared" si="1"/>
        <v>0</v>
      </c>
      <c r="K75" s="412"/>
      <c r="L75" s="427">
        <v>0.26891012551389915</v>
      </c>
      <c r="M75" s="412"/>
      <c r="N75" s="428">
        <f t="shared" si="2"/>
        <v>0</v>
      </c>
    </row>
    <row r="76" spans="2:14">
      <c r="B76" s="280" t="str">
        <v>28</v>
      </c>
      <c r="C76" s="283" t="str">
        <v>金融・保険</v>
      </c>
      <c r="D76" s="423"/>
      <c r="E76" s="424"/>
      <c r="F76" s="429"/>
      <c r="G76" s="426"/>
      <c r="H76" s="427">
        <v>5.3381451187881096E-2</v>
      </c>
      <c r="I76" s="412"/>
      <c r="J76" s="428">
        <f t="shared" si="1"/>
        <v>0</v>
      </c>
      <c r="K76" s="412"/>
      <c r="L76" s="427">
        <v>0.90270203192629694</v>
      </c>
      <c r="M76" s="412"/>
      <c r="N76" s="428">
        <f t="shared" si="2"/>
        <v>0</v>
      </c>
    </row>
    <row r="77" spans="2:14">
      <c r="B77" s="280" t="str">
        <v>29</v>
      </c>
      <c r="C77" s="283" t="str">
        <v>不動産</v>
      </c>
      <c r="D77" s="423"/>
      <c r="E77" s="424"/>
      <c r="F77" s="429"/>
      <c r="G77" s="426"/>
      <c r="H77" s="427">
        <v>0.19029388934361088</v>
      </c>
      <c r="I77" s="412"/>
      <c r="J77" s="428">
        <f t="shared" si="1"/>
        <v>0</v>
      </c>
      <c r="K77" s="412"/>
      <c r="L77" s="427">
        <v>0.95332395045344864</v>
      </c>
      <c r="M77" s="412"/>
      <c r="N77" s="428">
        <f t="shared" si="2"/>
        <v>0</v>
      </c>
    </row>
    <row r="78" spans="2:14">
      <c r="B78" s="280" t="str">
        <v>30</v>
      </c>
      <c r="C78" s="283" t="str">
        <v>運輸・郵便</v>
      </c>
      <c r="D78" s="423"/>
      <c r="E78" s="424"/>
      <c r="F78" s="429"/>
      <c r="G78" s="426"/>
      <c r="H78" s="427">
        <v>3.3480992009172129E-2</v>
      </c>
      <c r="I78" s="412"/>
      <c r="J78" s="428">
        <f t="shared" si="1"/>
        <v>0</v>
      </c>
      <c r="K78" s="412"/>
      <c r="L78" s="427">
        <v>0.67365145005178118</v>
      </c>
      <c r="M78" s="412"/>
      <c r="N78" s="428">
        <f t="shared" si="2"/>
        <v>0</v>
      </c>
    </row>
    <row r="79" spans="2:14">
      <c r="B79" s="280" t="str">
        <v>31</v>
      </c>
      <c r="C79" s="283" t="str">
        <v>情報通信</v>
      </c>
      <c r="D79" s="423"/>
      <c r="E79" s="424"/>
      <c r="F79" s="429"/>
      <c r="G79" s="426"/>
      <c r="H79" s="427">
        <v>3.0616243452333516E-2</v>
      </c>
      <c r="I79" s="412"/>
      <c r="J79" s="428">
        <f t="shared" si="1"/>
        <v>0</v>
      </c>
      <c r="K79" s="412"/>
      <c r="L79" s="427">
        <v>0.57225374469537826</v>
      </c>
      <c r="M79" s="412"/>
      <c r="N79" s="428">
        <f t="shared" si="2"/>
        <v>0</v>
      </c>
    </row>
    <row r="80" spans="2:14">
      <c r="B80" s="280" t="str">
        <v>32</v>
      </c>
      <c r="C80" s="283" t="str">
        <v>公務</v>
      </c>
      <c r="D80" s="423"/>
      <c r="E80" s="424"/>
      <c r="F80" s="429"/>
      <c r="G80" s="426"/>
      <c r="H80" s="427">
        <v>3.2880876388950652E-3</v>
      </c>
      <c r="I80" s="412"/>
      <c r="J80" s="428">
        <f t="shared" si="1"/>
        <v>0</v>
      </c>
      <c r="K80" s="412"/>
      <c r="L80" s="427">
        <v>1</v>
      </c>
      <c r="M80" s="412"/>
      <c r="N80" s="428">
        <f t="shared" si="2"/>
        <v>0</v>
      </c>
    </row>
    <row r="81" spans="2:52">
      <c r="B81" s="280" t="str">
        <v>33</v>
      </c>
      <c r="C81" s="283" t="str">
        <v>教育・研究</v>
      </c>
      <c r="D81" s="423"/>
      <c r="E81" s="424"/>
      <c r="F81" s="429"/>
      <c r="G81" s="426"/>
      <c r="H81" s="427">
        <v>1.8468194972853905E-2</v>
      </c>
      <c r="I81" s="412"/>
      <c r="J81" s="428">
        <f t="shared" si="1"/>
        <v>0</v>
      </c>
      <c r="K81" s="412"/>
      <c r="L81" s="427">
        <v>0.50790280471026661</v>
      </c>
      <c r="M81" s="412"/>
      <c r="N81" s="428">
        <f t="shared" si="2"/>
        <v>0</v>
      </c>
    </row>
    <row r="82" spans="2:52">
      <c r="B82" s="280" t="str">
        <v>34</v>
      </c>
      <c r="C82" s="283" t="str">
        <v>医療・福祉</v>
      </c>
      <c r="D82" s="423"/>
      <c r="E82" s="424"/>
      <c r="F82" s="429"/>
      <c r="G82" s="426"/>
      <c r="H82" s="427">
        <v>5.2088758993478861E-2</v>
      </c>
      <c r="I82" s="412"/>
      <c r="J82" s="428">
        <f t="shared" si="1"/>
        <v>0</v>
      </c>
      <c r="K82" s="412"/>
      <c r="L82" s="427">
        <v>0.99574070201499409</v>
      </c>
      <c r="M82" s="412"/>
      <c r="N82" s="428">
        <f t="shared" si="2"/>
        <v>0</v>
      </c>
    </row>
    <row r="83" spans="2:52">
      <c r="B83" s="280" t="str">
        <v>35</v>
      </c>
      <c r="C83" s="283" t="str">
        <v>その他の非営利団体サービス</v>
      </c>
      <c r="D83" s="423"/>
      <c r="E83" s="424"/>
      <c r="F83" s="429"/>
      <c r="G83" s="426"/>
      <c r="H83" s="427">
        <v>1.6818427380066035E-2</v>
      </c>
      <c r="I83" s="412"/>
      <c r="J83" s="428">
        <f t="shared" si="1"/>
        <v>0</v>
      </c>
      <c r="K83" s="412"/>
      <c r="L83" s="427">
        <v>0.95252203382605272</v>
      </c>
      <c r="M83" s="412"/>
      <c r="N83" s="428">
        <f t="shared" si="2"/>
        <v>0</v>
      </c>
    </row>
    <row r="84" spans="2:52">
      <c r="B84" s="280" t="str">
        <v>36</v>
      </c>
      <c r="C84" s="283" t="str">
        <v>対事業所サービス</v>
      </c>
      <c r="D84" s="423"/>
      <c r="E84" s="424"/>
      <c r="F84" s="429"/>
      <c r="G84" s="426"/>
      <c r="H84" s="427">
        <v>1.3782405913274266E-2</v>
      </c>
      <c r="I84" s="412"/>
      <c r="J84" s="428">
        <f t="shared" si="1"/>
        <v>0</v>
      </c>
      <c r="K84" s="412"/>
      <c r="L84" s="427">
        <v>0.62517795852600677</v>
      </c>
      <c r="M84" s="412"/>
      <c r="N84" s="428">
        <f t="shared" si="2"/>
        <v>0</v>
      </c>
    </row>
    <row r="85" spans="2:52">
      <c r="B85" s="280" t="str">
        <v>37</v>
      </c>
      <c r="C85" s="283" t="str">
        <v>対個人サービス</v>
      </c>
      <c r="D85" s="423"/>
      <c r="E85" s="424"/>
      <c r="F85" s="429"/>
      <c r="G85" s="426"/>
      <c r="H85" s="427">
        <v>0.10683841215482895</v>
      </c>
      <c r="I85" s="412"/>
      <c r="J85" s="428">
        <f t="shared" si="1"/>
        <v>0</v>
      </c>
      <c r="K85" s="412"/>
      <c r="L85" s="427">
        <v>0.84655892089112261</v>
      </c>
      <c r="M85" s="412"/>
      <c r="N85" s="428">
        <f t="shared" si="2"/>
        <v>0</v>
      </c>
    </row>
    <row r="86" spans="2:52">
      <c r="B86" s="280" t="str">
        <v>38</v>
      </c>
      <c r="C86" s="283" t="str">
        <v>事務用品</v>
      </c>
      <c r="D86" s="423"/>
      <c r="E86" s="424"/>
      <c r="F86" s="429"/>
      <c r="G86" s="426"/>
      <c r="H86" s="427">
        <v>0</v>
      </c>
      <c r="I86" s="412"/>
      <c r="J86" s="428">
        <f t="shared" si="1"/>
        <v>0</v>
      </c>
      <c r="K86" s="412"/>
      <c r="L86" s="427">
        <v>1</v>
      </c>
      <c r="M86" s="412"/>
      <c r="N86" s="428">
        <f t="shared" si="2"/>
        <v>0</v>
      </c>
    </row>
    <row r="87" spans="2:52" ht="12.75" thickBot="1">
      <c r="B87" s="280" t="str">
        <v>39</v>
      </c>
      <c r="C87" s="283" t="str">
        <v>分類不明</v>
      </c>
      <c r="D87" s="423"/>
      <c r="E87" s="424"/>
      <c r="F87" s="430"/>
      <c r="G87" s="426"/>
      <c r="H87" s="431">
        <v>7.837166573692041E-5</v>
      </c>
      <c r="I87" s="412"/>
      <c r="J87" s="428">
        <f t="shared" si="1"/>
        <v>0</v>
      </c>
      <c r="K87" s="412"/>
      <c r="L87" s="431">
        <v>0.99298276913013095</v>
      </c>
      <c r="M87" s="412"/>
      <c r="N87" s="428">
        <f t="shared" si="2"/>
        <v>0</v>
      </c>
    </row>
    <row r="88" spans="2:52" ht="12.75" thickBot="1">
      <c r="B88" s="288"/>
      <c r="C88" s="432" t="s">
        <v>56</v>
      </c>
      <c r="D88" s="423"/>
      <c r="E88" s="426"/>
      <c r="F88" s="433">
        <f>L45</f>
        <v>0</v>
      </c>
      <c r="G88" s="434"/>
      <c r="H88" s="435"/>
      <c r="I88" s="436"/>
      <c r="J88" s="417">
        <f>SUM(J49:J87)</f>
        <v>0</v>
      </c>
      <c r="K88" s="434"/>
      <c r="L88" s="435"/>
      <c r="M88" s="436"/>
      <c r="N88" s="417">
        <f>SUM(N49:N87)</f>
        <v>0</v>
      </c>
    </row>
    <row r="89" spans="2:52">
      <c r="B89" s="179"/>
      <c r="C89" s="179"/>
      <c r="D89" s="420"/>
      <c r="E89" s="420"/>
      <c r="F89" s="420"/>
    </row>
    <row r="90" spans="2:52">
      <c r="B90" s="179"/>
      <c r="C90" s="179"/>
      <c r="D90" s="420"/>
      <c r="E90" s="420"/>
      <c r="F90" s="420"/>
    </row>
    <row r="91" spans="2:52" ht="14.25">
      <c r="B91" s="391" t="s">
        <v>182</v>
      </c>
    </row>
    <row r="93" spans="2:52" ht="12.75" thickBot="1">
      <c r="B93" s="392" t="s">
        <v>163</v>
      </c>
    </row>
    <row r="94" spans="2:52">
      <c r="B94" s="437"/>
      <c r="C94" s="438"/>
      <c r="D94" s="520" t="str">
        <f t="array" ref="D94:AP95">+TRANSPOSE($B$6:$C$44)</f>
        <v>01</v>
      </c>
      <c r="E94" s="521" t="str">
        <v>02</v>
      </c>
      <c r="F94" s="521" t="str">
        <v>03</v>
      </c>
      <c r="G94" s="521" t="str">
        <v>04</v>
      </c>
      <c r="H94" s="521" t="str">
        <v>05</v>
      </c>
      <c r="I94" s="521" t="str">
        <v>06</v>
      </c>
      <c r="J94" s="521" t="str">
        <v>07</v>
      </c>
      <c r="K94" s="521" t="str">
        <v>08</v>
      </c>
      <c r="L94" s="521" t="str">
        <v>09</v>
      </c>
      <c r="M94" s="521" t="str">
        <v>10</v>
      </c>
      <c r="N94" s="521" t="str">
        <v>11</v>
      </c>
      <c r="O94" s="521" t="str">
        <v>12</v>
      </c>
      <c r="P94" s="521" t="str">
        <v>13</v>
      </c>
      <c r="Q94" s="521" t="str">
        <v>14</v>
      </c>
      <c r="R94" s="521" t="str">
        <v>15</v>
      </c>
      <c r="S94" s="521" t="str">
        <v>16</v>
      </c>
      <c r="T94" s="521" t="str">
        <v>17</v>
      </c>
      <c r="U94" s="521" t="str">
        <v>18</v>
      </c>
      <c r="V94" s="521" t="str">
        <v>19</v>
      </c>
      <c r="W94" s="521" t="str">
        <v>20</v>
      </c>
      <c r="X94" s="521" t="str">
        <v>21</v>
      </c>
      <c r="Y94" s="521" t="str">
        <v>22</v>
      </c>
      <c r="Z94" s="521" t="str">
        <v>23</v>
      </c>
      <c r="AA94" s="521" t="str">
        <v>24</v>
      </c>
      <c r="AB94" s="521" t="str">
        <v>25</v>
      </c>
      <c r="AC94" s="521" t="str">
        <v>26</v>
      </c>
      <c r="AD94" s="521" t="str">
        <v>27</v>
      </c>
      <c r="AE94" s="521" t="str">
        <v>28</v>
      </c>
      <c r="AF94" s="521" t="str">
        <v>29</v>
      </c>
      <c r="AG94" s="521" t="str">
        <v>30</v>
      </c>
      <c r="AH94" s="521" t="str">
        <v>31</v>
      </c>
      <c r="AI94" s="521" t="str">
        <v>32</v>
      </c>
      <c r="AJ94" s="521" t="str">
        <v>33</v>
      </c>
      <c r="AK94" s="521" t="str">
        <v>34</v>
      </c>
      <c r="AL94" s="521" t="str">
        <v>35</v>
      </c>
      <c r="AM94" s="521" t="str">
        <v>36</v>
      </c>
      <c r="AN94" s="521" t="str">
        <v>37</v>
      </c>
      <c r="AO94" s="521" t="str">
        <v>38</v>
      </c>
      <c r="AP94" s="337" t="str">
        <v>39</v>
      </c>
      <c r="AQ94" s="104"/>
      <c r="AR94" s="52"/>
      <c r="AS94" s="52"/>
      <c r="AT94" s="52"/>
      <c r="AU94" s="52"/>
      <c r="AV94" s="52"/>
      <c r="AW94" s="52"/>
      <c r="AX94" s="52"/>
      <c r="AY94" s="52"/>
      <c r="AZ94" s="52"/>
    </row>
    <row r="95" spans="2:52" ht="54" customHeight="1">
      <c r="B95" s="439"/>
      <c r="C95" s="278"/>
      <c r="D95" s="517" t="str">
        <v>農業</v>
      </c>
      <c r="E95" s="519" t="str">
        <v>林業</v>
      </c>
      <c r="F95" s="519" t="str">
        <v>漁業</v>
      </c>
      <c r="G95" s="519" t="str">
        <v>鉱業</v>
      </c>
      <c r="H95" s="519" t="str">
        <v>飲食料品</v>
      </c>
      <c r="I95" s="519" t="str">
        <v>繊維製品</v>
      </c>
      <c r="J95" s="519" t="str">
        <v>パルプ・紙・木製品</v>
      </c>
      <c r="K95" s="519" t="str">
        <v>化学製品</v>
      </c>
      <c r="L95" s="519" t="str">
        <v>石油・石炭製品</v>
      </c>
      <c r="M95" s="519" t="str">
        <v>プラスチック・ゴム</v>
      </c>
      <c r="N95" s="519" t="str">
        <v>窯業・土石製品</v>
      </c>
      <c r="O95" s="519" t="str">
        <v>鉄鋼</v>
      </c>
      <c r="P95" s="519" t="str">
        <v>非鉄金属</v>
      </c>
      <c r="Q95" s="519" t="str">
        <v>金属製品</v>
      </c>
      <c r="R95" s="519" t="str">
        <v>はん用機械</v>
      </c>
      <c r="S95" s="519" t="str">
        <v>生産用機械</v>
      </c>
      <c r="T95" s="519" t="str">
        <v>業務用機械</v>
      </c>
      <c r="U95" s="519" t="str">
        <v>電子部品</v>
      </c>
      <c r="V95" s="519" t="str">
        <v>電気機械</v>
      </c>
      <c r="W95" s="519" t="str">
        <v>情報・通信機器</v>
      </c>
      <c r="X95" s="519" t="str">
        <v>輸送機械</v>
      </c>
      <c r="Y95" s="519" t="str">
        <v>その他の製造工業製品</v>
      </c>
      <c r="Z95" s="519" t="str">
        <v>建設</v>
      </c>
      <c r="AA95" s="519" t="str">
        <v>電力・ガス・熱供給</v>
      </c>
      <c r="AB95" s="519" t="str">
        <v>水道</v>
      </c>
      <c r="AC95" s="519" t="str">
        <v>廃棄物処理</v>
      </c>
      <c r="AD95" s="519" t="str">
        <v>商業</v>
      </c>
      <c r="AE95" s="519" t="str">
        <v>金融・保険</v>
      </c>
      <c r="AF95" s="519" t="str">
        <v>不動産</v>
      </c>
      <c r="AG95" s="519" t="str">
        <v>運輸・郵便</v>
      </c>
      <c r="AH95" s="519" t="str">
        <v>情報通信</v>
      </c>
      <c r="AI95" s="519" t="str">
        <v>公務</v>
      </c>
      <c r="AJ95" s="519" t="str">
        <v>教育・研究</v>
      </c>
      <c r="AK95" s="519" t="str">
        <v>医療・福祉</v>
      </c>
      <c r="AL95" s="519" t="str">
        <v>その他の非営利団体サービス</v>
      </c>
      <c r="AM95" s="519" t="str">
        <v>対事業所サービス</v>
      </c>
      <c r="AN95" s="519" t="str">
        <v>対個人サービス</v>
      </c>
      <c r="AO95" s="519" t="str">
        <v>事務用品</v>
      </c>
      <c r="AP95" s="522" t="str">
        <v>分類不明</v>
      </c>
      <c r="AR95" s="440"/>
      <c r="AS95" s="335"/>
      <c r="AT95" s="440"/>
      <c r="AU95" s="335"/>
      <c r="AV95" s="440"/>
      <c r="AW95" s="335"/>
      <c r="AX95" s="440"/>
      <c r="AY95" s="335"/>
      <c r="AZ95" s="440"/>
    </row>
    <row r="96" spans="2:52" ht="13.5">
      <c r="B96" s="280" t="str">
        <f t="array" ref="B96:C134">+TRANSPOSE(結果!$D$5:$AP$6)</f>
        <v>01</v>
      </c>
      <c r="C96" s="359" t="str">
        <v>農業</v>
      </c>
      <c r="D96" s="441">
        <f>+'１次効果'!D184</f>
        <v>1.0488218104986462</v>
      </c>
      <c r="E96" s="441">
        <f>+'１次効果'!E184</f>
        <v>1.1798247712818998E-3</v>
      </c>
      <c r="F96" s="441">
        <f>+'１次効果'!F184</f>
        <v>1.135123912083723E-3</v>
      </c>
      <c r="G96" s="441">
        <f>+'１次効果'!G184</f>
        <v>9.6516631730001707E-5</v>
      </c>
      <c r="H96" s="441">
        <f>+'１次効果'!H184</f>
        <v>6.690521294122144E-2</v>
      </c>
      <c r="I96" s="441">
        <f>+'１次効果'!I184</f>
        <v>8.4268287006946507E-3</v>
      </c>
      <c r="J96" s="441">
        <f>+'１次効果'!J184</f>
        <v>2.5618885506338785E-4</v>
      </c>
      <c r="K96" s="441">
        <f>+'１次効果'!K184</f>
        <v>6.8672335136710574E-4</v>
      </c>
      <c r="L96" s="441">
        <f>+'１次効果'!L184</f>
        <v>3.7999788729826104E-6</v>
      </c>
      <c r="M96" s="441">
        <f>+'１次効果'!M184</f>
        <v>2.8009736895502051E-2</v>
      </c>
      <c r="N96" s="441">
        <f>+'１次効果'!N184</f>
        <v>4.2791238942029041E-4</v>
      </c>
      <c r="O96" s="441">
        <f>+'１次効果'!O184</f>
        <v>2.7297681377117834E-5</v>
      </c>
      <c r="P96" s="441">
        <f>+'１次効果'!P184</f>
        <v>3.2224237713228572E-4</v>
      </c>
      <c r="Q96" s="441">
        <f>+'１次効果'!Q184</f>
        <v>5.9950885978946844E-5</v>
      </c>
      <c r="R96" s="441">
        <f>+'１次効果'!R184</f>
        <v>9.0089764534721743E-5</v>
      </c>
      <c r="S96" s="441">
        <f>+'１次効果'!S184</f>
        <v>1.0168764333876136E-4</v>
      </c>
      <c r="T96" s="441">
        <f>+'１次効果'!T184</f>
        <v>3.5560090414940142E-4</v>
      </c>
      <c r="U96" s="441">
        <f>+'１次効果'!U184</f>
        <v>1.7125408965996486E-4</v>
      </c>
      <c r="V96" s="441">
        <f>+'１次効果'!V184</f>
        <v>4.1580654978706354E-4</v>
      </c>
      <c r="W96" s="441">
        <f>+'１次効果'!W184</f>
        <v>2.096699412593792E-4</v>
      </c>
      <c r="X96" s="441">
        <f>+'１次効果'!X184</f>
        <v>3.2827116550672729E-4</v>
      </c>
      <c r="Y96" s="441">
        <f>+'１次効果'!Y184</f>
        <v>1.148834064657421E-3</v>
      </c>
      <c r="Z96" s="441">
        <f>+'１次効果'!Z184</f>
        <v>6.8653189709910116E-4</v>
      </c>
      <c r="AA96" s="441">
        <f>+'１次効果'!AA184</f>
        <v>2.9890406705973183E-5</v>
      </c>
      <c r="AB96" s="441">
        <f>+'１次効果'!AB184</f>
        <v>2.0147895335646262E-4</v>
      </c>
      <c r="AC96" s="441">
        <f>+'１次効果'!AC184</f>
        <v>5.2155389193319423E-5</v>
      </c>
      <c r="AD96" s="441">
        <f>+'１次効果'!AD184</f>
        <v>1.3407002309266748E-4</v>
      </c>
      <c r="AE96" s="441">
        <f>+'１次効果'!AE184</f>
        <v>4.499175630644653E-5</v>
      </c>
      <c r="AF96" s="441">
        <f>+'１次効果'!AF184</f>
        <v>2.5653067648338357E-5</v>
      </c>
      <c r="AG96" s="441">
        <f>+'１次効果'!AG184</f>
        <v>3.3404855071935716E-5</v>
      </c>
      <c r="AH96" s="441">
        <f>+'１次効果'!AH184</f>
        <v>8.0473638337117011E-5</v>
      </c>
      <c r="AI96" s="441">
        <f>+'１次効果'!AI184</f>
        <v>6.0882513113468114E-5</v>
      </c>
      <c r="AJ96" s="441">
        <f>+'１次効果'!AJ184</f>
        <v>4.3760513365398142E-4</v>
      </c>
      <c r="AK96" s="441">
        <f>+'１次効果'!AK184</f>
        <v>1.1514397896545446E-3</v>
      </c>
      <c r="AL96" s="441">
        <f>+'１次効果'!AL184</f>
        <v>6.1803963947283311E-4</v>
      </c>
      <c r="AM96" s="441">
        <f>+'１次効果'!AM184</f>
        <v>1.3384757830267629E-4</v>
      </c>
      <c r="AN96" s="441">
        <f>+'１次効果'!AN184</f>
        <v>9.4012865200671109E-3</v>
      </c>
      <c r="AO96" s="442">
        <f>+'１次効果'!AO184</f>
        <v>4.0047607062790932E-4</v>
      </c>
      <c r="AP96" s="443">
        <f>+'１次効果'!AP184</f>
        <v>1.284120780117355E-4</v>
      </c>
      <c r="AR96" s="444"/>
      <c r="AS96" s="335"/>
      <c r="AT96" s="445"/>
      <c r="AU96" s="335"/>
      <c r="AV96" s="336"/>
      <c r="AW96" s="335"/>
      <c r="AX96" s="446"/>
      <c r="AY96" s="335"/>
      <c r="AZ96" s="336"/>
    </row>
    <row r="97" spans="2:52" ht="13.5">
      <c r="B97" s="280" t="str">
        <v>02</v>
      </c>
      <c r="C97" s="314" t="str">
        <v>林業</v>
      </c>
      <c r="D97" s="441">
        <f>+'１次効果'!D185</f>
        <v>1.1962415340785091E-4</v>
      </c>
      <c r="E97" s="441">
        <f>+'１次効果'!E185</f>
        <v>1.0850662780698916</v>
      </c>
      <c r="F97" s="441">
        <f>+'１次効果'!F185</f>
        <v>1.0119647575890559E-4</v>
      </c>
      <c r="G97" s="441">
        <f>+'１次効果'!G185</f>
        <v>2.1570400166412548E-5</v>
      </c>
      <c r="H97" s="441">
        <f>+'１次効果'!H185</f>
        <v>4.4285665380450206E-4</v>
      </c>
      <c r="I97" s="441">
        <f>+'１次効果'!I185</f>
        <v>5.9620036792458662E-5</v>
      </c>
      <c r="J97" s="441">
        <f>+'１次効果'!J185</f>
        <v>3.7615579054033434E-2</v>
      </c>
      <c r="K97" s="441">
        <f>+'１次効果'!K185</f>
        <v>1.1067488142933041E-4</v>
      </c>
      <c r="L97" s="441">
        <f>+'１次効果'!L185</f>
        <v>1.0697760512111261E-6</v>
      </c>
      <c r="M97" s="441">
        <f>+'１次効果'!M185</f>
        <v>4.6253968237174606E-5</v>
      </c>
      <c r="N97" s="441">
        <f>+'１次効果'!N185</f>
        <v>9.2719020573034966E-5</v>
      </c>
      <c r="O97" s="441">
        <f>+'１次効果'!O185</f>
        <v>1.3610256945248752E-5</v>
      </c>
      <c r="P97" s="441">
        <f>+'１次効果'!P185</f>
        <v>3.7924955736549721E-5</v>
      </c>
      <c r="Q97" s="441">
        <f>+'１次効果'!Q185</f>
        <v>2.521753530597241E-5</v>
      </c>
      <c r="R97" s="441">
        <f>+'１次効果'!R185</f>
        <v>2.8586556176519225E-5</v>
      </c>
      <c r="S97" s="441">
        <f>+'１次効果'!S185</f>
        <v>1.4293714104836392E-5</v>
      </c>
      <c r="T97" s="441">
        <f>+'１次効果'!T185</f>
        <v>3.0794283706728693E-5</v>
      </c>
      <c r="U97" s="441">
        <f>+'１次効果'!U185</f>
        <v>3.2708913175720051E-5</v>
      </c>
      <c r="V97" s="441">
        <f>+'１次効果'!V185</f>
        <v>4.4279617104158857E-5</v>
      </c>
      <c r="W97" s="441">
        <f>+'１次効果'!W185</f>
        <v>2.7547324787271255E-5</v>
      </c>
      <c r="X97" s="441">
        <f>+'１次効果'!X185</f>
        <v>1.2699970672775427E-5</v>
      </c>
      <c r="Y97" s="441">
        <f>+'１次効果'!Y185</f>
        <v>6.0362316094657634E-4</v>
      </c>
      <c r="Z97" s="441">
        <f>+'１次効果'!Z185</f>
        <v>2.192297938473641E-4</v>
      </c>
      <c r="AA97" s="441">
        <f>+'１次効果'!AA185</f>
        <v>1.4764258689418461E-5</v>
      </c>
      <c r="AB97" s="441">
        <f>+'１次効果'!AB185</f>
        <v>1.906139483510526E-5</v>
      </c>
      <c r="AC97" s="441">
        <f>+'１次効果'!AC185</f>
        <v>1.8431206444131636E-5</v>
      </c>
      <c r="AD97" s="441">
        <f>+'１次効果'!AD185</f>
        <v>3.7804922942844769E-5</v>
      </c>
      <c r="AE97" s="441">
        <f>+'１次効果'!AE185</f>
        <v>3.7541166206437934E-5</v>
      </c>
      <c r="AF97" s="441">
        <f>+'１次効果'!AF185</f>
        <v>8.4074755825996952E-6</v>
      </c>
      <c r="AG97" s="441">
        <f>+'１次効果'!AG185</f>
        <v>2.9789978381072074E-5</v>
      </c>
      <c r="AH97" s="441">
        <f>+'１次効果'!AH185</f>
        <v>1.0747629938596816E-4</v>
      </c>
      <c r="AI97" s="441">
        <f>+'１次効果'!AI185</f>
        <v>2.6798373124313812E-5</v>
      </c>
      <c r="AJ97" s="441">
        <f>+'１次効果'!AJ185</f>
        <v>3.8990585030453387E-5</v>
      </c>
      <c r="AK97" s="441">
        <f>+'１次効果'!AK185</f>
        <v>8.1708872801700079E-5</v>
      </c>
      <c r="AL97" s="441">
        <f>+'１次効果'!AL185</f>
        <v>7.1310287278693828E-5</v>
      </c>
      <c r="AM97" s="441">
        <f>+'１次効果'!AM185</f>
        <v>2.0436927976671815E-5</v>
      </c>
      <c r="AN97" s="441">
        <f>+'１次効果'!AN185</f>
        <v>7.3622440903560547E-4</v>
      </c>
      <c r="AO97" s="441">
        <f>+'１次効果'!AO185</f>
        <v>2.0074153717197707E-3</v>
      </c>
      <c r="AP97" s="443">
        <f>+'１次効果'!AP185</f>
        <v>2.6422452073911816E-5</v>
      </c>
      <c r="AR97" s="444"/>
      <c r="AS97" s="335"/>
      <c r="AT97" s="445"/>
      <c r="AU97" s="335"/>
      <c r="AV97" s="336"/>
      <c r="AW97" s="335"/>
      <c r="AX97" s="446"/>
      <c r="AY97" s="335"/>
      <c r="AZ97" s="336"/>
    </row>
    <row r="98" spans="2:52" ht="13.5">
      <c r="B98" s="280" t="str">
        <v>03</v>
      </c>
      <c r="C98" s="314" t="str">
        <v>漁業</v>
      </c>
      <c r="D98" s="441">
        <f>+'１次効果'!D186</f>
        <v>5.0371736160049389E-4</v>
      </c>
      <c r="E98" s="441">
        <f>+'１次効果'!E186</f>
        <v>5.0825642111284217E-5</v>
      </c>
      <c r="F98" s="441">
        <f>+'１次効果'!F186</f>
        <v>1.0151666560642669</v>
      </c>
      <c r="G98" s="441">
        <f>+'１次効果'!G186</f>
        <v>1.3198781935871053E-5</v>
      </c>
      <c r="H98" s="441">
        <f>+'１次効果'!H186</f>
        <v>2.4821019264728073E-2</v>
      </c>
      <c r="I98" s="441">
        <f>+'１次効果'!I186</f>
        <v>6.6200107740121142E-5</v>
      </c>
      <c r="J98" s="441">
        <f>+'１次効果'!J186</f>
        <v>3.1399258621721703E-5</v>
      </c>
      <c r="K98" s="441">
        <f>+'１次効果'!K186</f>
        <v>5.3159845264654552E-5</v>
      </c>
      <c r="L98" s="441">
        <f>+'１次効果'!L186</f>
        <v>5.630270997894941E-7</v>
      </c>
      <c r="M98" s="441">
        <f>+'１次効果'!M186</f>
        <v>3.1950438107040518E-5</v>
      </c>
      <c r="N98" s="441">
        <f>+'１次効果'!N186</f>
        <v>2.1208075762757522E-5</v>
      </c>
      <c r="O98" s="441">
        <f>+'１次効果'!O186</f>
        <v>3.0929571399660038E-5</v>
      </c>
      <c r="P98" s="441">
        <f>+'１次効果'!P186</f>
        <v>2.1168791609357218E-5</v>
      </c>
      <c r="Q98" s="441">
        <f>+'１次効果'!Q186</f>
        <v>5.435211454170619E-6</v>
      </c>
      <c r="R98" s="441">
        <f>+'１次効果'!R186</f>
        <v>5.897699853421025E-6</v>
      </c>
      <c r="S98" s="441">
        <f>+'１次効果'!S186</f>
        <v>8.5699957794954602E-6</v>
      </c>
      <c r="T98" s="441">
        <f>+'１次効果'!T186</f>
        <v>1.5643574535539138E-5</v>
      </c>
      <c r="U98" s="441">
        <f>+'１次効果'!U186</f>
        <v>2.0105203508690092E-5</v>
      </c>
      <c r="V98" s="441">
        <f>+'１次効果'!V186</f>
        <v>9.2616871242936918E-6</v>
      </c>
      <c r="W98" s="441">
        <f>+'１次効果'!W186</f>
        <v>1.4979726451527776E-5</v>
      </c>
      <c r="X98" s="441">
        <f>+'１次効果'!X186</f>
        <v>6.0801807957338682E-6</v>
      </c>
      <c r="Y98" s="441">
        <f>+'１次効果'!Y186</f>
        <v>5.6238880513057067E-3</v>
      </c>
      <c r="Z98" s="441">
        <f>+'１次効果'!Z186</f>
        <v>8.4914305131857481E-6</v>
      </c>
      <c r="AA98" s="441">
        <f>+'１次効果'!AA186</f>
        <v>1.0733926812699515E-5</v>
      </c>
      <c r="AB98" s="441">
        <f>+'１次効果'!AB186</f>
        <v>7.5214436248843782E-6</v>
      </c>
      <c r="AC98" s="441">
        <f>+'１次効果'!AC186</f>
        <v>5.7253902891780896E-6</v>
      </c>
      <c r="AD98" s="441">
        <f>+'１次効果'!AD186</f>
        <v>1.4006944459971205E-5</v>
      </c>
      <c r="AE98" s="441">
        <f>+'１次効果'!AE186</f>
        <v>2.8012456119339498E-5</v>
      </c>
      <c r="AF98" s="441">
        <f>+'１次効果'!AF186</f>
        <v>3.098840421676171E-6</v>
      </c>
      <c r="AG98" s="441">
        <f>+'１次効果'!AG186</f>
        <v>6.4332862243314388E-6</v>
      </c>
      <c r="AH98" s="441">
        <f>+'１次効果'!AH186</f>
        <v>5.602272430250625E-5</v>
      </c>
      <c r="AI98" s="441">
        <f>+'１次効果'!AI186</f>
        <v>2.3766048863336075E-5</v>
      </c>
      <c r="AJ98" s="441">
        <f>+'１次効果'!AJ186</f>
        <v>3.1625862744583154E-5</v>
      </c>
      <c r="AK98" s="441">
        <f>+'１次効果'!AK186</f>
        <v>2.9510316456674251E-4</v>
      </c>
      <c r="AL98" s="441">
        <f>+'１次効果'!AL186</f>
        <v>5.1878564921000794E-5</v>
      </c>
      <c r="AM98" s="441">
        <f>+'１次効果'!AM186</f>
        <v>1.4567993940017982E-5</v>
      </c>
      <c r="AN98" s="441">
        <f>+'１次効果'!AN186</f>
        <v>2.9649774276520853E-3</v>
      </c>
      <c r="AO98" s="441">
        <f>+'１次効果'!AO186</f>
        <v>2.1025768500636995E-4</v>
      </c>
      <c r="AP98" s="443">
        <f>+'１次効果'!AP186</f>
        <v>2.438184080035117E-5</v>
      </c>
      <c r="AR98" s="444"/>
      <c r="AS98" s="335"/>
      <c r="AT98" s="445"/>
      <c r="AU98" s="335"/>
      <c r="AV98" s="336"/>
      <c r="AW98" s="335"/>
      <c r="AX98" s="446"/>
      <c r="AY98" s="335"/>
      <c r="AZ98" s="336"/>
    </row>
    <row r="99" spans="2:52" ht="13.5">
      <c r="B99" s="280" t="str">
        <v>04</v>
      </c>
      <c r="C99" s="314" t="str">
        <v>鉱業</v>
      </c>
      <c r="D99" s="441">
        <f>+'１次効果'!D187</f>
        <v>1.1718679751446594E-4</v>
      </c>
      <c r="E99" s="441">
        <f>+'１次効果'!E187</f>
        <v>1.2797482231182865E-4</v>
      </c>
      <c r="F99" s="441">
        <f>+'１次効果'!F187</f>
        <v>3.7949324437635195E-4</v>
      </c>
      <c r="G99" s="441">
        <f>+'１次効果'!G187</f>
        <v>1.0007128222248292</v>
      </c>
      <c r="H99" s="441">
        <f>+'１次効果'!H187</f>
        <v>9.9104572022459963E-5</v>
      </c>
      <c r="I99" s="441">
        <f>+'１次効果'!I187</f>
        <v>1.2931617672327862E-4</v>
      </c>
      <c r="J99" s="441">
        <f>+'１次効果'!J187</f>
        <v>2.4376644716954827E-4</v>
      </c>
      <c r="K99" s="441">
        <f>+'１次効果'!K187</f>
        <v>4.1009354491549667E-4</v>
      </c>
      <c r="L99" s="441">
        <f>+'１次効果'!L187</f>
        <v>6.2653827794228933E-3</v>
      </c>
      <c r="M99" s="441">
        <f>+'１次効果'!M187</f>
        <v>1.4288402573035475E-4</v>
      </c>
      <c r="N99" s="441">
        <f>+'１次効果'!N187</f>
        <v>8.6583766698732989E-4</v>
      </c>
      <c r="O99" s="441">
        <f>+'１次効果'!O187</f>
        <v>3.1827149526039949E-4</v>
      </c>
      <c r="P99" s="441">
        <f>+'１次効果'!P187</f>
        <v>6.2448125933625427E-4</v>
      </c>
      <c r="Q99" s="441">
        <f>+'１次効果'!Q187</f>
        <v>1.3441318965989925E-4</v>
      </c>
      <c r="R99" s="441">
        <f>+'１次効果'!R187</f>
        <v>1.2378254049690788E-4</v>
      </c>
      <c r="S99" s="441">
        <f>+'１次効果'!S187</f>
        <v>6.8439865641079217E-5</v>
      </c>
      <c r="T99" s="441">
        <f>+'１次効果'!T187</f>
        <v>7.1679334356314909E-5</v>
      </c>
      <c r="U99" s="441">
        <f>+'１次効果'!U187</f>
        <v>1.6327095070850674E-4</v>
      </c>
      <c r="V99" s="441">
        <f>+'１次効果'!V187</f>
        <v>8.4979757596896337E-5</v>
      </c>
      <c r="W99" s="441">
        <f>+'１次効果'!W187</f>
        <v>4.9721419864125889E-5</v>
      </c>
      <c r="X99" s="441">
        <f>+'１次効果'!X187</f>
        <v>6.7355860264594093E-5</v>
      </c>
      <c r="Y99" s="441">
        <f>+'１次効果'!Y187</f>
        <v>8.7357905299050132E-5</v>
      </c>
      <c r="Z99" s="441">
        <f>+'１次効果'!Z187</f>
        <v>1.7253543208067647E-4</v>
      </c>
      <c r="AA99" s="441">
        <f>+'１次効果'!AA187</f>
        <v>4.3771158165793302E-3</v>
      </c>
      <c r="AB99" s="441">
        <f>+'１次効果'!AB187</f>
        <v>1.6451093688723948E-4</v>
      </c>
      <c r="AC99" s="441">
        <f>+'１次効果'!AC187</f>
        <v>1.3669492977643922E-4</v>
      </c>
      <c r="AD99" s="441">
        <f>+'１次効果'!AD187</f>
        <v>1.3928306648754155E-4</v>
      </c>
      <c r="AE99" s="441">
        <f>+'１次効果'!AE187</f>
        <v>3.337377199279759E-5</v>
      </c>
      <c r="AF99" s="441">
        <f>+'１次効果'!AF187</f>
        <v>9.3349498118557012E-6</v>
      </c>
      <c r="AG99" s="441">
        <f>+'１次効果'!AG187</f>
        <v>2.0777265010393732E-4</v>
      </c>
      <c r="AH99" s="441">
        <f>+'１次効果'!AH187</f>
        <v>5.3505228925675708E-5</v>
      </c>
      <c r="AI99" s="441">
        <f>+'１次効果'!AI187</f>
        <v>9.0198977530661322E-5</v>
      </c>
      <c r="AJ99" s="441">
        <f>+'１次効果'!AJ187</f>
        <v>1.0501546744516859E-4</v>
      </c>
      <c r="AK99" s="441">
        <f>+'１次効果'!AK187</f>
        <v>7.6446430145224513E-5</v>
      </c>
      <c r="AL99" s="441">
        <f>+'１次効果'!AL187</f>
        <v>3.6524933743287461E-5</v>
      </c>
      <c r="AM99" s="441">
        <f>+'１次効果'!AM187</f>
        <v>4.2798792531539032E-5</v>
      </c>
      <c r="AN99" s="441">
        <f>+'１次効果'!AN187</f>
        <v>1.425362346489548E-4</v>
      </c>
      <c r="AO99" s="441">
        <f>+'１次効果'!AO187</f>
        <v>3.7642856413652299E-5</v>
      </c>
      <c r="AP99" s="443">
        <f>+'１次効果'!AP187</f>
        <v>1.9374701597470192E-4</v>
      </c>
      <c r="AR99" s="444"/>
      <c r="AS99" s="335"/>
      <c r="AT99" s="445"/>
      <c r="AU99" s="335"/>
      <c r="AV99" s="336"/>
      <c r="AW99" s="335"/>
      <c r="AX99" s="446"/>
      <c r="AY99" s="335"/>
      <c r="AZ99" s="336"/>
    </row>
    <row r="100" spans="2:52" ht="13.5">
      <c r="B100" s="280" t="str">
        <v>05</v>
      </c>
      <c r="C100" s="314" t="str">
        <v>飲食料品</v>
      </c>
      <c r="D100" s="441">
        <f>+'１次効果'!D188</f>
        <v>2.0826427878382736E-2</v>
      </c>
      <c r="E100" s="441">
        <f>+'１次効果'!E188</f>
        <v>1.8294238001445875E-3</v>
      </c>
      <c r="F100" s="441">
        <f>+'１次効果'!F188</f>
        <v>1.5130916239962358E-2</v>
      </c>
      <c r="G100" s="441">
        <f>+'１次効果'!G188</f>
        <v>1.9557975879417121E-5</v>
      </c>
      <c r="H100" s="441">
        <f>+'１次効果'!H188</f>
        <v>1.0344431671049017</v>
      </c>
      <c r="I100" s="441">
        <f>+'１次効果'!I188</f>
        <v>1.2401608089497062E-3</v>
      </c>
      <c r="J100" s="441">
        <f>+'１次効果'!J188</f>
        <v>4.6623584450476794E-4</v>
      </c>
      <c r="K100" s="441">
        <f>+'１次効果'!K188</f>
        <v>1.436942348183439E-3</v>
      </c>
      <c r="L100" s="441">
        <f>+'１次効果'!L188</f>
        <v>2.5077777561752059E-6</v>
      </c>
      <c r="M100" s="441">
        <f>+'１次効果'!M188</f>
        <v>6.5939299592710908E-4</v>
      </c>
      <c r="N100" s="441">
        <f>+'１次効果'!N188</f>
        <v>1.0012116792351988E-4</v>
      </c>
      <c r="O100" s="441">
        <f>+'１次効果'!O188</f>
        <v>1.4453057823944279E-5</v>
      </c>
      <c r="P100" s="441">
        <f>+'１次効果'!P188</f>
        <v>2.9050913881049301E-5</v>
      </c>
      <c r="Q100" s="441">
        <f>+'１次効果'!Q188</f>
        <v>1.2663082176742694E-5</v>
      </c>
      <c r="R100" s="441">
        <f>+'１次効果'!R188</f>
        <v>1.4621727296925802E-5</v>
      </c>
      <c r="S100" s="441">
        <f>+'１次効果'!S188</f>
        <v>1.5539357621600364E-5</v>
      </c>
      <c r="T100" s="441">
        <f>+'１次効果'!T188</f>
        <v>3.8085558010957427E-5</v>
      </c>
      <c r="U100" s="441">
        <f>+'１次効果'!U188</f>
        <v>3.4839655471839718E-5</v>
      </c>
      <c r="V100" s="441">
        <f>+'１次効果'!V188</f>
        <v>3.2417978776392371E-5</v>
      </c>
      <c r="W100" s="441">
        <f>+'１次効果'!W188</f>
        <v>2.0635770993005074E-5</v>
      </c>
      <c r="X100" s="441">
        <f>+'１次効果'!X188</f>
        <v>2.3236434182785871E-5</v>
      </c>
      <c r="Y100" s="441">
        <f>+'１次効果'!Y188</f>
        <v>4.0673746058633183E-4</v>
      </c>
      <c r="Z100" s="441">
        <f>+'１次効果'!Z188</f>
        <v>3.3497857009984986E-5</v>
      </c>
      <c r="AA100" s="441">
        <f>+'１次効果'!AA188</f>
        <v>9.1922956996523024E-6</v>
      </c>
      <c r="AB100" s="441">
        <f>+'１次効果'!AB188</f>
        <v>2.2014202216689675E-5</v>
      </c>
      <c r="AC100" s="441">
        <f>+'１次効果'!AC188</f>
        <v>7.907270114190415E-6</v>
      </c>
      <c r="AD100" s="441">
        <f>+'１次効果'!AD188</f>
        <v>3.9334326889773876E-5</v>
      </c>
      <c r="AE100" s="441">
        <f>+'１次効果'!AE188</f>
        <v>1.4505723441185198E-5</v>
      </c>
      <c r="AF100" s="441">
        <f>+'１次効果'!AF188</f>
        <v>9.1379653811342777E-6</v>
      </c>
      <c r="AG100" s="441">
        <f>+'１次効果'!AG188</f>
        <v>1.8532334997632354E-5</v>
      </c>
      <c r="AH100" s="441">
        <f>+'１次効果'!AH188</f>
        <v>1.0799085998058185E-4</v>
      </c>
      <c r="AI100" s="441">
        <f>+'１次効果'!AI188</f>
        <v>7.1291710577616515E-5</v>
      </c>
      <c r="AJ100" s="441">
        <f>+'１次効果'!AJ188</f>
        <v>2.2410811132534222E-4</v>
      </c>
      <c r="AK100" s="441">
        <f>+'１次効果'!AK188</f>
        <v>1.6113878522408865E-3</v>
      </c>
      <c r="AL100" s="441">
        <f>+'１次効果'!AL188</f>
        <v>2.0400785610923998E-4</v>
      </c>
      <c r="AM100" s="441">
        <f>+'１次効果'!AM188</f>
        <v>2.8566115344329944E-5</v>
      </c>
      <c r="AN100" s="441">
        <f>+'１次効果'!AN188</f>
        <v>2.09897016885374E-2</v>
      </c>
      <c r="AO100" s="441">
        <f>+'１次効果'!AO188</f>
        <v>5.9014420111585244E-5</v>
      </c>
      <c r="AP100" s="443">
        <f>+'１次効果'!AP188</f>
        <v>2.9284631421103104E-4</v>
      </c>
      <c r="AR100" s="444"/>
      <c r="AS100" s="335"/>
      <c r="AT100" s="445"/>
      <c r="AU100" s="335"/>
      <c r="AV100" s="336"/>
      <c r="AW100" s="335"/>
      <c r="AX100" s="446"/>
      <c r="AY100" s="335"/>
      <c r="AZ100" s="336"/>
    </row>
    <row r="101" spans="2:52" ht="13.5">
      <c r="B101" s="280" t="str">
        <v>06</v>
      </c>
      <c r="C101" s="314" t="str">
        <v>繊維製品</v>
      </c>
      <c r="D101" s="441">
        <f>+'１次効果'!D189</f>
        <v>2.8969626472547791E-4</v>
      </c>
      <c r="E101" s="441">
        <f>+'１次効果'!E189</f>
        <v>2.8655005715510031E-4</v>
      </c>
      <c r="F101" s="441">
        <f>+'１次効果'!F189</f>
        <v>1.8971445881704628E-3</v>
      </c>
      <c r="G101" s="441">
        <f>+'１次効果'!G189</f>
        <v>6.6921158977014501E-4</v>
      </c>
      <c r="H101" s="441">
        <f>+'１次効果'!H189</f>
        <v>2.1667886854718612E-4</v>
      </c>
      <c r="I101" s="441">
        <f>+'１次効果'!I189</f>
        <v>1.032201881708712</v>
      </c>
      <c r="J101" s="441">
        <f>+'１次効果'!J189</f>
        <v>5.6710407910406013E-4</v>
      </c>
      <c r="K101" s="441">
        <f>+'１次効果'!K189</f>
        <v>1.3340460427201689E-4</v>
      </c>
      <c r="L101" s="441">
        <f>+'１次効果'!L189</f>
        <v>1.1424457796368311E-5</v>
      </c>
      <c r="M101" s="441">
        <f>+'１次効果'!M189</f>
        <v>8.0016587055440724E-4</v>
      </c>
      <c r="N101" s="441">
        <f>+'１次効果'!N189</f>
        <v>6.7794192923664709E-4</v>
      </c>
      <c r="O101" s="441">
        <f>+'１次効果'!O189</f>
        <v>1.4862202613271915E-4</v>
      </c>
      <c r="P101" s="441">
        <f>+'１次効果'!P189</f>
        <v>3.0905974583294394E-4</v>
      </c>
      <c r="Q101" s="441">
        <f>+'１次効果'!Q189</f>
        <v>2.0895427918318324E-4</v>
      </c>
      <c r="R101" s="441">
        <f>+'１次効果'!R189</f>
        <v>1.9400792523013554E-4</v>
      </c>
      <c r="S101" s="441">
        <f>+'１次効果'!S189</f>
        <v>1.7669141140975493E-4</v>
      </c>
      <c r="T101" s="441">
        <f>+'１次効果'!T189</f>
        <v>1.9977759448236895E-4</v>
      </c>
      <c r="U101" s="441">
        <f>+'１次効果'!U189</f>
        <v>4.6355216933722843E-4</v>
      </c>
      <c r="V101" s="441">
        <f>+'１次効果'!V189</f>
        <v>2.7815463917124395E-4</v>
      </c>
      <c r="W101" s="441">
        <f>+'１次効果'!W189</f>
        <v>2.6699875201083447E-4</v>
      </c>
      <c r="X101" s="441">
        <f>+'１次効果'!X189</f>
        <v>2.9559139539115601E-4</v>
      </c>
      <c r="Y101" s="441">
        <f>+'１次効果'!Y189</f>
        <v>4.3155097177995658E-4</v>
      </c>
      <c r="Z101" s="441">
        <f>+'１次効果'!Z189</f>
        <v>3.3010502326298743E-4</v>
      </c>
      <c r="AA101" s="441">
        <f>+'１次効果'!AA189</f>
        <v>5.6639410415008325E-5</v>
      </c>
      <c r="AB101" s="441">
        <f>+'１次効果'!AB189</f>
        <v>1.1624105368325986E-4</v>
      </c>
      <c r="AC101" s="441">
        <f>+'１次効果'!AC189</f>
        <v>1.6309234465415343E-4</v>
      </c>
      <c r="AD101" s="441">
        <f>+'１次効果'!AD189</f>
        <v>4.2613168227690869E-4</v>
      </c>
      <c r="AE101" s="441">
        <f>+'１次効果'!AE189</f>
        <v>2.0245301311349158E-4</v>
      </c>
      <c r="AF101" s="441">
        <f>+'１次効果'!AF189</f>
        <v>2.1901563672090177E-5</v>
      </c>
      <c r="AG101" s="441">
        <f>+'１次効果'!AG189</f>
        <v>2.4919477764489997E-4</v>
      </c>
      <c r="AH101" s="441">
        <f>+'１次効果'!AH189</f>
        <v>1.1121098721727408E-4</v>
      </c>
      <c r="AI101" s="441">
        <f>+'１次効果'!AI189</f>
        <v>5.2000418926708249E-4</v>
      </c>
      <c r="AJ101" s="441">
        <f>+'１次効果'!AJ189</f>
        <v>8.1344524728236447E-5</v>
      </c>
      <c r="AK101" s="441">
        <f>+'１次効果'!AK189</f>
        <v>3.8608203326381536E-4</v>
      </c>
      <c r="AL101" s="441">
        <f>+'１次効果'!AL189</f>
        <v>2.1049895431479795E-3</v>
      </c>
      <c r="AM101" s="441">
        <f>+'１次効果'!AM189</f>
        <v>2.5071710239136136E-4</v>
      </c>
      <c r="AN101" s="441">
        <f>+'１次効果'!AN189</f>
        <v>4.4023420221286111E-4</v>
      </c>
      <c r="AO101" s="441">
        <f>+'１次効果'!AO189</f>
        <v>2.076208267894817E-3</v>
      </c>
      <c r="AP101" s="443">
        <f>+'１次効果'!AP189</f>
        <v>2.4141936589385356E-4</v>
      </c>
      <c r="AR101" s="444"/>
      <c r="AS101" s="335"/>
      <c r="AT101" s="445"/>
      <c r="AU101" s="335"/>
      <c r="AV101" s="336"/>
      <c r="AW101" s="335"/>
      <c r="AX101" s="446"/>
      <c r="AY101" s="335"/>
      <c r="AZ101" s="336"/>
    </row>
    <row r="102" spans="2:52" ht="13.5">
      <c r="B102" s="280" t="str">
        <v>07</v>
      </c>
      <c r="C102" s="314" t="str">
        <v>パルプ・紙・木製品</v>
      </c>
      <c r="D102" s="441">
        <f>+'１次効果'!D190</f>
        <v>2.3749916644954495E-3</v>
      </c>
      <c r="E102" s="441">
        <f>+'１次効果'!E190</f>
        <v>7.3452150995435763E-4</v>
      </c>
      <c r="F102" s="441">
        <f>+'１次効果'!F190</f>
        <v>6.5171415216172199E-4</v>
      </c>
      <c r="G102" s="441">
        <f>+'１次効果'!G190</f>
        <v>5.7105963836679666E-4</v>
      </c>
      <c r="H102" s="441">
        <f>+'１次効果'!H190</f>
        <v>2.7691214762943003E-3</v>
      </c>
      <c r="I102" s="441">
        <f>+'１次効果'!I190</f>
        <v>1.5643988114397256E-3</v>
      </c>
      <c r="J102" s="441">
        <f>+'１次効果'!J190</f>
        <v>1.0320457109453598</v>
      </c>
      <c r="K102" s="441">
        <f>+'１次効果'!K190</f>
        <v>1.8559064248898644E-3</v>
      </c>
      <c r="L102" s="441">
        <f>+'１次効果'!L190</f>
        <v>2.7955029389065785E-5</v>
      </c>
      <c r="M102" s="441">
        <f>+'１次効果'!M190</f>
        <v>1.1570371347422589E-3</v>
      </c>
      <c r="N102" s="441">
        <f>+'１次効果'!N190</f>
        <v>2.5152649470353825E-3</v>
      </c>
      <c r="O102" s="441">
        <f>+'１次効果'!O190</f>
        <v>3.5056673426846544E-4</v>
      </c>
      <c r="P102" s="441">
        <f>+'１次効果'!P190</f>
        <v>1.0151167094408378E-3</v>
      </c>
      <c r="Q102" s="441">
        <f>+'１次効果'!Q190</f>
        <v>6.805391979812685E-4</v>
      </c>
      <c r="R102" s="441">
        <f>+'１次効果'!R190</f>
        <v>7.7425501745760964E-4</v>
      </c>
      <c r="S102" s="441">
        <f>+'１次効果'!S190</f>
        <v>3.8092085664345233E-4</v>
      </c>
      <c r="T102" s="441">
        <f>+'１次効果'!T190</f>
        <v>8.2123592984994262E-4</v>
      </c>
      <c r="U102" s="441">
        <f>+'１次効果'!U190</f>
        <v>8.679170315925702E-4</v>
      </c>
      <c r="V102" s="441">
        <f>+'１次効果'!V190</f>
        <v>1.1974548124442006E-3</v>
      </c>
      <c r="W102" s="441">
        <f>+'１次効果'!W190</f>
        <v>7.4057059656266512E-4</v>
      </c>
      <c r="X102" s="441">
        <f>+'１次効果'!X190</f>
        <v>3.3653846716690796E-4</v>
      </c>
      <c r="Y102" s="441">
        <f>+'１次効果'!Y190</f>
        <v>1.362072646408212E-2</v>
      </c>
      <c r="Z102" s="441">
        <f>+'１次効果'!Z190</f>
        <v>5.6650189986070017E-3</v>
      </c>
      <c r="AA102" s="441">
        <f>+'１次効果'!AA190</f>
        <v>3.8868676592588832E-4</v>
      </c>
      <c r="AB102" s="441">
        <f>+'１次効果'!AB190</f>
        <v>5.0008285748079394E-4</v>
      </c>
      <c r="AC102" s="441">
        <f>+'１次効果'!AC190</f>
        <v>4.9736215059270465E-4</v>
      </c>
      <c r="AD102" s="441">
        <f>+'１次効果'!AD190</f>
        <v>1.0156502116037669E-3</v>
      </c>
      <c r="AE102" s="441">
        <f>+'１次効果'!AE190</f>
        <v>1.0064001336210116E-3</v>
      </c>
      <c r="AF102" s="441">
        <f>+'１次効果'!AF190</f>
        <v>2.1591024083378056E-4</v>
      </c>
      <c r="AG102" s="441">
        <f>+'１次効果'!AG190</f>
        <v>8.0009867882164945E-4</v>
      </c>
      <c r="AH102" s="441">
        <f>+'１次効果'!AH190</f>
        <v>2.8346074173602421E-3</v>
      </c>
      <c r="AI102" s="441">
        <f>+'１次効果'!AI190</f>
        <v>6.409842908992328E-4</v>
      </c>
      <c r="AJ102" s="441">
        <f>+'１次効果'!AJ190</f>
        <v>1.0338163801701266E-3</v>
      </c>
      <c r="AK102" s="441">
        <f>+'１次効果'!AK190</f>
        <v>9.9410378187100921E-4</v>
      </c>
      <c r="AL102" s="441">
        <f>+'１次効果'!AL190</f>
        <v>1.8982566213317311E-3</v>
      </c>
      <c r="AM102" s="441">
        <f>+'１次効果'!AM190</f>
        <v>5.3463183619772525E-4</v>
      </c>
      <c r="AN102" s="441">
        <f>+'１次効果'!AN190</f>
        <v>9.6246056630921767E-4</v>
      </c>
      <c r="AO102" s="441">
        <f>+'１次効果'!AO190</f>
        <v>5.4960115240777693E-2</v>
      </c>
      <c r="AP102" s="443">
        <f>+'１次効果'!AP190</f>
        <v>6.3921148159781934E-4</v>
      </c>
      <c r="AR102" s="444"/>
      <c r="AS102" s="335"/>
      <c r="AT102" s="445"/>
      <c r="AU102" s="335"/>
      <c r="AV102" s="336"/>
      <c r="AW102" s="335"/>
      <c r="AX102" s="446"/>
      <c r="AY102" s="335"/>
      <c r="AZ102" s="336"/>
    </row>
    <row r="103" spans="2:52" ht="13.5">
      <c r="B103" s="280" t="str">
        <v>08</v>
      </c>
      <c r="C103" s="314" t="str">
        <v>化学製品</v>
      </c>
      <c r="D103" s="441">
        <f>+'１次効果'!D191</f>
        <v>1.5681414201198743E-2</v>
      </c>
      <c r="E103" s="441">
        <f>+'１次効果'!E191</f>
        <v>5.1332647692195899E-4</v>
      </c>
      <c r="F103" s="441">
        <f>+'１次効果'!F191</f>
        <v>3.2407273543061722E-3</v>
      </c>
      <c r="G103" s="441">
        <f>+'１次効果'!G191</f>
        <v>4.9112666006672356E-3</v>
      </c>
      <c r="H103" s="441">
        <f>+'１次効果'!H191</f>
        <v>5.0142682606948768E-3</v>
      </c>
      <c r="I103" s="441">
        <f>+'１次効果'!I191</f>
        <v>2.9196122896888492E-2</v>
      </c>
      <c r="J103" s="441">
        <f>+'１次効果'!J191</f>
        <v>1.2778473332365148E-2</v>
      </c>
      <c r="K103" s="441">
        <f>+'１次効果'!K191</f>
        <v>1.1247270122246915</v>
      </c>
      <c r="L103" s="441">
        <f>+'１次効果'!L191</f>
        <v>4.5062989909081029E-4</v>
      </c>
      <c r="M103" s="441">
        <f>+'１次効果'!M191</f>
        <v>7.229378142269946E-2</v>
      </c>
      <c r="N103" s="441">
        <f>+'１次効果'!N191</f>
        <v>1.1460339687639298E-2</v>
      </c>
      <c r="O103" s="441">
        <f>+'１次効果'!O191</f>
        <v>1.5885385167519156E-3</v>
      </c>
      <c r="P103" s="441">
        <f>+'１次効果'!P191</f>
        <v>9.046171656265329E-3</v>
      </c>
      <c r="Q103" s="441">
        <f>+'１次効果'!Q191</f>
        <v>3.1379533802134694E-3</v>
      </c>
      <c r="R103" s="441">
        <f>+'１次効果'!R191</f>
        <v>1.8504236424377492E-3</v>
      </c>
      <c r="S103" s="441">
        <f>+'１次効果'!S191</f>
        <v>1.7886839472573816E-3</v>
      </c>
      <c r="T103" s="441">
        <f>+'１次効果'!T191</f>
        <v>9.1314190002960809E-3</v>
      </c>
      <c r="U103" s="441">
        <f>+'１次効果'!U191</f>
        <v>1.2093987019334311E-2</v>
      </c>
      <c r="V103" s="441">
        <f>+'１次効果'!V191</f>
        <v>6.1252606796707446E-3</v>
      </c>
      <c r="W103" s="441">
        <f>+'１次効果'!W191</f>
        <v>2.5416772919590719E-3</v>
      </c>
      <c r="X103" s="441">
        <f>+'１次効果'!X191</f>
        <v>4.8156227243460956E-3</v>
      </c>
      <c r="Y103" s="441">
        <f>+'１次効果'!Y191</f>
        <v>1.1506970193541305E-2</v>
      </c>
      <c r="Z103" s="441">
        <f>+'１次効果'!Z191</f>
        <v>2.0435056509454379E-3</v>
      </c>
      <c r="AA103" s="441">
        <f>+'１次効果'!AA191</f>
        <v>5.54662681034204E-4</v>
      </c>
      <c r="AB103" s="441">
        <f>+'１次効果'!AB191</f>
        <v>3.6342942269016608E-3</v>
      </c>
      <c r="AC103" s="441">
        <f>+'１次効果'!AC191</f>
        <v>3.0046711207443906E-3</v>
      </c>
      <c r="AD103" s="441">
        <f>+'１次効果'!AD191</f>
        <v>3.4305893014655508E-4</v>
      </c>
      <c r="AE103" s="441">
        <f>+'１次効果'!AE191</f>
        <v>3.4620705129222916E-4</v>
      </c>
      <c r="AF103" s="441">
        <f>+'１次効果'!AF191</f>
        <v>9.1481036217262168E-5</v>
      </c>
      <c r="AG103" s="441">
        <f>+'１次効果'!AG191</f>
        <v>3.5481683594455114E-4</v>
      </c>
      <c r="AH103" s="441">
        <f>+'１次効果'!AH191</f>
        <v>8.7303536256360943E-4</v>
      </c>
      <c r="AI103" s="441">
        <f>+'１次効果'!AI191</f>
        <v>6.7158812190267121E-4</v>
      </c>
      <c r="AJ103" s="441">
        <f>+'１次効果'!AJ191</f>
        <v>1.5609021776837502E-3</v>
      </c>
      <c r="AK103" s="441">
        <f>+'１次効果'!AK191</f>
        <v>3.6689009628400118E-2</v>
      </c>
      <c r="AL103" s="441">
        <f>+'１次効果'!AL191</f>
        <v>8.6884304819986467E-4</v>
      </c>
      <c r="AM103" s="441">
        <f>+'１次効果'!AM191</f>
        <v>1.9785734736563554E-3</v>
      </c>
      <c r="AN103" s="441">
        <f>+'１次効果'!AN191</f>
        <v>1.8438461769226058E-3</v>
      </c>
      <c r="AO103" s="441">
        <f>+'１次効果'!AO191</f>
        <v>6.8391229239998493E-3</v>
      </c>
      <c r="AP103" s="443">
        <f>+'１次効果'!AP191</f>
        <v>4.4379148768334559E-3</v>
      </c>
      <c r="AR103" s="444"/>
      <c r="AS103" s="335"/>
      <c r="AT103" s="445"/>
      <c r="AU103" s="335"/>
      <c r="AV103" s="336"/>
      <c r="AW103" s="335"/>
      <c r="AX103" s="446"/>
      <c r="AY103" s="335"/>
      <c r="AZ103" s="336"/>
    </row>
    <row r="104" spans="2:52" ht="13.5">
      <c r="B104" s="280" t="str">
        <v>09</v>
      </c>
      <c r="C104" s="314" t="str">
        <v>石油・石炭製品</v>
      </c>
      <c r="D104" s="441">
        <f>+'１次効果'!D192</f>
        <v>1.1274067587598156E-2</v>
      </c>
      <c r="E104" s="441">
        <f>+'１次効果'!E192</f>
        <v>1.726261547796137E-2</v>
      </c>
      <c r="F104" s="441">
        <f>+'１次効果'!F192</f>
        <v>5.9076135556162063E-2</v>
      </c>
      <c r="G104" s="441">
        <f>+'１次効果'!G192</f>
        <v>9.8873027962086565E-2</v>
      </c>
      <c r="H104" s="441">
        <f>+'１次効果'!H192</f>
        <v>7.1166059448826164E-3</v>
      </c>
      <c r="I104" s="441">
        <f>+'１次効果'!I192</f>
        <v>6.9870502640438084E-3</v>
      </c>
      <c r="J104" s="441">
        <f>+'１次効果'!J192</f>
        <v>7.5862037662306012E-3</v>
      </c>
      <c r="K104" s="441">
        <f>+'１次効果'!K192</f>
        <v>3.4736882060783306E-2</v>
      </c>
      <c r="L104" s="441">
        <f>+'１次効果'!L192</f>
        <v>1.0328757046194612</v>
      </c>
      <c r="M104" s="441">
        <f>+'１次効果'!M192</f>
        <v>6.1845957371988031E-3</v>
      </c>
      <c r="N104" s="441">
        <f>+'１次効果'!N192</f>
        <v>2.275897307302439E-2</v>
      </c>
      <c r="O104" s="441">
        <f>+'１次効果'!O192</f>
        <v>1.3218283058653397E-2</v>
      </c>
      <c r="P104" s="441">
        <f>+'１次効果'!P192</f>
        <v>4.4984420121138066E-3</v>
      </c>
      <c r="Q104" s="441">
        <f>+'１次効果'!Q192</f>
        <v>6.3402513131695926E-3</v>
      </c>
      <c r="R104" s="441">
        <f>+'１次効果'!R192</f>
        <v>4.8788838188166721E-3</v>
      </c>
      <c r="S104" s="441">
        <f>+'１次効果'!S192</f>
        <v>3.2147184919697094E-3</v>
      </c>
      <c r="T104" s="441">
        <f>+'１次効果'!T192</f>
        <v>3.5012135405194985E-3</v>
      </c>
      <c r="U104" s="441">
        <f>+'１次効果'!U192</f>
        <v>4.5150934658803269E-3</v>
      </c>
      <c r="V104" s="441">
        <f>+'１次効果'!V192</f>
        <v>3.4433257516318472E-3</v>
      </c>
      <c r="W104" s="441">
        <f>+'１次効果'!W192</f>
        <v>1.9146418855075123E-3</v>
      </c>
      <c r="X104" s="441">
        <f>+'１次効果'!X192</f>
        <v>2.6963766879573234E-3</v>
      </c>
      <c r="Y104" s="441">
        <f>+'１次効果'!Y192</f>
        <v>-8.8964424703357158E-3</v>
      </c>
      <c r="Z104" s="441">
        <f>+'１次効果'!Z192</f>
        <v>1.3116036992418754E-2</v>
      </c>
      <c r="AA104" s="441">
        <f>+'１次効果'!AA192</f>
        <v>4.5350013236234062E-2</v>
      </c>
      <c r="AB104" s="441">
        <f>+'１次効果'!AB192</f>
        <v>9.2830311589871973E-3</v>
      </c>
      <c r="AC104" s="441">
        <f>+'１次効果'!AC192</f>
        <v>8.0889484347116819E-3</v>
      </c>
      <c r="AD104" s="441">
        <f>+'１次効果'!AD192</f>
        <v>7.4597269197670948E-3</v>
      </c>
      <c r="AE104" s="441">
        <f>+'１次効果'!AE192</f>
        <v>2.3912523146162592E-3</v>
      </c>
      <c r="AF104" s="441">
        <f>+'１次効果'!AF192</f>
        <v>6.3985333281509158E-4</v>
      </c>
      <c r="AG104" s="441">
        <f>+'１次効果'!AG192</f>
        <v>2.8119103189530474E-2</v>
      </c>
      <c r="AH104" s="441">
        <f>+'１次効果'!AH192</f>
        <v>2.8726628145949278E-3</v>
      </c>
      <c r="AI104" s="441">
        <f>+'１次効果'!AI192</f>
        <v>8.040720450510767E-3</v>
      </c>
      <c r="AJ104" s="441">
        <f>+'１次効果'!AJ192</f>
        <v>5.433731346164275E-3</v>
      </c>
      <c r="AK104" s="441">
        <f>+'１次効果'!AK192</f>
        <v>4.8045243750117683E-3</v>
      </c>
      <c r="AL104" s="441">
        <f>+'１次効果'!AL192</f>
        <v>3.6089884983586179E-3</v>
      </c>
      <c r="AM104" s="441">
        <f>+'１次効果'!AM192</f>
        <v>3.3101620841055547E-3</v>
      </c>
      <c r="AN104" s="441">
        <f>+'１次効果'!AN192</f>
        <v>6.7949816741962512E-3</v>
      </c>
      <c r="AO104" s="441">
        <f>+'１次効果'!AO192</f>
        <v>1.7677739506206855E-3</v>
      </c>
      <c r="AP104" s="443">
        <f>+'１次効果'!AP192</f>
        <v>2.3004672564946777E-2</v>
      </c>
      <c r="AR104" s="444"/>
      <c r="AS104" s="335"/>
      <c r="AT104" s="445"/>
      <c r="AU104" s="335"/>
      <c r="AV104" s="336"/>
      <c r="AW104" s="335"/>
      <c r="AX104" s="446"/>
      <c r="AY104" s="335"/>
      <c r="AZ104" s="336"/>
    </row>
    <row r="105" spans="2:52" ht="13.5">
      <c r="B105" s="280" t="str">
        <v>10</v>
      </c>
      <c r="C105" s="314" t="str">
        <v>プラスチック・ゴム</v>
      </c>
      <c r="D105" s="441">
        <f>+'１次効果'!D193</f>
        <v>2.0009259992003962E-3</v>
      </c>
      <c r="E105" s="441">
        <f>+'１次効果'!E193</f>
        <v>3.3812867925367201E-3</v>
      </c>
      <c r="F105" s="441">
        <f>+'１次効果'!F193</f>
        <v>4.7518389406950882E-3</v>
      </c>
      <c r="G105" s="441">
        <f>+'１次効果'!G193</f>
        <v>2.7922634221222149E-3</v>
      </c>
      <c r="H105" s="441">
        <f>+'１次効果'!H193</f>
        <v>5.9911128260878351E-3</v>
      </c>
      <c r="I105" s="441">
        <f>+'１次効果'!I193</f>
        <v>3.852601258143512E-3</v>
      </c>
      <c r="J105" s="441">
        <f>+'１次効果'!J193</f>
        <v>6.0833071727603204E-3</v>
      </c>
      <c r="K105" s="441">
        <f>+'１次効果'!K193</f>
        <v>4.0683093091433906E-3</v>
      </c>
      <c r="L105" s="441">
        <f>+'１次効果'!L193</f>
        <v>7.9297190949810444E-5</v>
      </c>
      <c r="M105" s="441">
        <f>+'１次効果'!M193</f>
        <v>1.0415930715820274</v>
      </c>
      <c r="N105" s="441">
        <f>+'１次効果'!N193</f>
        <v>4.3023421566707014E-3</v>
      </c>
      <c r="O105" s="441">
        <f>+'１次効果'!O193</f>
        <v>4.0937009703215335E-4</v>
      </c>
      <c r="P105" s="441">
        <f>+'１次効果'!P193</f>
        <v>5.3798446155204358E-3</v>
      </c>
      <c r="Q105" s="441">
        <f>+'１次効果'!Q193</f>
        <v>1.5899930775729637E-3</v>
      </c>
      <c r="R105" s="441">
        <f>+'１次効果'!R193</f>
        <v>2.7808831337353783E-3</v>
      </c>
      <c r="S105" s="441">
        <f>+'１次効果'!S193</f>
        <v>3.1954789375146951E-3</v>
      </c>
      <c r="T105" s="441">
        <f>+'１次効果'!T193</f>
        <v>1.1943121798424277E-2</v>
      </c>
      <c r="U105" s="441">
        <f>+'１次効果'!U193</f>
        <v>5.0644829433230468E-3</v>
      </c>
      <c r="V105" s="441">
        <f>+'１次効果'!V193</f>
        <v>1.4378833511376386E-2</v>
      </c>
      <c r="W105" s="441">
        <f>+'１次効果'!W193</f>
        <v>6.9616981439438903E-3</v>
      </c>
      <c r="X105" s="441">
        <f>+'１次効果'!X193</f>
        <v>1.1444989900789156E-2</v>
      </c>
      <c r="Y105" s="441">
        <f>+'１次効果'!Y193</f>
        <v>1.3030333889516811E-2</v>
      </c>
      <c r="Z105" s="441">
        <f>+'１次効果'!Z193</f>
        <v>3.2764903706447913E-3</v>
      </c>
      <c r="AA105" s="441">
        <f>+'１次効果'!AA193</f>
        <v>4.2941839046616265E-4</v>
      </c>
      <c r="AB105" s="441">
        <f>+'１次効果'!AB193</f>
        <v>6.5236663466016224E-3</v>
      </c>
      <c r="AC105" s="441">
        <f>+'１次効果'!AC193</f>
        <v>1.6838805570791571E-3</v>
      </c>
      <c r="AD105" s="441">
        <f>+'１次効果'!AD193</f>
        <v>1.7578687417981445E-3</v>
      </c>
      <c r="AE105" s="441">
        <f>+'１次効果'!AE193</f>
        <v>1.1535510900999616E-3</v>
      </c>
      <c r="AF105" s="441">
        <f>+'１次効果'!AF193</f>
        <v>2.5983713429251771E-4</v>
      </c>
      <c r="AG105" s="441">
        <f>+'１次効果'!AG193</f>
        <v>7.3210027362836884E-4</v>
      </c>
      <c r="AH105" s="441">
        <f>+'１次効果'!AH193</f>
        <v>8.0403905096716743E-4</v>
      </c>
      <c r="AI105" s="441">
        <f>+'１次効果'!AI193</f>
        <v>9.4000898191938347E-4</v>
      </c>
      <c r="AJ105" s="441">
        <f>+'１次効果'!AJ193</f>
        <v>1.0217484942273583E-3</v>
      </c>
      <c r="AK105" s="441">
        <f>+'１次効果'!AK193</f>
        <v>9.1146398733992677E-4</v>
      </c>
      <c r="AL105" s="441">
        <f>+'１次効果'!AL193</f>
        <v>1.578525538685369E-3</v>
      </c>
      <c r="AM105" s="441">
        <f>+'１次効果'!AM193</f>
        <v>4.2532039801953274E-3</v>
      </c>
      <c r="AN105" s="441">
        <f>+'１次効果'!AN193</f>
        <v>1.021758980350817E-3</v>
      </c>
      <c r="AO105" s="441">
        <f>+'１次効果'!AO193</f>
        <v>1.2685850864502286E-2</v>
      </c>
      <c r="AP105" s="443">
        <f>+'１次効果'!AP193</f>
        <v>2.5085409104588893E-3</v>
      </c>
      <c r="AR105" s="444"/>
      <c r="AS105" s="335"/>
      <c r="AT105" s="445"/>
      <c r="AU105" s="335"/>
      <c r="AV105" s="336"/>
      <c r="AW105" s="335"/>
      <c r="AX105" s="446"/>
      <c r="AY105" s="335"/>
      <c r="AZ105" s="336"/>
    </row>
    <row r="106" spans="2:52" ht="13.5">
      <c r="B106" s="280" t="str">
        <v>11</v>
      </c>
      <c r="C106" s="314" t="str">
        <v>窯業・土石製品</v>
      </c>
      <c r="D106" s="441">
        <f>+'１次効果'!D194</f>
        <v>6.1902816491126225E-4</v>
      </c>
      <c r="E106" s="441">
        <f>+'１次効果'!E194</f>
        <v>1.5832998445153602E-4</v>
      </c>
      <c r="F106" s="441">
        <f>+'１次効果'!F194</f>
        <v>1.2031469792452266E-4</v>
      </c>
      <c r="G106" s="441">
        <f>+'１次効果'!G194</f>
        <v>1.7750694729218552E-4</v>
      </c>
      <c r="H106" s="441">
        <f>+'１次効果'!H194</f>
        <v>5.9962946069193736E-4</v>
      </c>
      <c r="I106" s="441">
        <f>+'１次効果'!I194</f>
        <v>2.1567685795035075E-4</v>
      </c>
      <c r="J106" s="441">
        <f>+'１次効果'!J194</f>
        <v>1.9041752608770378E-3</v>
      </c>
      <c r="K106" s="441">
        <f>+'１次効果'!K194</f>
        <v>1.1209774814461163E-3</v>
      </c>
      <c r="L106" s="441">
        <f>+'１次効果'!L194</f>
        <v>2.6965595566546255E-5</v>
      </c>
      <c r="M106" s="441">
        <f>+'１次効果'!M194</f>
        <v>8.8631625035605615E-4</v>
      </c>
      <c r="N106" s="441">
        <f>+'１次効果'!N194</f>
        <v>1.0155475078749876</v>
      </c>
      <c r="O106" s="441">
        <f>+'１次効果'!O194</f>
        <v>1.9438562732959634E-3</v>
      </c>
      <c r="P106" s="441">
        <f>+'１次効果'!P194</f>
        <v>1.9478330173296808E-3</v>
      </c>
      <c r="Q106" s="441">
        <f>+'１次効果'!Q194</f>
        <v>9.9680711042987136E-4</v>
      </c>
      <c r="R106" s="441">
        <f>+'１次効果'!R194</f>
        <v>2.1475353438430958E-3</v>
      </c>
      <c r="S106" s="441">
        <f>+'１次効果'!S194</f>
        <v>1.0913726802152771E-3</v>
      </c>
      <c r="T106" s="441">
        <f>+'１次効果'!T194</f>
        <v>2.5877908524493884E-3</v>
      </c>
      <c r="U106" s="441">
        <f>+'１次効果'!U194</f>
        <v>6.598959575104966E-3</v>
      </c>
      <c r="V106" s="441">
        <f>+'１次効果'!V194</f>
        <v>1.830397343085755E-3</v>
      </c>
      <c r="W106" s="441">
        <f>+'１次効果'!W194</f>
        <v>8.5681624286236969E-4</v>
      </c>
      <c r="X106" s="441">
        <f>+'１次効果'!X194</f>
        <v>2.1917900196087763E-3</v>
      </c>
      <c r="Y106" s="441">
        <f>+'１次効果'!Y194</f>
        <v>1.8492946538784143E-3</v>
      </c>
      <c r="Z106" s="441">
        <f>+'１次効果'!Z194</f>
        <v>1.0124214676889011E-2</v>
      </c>
      <c r="AA106" s="441">
        <f>+'１次効果'!AA194</f>
        <v>2.4228159001421495E-4</v>
      </c>
      <c r="AB106" s="441">
        <f>+'１次効果'!AB194</f>
        <v>9.1026542270910378E-4</v>
      </c>
      <c r="AC106" s="441">
        <f>+'１次効果'!AC194</f>
        <v>1.1905057656650367E-4</v>
      </c>
      <c r="AD106" s="441">
        <f>+'１次効果'!AD194</f>
        <v>1.2596457774405144E-4</v>
      </c>
      <c r="AE106" s="441">
        <f>+'１次効果'!AE194</f>
        <v>9.2506734136527419E-5</v>
      </c>
      <c r="AF106" s="441">
        <f>+'１次効果'!AF194</f>
        <v>2.1771156308138554E-4</v>
      </c>
      <c r="AG106" s="441">
        <f>+'１次効果'!AG194</f>
        <v>9.3214324474058454E-5</v>
      </c>
      <c r="AH106" s="441">
        <f>+'１次効果'!AH194</f>
        <v>1.2079164793933968E-4</v>
      </c>
      <c r="AI106" s="441">
        <f>+'１次効果'!AI194</f>
        <v>1.9673227079739926E-4</v>
      </c>
      <c r="AJ106" s="441">
        <f>+'１次効果'!AJ194</f>
        <v>4.4927292665855281E-4</v>
      </c>
      <c r="AK106" s="441">
        <f>+'１次効果'!AK194</f>
        <v>2.5723993835954792E-4</v>
      </c>
      <c r="AL106" s="441">
        <f>+'１次効果'!AL194</f>
        <v>1.2805324947083146E-4</v>
      </c>
      <c r="AM106" s="441">
        <f>+'１次効果'!AM194</f>
        <v>5.1440911416299185E-4</v>
      </c>
      <c r="AN106" s="441">
        <f>+'１次効果'!AN194</f>
        <v>3.3168584402039423E-4</v>
      </c>
      <c r="AO106" s="441">
        <f>+'１次効果'!AO194</f>
        <v>1.3195450232092515E-3</v>
      </c>
      <c r="AP106" s="443">
        <f>+'１次効果'!AP194</f>
        <v>1.6637195576236889E-3</v>
      </c>
      <c r="AR106" s="444"/>
      <c r="AS106" s="335"/>
      <c r="AT106" s="445"/>
      <c r="AU106" s="335"/>
      <c r="AV106" s="336"/>
      <c r="AW106" s="335"/>
      <c r="AX106" s="446"/>
      <c r="AY106" s="335"/>
      <c r="AZ106" s="336"/>
    </row>
    <row r="107" spans="2:52" ht="13.5">
      <c r="B107" s="280" t="str">
        <v>12</v>
      </c>
      <c r="C107" s="314" t="str">
        <v>鉄鋼</v>
      </c>
      <c r="D107" s="441">
        <f>+'１次効果'!D195</f>
        <v>6.0262256156569433E-5</v>
      </c>
      <c r="E107" s="441">
        <f>+'１次効果'!E195</f>
        <v>4.5833184018567365E-5</v>
      </c>
      <c r="F107" s="441">
        <f>+'１次効果'!F195</f>
        <v>2.1345713070186211E-4</v>
      </c>
      <c r="G107" s="441">
        <f>+'１次効果'!G195</f>
        <v>3.6783818526142789E-4</v>
      </c>
      <c r="H107" s="441">
        <f>+'１次効果'!H195</f>
        <v>1.4754155973776078E-4</v>
      </c>
      <c r="I107" s="441">
        <f>+'１次効果'!I195</f>
        <v>1.344414987758609E-4</v>
      </c>
      <c r="J107" s="441">
        <f>+'１次効果'!J195</f>
        <v>3.7902492341126063E-3</v>
      </c>
      <c r="K107" s="441">
        <f>+'１次効果'!K195</f>
        <v>1.2807151208688071E-4</v>
      </c>
      <c r="L107" s="441">
        <f>+'１次効果'!L195</f>
        <v>8.9365537192343643E-6</v>
      </c>
      <c r="M107" s="441">
        <f>+'１次効果'!M195</f>
        <v>4.1114414526865979E-4</v>
      </c>
      <c r="N107" s="441">
        <f>+'１次効果'!N195</f>
        <v>1.0565573557439229E-3</v>
      </c>
      <c r="O107" s="441">
        <f>+'１次効果'!O195</f>
        <v>1.0465753197756507</v>
      </c>
      <c r="P107" s="441">
        <f>+'１次効果'!P195</f>
        <v>3.7275760656653017E-4</v>
      </c>
      <c r="Q107" s="441">
        <f>+'１次効果'!Q195</f>
        <v>3.3616539919152331E-2</v>
      </c>
      <c r="R107" s="441">
        <f>+'１次効果'!R195</f>
        <v>2.4906652433773047E-2</v>
      </c>
      <c r="S107" s="441">
        <f>+'１次効果'!S195</f>
        <v>1.3672342664616919E-2</v>
      </c>
      <c r="T107" s="441">
        <f>+'１次効果'!T195</f>
        <v>4.7069827731587698E-3</v>
      </c>
      <c r="U107" s="441">
        <f>+'１次効果'!U195</f>
        <v>5.709284854878415E-4</v>
      </c>
      <c r="V107" s="441">
        <f>+'１次効果'!V195</f>
        <v>6.7793263120061627E-3</v>
      </c>
      <c r="W107" s="441">
        <f>+'１次効果'!W195</f>
        <v>1.47473704349064E-3</v>
      </c>
      <c r="X107" s="441">
        <f>+'１次効果'!X195</f>
        <v>7.4138083460441569E-3</v>
      </c>
      <c r="Y107" s="441">
        <f>+'１次効果'!Y195</f>
        <v>9.181069968828344E-3</v>
      </c>
      <c r="Z107" s="441">
        <f>+'１次効果'!Z195</f>
        <v>3.2444323009033571E-3</v>
      </c>
      <c r="AA107" s="441">
        <f>+'１次効果'!AA195</f>
        <v>1.0709240891668E-4</v>
      </c>
      <c r="AB107" s="441">
        <f>+'１次効果'!AB195</f>
        <v>1.7240885395719452E-4</v>
      </c>
      <c r="AC107" s="441">
        <f>+'１次効果'!AC195</f>
        <v>3.0054330797084587E-5</v>
      </c>
      <c r="AD107" s="441">
        <f>+'１次効果'!AD195</f>
        <v>7.1017858846269169E-5</v>
      </c>
      <c r="AE107" s="441">
        <f>+'１次効果'!AE195</f>
        <v>8.6159860717899026E-5</v>
      </c>
      <c r="AF107" s="441">
        <f>+'１次効果'!AF195</f>
        <v>7.1119828797613528E-5</v>
      </c>
      <c r="AG107" s="441">
        <f>+'１次効果'!AG195</f>
        <v>1.111657609592378E-4</v>
      </c>
      <c r="AH107" s="441">
        <f>+'１次効果'!AH195</f>
        <v>1.2855381559702527E-4</v>
      </c>
      <c r="AI107" s="441">
        <f>+'１次効果'!AI195</f>
        <v>1.3582355443041508E-4</v>
      </c>
      <c r="AJ107" s="441">
        <f>+'１次効果'!AJ195</f>
        <v>9.0291001419198641E-5</v>
      </c>
      <c r="AK107" s="441">
        <f>+'１次効果'!AK195</f>
        <v>5.8937202253387935E-5</v>
      </c>
      <c r="AL107" s="441">
        <f>+'１次効果'!AL195</f>
        <v>1.1021481476860004E-4</v>
      </c>
      <c r="AM107" s="441">
        <f>+'１次効果'!AM195</f>
        <v>3.3487088005964931E-4</v>
      </c>
      <c r="AN107" s="441">
        <f>+'１次効果'!AN195</f>
        <v>6.3202262768911809E-5</v>
      </c>
      <c r="AO107" s="441">
        <f>+'１次効果'!AO195</f>
        <v>5.8660703929603296E-4</v>
      </c>
      <c r="AP107" s="443">
        <f>+'１次効果'!AP195</f>
        <v>1.3771722929885716E-3</v>
      </c>
      <c r="AR107" s="444"/>
      <c r="AS107" s="335"/>
      <c r="AT107" s="445"/>
      <c r="AU107" s="335"/>
      <c r="AV107" s="336"/>
      <c r="AW107" s="335"/>
      <c r="AX107" s="446"/>
      <c r="AY107" s="335"/>
      <c r="AZ107" s="336"/>
    </row>
    <row r="108" spans="2:52" ht="13.5">
      <c r="B108" s="280" t="str">
        <v>13</v>
      </c>
      <c r="C108" s="314" t="str">
        <v>非鉄金属</v>
      </c>
      <c r="D108" s="441">
        <f>+'１次効果'!D196</f>
        <v>9.4142329568394555E-5</v>
      </c>
      <c r="E108" s="441">
        <f>+'１次効果'!E196</f>
        <v>7.1165534714802222E-5</v>
      </c>
      <c r="F108" s="441">
        <f>+'１次効果'!F196</f>
        <v>1.8330232745607228E-4</v>
      </c>
      <c r="G108" s="441">
        <f>+'１次効果'!G196</f>
        <v>2.5497680311657912E-4</v>
      </c>
      <c r="H108" s="441">
        <f>+'１次効果'!H196</f>
        <v>6.4109296204560031E-4</v>
      </c>
      <c r="I108" s="441">
        <f>+'１次効果'!I196</f>
        <v>2.7272341918221742E-4</v>
      </c>
      <c r="J108" s="441">
        <f>+'１次効果'!J196</f>
        <v>1.7089514395808672E-3</v>
      </c>
      <c r="K108" s="441">
        <f>+'１次効果'!K196</f>
        <v>1.4514757893222359E-3</v>
      </c>
      <c r="L108" s="441">
        <f>+'１次効果'!L196</f>
        <v>1.1262697242808848E-5</v>
      </c>
      <c r="M108" s="441">
        <f>+'１次効果'!M196</f>
        <v>7.5782764743970469E-4</v>
      </c>
      <c r="N108" s="441">
        <f>+'１次効果'!N196</f>
        <v>1.5904385162638544E-3</v>
      </c>
      <c r="O108" s="441">
        <f>+'１次効果'!O196</f>
        <v>7.8398806351496998E-4</v>
      </c>
      <c r="P108" s="441">
        <f>+'１次効果'!P196</f>
        <v>1.0806711302228857</v>
      </c>
      <c r="Q108" s="441">
        <f>+'１次効果'!Q196</f>
        <v>2.0135681408199685E-2</v>
      </c>
      <c r="R108" s="441">
        <f>+'１次効果'!R196</f>
        <v>4.0027317729244439E-3</v>
      </c>
      <c r="S108" s="441">
        <f>+'１次効果'!S196</f>
        <v>4.0718400381764041E-3</v>
      </c>
      <c r="T108" s="441">
        <f>+'１次効果'!T196</f>
        <v>3.857274387862535E-3</v>
      </c>
      <c r="U108" s="441">
        <f>+'１次効果'!U196</f>
        <v>5.2997901633904032E-3</v>
      </c>
      <c r="V108" s="441">
        <f>+'１次効果'!V196</f>
        <v>1.9269239088029792E-2</v>
      </c>
      <c r="W108" s="441">
        <f>+'１次効果'!W196</f>
        <v>3.3122634251508613E-3</v>
      </c>
      <c r="X108" s="441">
        <f>+'１次効果'!X196</f>
        <v>4.553483710106828E-3</v>
      </c>
      <c r="Y108" s="441">
        <f>+'１次効果'!Y196</f>
        <v>2.9565435187948099E-2</v>
      </c>
      <c r="Z108" s="441">
        <f>+'１次効果'!Z196</f>
        <v>2.1712351635322989E-3</v>
      </c>
      <c r="AA108" s="441">
        <f>+'１次効果'!AA196</f>
        <v>1.8157757305134489E-4</v>
      </c>
      <c r="AB108" s="441">
        <f>+'１次効果'!AB196</f>
        <v>1.8442943374896614E-4</v>
      </c>
      <c r="AC108" s="441">
        <f>+'１次効果'!AC196</f>
        <v>5.2660872272674013E-5</v>
      </c>
      <c r="AD108" s="441">
        <f>+'１次効果'!AD196</f>
        <v>1.1262173696628818E-4</v>
      </c>
      <c r="AE108" s="441">
        <f>+'１次効果'!AE196</f>
        <v>1.8527759958936922E-4</v>
      </c>
      <c r="AF108" s="441">
        <f>+'１次効果'!AF196</f>
        <v>5.7601079981294136E-5</v>
      </c>
      <c r="AG108" s="441">
        <f>+'１次効果'!AG196</f>
        <v>8.6272773540839473E-5</v>
      </c>
      <c r="AH108" s="441">
        <f>+'１次効果'!AH196</f>
        <v>2.9781933145127702E-4</v>
      </c>
      <c r="AI108" s="441">
        <f>+'１次効果'!AI196</f>
        <v>2.104041290014373E-4</v>
      </c>
      <c r="AJ108" s="441">
        <f>+'１次効果'!AJ196</f>
        <v>1.8977276257166201E-4</v>
      </c>
      <c r="AK108" s="441">
        <f>+'１次効果'!AK196</f>
        <v>4.0784845873689677E-4</v>
      </c>
      <c r="AL108" s="441">
        <f>+'１次効果'!AL196</f>
        <v>2.9149350911803303E-4</v>
      </c>
      <c r="AM108" s="441">
        <f>+'１次効果'!AM196</f>
        <v>4.4743833455089446E-4</v>
      </c>
      <c r="AN108" s="441">
        <f>+'１次効果'!AN196</f>
        <v>1.6913527332638765E-4</v>
      </c>
      <c r="AO108" s="441">
        <f>+'１次効果'!AO196</f>
        <v>1.4414124175839843E-3</v>
      </c>
      <c r="AP108" s="443">
        <f>+'１次効果'!AP196</f>
        <v>1.7683947247245917E-3</v>
      </c>
      <c r="AR108" s="444"/>
      <c r="AS108" s="335"/>
      <c r="AT108" s="445"/>
      <c r="AU108" s="335"/>
      <c r="AV108" s="336"/>
      <c r="AW108" s="335"/>
      <c r="AX108" s="446"/>
      <c r="AY108" s="335"/>
      <c r="AZ108" s="336"/>
    </row>
    <row r="109" spans="2:52" ht="13.5">
      <c r="B109" s="280" t="str">
        <v>14</v>
      </c>
      <c r="C109" s="314" t="str">
        <v>金属製品</v>
      </c>
      <c r="D109" s="441">
        <f>+'１次効果'!D197</f>
        <v>3.4310235470469012E-4</v>
      </c>
      <c r="E109" s="441">
        <f>+'１次効果'!E197</f>
        <v>1.3492281956538387E-4</v>
      </c>
      <c r="F109" s="441">
        <f>+'１次効果'!F197</f>
        <v>4.7864219526204762E-4</v>
      </c>
      <c r="G109" s="441">
        <f>+'１次効果'!G197</f>
        <v>4.7099374711298044E-3</v>
      </c>
      <c r="H109" s="441">
        <f>+'１次効果'!H197</f>
        <v>2.630223589556285E-3</v>
      </c>
      <c r="I109" s="441">
        <f>+'１次効果'!I197</f>
        <v>6.9327900709620035E-4</v>
      </c>
      <c r="J109" s="441">
        <f>+'１次効果'!J197</f>
        <v>4.8653138713126735E-3</v>
      </c>
      <c r="K109" s="441">
        <f>+'１次効果'!K197</f>
        <v>1.7927940775621467E-3</v>
      </c>
      <c r="L109" s="441">
        <f>+'１次効果'!L197</f>
        <v>1.0615602113531994E-4</v>
      </c>
      <c r="M109" s="441">
        <f>+'１次効果'!M197</f>
        <v>1.9730253452485795E-3</v>
      </c>
      <c r="N109" s="441">
        <f>+'１次効果'!N197</f>
        <v>2.3663924506400679E-3</v>
      </c>
      <c r="O109" s="441">
        <f>+'１次効果'!O197</f>
        <v>1.4869321684382111E-3</v>
      </c>
      <c r="P109" s="441">
        <f>+'１次効果'!P197</f>
        <v>6.7564236383311637E-4</v>
      </c>
      <c r="Q109" s="441">
        <f>+'１次効果'!Q197</f>
        <v>1.0107231837453821</v>
      </c>
      <c r="R109" s="441">
        <f>+'１次効果'!R197</f>
        <v>9.6281521102942677E-3</v>
      </c>
      <c r="S109" s="441">
        <f>+'１次効果'!S197</f>
        <v>5.6649715233944766E-3</v>
      </c>
      <c r="T109" s="441">
        <f>+'１次効果'!T197</f>
        <v>1.126787697371797E-2</v>
      </c>
      <c r="U109" s="441">
        <f>+'１次効果'!U197</f>
        <v>2.8529495484989091E-3</v>
      </c>
      <c r="V109" s="441">
        <f>+'１次効果'!V197</f>
        <v>6.427778913896013E-3</v>
      </c>
      <c r="W109" s="441">
        <f>+'１次効果'!W197</f>
        <v>3.1545103309178948E-3</v>
      </c>
      <c r="X109" s="441">
        <f>+'１次効果'!X197</f>
        <v>1.8317373304560427E-3</v>
      </c>
      <c r="Y109" s="441">
        <f>+'１次効果'!Y197</f>
        <v>2.9225361966888218E-3</v>
      </c>
      <c r="Z109" s="441">
        <f>+'１次効果'!Z197</f>
        <v>1.1715934160473595E-2</v>
      </c>
      <c r="AA109" s="441">
        <f>+'１次効果'!AA197</f>
        <v>3.672271036196185E-4</v>
      </c>
      <c r="AB109" s="441">
        <f>+'１次効果'!AB197</f>
        <v>4.7685805151527949E-4</v>
      </c>
      <c r="AC109" s="441">
        <f>+'１次効果'!AC197</f>
        <v>7.8059750992494082E-5</v>
      </c>
      <c r="AD109" s="441">
        <f>+'１次効果'!AD197</f>
        <v>4.1165628606886748E-4</v>
      </c>
      <c r="AE109" s="441">
        <f>+'１次効果'!AE197</f>
        <v>1.2199796168645836E-4</v>
      </c>
      <c r="AF109" s="441">
        <f>+'１次効果'!AF197</f>
        <v>2.9117685958225155E-4</v>
      </c>
      <c r="AG109" s="441">
        <f>+'１次効果'!AG197</f>
        <v>3.7042489791228679E-4</v>
      </c>
      <c r="AH109" s="441">
        <f>+'１次効果'!AH197</f>
        <v>2.1488611902945734E-4</v>
      </c>
      <c r="AI109" s="441">
        <f>+'１次効果'!AI197</f>
        <v>8.8952967938183412E-4</v>
      </c>
      <c r="AJ109" s="441">
        <f>+'１次効果'!AJ197</f>
        <v>1.4306398513472905E-4</v>
      </c>
      <c r="AK109" s="441">
        <f>+'１次効果'!AK197</f>
        <v>2.2313303322083505E-4</v>
      </c>
      <c r="AL109" s="441">
        <f>+'１次効果'!AL197</f>
        <v>3.6599572672937132E-4</v>
      </c>
      <c r="AM109" s="441">
        <f>+'１次効果'!AM197</f>
        <v>5.2461334792765029E-4</v>
      </c>
      <c r="AN109" s="441">
        <f>+'１次効果'!AN197</f>
        <v>4.8809177811594067E-4</v>
      </c>
      <c r="AO109" s="441">
        <f>+'１次効果'!AO197</f>
        <v>5.6636435286108462E-4</v>
      </c>
      <c r="AP109" s="443">
        <f>+'１次効果'!AP197</f>
        <v>1.0300291961645965E-3</v>
      </c>
      <c r="AR109" s="444"/>
      <c r="AS109" s="335"/>
      <c r="AT109" s="445"/>
      <c r="AU109" s="335"/>
      <c r="AV109" s="336"/>
      <c r="AW109" s="335"/>
      <c r="AX109" s="446"/>
      <c r="AY109" s="335"/>
      <c r="AZ109" s="336"/>
    </row>
    <row r="110" spans="2:52" ht="13.5">
      <c r="B110" s="280" t="str">
        <v>15</v>
      </c>
      <c r="C110" s="314" t="str">
        <v>はん用機械</v>
      </c>
      <c r="D110" s="441">
        <f>+'１次効果'!D198</f>
        <v>6.2510866314839726E-5</v>
      </c>
      <c r="E110" s="441">
        <f>+'１次効果'!E198</f>
        <v>7.1740504024095058E-5</v>
      </c>
      <c r="F110" s="441">
        <f>+'１次効果'!F198</f>
        <v>7.4477702763659087E-5</v>
      </c>
      <c r="G110" s="441">
        <f>+'１次効果'!G198</f>
        <v>9.1827002379018391E-4</v>
      </c>
      <c r="H110" s="441">
        <f>+'１次効果'!H198</f>
        <v>8.1864699441193712E-5</v>
      </c>
      <c r="I110" s="441">
        <f>+'１次効果'!I198</f>
        <v>8.6731312087347319E-5</v>
      </c>
      <c r="J110" s="441">
        <f>+'１次効果'!J198</f>
        <v>2.5936600637318266E-4</v>
      </c>
      <c r="K110" s="441">
        <f>+'１次効果'!K198</f>
        <v>1.0973465159400593E-4</v>
      </c>
      <c r="L110" s="441">
        <f>+'１次効果'!L198</f>
        <v>1.4841481700427275E-5</v>
      </c>
      <c r="M110" s="441">
        <f>+'１次効果'!M198</f>
        <v>1.5157545815955E-4</v>
      </c>
      <c r="N110" s="441">
        <f>+'１次効果'!N198</f>
        <v>7.0728691741049068E-4</v>
      </c>
      <c r="O110" s="441">
        <f>+'１次効果'!O198</f>
        <v>3.4155156006982423E-4</v>
      </c>
      <c r="P110" s="441">
        <f>+'１次効果'!P198</f>
        <v>5.2671924201962144E-5</v>
      </c>
      <c r="Q110" s="441">
        <f>+'１次効果'!Q198</f>
        <v>2.3734877648573752E-4</v>
      </c>
      <c r="R110" s="441">
        <f>+'１次効果'!R198</f>
        <v>1.0231642202913367</v>
      </c>
      <c r="S110" s="441">
        <f>+'１次効果'!S198</f>
        <v>7.2388492475560316E-3</v>
      </c>
      <c r="T110" s="441">
        <f>+'１次効果'!T198</f>
        <v>5.5523404190599805E-3</v>
      </c>
      <c r="U110" s="441">
        <f>+'１次効果'!U198</f>
        <v>5.7098557115779845E-4</v>
      </c>
      <c r="V110" s="441">
        <f>+'１次効果'!V198</f>
        <v>2.6004841735227826E-3</v>
      </c>
      <c r="W110" s="441">
        <f>+'１次効果'!W198</f>
        <v>9.407388979814006E-4</v>
      </c>
      <c r="X110" s="441">
        <f>+'１次効果'!X198</f>
        <v>1.6452382625827481E-3</v>
      </c>
      <c r="Y110" s="441">
        <f>+'１次効果'!Y198</f>
        <v>1.0778530357908753E-4</v>
      </c>
      <c r="Z110" s="441">
        <f>+'１次効果'!Z198</f>
        <v>1.245049158659909E-3</v>
      </c>
      <c r="AA110" s="441">
        <f>+'１次効果'!AA198</f>
        <v>1.8074084228611258E-4</v>
      </c>
      <c r="AB110" s="441">
        <f>+'１次効果'!AB198</f>
        <v>9.3454573279025562E-4</v>
      </c>
      <c r="AC110" s="441">
        <f>+'１次効果'!AC198</f>
        <v>7.4001755211545493E-5</v>
      </c>
      <c r="AD110" s="441">
        <f>+'１次効果'!AD198</f>
        <v>1.4170708855654494E-4</v>
      </c>
      <c r="AE110" s="441">
        <f>+'１次効果'!AE198</f>
        <v>1.8138206046116405E-4</v>
      </c>
      <c r="AF110" s="441">
        <f>+'１次効果'!AF198</f>
        <v>4.5128203312932447E-5</v>
      </c>
      <c r="AG110" s="441">
        <f>+'１次効果'!AG198</f>
        <v>9.5253969158583929E-5</v>
      </c>
      <c r="AH110" s="441">
        <f>+'１次効果'!AH198</f>
        <v>2.0572172307449635E-4</v>
      </c>
      <c r="AI110" s="441">
        <f>+'１次効果'!AI198</f>
        <v>2.1876087138581444E-4</v>
      </c>
      <c r="AJ110" s="441">
        <f>+'１次効果'!AJ198</f>
        <v>1.0733316663543024E-4</v>
      </c>
      <c r="AK110" s="441">
        <f>+'１次効果'!AK198</f>
        <v>1.1455839002157604E-4</v>
      </c>
      <c r="AL110" s="441">
        <f>+'１次効果'!AL198</f>
        <v>1.0682625089383259E-4</v>
      </c>
      <c r="AM110" s="441">
        <f>+'１次効果'!AM198</f>
        <v>2.6264833587445577E-3</v>
      </c>
      <c r="AN110" s="441">
        <f>+'１次効果'!AN198</f>
        <v>8.2360147311049675E-5</v>
      </c>
      <c r="AO110" s="441">
        <f>+'１次効果'!AO198</f>
        <v>6.5333348265909105E-5</v>
      </c>
      <c r="AP110" s="443">
        <f>+'１次効果'!AP198</f>
        <v>1.693260142205783E-4</v>
      </c>
      <c r="AR110" s="444"/>
      <c r="AS110" s="335"/>
      <c r="AT110" s="445"/>
      <c r="AU110" s="335"/>
      <c r="AV110" s="336"/>
      <c r="AW110" s="335"/>
      <c r="AX110" s="446"/>
      <c r="AY110" s="335"/>
      <c r="AZ110" s="336"/>
    </row>
    <row r="111" spans="2:52" ht="13.5">
      <c r="B111" s="280" t="str">
        <v>16</v>
      </c>
      <c r="C111" s="314" t="str">
        <v>生産用機械</v>
      </c>
      <c r="D111" s="441">
        <f>+'１次効果'!D199</f>
        <v>8.2307190835837269E-5</v>
      </c>
      <c r="E111" s="441">
        <f>+'１次効果'!E199</f>
        <v>1.0009911473498261E-4</v>
      </c>
      <c r="F111" s="441">
        <f>+'１次効果'!F199</f>
        <v>6.9330075429847524E-5</v>
      </c>
      <c r="G111" s="441">
        <f>+'１次効果'!G199</f>
        <v>7.8371749453231784E-4</v>
      </c>
      <c r="H111" s="441">
        <f>+'１次効果'!H199</f>
        <v>1.1190716529831857E-4</v>
      </c>
      <c r="I111" s="441">
        <f>+'１次効果'!I199</f>
        <v>1.1787330796428592E-4</v>
      </c>
      <c r="J111" s="441">
        <f>+'１次効果'!J199</f>
        <v>1.4669965079517301E-4</v>
      </c>
      <c r="K111" s="441">
        <f>+'１次効果'!K199</f>
        <v>1.4002856508700209E-4</v>
      </c>
      <c r="L111" s="441">
        <f>+'１次効果'!L199</f>
        <v>1.858122365509535E-5</v>
      </c>
      <c r="M111" s="441">
        <f>+'１次効果'!M199</f>
        <v>5.0915049997667908E-4</v>
      </c>
      <c r="N111" s="441">
        <f>+'１次効果'!N199</f>
        <v>3.498538769338231E-4</v>
      </c>
      <c r="O111" s="441">
        <f>+'１次効果'!O199</f>
        <v>2.9917778014732432E-4</v>
      </c>
      <c r="P111" s="441">
        <f>+'１次効果'!P199</f>
        <v>8.0992672490607173E-5</v>
      </c>
      <c r="Q111" s="441">
        <f>+'１次効果'!Q199</f>
        <v>2.0604917834781729E-4</v>
      </c>
      <c r="R111" s="441">
        <f>+'１次効果'!R199</f>
        <v>8.9828918763483034E-4</v>
      </c>
      <c r="S111" s="441">
        <f>+'１次効果'!S199</f>
        <v>1.0265088610893163</v>
      </c>
      <c r="T111" s="441">
        <f>+'１次効果'!T199</f>
        <v>5.4840426743399731E-4</v>
      </c>
      <c r="U111" s="441">
        <f>+'１次効果'!U199</f>
        <v>8.3011325701102254E-4</v>
      </c>
      <c r="V111" s="441">
        <f>+'１次効果'!V199</f>
        <v>3.5146398221538774E-4</v>
      </c>
      <c r="W111" s="441">
        <f>+'１次効果'!W199</f>
        <v>3.1308719215307398E-4</v>
      </c>
      <c r="X111" s="441">
        <f>+'１次効果'!X199</f>
        <v>2.6583422370459288E-4</v>
      </c>
      <c r="Y111" s="441">
        <f>+'１次効果'!Y199</f>
        <v>1.1730473655949928E-4</v>
      </c>
      <c r="Z111" s="441">
        <f>+'１次効果'!Z199</f>
        <v>2.7526612971692804E-4</v>
      </c>
      <c r="AA111" s="441">
        <f>+'１次効果'!AA199</f>
        <v>2.2869171127015646E-4</v>
      </c>
      <c r="AB111" s="441">
        <f>+'１次効果'!AB199</f>
        <v>2.9365989537928432E-4</v>
      </c>
      <c r="AC111" s="441">
        <f>+'１次効果'!AC199</f>
        <v>9.6439657273938824E-5</v>
      </c>
      <c r="AD111" s="441">
        <f>+'１次効果'!AD199</f>
        <v>1.9243533055164955E-4</v>
      </c>
      <c r="AE111" s="441">
        <f>+'１次効果'!AE199</f>
        <v>2.5350761130994736E-4</v>
      </c>
      <c r="AF111" s="441">
        <f>+'１次効果'!AF199</f>
        <v>3.5869029459433528E-5</v>
      </c>
      <c r="AG111" s="441">
        <f>+'１次効果'!AG199</f>
        <v>1.1899125804503827E-4</v>
      </c>
      <c r="AH111" s="441">
        <f>+'１次効果'!AH199</f>
        <v>2.8449063296108728E-4</v>
      </c>
      <c r="AI111" s="441">
        <f>+'１次効果'!AI199</f>
        <v>2.1386833519405936E-4</v>
      </c>
      <c r="AJ111" s="441">
        <f>+'１次効果'!AJ199</f>
        <v>1.3591186813660975E-4</v>
      </c>
      <c r="AK111" s="441">
        <f>+'１次効果'!AK199</f>
        <v>1.3998949491398919E-4</v>
      </c>
      <c r="AL111" s="441">
        <f>+'１次効果'!AL199</f>
        <v>1.4799933482980944E-4</v>
      </c>
      <c r="AM111" s="441">
        <f>+'１次効果'!AM199</f>
        <v>3.7702947185108402E-3</v>
      </c>
      <c r="AN111" s="441">
        <f>+'１次効果'!AN199</f>
        <v>1.0084474247949146E-4</v>
      </c>
      <c r="AO111" s="441">
        <f>+'１次効果'!AO199</f>
        <v>4.2784365421252599E-5</v>
      </c>
      <c r="AP111" s="443">
        <f>+'１次効果'!AP199</f>
        <v>2.1146117955490802E-4</v>
      </c>
      <c r="AR111" s="444"/>
      <c r="AS111" s="335"/>
      <c r="AT111" s="445"/>
      <c r="AU111" s="335"/>
      <c r="AV111" s="336"/>
      <c r="AW111" s="335"/>
      <c r="AX111" s="446"/>
      <c r="AY111" s="335"/>
      <c r="AZ111" s="336"/>
    </row>
    <row r="112" spans="2:52" ht="13.5">
      <c r="B112" s="280" t="str">
        <v>17</v>
      </c>
      <c r="C112" s="314" t="str">
        <v>業務用機械</v>
      </c>
      <c r="D112" s="441">
        <f>+'１次効果'!D200</f>
        <v>1.3054453699361314E-4</v>
      </c>
      <c r="E112" s="441">
        <f>+'１次効果'!E200</f>
        <v>7.4847806370181128E-5</v>
      </c>
      <c r="F112" s="441">
        <f>+'１次効果'!F200</f>
        <v>6.4003663671800571E-5</v>
      </c>
      <c r="G112" s="441">
        <f>+'１次効果'!G200</f>
        <v>2.7899133434612969E-4</v>
      </c>
      <c r="H112" s="441">
        <f>+'１次効果'!H200</f>
        <v>8.2861065989661359E-5</v>
      </c>
      <c r="I112" s="441">
        <f>+'１次効果'!I200</f>
        <v>8.8722029249190305E-5</v>
      </c>
      <c r="J112" s="441">
        <f>+'１次効果'!J200</f>
        <v>8.00647655494041E-5</v>
      </c>
      <c r="K112" s="441">
        <f>+'１次効果'!K200</f>
        <v>9.4893627733473601E-5</v>
      </c>
      <c r="L112" s="441">
        <f>+'１次効果'!L200</f>
        <v>9.9923404530455197E-6</v>
      </c>
      <c r="M112" s="441">
        <f>+'１次効果'!M200</f>
        <v>8.5484472249393125E-5</v>
      </c>
      <c r="N112" s="441">
        <f>+'１次効果'!N200</f>
        <v>1.2300298266393824E-4</v>
      </c>
      <c r="O112" s="441">
        <f>+'１次効果'!O200</f>
        <v>5.742210839486892E-5</v>
      </c>
      <c r="P112" s="441">
        <f>+'１次効果'!P200</f>
        <v>5.1603142054363891E-5</v>
      </c>
      <c r="Q112" s="441">
        <f>+'１次効果'!Q200</f>
        <v>7.9004032834297514E-5</v>
      </c>
      <c r="R112" s="441">
        <f>+'１次効果'!R200</f>
        <v>3.0315785077325488E-4</v>
      </c>
      <c r="S112" s="441">
        <f>+'１次効果'!S200</f>
        <v>1.4373481673594023E-3</v>
      </c>
      <c r="T112" s="441">
        <f>+'１次効果'!T200</f>
        <v>1.0310001711351202</v>
      </c>
      <c r="U112" s="441">
        <f>+'１次効果'!U200</f>
        <v>3.7688978458178402E-4</v>
      </c>
      <c r="V112" s="441">
        <f>+'１次効果'!V200</f>
        <v>9.2670210321093107E-5</v>
      </c>
      <c r="W112" s="441">
        <f>+'１次効果'!W200</f>
        <v>2.3669846091057384E-4</v>
      </c>
      <c r="X112" s="441">
        <f>+'１次効果'!X200</f>
        <v>1.6654870004357438E-4</v>
      </c>
      <c r="Y112" s="441">
        <f>+'１次効果'!Y200</f>
        <v>1.2348163346371824E-4</v>
      </c>
      <c r="Z112" s="441">
        <f>+'１次効果'!Z200</f>
        <v>2.0788721155711259E-4</v>
      </c>
      <c r="AA112" s="441">
        <f>+'１次効果'!AA200</f>
        <v>1.4470070076371758E-4</v>
      </c>
      <c r="AB112" s="441">
        <f>+'１次効果'!AB200</f>
        <v>1.8891092639347932E-4</v>
      </c>
      <c r="AC112" s="441">
        <f>+'１次効果'!AC200</f>
        <v>8.0860802395329862E-5</v>
      </c>
      <c r="AD112" s="441">
        <f>+'１次効果'!AD200</f>
        <v>2.4275300459615853E-4</v>
      </c>
      <c r="AE112" s="441">
        <f>+'１次効果'!AE200</f>
        <v>1.8820429803068293E-4</v>
      </c>
      <c r="AF112" s="441">
        <f>+'１次効果'!AF200</f>
        <v>2.569214649880723E-5</v>
      </c>
      <c r="AG112" s="441">
        <f>+'１次効果'!AG200</f>
        <v>8.9280530150493247E-5</v>
      </c>
      <c r="AH112" s="441">
        <f>+'１次効果'!AH200</f>
        <v>2.0575744771951954E-4</v>
      </c>
      <c r="AI112" s="441">
        <f>+'１次効果'!AI200</f>
        <v>1.8211256121237064E-3</v>
      </c>
      <c r="AJ112" s="441">
        <f>+'１次効果'!AJ200</f>
        <v>1.1479357450246123E-4</v>
      </c>
      <c r="AK112" s="441">
        <f>+'１次効果'!AK200</f>
        <v>1.967759535573516E-3</v>
      </c>
      <c r="AL112" s="441">
        <f>+'１次効果'!AL200</f>
        <v>1.2084065738402494E-4</v>
      </c>
      <c r="AM112" s="441">
        <f>+'１次効果'!AM200</f>
        <v>2.3242103699651021E-3</v>
      </c>
      <c r="AN112" s="441">
        <f>+'１次効果'!AN200</f>
        <v>1.5910632781443944E-4</v>
      </c>
      <c r="AO112" s="441">
        <f>+'１次効果'!AO200</f>
        <v>5.4457044011750402E-3</v>
      </c>
      <c r="AP112" s="443">
        <f>+'１次効果'!AP200</f>
        <v>5.2609679140523549E-4</v>
      </c>
      <c r="AR112" s="444"/>
      <c r="AS112" s="335"/>
      <c r="AT112" s="445"/>
      <c r="AU112" s="335"/>
      <c r="AV112" s="336"/>
      <c r="AW112" s="335"/>
      <c r="AX112" s="446"/>
      <c r="AY112" s="335"/>
      <c r="AZ112" s="336"/>
    </row>
    <row r="113" spans="2:52" ht="13.5">
      <c r="B113" s="280" t="str">
        <v>18</v>
      </c>
      <c r="C113" s="314" t="str">
        <v>電子部品</v>
      </c>
      <c r="D113" s="441">
        <f>+'１次効果'!D201</f>
        <v>1.1940862865667246E-4</v>
      </c>
      <c r="E113" s="441">
        <f>+'１次効果'!E201</f>
        <v>1.4545826631299642E-4</v>
      </c>
      <c r="F113" s="441">
        <f>+'１次効果'!F201</f>
        <v>1.3543902721973314E-4</v>
      </c>
      <c r="G113" s="441">
        <f>+'１次効果'!G201</f>
        <v>5.8800322756448399E-4</v>
      </c>
      <c r="H113" s="441">
        <f>+'１次効果'!H201</f>
        <v>1.5745136851683342E-4</v>
      </c>
      <c r="I113" s="441">
        <f>+'１次効果'!I201</f>
        <v>1.734185187286344E-4</v>
      </c>
      <c r="J113" s="441">
        <f>+'１次効果'!J201</f>
        <v>1.6122394413015226E-4</v>
      </c>
      <c r="K113" s="441">
        <f>+'１次効果'!K201</f>
        <v>2.0152745861678939E-4</v>
      </c>
      <c r="L113" s="441">
        <f>+'１次効果'!L201</f>
        <v>2.0600563563762957E-5</v>
      </c>
      <c r="M113" s="441">
        <f>+'１次効果'!M201</f>
        <v>1.7319446473998285E-4</v>
      </c>
      <c r="N113" s="441">
        <f>+'１次効果'!N201</f>
        <v>2.4821600299896148E-4</v>
      </c>
      <c r="O113" s="441">
        <f>+'１次効果'!O201</f>
        <v>1.1310900485868209E-4</v>
      </c>
      <c r="P113" s="441">
        <f>+'１次効果'!P201</f>
        <v>2.400928523008409E-4</v>
      </c>
      <c r="Q113" s="441">
        <f>+'１次効果'!Q201</f>
        <v>2.5006977601652508E-4</v>
      </c>
      <c r="R113" s="441">
        <f>+'１次効果'!R201</f>
        <v>5.3448355162735565E-4</v>
      </c>
      <c r="S113" s="441">
        <f>+'１次効果'!S201</f>
        <v>2.5969316703130024E-3</v>
      </c>
      <c r="T113" s="441">
        <f>+'１次効果'!T201</f>
        <v>4.2499589381166589E-2</v>
      </c>
      <c r="U113" s="441">
        <f>+'１次効果'!U201</f>
        <v>1.0486905376356739</v>
      </c>
      <c r="V113" s="441">
        <f>+'１次効果'!V201</f>
        <v>1.4581914013861469E-2</v>
      </c>
      <c r="W113" s="441">
        <f>+'１次効果'!W201</f>
        <v>7.2185628394331194E-2</v>
      </c>
      <c r="X113" s="441">
        <f>+'１次効果'!X201</f>
        <v>1.8574547032160417E-3</v>
      </c>
      <c r="Y113" s="441">
        <f>+'１次効果'!Y201</f>
        <v>5.3459581627008962E-4</v>
      </c>
      <c r="Z113" s="441">
        <f>+'１次効果'!Z201</f>
        <v>4.4525022340678706E-4</v>
      </c>
      <c r="AA113" s="441">
        <f>+'１次効果'!AA201</f>
        <v>3.1007521221085174E-4</v>
      </c>
      <c r="AB113" s="441">
        <f>+'１次効果'!AB201</f>
        <v>3.7407487737877283E-4</v>
      </c>
      <c r="AC113" s="441">
        <f>+'１次効果'!AC201</f>
        <v>1.473723949060513E-4</v>
      </c>
      <c r="AD113" s="441">
        <f>+'１次効果'!AD201</f>
        <v>2.904825725507368E-4</v>
      </c>
      <c r="AE113" s="441">
        <f>+'１次効果'!AE201</f>
        <v>3.8174820157278635E-4</v>
      </c>
      <c r="AF113" s="441">
        <f>+'１次効果'!AF201</f>
        <v>5.2971471249839402E-5</v>
      </c>
      <c r="AG113" s="441">
        <f>+'１次効果'!AG201</f>
        <v>1.7390272800550357E-4</v>
      </c>
      <c r="AH113" s="441">
        <f>+'１次効果'!AH201</f>
        <v>4.8940700126197184E-4</v>
      </c>
      <c r="AI113" s="441">
        <f>+'１次効果'!AI201</f>
        <v>7.5118685674734433E-4</v>
      </c>
      <c r="AJ113" s="441">
        <f>+'１次効果'!AJ201</f>
        <v>3.6267440844247169E-4</v>
      </c>
      <c r="AK113" s="441">
        <f>+'１次効果'!AK201</f>
        <v>2.8424174187607502E-4</v>
      </c>
      <c r="AL113" s="441">
        <f>+'１次効果'!AL201</f>
        <v>2.3453006198142679E-4</v>
      </c>
      <c r="AM113" s="441">
        <f>+'１次効果'!AM201</f>
        <v>5.0375103136780144E-3</v>
      </c>
      <c r="AN113" s="441">
        <f>+'１次効果'!AN201</f>
        <v>1.5897410112346037E-4</v>
      </c>
      <c r="AO113" s="441">
        <f>+'１次効果'!AO201</f>
        <v>6.308141910854108E-3</v>
      </c>
      <c r="AP113" s="443">
        <f>+'１次効果'!AP201</f>
        <v>4.0054618329800036E-4</v>
      </c>
      <c r="AR113" s="444"/>
      <c r="AS113" s="335"/>
      <c r="AT113" s="445"/>
      <c r="AU113" s="335"/>
      <c r="AV113" s="336"/>
      <c r="AW113" s="335"/>
      <c r="AX113" s="446"/>
      <c r="AY113" s="335"/>
      <c r="AZ113" s="336"/>
    </row>
    <row r="114" spans="2:52" ht="13.5">
      <c r="B114" s="280" t="str">
        <v>19</v>
      </c>
      <c r="C114" s="314" t="str">
        <v>電気機械</v>
      </c>
      <c r="D114" s="441">
        <f>+'１次効果'!D202</f>
        <v>7.4179094937651269E-5</v>
      </c>
      <c r="E114" s="441">
        <f>+'１次効果'!E202</f>
        <v>7.5635825487891452E-5</v>
      </c>
      <c r="F114" s="441">
        <f>+'１次効果'!F202</f>
        <v>5.0666744720519847E-4</v>
      </c>
      <c r="G114" s="441">
        <f>+'１次効果'!G202</f>
        <v>3.6049918337432166E-4</v>
      </c>
      <c r="H114" s="441">
        <f>+'１次効果'!H202</f>
        <v>9.3652020592157852E-5</v>
      </c>
      <c r="I114" s="441">
        <f>+'１次効果'!I202</f>
        <v>9.0155396045882308E-5</v>
      </c>
      <c r="J114" s="441">
        <f>+'１次効果'!J202</f>
        <v>1.2889659619594261E-4</v>
      </c>
      <c r="K114" s="441">
        <f>+'１次効果'!K202</f>
        <v>1.1151289210187195E-4</v>
      </c>
      <c r="L114" s="441">
        <f>+'１次効果'!L202</f>
        <v>1.1930490982949995E-5</v>
      </c>
      <c r="M114" s="441">
        <f>+'１次効果'!M202</f>
        <v>1.0060417114091902E-4</v>
      </c>
      <c r="N114" s="441">
        <f>+'１次効果'!N202</f>
        <v>1.4408799309908546E-4</v>
      </c>
      <c r="O114" s="441">
        <f>+'１次効果'!O202</f>
        <v>6.8391247722336313E-5</v>
      </c>
      <c r="P114" s="441">
        <f>+'１次効果'!P202</f>
        <v>7.4325570844272477E-5</v>
      </c>
      <c r="Q114" s="441">
        <f>+'１次効果'!Q202</f>
        <v>3.9101224215013451E-4</v>
      </c>
      <c r="R114" s="441">
        <f>+'１次効果'!R202</f>
        <v>1.3883147425158616E-3</v>
      </c>
      <c r="S114" s="441">
        <f>+'１次効果'!S202</f>
        <v>6.8869060001649756E-3</v>
      </c>
      <c r="T114" s="441">
        <f>+'１次効果'!T202</f>
        <v>5.7656418167111329E-3</v>
      </c>
      <c r="U114" s="441">
        <f>+'１次効果'!U202</f>
        <v>3.4340686212842408E-3</v>
      </c>
      <c r="V114" s="441">
        <f>+'１次効果'!V202</f>
        <v>1.0341049833173346</v>
      </c>
      <c r="W114" s="441">
        <f>+'１次効果'!W202</f>
        <v>5.6917543834788384E-3</v>
      </c>
      <c r="X114" s="441">
        <f>+'１次効果'!X202</f>
        <v>6.402829464940525E-3</v>
      </c>
      <c r="Y114" s="441">
        <f>+'１次効果'!Y202</f>
        <v>2.3791030503639141E-4</v>
      </c>
      <c r="Z114" s="441">
        <f>+'１次効果'!Z202</f>
        <v>1.4612540899118004E-3</v>
      </c>
      <c r="AA114" s="441">
        <f>+'１次効果'!AA202</f>
        <v>1.8468486948992029E-4</v>
      </c>
      <c r="AB114" s="441">
        <f>+'１次効果'!AB202</f>
        <v>2.348204219306759E-4</v>
      </c>
      <c r="AC114" s="441">
        <f>+'１次効果'!AC202</f>
        <v>7.0628885278867956E-5</v>
      </c>
      <c r="AD114" s="441">
        <f>+'１次効果'!AD202</f>
        <v>1.7229210047381229E-4</v>
      </c>
      <c r="AE114" s="441">
        <f>+'１次効果'!AE202</f>
        <v>1.8313410988953898E-4</v>
      </c>
      <c r="AF114" s="441">
        <f>+'１次効果'!AF202</f>
        <v>5.004292085954238E-5</v>
      </c>
      <c r="AG114" s="441">
        <f>+'１次効果'!AG202</f>
        <v>1.2949622830427956E-4</v>
      </c>
      <c r="AH114" s="441">
        <f>+'１次効果'!AH202</f>
        <v>2.2079364613999489E-4</v>
      </c>
      <c r="AI114" s="441">
        <f>+'１次効果'!AI202</f>
        <v>4.7068686693685412E-4</v>
      </c>
      <c r="AJ114" s="441">
        <f>+'１次効果'!AJ202</f>
        <v>2.1231524889441647E-4</v>
      </c>
      <c r="AK114" s="441">
        <f>+'１次効果'!AK202</f>
        <v>1.3840592900288889E-4</v>
      </c>
      <c r="AL114" s="441">
        <f>+'１次効果'!AL202</f>
        <v>1.1017575685942268E-4</v>
      </c>
      <c r="AM114" s="441">
        <f>+'１次効果'!AM202</f>
        <v>2.6040745754014505E-3</v>
      </c>
      <c r="AN114" s="441">
        <f>+'１次効果'!AN202</f>
        <v>1.2172118420692898E-4</v>
      </c>
      <c r="AO114" s="441">
        <f>+'１次効果'!AO202</f>
        <v>8.2905322482924702E-5</v>
      </c>
      <c r="AP114" s="443">
        <f>+'１次効果'!AP202</f>
        <v>4.8796526883200536E-4</v>
      </c>
      <c r="AR114" s="444"/>
      <c r="AS114" s="335"/>
      <c r="AT114" s="445"/>
      <c r="AU114" s="335"/>
      <c r="AV114" s="336"/>
      <c r="AW114" s="335"/>
      <c r="AX114" s="446"/>
      <c r="AY114" s="335"/>
      <c r="AZ114" s="336"/>
    </row>
    <row r="115" spans="2:52" ht="13.5">
      <c r="B115" s="280" t="str">
        <v>20</v>
      </c>
      <c r="C115" s="314" t="str">
        <v>情報・通信機器</v>
      </c>
      <c r="D115" s="441">
        <f>+'１次効果'!D203</f>
        <v>9.6792451826192482E-6</v>
      </c>
      <c r="E115" s="441">
        <f>+'１次効果'!E203</f>
        <v>2.5821516442107946E-5</v>
      </c>
      <c r="F115" s="441">
        <f>+'１次効果'!F203</f>
        <v>3.5864461875965867E-5</v>
      </c>
      <c r="G115" s="441">
        <f>+'１次効果'!G203</f>
        <v>3.5092927257830322E-5</v>
      </c>
      <c r="H115" s="441">
        <f>+'１次効果'!H203</f>
        <v>1.4126896996160634E-5</v>
      </c>
      <c r="I115" s="441">
        <f>+'１次効果'!I203</f>
        <v>1.2133808755097662E-5</v>
      </c>
      <c r="J115" s="441">
        <f>+'１次効果'!J203</f>
        <v>1.3072811015842784E-5</v>
      </c>
      <c r="K115" s="441">
        <f>+'１次効果'!K203</f>
        <v>1.8185680230926243E-5</v>
      </c>
      <c r="L115" s="441">
        <f>+'１次効果'!L203</f>
        <v>2.1898405703316648E-6</v>
      </c>
      <c r="M115" s="441">
        <f>+'１次効果'!M203</f>
        <v>1.8494026611556244E-5</v>
      </c>
      <c r="N115" s="441">
        <f>+'１次効果'!N203</f>
        <v>1.9784775759564424E-5</v>
      </c>
      <c r="O115" s="441">
        <f>+'１次効果'!O203</f>
        <v>9.7190851144807063E-6</v>
      </c>
      <c r="P115" s="441">
        <f>+'１次効果'!P203</f>
        <v>9.1506253668200168E-6</v>
      </c>
      <c r="Q115" s="441">
        <f>+'１次効果'!Q203</f>
        <v>2.0869504906753125E-5</v>
      </c>
      <c r="R115" s="441">
        <f>+'１次効果'!R203</f>
        <v>4.2638915264030975E-5</v>
      </c>
      <c r="S115" s="441">
        <f>+'１次効果'!S203</f>
        <v>1.0134396734772279E-4</v>
      </c>
      <c r="T115" s="441">
        <f>+'１次効果'!T203</f>
        <v>3.2551036414583982E-5</v>
      </c>
      <c r="U115" s="441">
        <f>+'１次効果'!U203</f>
        <v>2.3692507771476046E-5</v>
      </c>
      <c r="V115" s="441">
        <f>+'１次効果'!V203</f>
        <v>2.3839707227561158E-5</v>
      </c>
      <c r="W115" s="441">
        <f>+'１次効果'!W203</f>
        <v>1.0028537957561818</v>
      </c>
      <c r="X115" s="441">
        <f>+'１次効果'!X203</f>
        <v>1.4299104935597726E-3</v>
      </c>
      <c r="Y115" s="441">
        <f>+'１次効果'!Y203</f>
        <v>2.0797281640703947E-5</v>
      </c>
      <c r="Z115" s="441">
        <f>+'１次効果'!Z203</f>
        <v>2.7694427065395416E-4</v>
      </c>
      <c r="AA115" s="441">
        <f>+'１次効果'!AA203</f>
        <v>2.637817034250325E-5</v>
      </c>
      <c r="AB115" s="441">
        <f>+'１次効果'!AB203</f>
        <v>2.7740874229965477E-5</v>
      </c>
      <c r="AC115" s="441">
        <f>+'１次効果'!AC203</f>
        <v>9.8403206593184667E-6</v>
      </c>
      <c r="AD115" s="441">
        <f>+'１次効果'!AD203</f>
        <v>5.9063135331721957E-5</v>
      </c>
      <c r="AE115" s="441">
        <f>+'１次効果'!AE203</f>
        <v>4.3000194332078615E-5</v>
      </c>
      <c r="AF115" s="441">
        <f>+'１次効果'!AF203</f>
        <v>1.1842909339304349E-5</v>
      </c>
      <c r="AG115" s="441">
        <f>+'１次効果'!AG203</f>
        <v>3.7588407090322227E-5</v>
      </c>
      <c r="AH115" s="441">
        <f>+'１次効果'!AH203</f>
        <v>4.3305466293485716E-5</v>
      </c>
      <c r="AI115" s="441">
        <f>+'１次効果'!AI203</f>
        <v>2.3753747004452843E-4</v>
      </c>
      <c r="AJ115" s="441">
        <f>+'１次効果'!AJ203</f>
        <v>2.5635299330252378E-5</v>
      </c>
      <c r="AK115" s="441">
        <f>+'１次効果'!AK203</f>
        <v>1.8239705480402171E-5</v>
      </c>
      <c r="AL115" s="441">
        <f>+'１次効果'!AL203</f>
        <v>2.3268433585607069E-5</v>
      </c>
      <c r="AM115" s="441">
        <f>+'１次効果'!AM203</f>
        <v>2.6005519544845617E-4</v>
      </c>
      <c r="AN115" s="441">
        <f>+'１次効果'!AN203</f>
        <v>3.2437743517009152E-5</v>
      </c>
      <c r="AO115" s="441">
        <f>+'１次効果'!AO203</f>
        <v>7.0999784812819349E-6</v>
      </c>
      <c r="AP115" s="443">
        <f>+'１次効果'!AP203</f>
        <v>6.9171547385396388E-5</v>
      </c>
      <c r="AR115" s="444"/>
      <c r="AS115" s="335"/>
      <c r="AT115" s="445"/>
      <c r="AU115" s="335"/>
      <c r="AV115" s="336"/>
      <c r="AW115" s="335"/>
      <c r="AX115" s="446"/>
      <c r="AY115" s="335"/>
      <c r="AZ115" s="336"/>
    </row>
    <row r="116" spans="2:52" ht="13.5">
      <c r="B116" s="280" t="str">
        <v>21</v>
      </c>
      <c r="C116" s="314" t="str">
        <v>輸送機械</v>
      </c>
      <c r="D116" s="441">
        <f>+'１次効果'!D204</f>
        <v>4.9498678338850369E-4</v>
      </c>
      <c r="E116" s="441">
        <f>+'１次効果'!E204</f>
        <v>5.6110139661685865E-4</v>
      </c>
      <c r="F116" s="441">
        <f>+'１次効果'!F204</f>
        <v>1.9485329649955418E-2</v>
      </c>
      <c r="G116" s="441">
        <f>+'１次効果'!G204</f>
        <v>2.2356555226700162E-3</v>
      </c>
      <c r="H116" s="441">
        <f>+'１次効果'!H204</f>
        <v>1.0871492736039474E-3</v>
      </c>
      <c r="I116" s="441">
        <f>+'１次効果'!I204</f>
        <v>6.4104907006117841E-4</v>
      </c>
      <c r="J116" s="441">
        <f>+'１次効果'!J204</f>
        <v>6.3471144480894211E-4</v>
      </c>
      <c r="K116" s="441">
        <f>+'１次効果'!K204</f>
        <v>7.5446031179406115E-4</v>
      </c>
      <c r="L116" s="441">
        <f>+'１次効果'!L204</f>
        <v>1.3360867995452849E-4</v>
      </c>
      <c r="M116" s="441">
        <f>+'１次効果'!M204</f>
        <v>6.590621425828524E-4</v>
      </c>
      <c r="N116" s="441">
        <f>+'１次効果'!N204</f>
        <v>9.5616535388696382E-4</v>
      </c>
      <c r="O116" s="441">
        <f>+'１次効果'!O204</f>
        <v>5.3357232366926441E-4</v>
      </c>
      <c r="P116" s="441">
        <f>+'１次効果'!P204</f>
        <v>4.0730062670531051E-4</v>
      </c>
      <c r="Q116" s="441">
        <f>+'１次効果'!Q204</f>
        <v>6.1404705314470505E-4</v>
      </c>
      <c r="R116" s="441">
        <f>+'１次効果'!R204</f>
        <v>6.398883334623927E-4</v>
      </c>
      <c r="S116" s="441">
        <f>+'１次効果'!S204</f>
        <v>6.9110206693065814E-4</v>
      </c>
      <c r="T116" s="441">
        <f>+'１次効果'!T204</f>
        <v>6.9333419885195388E-4</v>
      </c>
      <c r="U116" s="441">
        <f>+'１次効果'!U204</f>
        <v>9.1342282827330389E-4</v>
      </c>
      <c r="V116" s="441">
        <f>+'１次効果'!V204</f>
        <v>7.656781179806592E-4</v>
      </c>
      <c r="W116" s="441">
        <f>+'１次効果'!W204</f>
        <v>6.053871046135679E-4</v>
      </c>
      <c r="X116" s="441">
        <f>+'１次効果'!X204</f>
        <v>1.1737875565214886</v>
      </c>
      <c r="Y116" s="441">
        <f>+'１次効果'!Y204</f>
        <v>6.6301212896992484E-4</v>
      </c>
      <c r="Z116" s="441">
        <f>+'１次効果'!Z204</f>
        <v>1.339149212331103E-3</v>
      </c>
      <c r="AA116" s="441">
        <f>+'１次効果'!AA204</f>
        <v>1.2419451262018701E-3</v>
      </c>
      <c r="AB116" s="441">
        <f>+'１次効果'!AB204</f>
        <v>1.3200579140088544E-3</v>
      </c>
      <c r="AC116" s="441">
        <f>+'１次効果'!AC204</f>
        <v>5.3598950188209085E-4</v>
      </c>
      <c r="AD116" s="441">
        <f>+'１次効果'!AD204</f>
        <v>9.6812428566555317E-4</v>
      </c>
      <c r="AE116" s="441">
        <f>+'１次効果'!AE204</f>
        <v>1.3006816152045632E-3</v>
      </c>
      <c r="AF116" s="441">
        <f>+'１次効果'!AF204</f>
        <v>1.791619804201575E-4</v>
      </c>
      <c r="AG116" s="441">
        <f>+'１次効果'!AG204</f>
        <v>5.2728113730284758E-3</v>
      </c>
      <c r="AH116" s="441">
        <f>+'１次効果'!AH204</f>
        <v>1.4284522946018598E-3</v>
      </c>
      <c r="AI116" s="441">
        <f>+'１次効果'!AI204</f>
        <v>3.9501958870713158E-3</v>
      </c>
      <c r="AJ116" s="441">
        <f>+'１次効果'!AJ204</f>
        <v>7.3760429953691946E-4</v>
      </c>
      <c r="AK116" s="441">
        <f>+'１次効果'!AK204</f>
        <v>7.1409850581151098E-4</v>
      </c>
      <c r="AL116" s="441">
        <f>+'１次効果'!AL204</f>
        <v>7.7006079386825947E-4</v>
      </c>
      <c r="AM116" s="441">
        <f>+'１次効果'!AM204</f>
        <v>1.798315074204785E-2</v>
      </c>
      <c r="AN116" s="441">
        <f>+'１次効果'!AN204</f>
        <v>6.4305214423229199E-4</v>
      </c>
      <c r="AO116" s="441">
        <f>+'１次効果'!AO204</f>
        <v>3.129488076426058E-4</v>
      </c>
      <c r="AP116" s="443">
        <f>+'１次効果'!AP204</f>
        <v>1.9078090085503764E-3</v>
      </c>
      <c r="AR116" s="444"/>
      <c r="AS116" s="335"/>
      <c r="AT116" s="445"/>
      <c r="AU116" s="335"/>
      <c r="AV116" s="336"/>
      <c r="AW116" s="335"/>
      <c r="AX116" s="446"/>
      <c r="AY116" s="335"/>
      <c r="AZ116" s="336"/>
    </row>
    <row r="117" spans="2:52" ht="13.5">
      <c r="B117" s="280" t="str">
        <v>22</v>
      </c>
      <c r="C117" s="314" t="str">
        <v>その他の製造工業製品</v>
      </c>
      <c r="D117" s="441">
        <f>+'１次効果'!D205</f>
        <v>6.4548393475556568E-4</v>
      </c>
      <c r="E117" s="441">
        <f>+'１次効果'!E205</f>
        <v>1.0741464053519686E-3</v>
      </c>
      <c r="F117" s="441">
        <f>+'１次効果'!F205</f>
        <v>1.608090480885068E-3</v>
      </c>
      <c r="G117" s="441">
        <f>+'１次効果'!G205</f>
        <v>2.133535605562785E-3</v>
      </c>
      <c r="H117" s="441">
        <f>+'１次効果'!H205</f>
        <v>2.8916671999546844E-3</v>
      </c>
      <c r="I117" s="441">
        <f>+'１次効果'!I205</f>
        <v>6.3970803426181191E-3</v>
      </c>
      <c r="J117" s="441">
        <f>+'１次効果'!J205</f>
        <v>3.5195472204246942E-3</v>
      </c>
      <c r="K117" s="441">
        <f>+'１次効果'!K205</f>
        <v>1.4277180900546121E-3</v>
      </c>
      <c r="L117" s="441">
        <f>+'１次効果'!L205</f>
        <v>7.7209621534487423E-5</v>
      </c>
      <c r="M117" s="441">
        <f>+'１次効果'!M205</f>
        <v>2.69138306148897E-3</v>
      </c>
      <c r="N117" s="441">
        <f>+'１次効果'!N205</f>
        <v>3.275114518025321E-3</v>
      </c>
      <c r="O117" s="441">
        <f>+'１次効果'!O205</f>
        <v>5.4183516924768615E-3</v>
      </c>
      <c r="P117" s="441">
        <f>+'１次効果'!P205</f>
        <v>3.5739754330445456E-3</v>
      </c>
      <c r="Q117" s="441">
        <f>+'１次効果'!Q205</f>
        <v>8.3553383661849612E-4</v>
      </c>
      <c r="R117" s="441">
        <f>+'１次効果'!R205</f>
        <v>8.9627304289517141E-4</v>
      </c>
      <c r="S117" s="441">
        <f>+'１次効果'!S205</f>
        <v>1.3688077516152801E-3</v>
      </c>
      <c r="T117" s="441">
        <f>+'１次効果'!T205</f>
        <v>2.4992916896701802E-3</v>
      </c>
      <c r="U117" s="441">
        <f>+'１次効果'!U205</f>
        <v>3.3132842061743364E-3</v>
      </c>
      <c r="V117" s="441">
        <f>+'１次効果'!V205</f>
        <v>1.3896737589664408E-3</v>
      </c>
      <c r="W117" s="441">
        <f>+'１次効果'!W205</f>
        <v>2.5006696665749199E-3</v>
      </c>
      <c r="X117" s="441">
        <f>+'１次効果'!X205</f>
        <v>9.0393076629728057E-4</v>
      </c>
      <c r="Y117" s="441">
        <f>+'１次効果'!Y205</f>
        <v>1.0099586400569731</v>
      </c>
      <c r="Z117" s="441">
        <f>+'１次効果'!Z205</f>
        <v>1.2098807507356011E-3</v>
      </c>
      <c r="AA117" s="441">
        <f>+'１次効果'!AA205</f>
        <v>1.7907398217661781E-3</v>
      </c>
      <c r="AB117" s="441">
        <f>+'１次効果'!AB205</f>
        <v>1.0558505998131882E-3</v>
      </c>
      <c r="AC117" s="441">
        <f>+'１次効果'!AC205</f>
        <v>9.5397926245199263E-4</v>
      </c>
      <c r="AD117" s="441">
        <f>+'１次効果'!AD205</f>
        <v>2.0330586692962832E-3</v>
      </c>
      <c r="AE117" s="441">
        <f>+'１次効果'!AE205</f>
        <v>4.786023066385525E-3</v>
      </c>
      <c r="AF117" s="441">
        <f>+'１次効果'!AF205</f>
        <v>3.5175028143187706E-4</v>
      </c>
      <c r="AG117" s="441">
        <f>+'１次効果'!AG205</f>
        <v>7.7056911422821838E-4</v>
      </c>
      <c r="AH117" s="441">
        <f>+'１次効果'!AH205</f>
        <v>7.5433640019421325E-3</v>
      </c>
      <c r="AI117" s="441">
        <f>+'１次効果'!AI205</f>
        <v>3.147532694177761E-3</v>
      </c>
      <c r="AJ117" s="441">
        <f>+'１次効果'!AJ205</f>
        <v>4.3077886155797511E-3</v>
      </c>
      <c r="AK117" s="441">
        <f>+'１次効果'!AK205</f>
        <v>1.4954410019050635E-3</v>
      </c>
      <c r="AL117" s="441">
        <f>+'１次効果'!AL205</f>
        <v>7.7047906286952907E-3</v>
      </c>
      <c r="AM117" s="441">
        <f>+'１次効果'!AM205</f>
        <v>2.1008506539106323E-3</v>
      </c>
      <c r="AN117" s="441">
        <f>+'１次効果'!AN205</f>
        <v>1.7631882711457573E-3</v>
      </c>
      <c r="AO117" s="441">
        <f>+'１次効果'!AO205</f>
        <v>3.7520206862255885E-2</v>
      </c>
      <c r="AP117" s="443">
        <f>+'１次効果'!AP205</f>
        <v>1.6671766401018279E-3</v>
      </c>
      <c r="AR117" s="444"/>
      <c r="AS117" s="335"/>
      <c r="AT117" s="445"/>
      <c r="AU117" s="335"/>
      <c r="AV117" s="336"/>
      <c r="AW117" s="335"/>
      <c r="AX117" s="446"/>
      <c r="AY117" s="335"/>
      <c r="AZ117" s="336"/>
    </row>
    <row r="118" spans="2:52" ht="13.5">
      <c r="B118" s="280" t="str">
        <v>23</v>
      </c>
      <c r="C118" s="314" t="str">
        <v>建設</v>
      </c>
      <c r="D118" s="441">
        <f>+'１次効果'!D206</f>
        <v>2.8692641464037002E-3</v>
      </c>
      <c r="E118" s="441">
        <f>+'１次効果'!E206</f>
        <v>1.7077152834743231E-3</v>
      </c>
      <c r="F118" s="441">
        <f>+'１次効果'!F206</f>
        <v>1.3898874834875042E-3</v>
      </c>
      <c r="G118" s="441">
        <f>+'１次効果'!G206</f>
        <v>8.4573218146516537E-3</v>
      </c>
      <c r="H118" s="441">
        <f>+'１次効果'!H206</f>
        <v>1.3690582958931191E-3</v>
      </c>
      <c r="I118" s="441">
        <f>+'１次効果'!I206</f>
        <v>3.3392842203082071E-3</v>
      </c>
      <c r="J118" s="441">
        <f>+'１次効果'!J206</f>
        <v>4.6020947660481608E-3</v>
      </c>
      <c r="K118" s="441">
        <f>+'１次効果'!K206</f>
        <v>6.2280671443238969E-3</v>
      </c>
      <c r="L118" s="441">
        <f>+'１次効果'!L206</f>
        <v>4.2200162942794903E-4</v>
      </c>
      <c r="M118" s="441">
        <f>+'１次効果'!M206</f>
        <v>3.8625426075885004E-3</v>
      </c>
      <c r="N118" s="441">
        <f>+'１次効果'!N206</f>
        <v>6.8120987183307898E-3</v>
      </c>
      <c r="O118" s="441">
        <f>+'１次効果'!O206</f>
        <v>5.4833905854234583E-3</v>
      </c>
      <c r="P118" s="441">
        <f>+'１次効果'!P206</f>
        <v>3.4640245714448788E-3</v>
      </c>
      <c r="Q118" s="441">
        <f>+'１次効果'!Q206</f>
        <v>5.8738793640650908E-3</v>
      </c>
      <c r="R118" s="441">
        <f>+'１次効果'!R206</f>
        <v>3.1219954088375292E-3</v>
      </c>
      <c r="S118" s="441">
        <f>+'１次効果'!S206</f>
        <v>2.1324597510693766E-3</v>
      </c>
      <c r="T118" s="441">
        <f>+'１次効果'!T206</f>
        <v>1.6065443773023425E-3</v>
      </c>
      <c r="U118" s="441">
        <f>+'１次効果'!U206</f>
        <v>3.836206660783349E-3</v>
      </c>
      <c r="V118" s="441">
        <f>+'１次効果'!V206</f>
        <v>3.0427472481540075E-3</v>
      </c>
      <c r="W118" s="441">
        <f>+'１次効果'!W206</f>
        <v>2.0458517502847783E-3</v>
      </c>
      <c r="X118" s="441">
        <f>+'１次効果'!X206</f>
        <v>1.1169751238129938E-3</v>
      </c>
      <c r="Y118" s="441">
        <f>+'１次効果'!Y206</f>
        <v>1.8803746043984375E-3</v>
      </c>
      <c r="Z118" s="441">
        <f>+'１次効果'!Z206</f>
        <v>1.0013262557693663</v>
      </c>
      <c r="AA118" s="441">
        <f>+'１次効果'!AA206</f>
        <v>1.8478773705083464E-2</v>
      </c>
      <c r="AB118" s="441">
        <f>+'１次効果'!AB206</f>
        <v>2.1681748988605594E-2</v>
      </c>
      <c r="AC118" s="441">
        <f>+'１次効果'!AC206</f>
        <v>2.3293017735540708E-3</v>
      </c>
      <c r="AD118" s="441">
        <f>+'１次効果'!AD206</f>
        <v>3.6342517391786382E-3</v>
      </c>
      <c r="AE118" s="441">
        <f>+'１次効果'!AE206</f>
        <v>3.0718607262136344E-3</v>
      </c>
      <c r="AF118" s="441">
        <f>+'１次効果'!AF206</f>
        <v>1.8985193034615992E-2</v>
      </c>
      <c r="AG118" s="441">
        <f>+'１次効果'!AG206</f>
        <v>4.1098307928620868E-3</v>
      </c>
      <c r="AH118" s="441">
        <f>+'１次効果'!AH206</f>
        <v>3.9920811843943199E-3</v>
      </c>
      <c r="AI118" s="441">
        <f>+'１次効果'!AI206</f>
        <v>9.4405267863147697E-3</v>
      </c>
      <c r="AJ118" s="441">
        <f>+'１次効果'!AJ206</f>
        <v>5.0270457744143147E-3</v>
      </c>
      <c r="AK118" s="441">
        <f>+'１次効果'!AK206</f>
        <v>3.11789264813475E-3</v>
      </c>
      <c r="AL118" s="441">
        <f>+'１次効果'!AL206</f>
        <v>1.8492245909469316E-3</v>
      </c>
      <c r="AM118" s="441">
        <f>+'１次効果'!AM206</f>
        <v>1.793587062329377E-3</v>
      </c>
      <c r="AN118" s="441">
        <f>+'１次効果'!AN206</f>
        <v>2.9304074389759605E-3</v>
      </c>
      <c r="AO118" s="441">
        <f>+'１次効果'!AO206</f>
        <v>7.9192761480070784E-4</v>
      </c>
      <c r="AP118" s="443">
        <f>+'１次効果'!AP206</f>
        <v>3.7829737377675556E-3</v>
      </c>
      <c r="AR118" s="444"/>
      <c r="AS118" s="335"/>
      <c r="AT118" s="445"/>
      <c r="AU118" s="335"/>
      <c r="AV118" s="336"/>
      <c r="AW118" s="335"/>
      <c r="AX118" s="446"/>
      <c r="AY118" s="335"/>
      <c r="AZ118" s="336"/>
    </row>
    <row r="119" spans="2:52" ht="13.5">
      <c r="B119" s="280" t="str">
        <v>24</v>
      </c>
      <c r="C119" s="314" t="str">
        <v>電力・ガス・熱供給</v>
      </c>
      <c r="D119" s="441">
        <f>+'１次効果'!D207</f>
        <v>1.2926919204626538E-2</v>
      </c>
      <c r="E119" s="441">
        <f>+'１次効果'!E207</f>
        <v>6.0243264074054956E-3</v>
      </c>
      <c r="F119" s="441">
        <f>+'１次効果'!F207</f>
        <v>5.9134871085138518E-3</v>
      </c>
      <c r="G119" s="441">
        <f>+'１次効果'!G207</f>
        <v>2.731006793529028E-2</v>
      </c>
      <c r="H119" s="441">
        <f>+'１次効果'!H207</f>
        <v>1.4625407396950604E-2</v>
      </c>
      <c r="I119" s="441">
        <f>+'１次効果'!I207</f>
        <v>2.3006290139506946E-2</v>
      </c>
      <c r="J119" s="441">
        <f>+'１次効果'!J207</f>
        <v>4.0791009163615007E-2</v>
      </c>
      <c r="K119" s="441">
        <f>+'１次効果'!K207</f>
        <v>3.7912875393588029E-2</v>
      </c>
      <c r="L119" s="441">
        <f>+'１次効果'!L207</f>
        <v>5.6424121929248864E-3</v>
      </c>
      <c r="M119" s="441">
        <f>+'１次効果'!M207</f>
        <v>2.6871841808278795E-2</v>
      </c>
      <c r="N119" s="441">
        <f>+'１次効果'!N207</f>
        <v>4.9801942069207877E-2</v>
      </c>
      <c r="O119" s="441">
        <f>+'１次効果'!O207</f>
        <v>6.3405844934151925E-2</v>
      </c>
      <c r="P119" s="441">
        <f>+'１次効果'!P207</f>
        <v>2.4783615078964722E-2</v>
      </c>
      <c r="Q119" s="441">
        <f>+'１次効果'!Q207</f>
        <v>2.2825184987874451E-2</v>
      </c>
      <c r="R119" s="441">
        <f>+'１次効果'!R207</f>
        <v>2.4630576489910964E-2</v>
      </c>
      <c r="S119" s="441">
        <f>+'１次効果'!S207</f>
        <v>1.2444944907076202E-2</v>
      </c>
      <c r="T119" s="441">
        <f>+'１次効果'!T207</f>
        <v>1.26444854542756E-2</v>
      </c>
      <c r="U119" s="441">
        <f>+'１次効果'!U207</f>
        <v>3.5037545029145439E-2</v>
      </c>
      <c r="V119" s="441">
        <f>+'１次効果'!V207</f>
        <v>1.4495195086177257E-2</v>
      </c>
      <c r="W119" s="441">
        <f>+'１次効果'!W207</f>
        <v>9.6955337956168026E-3</v>
      </c>
      <c r="X119" s="441">
        <f>+'１次効果'!X207</f>
        <v>1.2681809260793804E-2</v>
      </c>
      <c r="Y119" s="441">
        <f>+'１次効果'!Y207</f>
        <v>1.045946940325688E-2</v>
      </c>
      <c r="Z119" s="441">
        <f>+'１次効果'!Z207</f>
        <v>6.8518796906517875E-3</v>
      </c>
      <c r="AA119" s="441">
        <f>+'１次効果'!AA207</f>
        <v>1.1171374970754353</v>
      </c>
      <c r="AB119" s="441">
        <f>+'１次効果'!AB207</f>
        <v>2.8917971214427483E-2</v>
      </c>
      <c r="AC119" s="441">
        <f>+'１次効果'!AC207</f>
        <v>2.3777310979849371E-2</v>
      </c>
      <c r="AD119" s="441">
        <f>+'１次効果'!AD207</f>
        <v>2.5493213450049679E-2</v>
      </c>
      <c r="AE119" s="441">
        <f>+'１次効果'!AE207</f>
        <v>4.9337022177546579E-3</v>
      </c>
      <c r="AF119" s="441">
        <f>+'１次効果'!AF207</f>
        <v>1.1214106579125653E-3</v>
      </c>
      <c r="AG119" s="441">
        <f>+'１次効果'!AG207</f>
        <v>1.0159008892866512E-2</v>
      </c>
      <c r="AH119" s="441">
        <f>+'１次効果'!AH207</f>
        <v>9.4960199491686357E-3</v>
      </c>
      <c r="AI119" s="441">
        <f>+'１次効果'!AI207</f>
        <v>1.1011817703349998E-2</v>
      </c>
      <c r="AJ119" s="441">
        <f>+'１次効果'!AJ207</f>
        <v>1.9278160159897542E-2</v>
      </c>
      <c r="AK119" s="441">
        <f>+'１次効果'!AK207</f>
        <v>1.2196818054726452E-2</v>
      </c>
      <c r="AL119" s="441">
        <f>+'１次効果'!AL207</f>
        <v>3.702233283404131E-3</v>
      </c>
      <c r="AM119" s="441">
        <f>+'１次効果'!AM207</f>
        <v>5.9532462231277963E-3</v>
      </c>
      <c r="AN119" s="441">
        <f>+'１次効果'!AN207</f>
        <v>2.7471405826294218E-2</v>
      </c>
      <c r="AO119" s="441">
        <f>+'１次効果'!AO207</f>
        <v>5.3191645372824958E-3</v>
      </c>
      <c r="AP119" s="443">
        <f>+'１次効果'!AP207</f>
        <v>1.4039827075777498E-2</v>
      </c>
      <c r="AR119" s="444"/>
      <c r="AS119" s="335"/>
      <c r="AT119" s="445"/>
      <c r="AU119" s="335"/>
      <c r="AV119" s="336"/>
      <c r="AW119" s="335"/>
      <c r="AX119" s="446"/>
      <c r="AY119" s="335"/>
      <c r="AZ119" s="336"/>
    </row>
    <row r="120" spans="2:52" ht="13.5">
      <c r="B120" s="280" t="str">
        <v>25</v>
      </c>
      <c r="C120" s="314" t="str">
        <v>水道</v>
      </c>
      <c r="D120" s="441">
        <f>+'１次効果'!D208</f>
        <v>1.8097641964165796E-3</v>
      </c>
      <c r="E120" s="441">
        <f>+'１次効果'!E208</f>
        <v>5.9797842901715696E-4</v>
      </c>
      <c r="F120" s="441">
        <f>+'１次効果'!F208</f>
        <v>7.1894948178085889E-4</v>
      </c>
      <c r="G120" s="441">
        <f>+'１次効果'!G208</f>
        <v>7.1045804776744053E-3</v>
      </c>
      <c r="H120" s="441">
        <f>+'１次効果'!H208</f>
        <v>2.8594490775987287E-3</v>
      </c>
      <c r="I120" s="441">
        <f>+'１次効果'!I208</f>
        <v>1.6371993581527505E-3</v>
      </c>
      <c r="J120" s="441">
        <f>+'１次効果'!J208</f>
        <v>2.3766212775219952E-3</v>
      </c>
      <c r="K120" s="441">
        <f>+'１次効果'!K208</f>
        <v>4.0811630735831982E-3</v>
      </c>
      <c r="L120" s="441">
        <f>+'１次効果'!L208</f>
        <v>3.7396400392901191E-4</v>
      </c>
      <c r="M120" s="441">
        <f>+'１次効果'!M208</f>
        <v>1.9248145480077466E-3</v>
      </c>
      <c r="N120" s="441">
        <f>+'１次効果'!N208</f>
        <v>2.126655117678523E-3</v>
      </c>
      <c r="O120" s="441">
        <f>+'１次効果'!O208</f>
        <v>9.743417619020821E-4</v>
      </c>
      <c r="P120" s="441">
        <f>+'１次効果'!P208</f>
        <v>1.1154930533519463E-3</v>
      </c>
      <c r="Q120" s="441">
        <f>+'１次効果'!Q208</f>
        <v>1.2701431003136583E-3</v>
      </c>
      <c r="R120" s="441">
        <f>+'１次効果'!R208</f>
        <v>1.3081808390819787E-3</v>
      </c>
      <c r="S120" s="441">
        <f>+'１次効果'!S208</f>
        <v>1.2160867561515775E-3</v>
      </c>
      <c r="T120" s="441">
        <f>+'１次効果'!T208</f>
        <v>1.5485932761765504E-3</v>
      </c>
      <c r="U120" s="441">
        <f>+'１次効果'!U208</f>
        <v>5.6865597501624312E-3</v>
      </c>
      <c r="V120" s="441">
        <f>+'１次効果'!V208</f>
        <v>1.4592179999288952E-3</v>
      </c>
      <c r="W120" s="441">
        <f>+'１次効果'!W208</f>
        <v>1.2565238974909976E-3</v>
      </c>
      <c r="X120" s="441">
        <f>+'１次効果'!X208</f>
        <v>8.3106133368717166E-4</v>
      </c>
      <c r="Y120" s="441">
        <f>+'１次効果'!Y208</f>
        <v>1.0972037708753247E-3</v>
      </c>
      <c r="Z120" s="441">
        <f>+'１次効果'!Z208</f>
        <v>1.2957479981044191E-3</v>
      </c>
      <c r="AA120" s="441">
        <f>+'１次効果'!AA208</f>
        <v>1.054353746988714E-3</v>
      </c>
      <c r="AB120" s="441">
        <f>+'１次効果'!AB208</f>
        <v>1.0801574004948864</v>
      </c>
      <c r="AC120" s="441">
        <f>+'１次効果'!AC208</f>
        <v>6.6486846497350073E-3</v>
      </c>
      <c r="AD120" s="441">
        <f>+'１次効果'!AD208</f>
        <v>3.8001480749597664E-3</v>
      </c>
      <c r="AE120" s="441">
        <f>+'１次効果'!AE208</f>
        <v>1.968379829213991E-3</v>
      </c>
      <c r="AF120" s="441">
        <f>+'１次効果'!AF208</f>
        <v>2.4502183525353691E-4</v>
      </c>
      <c r="AG120" s="441">
        <f>+'１次効果'!AG208</f>
        <v>2.1009883633283945E-3</v>
      </c>
      <c r="AH120" s="441">
        <f>+'１次効果'!AH208</f>
        <v>4.0404584171776755E-3</v>
      </c>
      <c r="AI120" s="441">
        <f>+'１次効果'!AI208</f>
        <v>4.4145714599351238E-3</v>
      </c>
      <c r="AJ120" s="441">
        <f>+'１次効果'!AJ208</f>
        <v>9.9631209532783701E-3</v>
      </c>
      <c r="AK120" s="441">
        <f>+'１次効果'!AK208</f>
        <v>6.0880229313834367E-3</v>
      </c>
      <c r="AL120" s="441">
        <f>+'１次効果'!AL208</f>
        <v>2.0668731407847397E-3</v>
      </c>
      <c r="AM120" s="441">
        <f>+'１次効果'!AM208</f>
        <v>1.5259320027748446E-3</v>
      </c>
      <c r="AN120" s="441">
        <f>+'１次効果'!AN208</f>
        <v>9.859596875088002E-3</v>
      </c>
      <c r="AO120" s="441">
        <f>+'１次効果'!AO208</f>
        <v>5.6301114568515717E-4</v>
      </c>
      <c r="AP120" s="443">
        <f>+'１次効果'!AP208</f>
        <v>5.2066622916394018E-3</v>
      </c>
      <c r="AR120" s="444"/>
      <c r="AS120" s="335"/>
      <c r="AT120" s="445"/>
      <c r="AU120" s="335"/>
      <c r="AV120" s="336"/>
      <c r="AW120" s="335"/>
      <c r="AX120" s="446"/>
      <c r="AY120" s="335"/>
      <c r="AZ120" s="336"/>
    </row>
    <row r="121" spans="2:52" ht="13.5">
      <c r="B121" s="280" t="str">
        <v>26</v>
      </c>
      <c r="C121" s="314" t="str">
        <v>廃棄物処理</v>
      </c>
      <c r="D121" s="441">
        <f>+'１次効果'!D209</f>
        <v>6.2908749265768111E-4</v>
      </c>
      <c r="E121" s="441">
        <f>+'１次効果'!E209</f>
        <v>2.5969783270979779E-4</v>
      </c>
      <c r="F121" s="441">
        <f>+'１次効果'!F209</f>
        <v>3.3702299504276083E-4</v>
      </c>
      <c r="G121" s="441">
        <f>+'１次効果'!G209</f>
        <v>1.8639844555919443E-3</v>
      </c>
      <c r="H121" s="441">
        <f>+'１次効果'!H209</f>
        <v>1.0933765501180488E-3</v>
      </c>
      <c r="I121" s="441">
        <f>+'１次効果'!I209</f>
        <v>6.1360792804851765E-4</v>
      </c>
      <c r="J121" s="441">
        <f>+'１次効果'!J209</f>
        <v>8.8864674350235158E-4</v>
      </c>
      <c r="K121" s="441">
        <f>+'１次効果'!K209</f>
        <v>2.2405237771300282E-3</v>
      </c>
      <c r="L121" s="441">
        <f>+'１次効果'!L209</f>
        <v>1.2553085720094732E-4</v>
      </c>
      <c r="M121" s="441">
        <f>+'１次効果'!M209</f>
        <v>7.0889581252614768E-4</v>
      </c>
      <c r="N121" s="441">
        <f>+'１次効果'!N209</f>
        <v>2.5683508827275118E-3</v>
      </c>
      <c r="O121" s="441">
        <f>+'１次効果'!O209</f>
        <v>8.7806040739524553E-4</v>
      </c>
      <c r="P121" s="441">
        <f>+'１次効果'!P209</f>
        <v>1.0724076865652145E-3</v>
      </c>
      <c r="Q121" s="441">
        <f>+'１次効果'!Q209</f>
        <v>5.3346435852565457E-4</v>
      </c>
      <c r="R121" s="441">
        <f>+'１次効果'!R209</f>
        <v>7.4611970373355087E-4</v>
      </c>
      <c r="S121" s="441">
        <f>+'１次効果'!S209</f>
        <v>3.9833913212527697E-4</v>
      </c>
      <c r="T121" s="441">
        <f>+'１次効果'!T209</f>
        <v>6.3610965213014301E-4</v>
      </c>
      <c r="U121" s="441">
        <f>+'１次効果'!U209</f>
        <v>1.3462699847067122E-3</v>
      </c>
      <c r="V121" s="441">
        <f>+'１次効果'!V209</f>
        <v>8.4289030112652227E-4</v>
      </c>
      <c r="W121" s="441">
        <f>+'１次効果'!W209</f>
        <v>6.3188053874699453E-4</v>
      </c>
      <c r="X121" s="441">
        <f>+'１次効果'!X209</f>
        <v>4.2160753432336035E-4</v>
      </c>
      <c r="Y121" s="441">
        <f>+'１次効果'!Y209</f>
        <v>4.865031738281119E-4</v>
      </c>
      <c r="Z121" s="441">
        <f>+'１次効果'!Z209</f>
        <v>1.9493827315115433E-3</v>
      </c>
      <c r="AA121" s="441">
        <f>+'１次効果'!AA209</f>
        <v>1.073336915523287E-2</v>
      </c>
      <c r="AB121" s="441">
        <f>+'１次効果'!AB209</f>
        <v>1.8358195269328149E-3</v>
      </c>
      <c r="AC121" s="441">
        <f>+'１次効果'!AC209</f>
        <v>1.0003456046292885</v>
      </c>
      <c r="AD121" s="441">
        <f>+'１次効果'!AD209</f>
        <v>1.5503489512971498E-3</v>
      </c>
      <c r="AE121" s="441">
        <f>+'１次効果'!AE209</f>
        <v>2.4357511589624468E-3</v>
      </c>
      <c r="AF121" s="441">
        <f>+'１次効果'!AF209</f>
        <v>2.1823389242800798E-4</v>
      </c>
      <c r="AG121" s="441">
        <f>+'１次効果'!AG209</f>
        <v>3.3039463622437783E-3</v>
      </c>
      <c r="AH121" s="441">
        <f>+'１次効果'!AH209</f>
        <v>4.4189747470075175E-3</v>
      </c>
      <c r="AI121" s="441">
        <f>+'１次効果'!AI209</f>
        <v>2.3749607364449643E-2</v>
      </c>
      <c r="AJ121" s="441">
        <f>+'１次効果'!AJ209</f>
        <v>4.1380738803240037E-3</v>
      </c>
      <c r="AK121" s="441">
        <f>+'１次効果'!AK209</f>
        <v>3.149551946373405E-3</v>
      </c>
      <c r="AL121" s="441">
        <f>+'１次効果'!AL209</f>
        <v>3.7135513309227556E-4</v>
      </c>
      <c r="AM121" s="441">
        <f>+'１次効果'!AM209</f>
        <v>6.1052008516470767E-4</v>
      </c>
      <c r="AN121" s="441">
        <f>+'１次効果'!AN209</f>
        <v>1.3039518218916465E-2</v>
      </c>
      <c r="AO121" s="441">
        <f>+'１次効果'!AO209</f>
        <v>3.0738024199586454E-4</v>
      </c>
      <c r="AP121" s="443">
        <f>+'１次効果'!AP209</f>
        <v>8.8187730939638456E-3</v>
      </c>
      <c r="AR121" s="444"/>
      <c r="AS121" s="335"/>
      <c r="AT121" s="445"/>
      <c r="AU121" s="335"/>
      <c r="AV121" s="336"/>
      <c r="AW121" s="335"/>
      <c r="AX121" s="446"/>
      <c r="AY121" s="335"/>
      <c r="AZ121" s="336"/>
    </row>
    <row r="122" spans="2:52" ht="13.5">
      <c r="B122" s="280" t="str">
        <v>27</v>
      </c>
      <c r="C122" s="314" t="str">
        <v>商業</v>
      </c>
      <c r="D122" s="441">
        <f>+'１次効果'!D210</f>
        <v>1.4261100697578582E-2</v>
      </c>
      <c r="E122" s="441">
        <f>+'１次効果'!E210</f>
        <v>6.1059311895943187E-3</v>
      </c>
      <c r="F122" s="441">
        <f>+'１次効果'!F210</f>
        <v>1.5934859111077532E-2</v>
      </c>
      <c r="G122" s="441">
        <f>+'１次効果'!G210</f>
        <v>1.6433786660256706E-2</v>
      </c>
      <c r="H122" s="441">
        <f>+'１次効果'!H210</f>
        <v>2.7147399280725983E-2</v>
      </c>
      <c r="I122" s="441">
        <f>+'１次効果'!I210</f>
        <v>3.5304402622751807E-2</v>
      </c>
      <c r="J122" s="441">
        <f>+'１次効果'!J210</f>
        <v>2.9095858730968774E-2</v>
      </c>
      <c r="K122" s="441">
        <f>+'１次効果'!K210</f>
        <v>1.7851270048963093E-2</v>
      </c>
      <c r="L122" s="441">
        <f>+'１次効果'!L210</f>
        <v>2.0563923666560065E-3</v>
      </c>
      <c r="M122" s="441">
        <f>+'１次効果'!M210</f>
        <v>2.7659220594693137E-2</v>
      </c>
      <c r="N122" s="441">
        <f>+'１次効果'!N210</f>
        <v>1.5239085318133391E-2</v>
      </c>
      <c r="O122" s="441">
        <f>+'１次効果'!O210</f>
        <v>2.3413093785326446E-2</v>
      </c>
      <c r="P122" s="441">
        <f>+'１次効果'!P210</f>
        <v>1.7203572812098923E-2</v>
      </c>
      <c r="Q122" s="441">
        <f>+'１次効果'!Q210</f>
        <v>2.3678759969155083E-2</v>
      </c>
      <c r="R122" s="441">
        <f>+'１次効果'!R210</f>
        <v>2.1443825074304604E-2</v>
      </c>
      <c r="S122" s="441">
        <f>+'１次効果'!S210</f>
        <v>1.6041600585663101E-2</v>
      </c>
      <c r="T122" s="441">
        <f>+'１次効果'!T210</f>
        <v>2.3160535236787176E-2</v>
      </c>
      <c r="U122" s="441">
        <f>+'１次効果'!U210</f>
        <v>1.8030922468995146E-2</v>
      </c>
      <c r="V122" s="441">
        <f>+'１次効果'!V210</f>
        <v>2.3359836043188517E-2</v>
      </c>
      <c r="W122" s="441">
        <f>+'１次効果'!W210</f>
        <v>1.4550986784082579E-2</v>
      </c>
      <c r="X122" s="441">
        <f>+'１次効果'!X210</f>
        <v>1.4229812010609808E-2</v>
      </c>
      <c r="Y122" s="441">
        <f>+'１次効果'!Y210</f>
        <v>2.4556621070443749E-2</v>
      </c>
      <c r="Z122" s="441">
        <f>+'１次効果'!Z210</f>
        <v>1.9306632626968644E-2</v>
      </c>
      <c r="AA122" s="441">
        <f>+'１次効果'!AA210</f>
        <v>6.2071603428944262E-3</v>
      </c>
      <c r="AB122" s="441">
        <f>+'１次効果'!AB210</f>
        <v>6.2273064168593155E-3</v>
      </c>
      <c r="AC122" s="441">
        <f>+'１次効果'!AC210</f>
        <v>3.5269229069760382E-3</v>
      </c>
      <c r="AD122" s="441">
        <f>+'１次効果'!AD210</f>
        <v>1.0049309462231881</v>
      </c>
      <c r="AE122" s="441">
        <f>+'１次効果'!AE210</f>
        <v>3.332102893059441E-3</v>
      </c>
      <c r="AF122" s="441">
        <f>+'１次効果'!AF210</f>
        <v>8.665895268418274E-4</v>
      </c>
      <c r="AG122" s="441">
        <f>+'１次効果'!AG210</f>
        <v>3.750162222843851E-3</v>
      </c>
      <c r="AH122" s="441">
        <f>+'１次効果'!AH210</f>
        <v>5.4310098936275406E-3</v>
      </c>
      <c r="AI122" s="441">
        <f>+'１次効果'!AI210</f>
        <v>5.1230748049510633E-3</v>
      </c>
      <c r="AJ122" s="441">
        <f>+'１次効果'!AJ210</f>
        <v>5.209643869875275E-3</v>
      </c>
      <c r="AK122" s="441">
        <f>+'１次効果'!AK210</f>
        <v>1.4763065621220392E-2</v>
      </c>
      <c r="AL122" s="441">
        <f>+'１次効果'!AL210</f>
        <v>9.3751402934839755E-3</v>
      </c>
      <c r="AM122" s="441">
        <f>+'１次効果'!AM210</f>
        <v>9.2395726891902358E-3</v>
      </c>
      <c r="AN122" s="441">
        <f>+'１次効果'!AN210</f>
        <v>2.0580905613242776E-2</v>
      </c>
      <c r="AO122" s="441">
        <f>+'１次効果'!AO210</f>
        <v>6.7187239345153041E-2</v>
      </c>
      <c r="AP122" s="443">
        <f>+'１次効果'!AP210</f>
        <v>6.851886499685325E-3</v>
      </c>
      <c r="AR122" s="444"/>
      <c r="AS122" s="335"/>
      <c r="AT122" s="445"/>
      <c r="AU122" s="335"/>
      <c r="AV122" s="336"/>
      <c r="AW122" s="335"/>
      <c r="AX122" s="446"/>
      <c r="AY122" s="335"/>
      <c r="AZ122" s="336"/>
    </row>
    <row r="123" spans="2:52" ht="13.5">
      <c r="B123" s="280" t="str">
        <v>28</v>
      </c>
      <c r="C123" s="314" t="str">
        <v>金融・保険</v>
      </c>
      <c r="D123" s="441">
        <f>+'１次効果'!D211</f>
        <v>6.2520914981884024E-3</v>
      </c>
      <c r="E123" s="441">
        <f>+'１次効果'!E211</f>
        <v>5.9374240556981477E-3</v>
      </c>
      <c r="F123" s="441">
        <f>+'１次効果'!F211</f>
        <v>1.149174503997832E-2</v>
      </c>
      <c r="G123" s="441">
        <f>+'１次効果'!G211</f>
        <v>5.5138948960520753E-2</v>
      </c>
      <c r="H123" s="441">
        <f>+'１次効果'!H211</f>
        <v>7.3287926665537946E-3</v>
      </c>
      <c r="I123" s="441">
        <f>+'１次効果'!I211</f>
        <v>2.151590641872737E-2</v>
      </c>
      <c r="J123" s="441">
        <f>+'１次効果'!J211</f>
        <v>1.2071383862141773E-2</v>
      </c>
      <c r="K123" s="441">
        <f>+'１次効果'!K211</f>
        <v>9.6394589440215433E-3</v>
      </c>
      <c r="L123" s="441">
        <f>+'１次効果'!L211</f>
        <v>3.4055220398646175E-3</v>
      </c>
      <c r="M123" s="441">
        <f>+'１次効果'!M211</f>
        <v>6.1747978150721696E-3</v>
      </c>
      <c r="N123" s="441">
        <f>+'１次効果'!N211</f>
        <v>1.214066467223654E-2</v>
      </c>
      <c r="O123" s="441">
        <f>+'１次効果'!O211</f>
        <v>9.10417976165156E-3</v>
      </c>
      <c r="P123" s="441">
        <f>+'１次効果'!P211</f>
        <v>8.7399539390678235E-3</v>
      </c>
      <c r="Q123" s="441">
        <f>+'１次効果'!Q211</f>
        <v>1.4184644317457524E-2</v>
      </c>
      <c r="R123" s="441">
        <f>+'１次効果'!R211</f>
        <v>9.7671484604265682E-3</v>
      </c>
      <c r="S123" s="441">
        <f>+'１次効果'!S211</f>
        <v>7.8275989432259867E-3</v>
      </c>
      <c r="T123" s="441">
        <f>+'１次効果'!T211</f>
        <v>8.9182292670982703E-3</v>
      </c>
      <c r="U123" s="441">
        <f>+'１次効果'!U211</f>
        <v>8.2060545043389204E-3</v>
      </c>
      <c r="V123" s="441">
        <f>+'１次効果'!V211</f>
        <v>6.8873728033991416E-3</v>
      </c>
      <c r="W123" s="441">
        <f>+'１次効果'!W211</f>
        <v>5.7512831622452999E-3</v>
      </c>
      <c r="X123" s="441">
        <f>+'１次効果'!X211</f>
        <v>5.6702486569130016E-3</v>
      </c>
      <c r="Y123" s="441">
        <f>+'１次効果'!Y211</f>
        <v>1.6117134552228529E-2</v>
      </c>
      <c r="Z123" s="441">
        <f>+'１次効果'!Z211</f>
        <v>1.571510865165086E-2</v>
      </c>
      <c r="AA123" s="441">
        <f>+'１次効果'!AA211</f>
        <v>2.4950744886625204E-2</v>
      </c>
      <c r="AB123" s="441">
        <f>+'１次効果'!AB211</f>
        <v>4.7398387831929858E-3</v>
      </c>
      <c r="AC123" s="441">
        <f>+'１次効果'!AC211</f>
        <v>6.1634098404461032E-3</v>
      </c>
      <c r="AD123" s="441">
        <f>+'１次効果'!AD211</f>
        <v>1.4520335324638131E-2</v>
      </c>
      <c r="AE123" s="441">
        <f>+'１次効果'!AE211</f>
        <v>1.0433006507913956</v>
      </c>
      <c r="AF123" s="441">
        <f>+'１次効果'!AF211</f>
        <v>6.6839435880551856E-2</v>
      </c>
      <c r="AG123" s="441">
        <f>+'１次効果'!AG211</f>
        <v>1.6826148986399257E-2</v>
      </c>
      <c r="AH123" s="441">
        <f>+'１次効果'!AH211</f>
        <v>8.3211153371549555E-3</v>
      </c>
      <c r="AI123" s="441">
        <f>+'１次効果'!AI211</f>
        <v>3.9003892688815059E-2</v>
      </c>
      <c r="AJ123" s="441">
        <f>+'１次効果'!AJ211</f>
        <v>3.5863125765174014E-3</v>
      </c>
      <c r="AK123" s="441">
        <f>+'１次効果'!AK211</f>
        <v>8.1790809097414784E-3</v>
      </c>
      <c r="AL123" s="441">
        <f>+'１次効果'!AL211</f>
        <v>3.7755100404068556E-2</v>
      </c>
      <c r="AM123" s="441">
        <f>+'１次効果'!AM211</f>
        <v>1.008819974456032E-2</v>
      </c>
      <c r="AN123" s="441">
        <f>+'１次効果'!AN211</f>
        <v>8.8340375981809192E-3</v>
      </c>
      <c r="AO123" s="441">
        <f>+'１次効果'!AO211</f>
        <v>2.9657103376987538E-3</v>
      </c>
      <c r="AP123" s="443">
        <f>+'１次効果'!AP211</f>
        <v>1.8396177152134274E-2</v>
      </c>
      <c r="AR123" s="444"/>
      <c r="AS123" s="335"/>
      <c r="AT123" s="445"/>
      <c r="AU123" s="335"/>
      <c r="AV123" s="336"/>
      <c r="AW123" s="335"/>
      <c r="AX123" s="446"/>
      <c r="AY123" s="335"/>
      <c r="AZ123" s="336"/>
    </row>
    <row r="124" spans="2:52" ht="13.5">
      <c r="B124" s="280" t="str">
        <v>29</v>
      </c>
      <c r="C124" s="314" t="str">
        <v>不動産</v>
      </c>
      <c r="D124" s="441">
        <f>+'１次効果'!D212</f>
        <v>4.344726460792485E-3</v>
      </c>
      <c r="E124" s="441">
        <f>+'１次効果'!E212</f>
        <v>1.9907705745555509E-3</v>
      </c>
      <c r="F124" s="441">
        <f>+'１次効果'!F212</f>
        <v>3.053966902136873E-3</v>
      </c>
      <c r="G124" s="441">
        <f>+'１次効果'!G212</f>
        <v>9.977667651494708E-3</v>
      </c>
      <c r="H124" s="441">
        <f>+'１次効果'!H212</f>
        <v>4.0962693855809348E-3</v>
      </c>
      <c r="I124" s="441">
        <f>+'１次効果'!I212</f>
        <v>6.4685304471936269E-3</v>
      </c>
      <c r="J124" s="441">
        <f>+'１次効果'!J212</f>
        <v>5.0864252805081119E-3</v>
      </c>
      <c r="K124" s="441">
        <f>+'１次効果'!K212</f>
        <v>4.8861020159791354E-3</v>
      </c>
      <c r="L124" s="441">
        <f>+'１次効果'!L212</f>
        <v>7.4107629372202805E-4</v>
      </c>
      <c r="M124" s="441">
        <f>+'１次効果'!M212</f>
        <v>5.1853347685787247E-3</v>
      </c>
      <c r="N124" s="441">
        <f>+'１次効果'!N212</f>
        <v>5.1719812265140757E-3</v>
      </c>
      <c r="O124" s="441">
        <f>+'１次効果'!O212</f>
        <v>4.9236933580557966E-3</v>
      </c>
      <c r="P124" s="441">
        <f>+'１次効果'!P212</f>
        <v>3.016055070238507E-3</v>
      </c>
      <c r="Q124" s="441">
        <f>+'１次効果'!Q212</f>
        <v>6.0743009585770965E-3</v>
      </c>
      <c r="R124" s="441">
        <f>+'１次効果'!R212</f>
        <v>4.4669704206877934E-3</v>
      </c>
      <c r="S124" s="441">
        <f>+'１次効果'!S212</f>
        <v>4.2164893890290897E-3</v>
      </c>
      <c r="T124" s="441">
        <f>+'１次効果'!T212</f>
        <v>3.8306450438421939E-3</v>
      </c>
      <c r="U124" s="441">
        <f>+'１次効果'!U212</f>
        <v>3.8716089255814486E-3</v>
      </c>
      <c r="V124" s="441">
        <f>+'１次効果'!V212</f>
        <v>5.0142212075250554E-3</v>
      </c>
      <c r="W124" s="441">
        <f>+'１次効果'!W212</f>
        <v>2.7622815092044825E-3</v>
      </c>
      <c r="X124" s="441">
        <f>+'１次効果'!X212</f>
        <v>2.1688668099211317E-3</v>
      </c>
      <c r="Y124" s="441">
        <f>+'１次効果'!Y212</f>
        <v>3.8683022907894478E-3</v>
      </c>
      <c r="Z124" s="441">
        <f>+'１次効果'!Z212</f>
        <v>6.4327771202137424E-3</v>
      </c>
      <c r="AA124" s="441">
        <f>+'１次効果'!AA212</f>
        <v>9.2424273596123895E-3</v>
      </c>
      <c r="AB124" s="441">
        <f>+'１次効果'!AB212</f>
        <v>3.1036438136323907E-3</v>
      </c>
      <c r="AC124" s="441">
        <f>+'１次効果'!AC212</f>
        <v>2.4813643260527232E-3</v>
      </c>
      <c r="AD124" s="441">
        <f>+'１次効果'!AD212</f>
        <v>2.1389878299053321E-2</v>
      </c>
      <c r="AE124" s="441">
        <f>+'１次効果'!AE212</f>
        <v>1.858079826189616E-2</v>
      </c>
      <c r="AF124" s="441">
        <f>+'１次効果'!AF212</f>
        <v>1.0064836713006671</v>
      </c>
      <c r="AG124" s="441">
        <f>+'１次効果'!AG212</f>
        <v>2.1326915972201026E-2</v>
      </c>
      <c r="AH124" s="441">
        <f>+'１次効果'!AH212</f>
        <v>1.3055440912950215E-2</v>
      </c>
      <c r="AI124" s="441">
        <f>+'１次効果'!AI212</f>
        <v>3.2600491092008828E-3</v>
      </c>
      <c r="AJ124" s="441">
        <f>+'１次効果'!AJ212</f>
        <v>7.0798804240496177E-3</v>
      </c>
      <c r="AK124" s="441">
        <f>+'１次効果'!AK212</f>
        <v>2.0088355535869972E-2</v>
      </c>
      <c r="AL124" s="441">
        <f>+'１次効果'!AL212</f>
        <v>1.5148950284948268E-2</v>
      </c>
      <c r="AM124" s="441">
        <f>+'１次効果'!AM212</f>
        <v>6.1999770384594784E-3</v>
      </c>
      <c r="AN124" s="441">
        <f>+'１次効果'!AN212</f>
        <v>1.5265117154222151E-2</v>
      </c>
      <c r="AO124" s="441">
        <f>+'１次効果'!AO212</f>
        <v>2.6222618951247554E-3</v>
      </c>
      <c r="AP124" s="443">
        <f>+'１次効果'!AP212</f>
        <v>4.0889131913503698E-2</v>
      </c>
      <c r="AR124" s="444"/>
      <c r="AS124" s="335"/>
      <c r="AT124" s="445"/>
      <c r="AU124" s="335"/>
      <c r="AV124" s="336"/>
      <c r="AW124" s="335"/>
      <c r="AX124" s="446"/>
      <c r="AY124" s="335"/>
      <c r="AZ124" s="336"/>
    </row>
    <row r="125" spans="2:52" ht="13.5">
      <c r="B125" s="280" t="str">
        <v>30</v>
      </c>
      <c r="C125" s="314" t="str">
        <v>運輸・郵便</v>
      </c>
      <c r="D125" s="441">
        <f>+'１次効果'!D213</f>
        <v>2.0506486896675984E-2</v>
      </c>
      <c r="E125" s="441">
        <f>+'１次効果'!E213</f>
        <v>1.8681377462859357E-2</v>
      </c>
      <c r="F125" s="441">
        <f>+'１次効果'!F213</f>
        <v>1.8773547332245663E-2</v>
      </c>
      <c r="G125" s="441">
        <f>+'１次効果'!G213</f>
        <v>3.2173643821101085E-2</v>
      </c>
      <c r="H125" s="441">
        <f>+'１次効果'!H213</f>
        <v>2.2283654376388549E-2</v>
      </c>
      <c r="I125" s="441">
        <f>+'１次効果'!I213</f>
        <v>1.900819063526267E-2</v>
      </c>
      <c r="J125" s="441">
        <f>+'１次効果'!J213</f>
        <v>2.8004963316423413E-2</v>
      </c>
      <c r="K125" s="441">
        <f>+'１次効果'!K213</f>
        <v>2.1474383521363667E-2</v>
      </c>
      <c r="L125" s="441">
        <f>+'１次効果'!L213</f>
        <v>1.421855983985979E-2</v>
      </c>
      <c r="M125" s="441">
        <f>+'１次効果'!M213</f>
        <v>1.7686986726805E-2</v>
      </c>
      <c r="N125" s="441">
        <f>+'１次効果'!N213</f>
        <v>3.0139002048657843E-2</v>
      </c>
      <c r="O125" s="441">
        <f>+'１次効果'!O213</f>
        <v>3.6442279848497842E-2</v>
      </c>
      <c r="P125" s="441">
        <f>+'１次効果'!P213</f>
        <v>1.9990939543143439E-2</v>
      </c>
      <c r="Q125" s="441">
        <f>+'１次効果'!Q213</f>
        <v>2.1527065362148715E-2</v>
      </c>
      <c r="R125" s="441">
        <f>+'１次効果'!R213</f>
        <v>1.7269729147875459E-2</v>
      </c>
      <c r="S125" s="441">
        <f>+'１次効果'!S213</f>
        <v>1.3918107749304458E-2</v>
      </c>
      <c r="T125" s="441">
        <f>+'１次効果'!T213</f>
        <v>1.7610358033516894E-2</v>
      </c>
      <c r="U125" s="441">
        <f>+'１次効果'!U213</f>
        <v>2.0370478822734538E-2</v>
      </c>
      <c r="V125" s="441">
        <f>+'１次効果'!V213</f>
        <v>1.9702352157431147E-2</v>
      </c>
      <c r="W125" s="441">
        <f>+'１次効果'!W213</f>
        <v>1.4003260800613546E-2</v>
      </c>
      <c r="X125" s="441">
        <f>+'１次効果'!X213</f>
        <v>1.5457013393583706E-2</v>
      </c>
      <c r="Y125" s="441">
        <f>+'１次効果'!Y213</f>
        <v>1.7555561863118952E-2</v>
      </c>
      <c r="Z125" s="441">
        <f>+'１次効果'!Z213</f>
        <v>2.1719144765980976E-2</v>
      </c>
      <c r="AA125" s="441">
        <f>+'１次効果'!AA213</f>
        <v>3.6454542350234376E-2</v>
      </c>
      <c r="AB125" s="441">
        <f>+'１次効果'!AB213</f>
        <v>8.8527794608910249E-3</v>
      </c>
      <c r="AC125" s="441">
        <f>+'１次効果'!AC213</f>
        <v>1.8118655343146665E-2</v>
      </c>
      <c r="AD125" s="441">
        <f>+'１次効果'!AD213</f>
        <v>1.1816258943610719E-2</v>
      </c>
      <c r="AE125" s="441">
        <f>+'１次効果'!AE213</f>
        <v>2.0977195746796892E-2</v>
      </c>
      <c r="AF125" s="441">
        <f>+'１次効果'!AF213</f>
        <v>2.1052019344826641E-3</v>
      </c>
      <c r="AG125" s="441">
        <f>+'１次効果'!AG213</f>
        <v>1.0596799241333996</v>
      </c>
      <c r="AH125" s="441">
        <f>+'１次効果'!AH213</f>
        <v>1.6022306532108128E-2</v>
      </c>
      <c r="AI125" s="441">
        <f>+'１次効果'!AI213</f>
        <v>1.9028688068505873E-2</v>
      </c>
      <c r="AJ125" s="441">
        <f>+'１次効果'!AJ213</f>
        <v>1.4011927650811499E-2</v>
      </c>
      <c r="AK125" s="441">
        <f>+'１次効果'!AK213</f>
        <v>1.0317743181274057E-2</v>
      </c>
      <c r="AL125" s="441">
        <f>+'１次効果'!AL213</f>
        <v>1.4946057091020664E-2</v>
      </c>
      <c r="AM125" s="441">
        <f>+'１次効果'!AM213</f>
        <v>8.5996648435894343E-3</v>
      </c>
      <c r="AN125" s="441">
        <f>+'１次効果'!AN213</f>
        <v>2.012858277139995E-2</v>
      </c>
      <c r="AO125" s="441">
        <f>+'１次効果'!AO213</f>
        <v>3.7805697815521552E-2</v>
      </c>
      <c r="AP125" s="443">
        <f>+'１次効果'!AP213</f>
        <v>5.6355309482461022E-2</v>
      </c>
      <c r="AR125" s="444"/>
      <c r="AS125" s="335"/>
      <c r="AT125" s="445"/>
      <c r="AU125" s="335"/>
      <c r="AV125" s="336"/>
      <c r="AW125" s="335"/>
      <c r="AX125" s="446"/>
      <c r="AY125" s="335"/>
      <c r="AZ125" s="336"/>
    </row>
    <row r="126" spans="2:52" ht="13.5">
      <c r="B126" s="280" t="str">
        <v>31</v>
      </c>
      <c r="C126" s="314" t="str">
        <v>情報通信</v>
      </c>
      <c r="D126" s="441">
        <f>+'１次効果'!D214</f>
        <v>3.5179248931797957E-3</v>
      </c>
      <c r="E126" s="441">
        <f>+'１次効果'!E214</f>
        <v>2.2685357320552345E-3</v>
      </c>
      <c r="F126" s="441">
        <f>+'１次効果'!F214</f>
        <v>6.2987545475424091E-3</v>
      </c>
      <c r="G126" s="441">
        <f>+'１次効果'!G214</f>
        <v>8.713824423767582E-3</v>
      </c>
      <c r="H126" s="441">
        <f>+'１次効果'!H214</f>
        <v>5.5170427107556217E-3</v>
      </c>
      <c r="I126" s="441">
        <f>+'１次効果'!I214</f>
        <v>8.0012209363759332E-3</v>
      </c>
      <c r="J126" s="441">
        <f>+'１次効果'!J214</f>
        <v>6.9583922882773272E-3</v>
      </c>
      <c r="K126" s="441">
        <f>+'１次効果'!K214</f>
        <v>9.318392699209848E-3</v>
      </c>
      <c r="L126" s="441">
        <f>+'１次効果'!L214</f>
        <v>8.2726688562691285E-4</v>
      </c>
      <c r="M126" s="441">
        <f>+'１次効果'!M214</f>
        <v>7.2853934948999442E-3</v>
      </c>
      <c r="N126" s="441">
        <f>+'１次効果'!N214</f>
        <v>7.2665124653183196E-3</v>
      </c>
      <c r="O126" s="441">
        <f>+'１次効果'!O214</f>
        <v>5.6342200503917131E-3</v>
      </c>
      <c r="P126" s="441">
        <f>+'１次効果'!P214</f>
        <v>4.4373937993671302E-3</v>
      </c>
      <c r="Q126" s="441">
        <f>+'１次効果'!Q214</f>
        <v>6.8415365741916912E-3</v>
      </c>
      <c r="R126" s="441">
        <f>+'１次効果'!R214</f>
        <v>6.9004459997827113E-3</v>
      </c>
      <c r="S126" s="441">
        <f>+'１次効果'!S214</f>
        <v>8.4620181304266937E-3</v>
      </c>
      <c r="T126" s="441">
        <f>+'１次効果'!T214</f>
        <v>7.4940238594346925E-3</v>
      </c>
      <c r="U126" s="441">
        <f>+'１次効果'!U214</f>
        <v>8.5208579373917629E-3</v>
      </c>
      <c r="V126" s="441">
        <f>+'１次効果'!V214</f>
        <v>1.1200852948821253E-2</v>
      </c>
      <c r="W126" s="441">
        <f>+'１次効果'!W214</f>
        <v>1.7165653216605879E-2</v>
      </c>
      <c r="X126" s="441">
        <f>+'１次効果'!X214</f>
        <v>3.7515652751783615E-3</v>
      </c>
      <c r="Y126" s="441">
        <f>+'１次効果'!Y214</f>
        <v>5.8123491185428332E-3</v>
      </c>
      <c r="Z126" s="441">
        <f>+'１次効果'!Z214</f>
        <v>7.7014836431102606E-3</v>
      </c>
      <c r="AA126" s="441">
        <f>+'１次効果'!AA214</f>
        <v>1.1856475809866871E-2</v>
      </c>
      <c r="AB126" s="441">
        <f>+'１次効果'!AB214</f>
        <v>2.2516800566050085E-2</v>
      </c>
      <c r="AC126" s="441">
        <f>+'１次効果'!AC214</f>
        <v>4.6931615170761843E-3</v>
      </c>
      <c r="AD126" s="441">
        <f>+'１次効果'!AD214</f>
        <v>2.2446465794491662E-2</v>
      </c>
      <c r="AE126" s="441">
        <f>+'１次効果'!AE214</f>
        <v>3.5830027225056495E-2</v>
      </c>
      <c r="AF126" s="441">
        <f>+'１次効果'!AF214</f>
        <v>3.1202249818714396E-3</v>
      </c>
      <c r="AG126" s="441">
        <f>+'１次効果'!AG214</f>
        <v>8.1845430215155314E-3</v>
      </c>
      <c r="AH126" s="441">
        <f>+'１次効果'!AH214</f>
        <v>1.0976355104080822</v>
      </c>
      <c r="AI126" s="441">
        <f>+'１次効果'!AI214</f>
        <v>1.8753041057063595E-2</v>
      </c>
      <c r="AJ126" s="441">
        <f>+'１次効果'!AJ214</f>
        <v>1.3153865503170402E-2</v>
      </c>
      <c r="AK126" s="441">
        <f>+'１次効果'!AK214</f>
        <v>1.0183696819239247E-2</v>
      </c>
      <c r="AL126" s="441">
        <f>+'１次効果'!AL214</f>
        <v>2.9399173363356294E-2</v>
      </c>
      <c r="AM126" s="441">
        <f>+'１次効果'!AM214</f>
        <v>1.6025482289004179E-2</v>
      </c>
      <c r="AN126" s="441">
        <f>+'１次効果'!AN214</f>
        <v>1.4479132792293478E-2</v>
      </c>
      <c r="AO126" s="441">
        <f>+'１次効果'!AO214</f>
        <v>2.5229557487932304E-3</v>
      </c>
      <c r="AP126" s="443">
        <f>+'１次効果'!AP214</f>
        <v>3.2995512953163775E-2</v>
      </c>
      <c r="AR126" s="444"/>
      <c r="AS126" s="335"/>
      <c r="AT126" s="445"/>
      <c r="AU126" s="335"/>
      <c r="AV126" s="336"/>
      <c r="AW126" s="335"/>
      <c r="AX126" s="446"/>
      <c r="AY126" s="335"/>
      <c r="AZ126" s="336"/>
    </row>
    <row r="127" spans="2:52" ht="13.5">
      <c r="B127" s="280" t="str">
        <v>32</v>
      </c>
      <c r="C127" s="314" t="str">
        <v>公務</v>
      </c>
      <c r="D127" s="441">
        <f>+'１次効果'!D215</f>
        <v>2.8496252700545783E-3</v>
      </c>
      <c r="E127" s="441">
        <f>+'１次効果'!E215</f>
        <v>2.6622083028237631E-3</v>
      </c>
      <c r="F127" s="441">
        <f>+'１次効果'!F215</f>
        <v>3.2561902772342281E-3</v>
      </c>
      <c r="G127" s="441">
        <f>+'１次効果'!G215</f>
        <v>1.6243132013869415E-3</v>
      </c>
      <c r="H127" s="441">
        <f>+'１次効果'!H215</f>
        <v>9.2875128720072459E-4</v>
      </c>
      <c r="I127" s="441">
        <f>+'１次効果'!I215</f>
        <v>9.6311512450170838E-4</v>
      </c>
      <c r="J127" s="441">
        <f>+'１次効果'!J215</f>
        <v>1.0943563112037085E-3</v>
      </c>
      <c r="K127" s="441">
        <f>+'１次効果'!K215</f>
        <v>6.2852209342761868E-4</v>
      </c>
      <c r="L127" s="441">
        <f>+'１次効果'!L215</f>
        <v>1.2660244867137603E-4</v>
      </c>
      <c r="M127" s="441">
        <f>+'１次効果'!M215</f>
        <v>9.6055002557248858E-4</v>
      </c>
      <c r="N127" s="441">
        <f>+'１次効果'!N215</f>
        <v>2.6936446008087875E-3</v>
      </c>
      <c r="O127" s="441">
        <f>+'１次効果'!O215</f>
        <v>1.6223740149064296E-3</v>
      </c>
      <c r="P127" s="441">
        <f>+'１次効果'!P215</f>
        <v>2.3524342292566875E-3</v>
      </c>
      <c r="Q127" s="441">
        <f>+'１次効果'!Q215</f>
        <v>9.3325768406933443E-4</v>
      </c>
      <c r="R127" s="441">
        <f>+'１次効果'!R215</f>
        <v>2.3495541435697444E-3</v>
      </c>
      <c r="S127" s="441">
        <f>+'１次効果'!S215</f>
        <v>2.2809223128082427E-3</v>
      </c>
      <c r="T127" s="441">
        <f>+'１次効果'!T215</f>
        <v>1.9382602943652783E-3</v>
      </c>
      <c r="U127" s="441">
        <f>+'１次効果'!U215</f>
        <v>6.6412165885261336E-4</v>
      </c>
      <c r="V127" s="441">
        <f>+'１次効果'!V215</f>
        <v>2.2504202805847294E-3</v>
      </c>
      <c r="W127" s="441">
        <f>+'１次効果'!W215</f>
        <v>9.4104107443975361E-4</v>
      </c>
      <c r="X127" s="441">
        <f>+'１次効果'!X215</f>
        <v>4.5394885497477053E-4</v>
      </c>
      <c r="Y127" s="441">
        <f>+'１次効果'!Y215</f>
        <v>5.544606475426676E-4</v>
      </c>
      <c r="Z127" s="441">
        <f>+'１次効果'!Z215</f>
        <v>3.4891912301083243E-3</v>
      </c>
      <c r="AA127" s="441">
        <f>+'１次効果'!AA215</f>
        <v>1.1654505979851564E-3</v>
      </c>
      <c r="AB127" s="441">
        <f>+'１次効果'!AB215</f>
        <v>1.9406283478757228E-3</v>
      </c>
      <c r="AC127" s="441">
        <f>+'１次効果'!AC215</f>
        <v>2.8479959631737462E-4</v>
      </c>
      <c r="AD127" s="441">
        <f>+'１次効果'!AD215</f>
        <v>1.6266470022542649E-3</v>
      </c>
      <c r="AE127" s="441">
        <f>+'１次効果'!AE215</f>
        <v>1.1965059175274681E-3</v>
      </c>
      <c r="AF127" s="441">
        <f>+'１次効果'!AF215</f>
        <v>3.3753505991099405E-4</v>
      </c>
      <c r="AG127" s="441">
        <f>+'１次効果'!AG215</f>
        <v>1.7406796423879074E-3</v>
      </c>
      <c r="AH127" s="441">
        <f>+'１次効果'!AH215</f>
        <v>1.8496357818823972E-3</v>
      </c>
      <c r="AI127" s="441">
        <f>+'１次効果'!AI215</f>
        <v>1.000396743138265</v>
      </c>
      <c r="AJ127" s="441">
        <f>+'１次効果'!AJ215</f>
        <v>2.9559732047384963E-3</v>
      </c>
      <c r="AK127" s="441">
        <f>+'１次効果'!AK215</f>
        <v>9.7653727542172295E-4</v>
      </c>
      <c r="AL127" s="441">
        <f>+'１次効果'!AL215</f>
        <v>8.7664045105289158E-4</v>
      </c>
      <c r="AM127" s="441">
        <f>+'１次効果'!AM215</f>
        <v>1.6004653548948322E-3</v>
      </c>
      <c r="AN127" s="441">
        <f>+'１次効果'!AN215</f>
        <v>6.2052587287052166E-4</v>
      </c>
      <c r="AO127" s="441">
        <f>+'１次効果'!AO215</f>
        <v>3.898239811487507E-4</v>
      </c>
      <c r="AP127" s="443">
        <f>+'１次効果'!AP215</f>
        <v>0.23143530601169152</v>
      </c>
      <c r="AR127" s="444"/>
      <c r="AS127" s="335"/>
      <c r="AT127" s="445"/>
      <c r="AU127" s="335"/>
      <c r="AV127" s="336"/>
      <c r="AW127" s="335"/>
      <c r="AX127" s="446"/>
      <c r="AY127" s="335"/>
      <c r="AZ127" s="336"/>
    </row>
    <row r="128" spans="2:52" ht="13.5">
      <c r="B128" s="280" t="str">
        <v>33</v>
      </c>
      <c r="C128" s="314" t="str">
        <v>教育・研究</v>
      </c>
      <c r="D128" s="441">
        <f>+'１次効果'!D216</f>
        <v>1.3895140761395919E-3</v>
      </c>
      <c r="E128" s="441">
        <f>+'１次効果'!E216</f>
        <v>1.9645228369410445E-3</v>
      </c>
      <c r="F128" s="441">
        <f>+'１次効果'!F216</f>
        <v>2.2371273766661494E-3</v>
      </c>
      <c r="G128" s="441">
        <f>+'１次効果'!G216</f>
        <v>1.9143779318115503E-3</v>
      </c>
      <c r="H128" s="441">
        <f>+'１次効果'!H216</f>
        <v>3.8202829334375078E-3</v>
      </c>
      <c r="I128" s="441">
        <f>+'１次効果'!I216</f>
        <v>9.4687564817036839E-3</v>
      </c>
      <c r="J128" s="441">
        <f>+'１次効果'!J216</f>
        <v>5.7551400887258398E-3</v>
      </c>
      <c r="K128" s="441">
        <f>+'１次効果'!K216</f>
        <v>4.189144991929742E-2</v>
      </c>
      <c r="L128" s="441">
        <f>+'１次効果'!L216</f>
        <v>1.1721951044514512E-3</v>
      </c>
      <c r="M128" s="441">
        <f>+'１次効果'!M216</f>
        <v>1.7317540420020816E-2</v>
      </c>
      <c r="N128" s="441">
        <f>+'１次効果'!N216</f>
        <v>1.4505532086645323E-2</v>
      </c>
      <c r="O128" s="441">
        <f>+'１次効果'!O216</f>
        <v>5.2331018351417981E-3</v>
      </c>
      <c r="P128" s="441">
        <f>+'１次効果'!P216</f>
        <v>1.1571730341373354E-2</v>
      </c>
      <c r="Q128" s="441">
        <f>+'１次効果'!Q216</f>
        <v>6.479203031316107E-3</v>
      </c>
      <c r="R128" s="441">
        <f>+'１次効果'!R216</f>
        <v>9.4241514741342028E-3</v>
      </c>
      <c r="S128" s="441">
        <f>+'１次効果'!S216</f>
        <v>1.4742004778972476E-2</v>
      </c>
      <c r="T128" s="441">
        <f>+'１次効果'!T216</f>
        <v>4.7127292618591832E-2</v>
      </c>
      <c r="U128" s="441">
        <f>+'１次効果'!U216</f>
        <v>3.3891534183593093E-2</v>
      </c>
      <c r="V128" s="441">
        <f>+'１次効果'!V216</f>
        <v>3.409310126224644E-2</v>
      </c>
      <c r="W128" s="441">
        <f>+'１次効果'!W216</f>
        <v>3.0505540606320321E-2</v>
      </c>
      <c r="X128" s="441">
        <f>+'１次効果'!X216</f>
        <v>2.7268568268250876E-2</v>
      </c>
      <c r="Y128" s="441">
        <f>+'１次効果'!Y216</f>
        <v>1.0162113899612401E-2</v>
      </c>
      <c r="Z128" s="441">
        <f>+'１次効果'!Z216</f>
        <v>1.8605311366823064E-3</v>
      </c>
      <c r="AA128" s="441">
        <f>+'１次効果'!AA216</f>
        <v>3.9214914600084125E-3</v>
      </c>
      <c r="AB128" s="441">
        <f>+'１次効果'!AB216</f>
        <v>9.1162176069994123E-4</v>
      </c>
      <c r="AC128" s="441">
        <f>+'１次効果'!AC216</f>
        <v>4.4243105642769739E-4</v>
      </c>
      <c r="AD128" s="441">
        <f>+'１次効果'!AD216</f>
        <v>1.7638211994660178E-3</v>
      </c>
      <c r="AE128" s="441">
        <f>+'１次効果'!AE216</f>
        <v>9.3652831003441541E-4</v>
      </c>
      <c r="AF128" s="441">
        <f>+'１次効果'!AF216</f>
        <v>1.2587439823610571E-4</v>
      </c>
      <c r="AG128" s="441">
        <f>+'１次効果'!AG216</f>
        <v>1.7279199002752004E-3</v>
      </c>
      <c r="AH128" s="441">
        <f>+'１次効果'!AH216</f>
        <v>9.4557812474643475E-3</v>
      </c>
      <c r="AI128" s="441">
        <f>+'１次効果'!AI216</f>
        <v>7.017144609759166E-4</v>
      </c>
      <c r="AJ128" s="441">
        <f>+'１次効果'!AJ216</f>
        <v>1.0019039197248671</v>
      </c>
      <c r="AK128" s="441">
        <f>+'１次効果'!AK216</f>
        <v>3.4152903946705246E-3</v>
      </c>
      <c r="AL128" s="441">
        <f>+'１次効果'!AL216</f>
        <v>5.7472216121559811E-4</v>
      </c>
      <c r="AM128" s="441">
        <f>+'１次効果'!AM216</f>
        <v>2.1337112185663815E-3</v>
      </c>
      <c r="AN128" s="441">
        <f>+'１次効果'!AN216</f>
        <v>7.9089626816913991E-4</v>
      </c>
      <c r="AO128" s="441">
        <f>+'１次効果'!AO216</f>
        <v>1.69870300796534E-3</v>
      </c>
      <c r="AP128" s="443">
        <f>+'１次効果'!AP216</f>
        <v>1.3883175799390822E-2</v>
      </c>
      <c r="AR128" s="444"/>
      <c r="AS128" s="335"/>
      <c r="AT128" s="445"/>
      <c r="AU128" s="335"/>
      <c r="AV128" s="336"/>
      <c r="AW128" s="335"/>
      <c r="AX128" s="446"/>
      <c r="AY128" s="335"/>
      <c r="AZ128" s="336"/>
    </row>
    <row r="129" spans="2:52" ht="13.5">
      <c r="B129" s="280" t="str">
        <v>34</v>
      </c>
      <c r="C129" s="314" t="str">
        <v>医療・福祉</v>
      </c>
      <c r="D129" s="441">
        <f>+'１次効果'!D217</f>
        <v>1.2051350167083609E-4</v>
      </c>
      <c r="E129" s="441">
        <f>+'１次効果'!E217</f>
        <v>1.518122370834833E-5</v>
      </c>
      <c r="F129" s="441">
        <f>+'１次効果'!F217</f>
        <v>1.8243067161495825E-5</v>
      </c>
      <c r="G129" s="441">
        <f>+'１次効果'!G217</f>
        <v>1.7886425524305558E-5</v>
      </c>
      <c r="H129" s="441">
        <f>+'１次効果'!H217</f>
        <v>1.7136499953832291E-5</v>
      </c>
      <c r="I129" s="441">
        <f>+'１次効果'!I217</f>
        <v>1.1498409116271104E-5</v>
      </c>
      <c r="J129" s="441">
        <f>+'１次効果'!J217</f>
        <v>1.291118661492184E-5</v>
      </c>
      <c r="K129" s="441">
        <f>+'１次効果'!K217</f>
        <v>1.2141991407197275E-5</v>
      </c>
      <c r="L129" s="441">
        <f>+'１次効果'!L217</f>
        <v>4.2782821022754236E-6</v>
      </c>
      <c r="M129" s="441">
        <f>+'１次効果'!M217</f>
        <v>1.2648676750847717E-5</v>
      </c>
      <c r="N129" s="441">
        <f>+'１次効果'!N217</f>
        <v>1.9376311095667963E-5</v>
      </c>
      <c r="O129" s="441">
        <f>+'１次効果'!O217</f>
        <v>1.6438303156674329E-5</v>
      </c>
      <c r="P129" s="441">
        <f>+'１次効果'!P217</f>
        <v>1.4848635717735648E-5</v>
      </c>
      <c r="Q129" s="441">
        <f>+'１次効果'!Q217</f>
        <v>1.0641492024965015E-5</v>
      </c>
      <c r="R129" s="441">
        <f>+'１次効果'!R217</f>
        <v>1.4649491259253561E-5</v>
      </c>
      <c r="S129" s="441">
        <f>+'１次効果'!S217</f>
        <v>1.3776671872824901E-5</v>
      </c>
      <c r="T129" s="441">
        <f>+'１次効果'!T217</f>
        <v>1.3576633823941633E-5</v>
      </c>
      <c r="U129" s="441">
        <f>+'１次効果'!U217</f>
        <v>9.9557136975272707E-6</v>
      </c>
      <c r="V129" s="441">
        <f>+'１次効果'!V217</f>
        <v>1.5758054548400123E-5</v>
      </c>
      <c r="W129" s="441">
        <f>+'１次効果'!W217</f>
        <v>1.0452050397555003E-5</v>
      </c>
      <c r="X129" s="441">
        <f>+'１次効果'!X217</f>
        <v>6.6652275361840028E-6</v>
      </c>
      <c r="Y129" s="441">
        <f>+'１次効果'!Y217</f>
        <v>8.2799197683138476E-6</v>
      </c>
      <c r="Z129" s="441">
        <f>+'１次効果'!Z217</f>
        <v>2.0364760753149468E-5</v>
      </c>
      <c r="AA129" s="441">
        <f>+'１次効果'!AA217</f>
        <v>1.6373829211819706E-5</v>
      </c>
      <c r="AB129" s="441">
        <f>+'１次効果'!AB217</f>
        <v>7.5774009698486436E-5</v>
      </c>
      <c r="AC129" s="441">
        <f>+'１次効果'!AC217</f>
        <v>7.0193637294280431E-6</v>
      </c>
      <c r="AD129" s="441">
        <f>+'１次効果'!AD217</f>
        <v>1.7553829973985152E-5</v>
      </c>
      <c r="AE129" s="441">
        <f>+'１次効果'!AE217</f>
        <v>4.5714264462909542E-5</v>
      </c>
      <c r="AF129" s="441">
        <f>+'１次効果'!AF217</f>
        <v>4.2454031130422701E-6</v>
      </c>
      <c r="AG129" s="441">
        <f>+'１次効果'!AG217</f>
        <v>2.7130569097849768E-4</v>
      </c>
      <c r="AH129" s="441">
        <f>+'１次効果'!AH217</f>
        <v>2.0109967598923504E-4</v>
      </c>
      <c r="AI129" s="441">
        <f>+'１次効果'!AI217</f>
        <v>1.7505487878400679E-5</v>
      </c>
      <c r="AJ129" s="441">
        <f>+'１次効果'!AJ217</f>
        <v>2.2504413050856254E-5</v>
      </c>
      <c r="AK129" s="441">
        <f>+'１次効果'!AK217</f>
        <v>1.0234430272653396</v>
      </c>
      <c r="AL129" s="441">
        <f>+'１次効果'!AL217</f>
        <v>1.3431487198669834E-5</v>
      </c>
      <c r="AM129" s="441">
        <f>+'１次効果'!AM217</f>
        <v>1.4850093586164265E-5</v>
      </c>
      <c r="AN129" s="441">
        <f>+'１次効果'!AN217</f>
        <v>2.3016860099423569E-5</v>
      </c>
      <c r="AO129" s="441">
        <f>+'１次効果'!AO217</f>
        <v>1.1703795517918867E-5</v>
      </c>
      <c r="AP129" s="443">
        <f>+'１次効果'!AP217</f>
        <v>8.6421165485222804E-4</v>
      </c>
      <c r="AR129" s="444"/>
      <c r="AS129" s="335"/>
      <c r="AT129" s="445"/>
      <c r="AU129" s="335"/>
      <c r="AV129" s="336"/>
      <c r="AW129" s="335"/>
      <c r="AX129" s="446"/>
      <c r="AY129" s="335"/>
      <c r="AZ129" s="336"/>
    </row>
    <row r="130" spans="2:52" ht="13.5">
      <c r="B130" s="280" t="str">
        <v>35</v>
      </c>
      <c r="C130" s="335" t="str">
        <v>その他の非営利団体サービス</v>
      </c>
      <c r="D130" s="523">
        <f>+'１次効果'!D218</f>
        <v>3.3977940565435528E-4</v>
      </c>
      <c r="E130" s="441">
        <f>+'１次効果'!E218</f>
        <v>2.5861585813298548E-4</v>
      </c>
      <c r="F130" s="441">
        <f>+'１次効果'!F218</f>
        <v>5.6040701785086376E-3</v>
      </c>
      <c r="G130" s="441">
        <f>+'１次効果'!G218</f>
        <v>2.9520599824577965E-3</v>
      </c>
      <c r="H130" s="441">
        <f>+'１次効果'!H218</f>
        <v>1.1870473176475902E-3</v>
      </c>
      <c r="I130" s="441">
        <f>+'１次効果'!I218</f>
        <v>1.5959715163555036E-3</v>
      </c>
      <c r="J130" s="441">
        <f>+'１次効果'!J218</f>
        <v>1.1185997056177139E-3</v>
      </c>
      <c r="K130" s="441">
        <f>+'１次効果'!K218</f>
        <v>1.935184582380826E-3</v>
      </c>
      <c r="L130" s="441">
        <f>+'１次効果'!L218</f>
        <v>1.8276174259345703E-4</v>
      </c>
      <c r="M130" s="441">
        <f>+'１次効果'!M218</f>
        <v>1.1407085078188287E-3</v>
      </c>
      <c r="N130" s="441">
        <f>+'１次効果'!N218</f>
        <v>1.6493380241622163E-3</v>
      </c>
      <c r="O130" s="441">
        <f>+'１次効果'!O218</f>
        <v>9.6213599563504015E-4</v>
      </c>
      <c r="P130" s="441">
        <f>+'１次効果'!P218</f>
        <v>5.6444219886483287E-4</v>
      </c>
      <c r="Q130" s="441">
        <f>+'１次効果'!Q218</f>
        <v>1.1419131991048869E-3</v>
      </c>
      <c r="R130" s="441">
        <f>+'１次効果'!R218</f>
        <v>3.1698953800746773E-3</v>
      </c>
      <c r="S130" s="441">
        <f>+'１次効果'!S218</f>
        <v>2.0263828941995379E-3</v>
      </c>
      <c r="T130" s="441">
        <f>+'１次効果'!T218</f>
        <v>3.0334537350280707E-3</v>
      </c>
      <c r="U130" s="441">
        <f>+'１次効果'!U218</f>
        <v>1.2588518142264947E-3</v>
      </c>
      <c r="V130" s="441">
        <f>+'１次効果'!V218</f>
        <v>9.5695409747087782E-4</v>
      </c>
      <c r="W130" s="441">
        <f>+'１次効果'!W218</f>
        <v>5.5782273051254198E-4</v>
      </c>
      <c r="X130" s="441">
        <f>+'１次効果'!X218</f>
        <v>4.464047816575364E-4</v>
      </c>
      <c r="Y130" s="441">
        <f>+'１次効果'!Y218</f>
        <v>8.9513500418508937E-4</v>
      </c>
      <c r="Z130" s="441">
        <f>+'１次効果'!Z218</f>
        <v>1.1464961691369888E-3</v>
      </c>
      <c r="AA130" s="441">
        <f>+'１次効果'!AA218</f>
        <v>1.8710212471348023E-3</v>
      </c>
      <c r="AB130" s="441">
        <f>+'１次効果'!AB218</f>
        <v>8.6540920528945502E-3</v>
      </c>
      <c r="AC130" s="441">
        <f>+'１次効果'!AC218</f>
        <v>1.335753850072041E-3</v>
      </c>
      <c r="AD130" s="441">
        <f>+'１次効果'!AD218</f>
        <v>7.8864278954310016E-4</v>
      </c>
      <c r="AE130" s="441">
        <f>+'１次効果'!AE218</f>
        <v>3.1331017485217872E-3</v>
      </c>
      <c r="AF130" s="441">
        <f>+'１次効果'!AF218</f>
        <v>2.8311436373004662E-4</v>
      </c>
      <c r="AG130" s="441">
        <f>+'１次効果'!AG218</f>
        <v>1.417909285977143E-3</v>
      </c>
      <c r="AH130" s="441">
        <f>+'１次効果'!AH218</f>
        <v>1.4917091969982267E-3</v>
      </c>
      <c r="AI130" s="441">
        <f>+'１次効果'!AI218</f>
        <v>3.5682241166348652E-4</v>
      </c>
      <c r="AJ130" s="441">
        <f>+'１次効果'!AJ218</f>
        <v>1.1695298061446706E-3</v>
      </c>
      <c r="AK130" s="441">
        <f>+'１次効果'!AK218</f>
        <v>1.439520989401056E-3</v>
      </c>
      <c r="AL130" s="441">
        <f>+'１次効果'!AL218</f>
        <v>1.0002768789636498</v>
      </c>
      <c r="AM130" s="441">
        <f>+'１次効果'!AM218</f>
        <v>1.8588486425742041E-3</v>
      </c>
      <c r="AN130" s="441">
        <f>+'１次効果'!AN218</f>
        <v>2.2191916366992256E-3</v>
      </c>
      <c r="AO130" s="441">
        <f>+'１次効果'!AO218</f>
        <v>2.3807005794940751E-4</v>
      </c>
      <c r="AP130" s="443">
        <f>+'１次効果'!AP218</f>
        <v>2.3364304772804834E-3</v>
      </c>
      <c r="AR130" s="444"/>
      <c r="AS130" s="335"/>
      <c r="AT130" s="445"/>
      <c r="AU130" s="335"/>
      <c r="AV130" s="336"/>
      <c r="AW130" s="335"/>
      <c r="AX130" s="446"/>
      <c r="AY130" s="335"/>
      <c r="AZ130" s="336"/>
    </row>
    <row r="131" spans="2:52" ht="13.5">
      <c r="B131" s="280" t="str">
        <v>36</v>
      </c>
      <c r="C131" s="335" t="str">
        <v>対事業所サービス</v>
      </c>
      <c r="D131" s="523">
        <f>+'１次効果'!D219</f>
        <v>2.2886869412128908E-2</v>
      </c>
      <c r="E131" s="441">
        <f>+'１次効果'!E219</f>
        <v>2.7835420718343339E-2</v>
      </c>
      <c r="F131" s="441">
        <f>+'１次効果'!F219</f>
        <v>1.8110480921621906E-2</v>
      </c>
      <c r="G131" s="441">
        <f>+'１次効果'!G219</f>
        <v>0.12044064858858965</v>
      </c>
      <c r="H131" s="441">
        <f>+'１次効果'!H219</f>
        <v>3.074666784253148E-2</v>
      </c>
      <c r="I131" s="441">
        <f>+'１次効果'!I219</f>
        <v>3.2753748140598948E-2</v>
      </c>
      <c r="J131" s="441">
        <f>+'１次効果'!J219</f>
        <v>3.0006994411851812E-2</v>
      </c>
      <c r="K131" s="441">
        <f>+'１次効果'!K219</f>
        <v>3.8857753652878677E-2</v>
      </c>
      <c r="L131" s="441">
        <f>+'１次効果'!L219</f>
        <v>4.1073601928730066E-3</v>
      </c>
      <c r="M131" s="441">
        <f>+'１次効果'!M219</f>
        <v>3.4200415085819863E-2</v>
      </c>
      <c r="N131" s="441">
        <f>+'１次効果'!N219</f>
        <v>4.8251597516035701E-2</v>
      </c>
      <c r="O131" s="441">
        <f>+'１次効果'!O219</f>
        <v>2.1668367379413623E-2</v>
      </c>
      <c r="P131" s="441">
        <f>+'１次効果'!P219</f>
        <v>1.8423671103406543E-2</v>
      </c>
      <c r="Q131" s="441">
        <f>+'１次効果'!Q219</f>
        <v>3.0558811848593537E-2</v>
      </c>
      <c r="R131" s="441">
        <f>+'１次効果'!R219</f>
        <v>3.2975033013751473E-2</v>
      </c>
      <c r="S131" s="441">
        <f>+'１次効果'!S219</f>
        <v>3.0740594000536386E-2</v>
      </c>
      <c r="T131" s="441">
        <f>+'１次効果'!T219</f>
        <v>3.6065383975519207E-2</v>
      </c>
      <c r="U131" s="441">
        <f>+'１次効果'!U219</f>
        <v>4.8629341301144463E-2</v>
      </c>
      <c r="V131" s="441">
        <f>+'１次効果'!V219</f>
        <v>3.9778713395255363E-2</v>
      </c>
      <c r="W131" s="441">
        <f>+'１次効果'!W219</f>
        <v>3.1999348425721871E-2</v>
      </c>
      <c r="X131" s="441">
        <f>+'１次効果'!X219</f>
        <v>2.4158288779103237E-2</v>
      </c>
      <c r="Y131" s="441">
        <f>+'１次効果'!Y219</f>
        <v>2.8309842622311045E-2</v>
      </c>
      <c r="Z131" s="441">
        <f>+'１次効果'!Z219</f>
        <v>7.3131712901974386E-2</v>
      </c>
      <c r="AA131" s="441">
        <f>+'１次効果'!AA219</f>
        <v>6.3785714822003528E-2</v>
      </c>
      <c r="AB131" s="441">
        <f>+'１次効果'!AB219</f>
        <v>7.5685644446784758E-2</v>
      </c>
      <c r="AC131" s="441">
        <f>+'１次効果'!AC219</f>
        <v>2.6951835786440136E-2</v>
      </c>
      <c r="AD131" s="441">
        <f>+'１次効果'!AD219</f>
        <v>5.3935420456439544E-2</v>
      </c>
      <c r="AE131" s="441">
        <f>+'１次効果'!AE219</f>
        <v>7.1417333635017469E-2</v>
      </c>
      <c r="AF131" s="441">
        <f>+'１次効果'!AF219</f>
        <v>1.0016643627630138E-2</v>
      </c>
      <c r="AG131" s="441">
        <f>+'１次効果'!AG219</f>
        <v>3.1058935373710485E-2</v>
      </c>
      <c r="AH131" s="441">
        <f>+'１次効果'!AH219</f>
        <v>8.015855663493883E-2</v>
      </c>
      <c r="AI131" s="441">
        <f>+'１次効果'!AI219</f>
        <v>5.9004229545574112E-2</v>
      </c>
      <c r="AJ131" s="441">
        <f>+'１次効果'!AJ219</f>
        <v>3.8090169060106274E-2</v>
      </c>
      <c r="AK131" s="441">
        <f>+'１次効果'!AK219</f>
        <v>3.9127392227942939E-2</v>
      </c>
      <c r="AL131" s="441">
        <f>+'１次効果'!AL219</f>
        <v>4.153890186093858E-2</v>
      </c>
      <c r="AM131" s="441">
        <f>+'１次効果'!AM219</f>
        <v>1.0652260871227557</v>
      </c>
      <c r="AN131" s="441">
        <f>+'１次効果'!AN219</f>
        <v>2.7618120749639777E-2</v>
      </c>
      <c r="AO131" s="441">
        <f>+'１次効果'!AO219</f>
        <v>8.2199224494662534E-3</v>
      </c>
      <c r="AP131" s="443">
        <f>+'１次効果'!AP219</f>
        <v>5.881018421754209E-2</v>
      </c>
      <c r="AR131" s="444"/>
      <c r="AS131" s="335"/>
      <c r="AT131" s="445"/>
      <c r="AU131" s="335"/>
      <c r="AV131" s="336"/>
      <c r="AW131" s="335"/>
      <c r="AX131" s="446"/>
      <c r="AY131" s="335"/>
      <c r="AZ131" s="336"/>
    </row>
    <row r="132" spans="2:52" ht="13.5">
      <c r="B132" s="280" t="str">
        <v>37</v>
      </c>
      <c r="C132" s="335" t="str">
        <v>対個人サービス</v>
      </c>
      <c r="D132" s="523">
        <f>+'１次効果'!D220</f>
        <v>2.7656701567360301E-4</v>
      </c>
      <c r="E132" s="441">
        <f>+'１次効果'!E220</f>
        <v>4.0404907996245969E-4</v>
      </c>
      <c r="F132" s="441">
        <f>+'１次効果'!F220</f>
        <v>1.0507516132253706E-3</v>
      </c>
      <c r="G132" s="441">
        <f>+'１次効果'!G220</f>
        <v>3.3672075057882927E-4</v>
      </c>
      <c r="H132" s="441">
        <f>+'１次効果'!H220</f>
        <v>2.3391029836312906E-3</v>
      </c>
      <c r="I132" s="441">
        <f>+'１次効果'!I220</f>
        <v>2.645681442669073E-4</v>
      </c>
      <c r="J132" s="441">
        <f>+'１次効果'!J220</f>
        <v>2.2131126491016972E-4</v>
      </c>
      <c r="K132" s="441">
        <f>+'１次効果'!K220</f>
        <v>2.3916439729085287E-4</v>
      </c>
      <c r="L132" s="441">
        <f>+'１次効果'!L220</f>
        <v>2.8159339627482614E-5</v>
      </c>
      <c r="M132" s="441">
        <f>+'１次効果'!M220</f>
        <v>2.1510349871555859E-4</v>
      </c>
      <c r="N132" s="441">
        <f>+'１次効果'!N220</f>
        <v>2.0076375032334094E-4</v>
      </c>
      <c r="O132" s="441">
        <f>+'１次効果'!O220</f>
        <v>1.8265759076936E-4</v>
      </c>
      <c r="P132" s="441">
        <f>+'１次効果'!P220</f>
        <v>2.1197860412640782E-4</v>
      </c>
      <c r="Q132" s="441">
        <f>+'１次効果'!Q220</f>
        <v>1.8689596150742131E-4</v>
      </c>
      <c r="R132" s="441">
        <f>+'１次効果'!R220</f>
        <v>2.2161327127467756E-4</v>
      </c>
      <c r="S132" s="441">
        <f>+'１次効果'!S220</f>
        <v>2.3181645373202307E-4</v>
      </c>
      <c r="T132" s="441">
        <f>+'１次効果'!T220</f>
        <v>3.0762351725180441E-4</v>
      </c>
      <c r="U132" s="441">
        <f>+'１次効果'!U220</f>
        <v>3.0472831519769974E-4</v>
      </c>
      <c r="V132" s="441">
        <f>+'１次効果'!V220</f>
        <v>2.8593997330934922E-4</v>
      </c>
      <c r="W132" s="441">
        <f>+'１次効果'!W220</f>
        <v>2.295286432453755E-4</v>
      </c>
      <c r="X132" s="441">
        <f>+'１次効果'!X220</f>
        <v>1.8625268970394096E-4</v>
      </c>
      <c r="Y132" s="441">
        <f>+'１次効果'!Y220</f>
        <v>1.7669946813352535E-4</v>
      </c>
      <c r="Z132" s="441">
        <f>+'１次効果'!Z220</f>
        <v>3.828233312827352E-4</v>
      </c>
      <c r="AA132" s="441">
        <f>+'１次効果'!AA220</f>
        <v>2.2565737994342659E-4</v>
      </c>
      <c r="AB132" s="441">
        <f>+'１次効果'!AB220</f>
        <v>4.4069787159371765E-4</v>
      </c>
      <c r="AC132" s="441">
        <f>+'１次効果'!AC220</f>
        <v>8.3907066138701159E-5</v>
      </c>
      <c r="AD132" s="441">
        <f>+'１次効果'!AD220</f>
        <v>7.2120893228789736E-4</v>
      </c>
      <c r="AE132" s="441">
        <f>+'１次効果'!AE220</f>
        <v>4.3084133579033001E-4</v>
      </c>
      <c r="AF132" s="441">
        <f>+'１次効果'!AF220</f>
        <v>3.7951615908075664E-4</v>
      </c>
      <c r="AG132" s="441">
        <f>+'１次効果'!AG220</f>
        <v>6.7592363059549654E-4</v>
      </c>
      <c r="AH132" s="441">
        <f>+'１次効果'!AH220</f>
        <v>4.7140556306755213E-3</v>
      </c>
      <c r="AI132" s="441">
        <f>+'１次効果'!AI220</f>
        <v>5.8226166942140062E-4</v>
      </c>
      <c r="AJ132" s="441">
        <f>+'１次効果'!AJ220</f>
        <v>9.3919412844408194E-4</v>
      </c>
      <c r="AK132" s="441">
        <f>+'１次効果'!AK220</f>
        <v>1.6001356085158614E-2</v>
      </c>
      <c r="AL132" s="441">
        <f>+'１次効果'!AL220</f>
        <v>1.7081222706132305E-3</v>
      </c>
      <c r="AM132" s="441">
        <f>+'１次効果'!AM220</f>
        <v>8.9748966450345575E-4</v>
      </c>
      <c r="AN132" s="441">
        <f>+'１次効果'!AN220</f>
        <v>1.0093888071864618</v>
      </c>
      <c r="AO132" s="441">
        <f>+'１次効果'!AO220</f>
        <v>9.498216861834946E-5</v>
      </c>
      <c r="AP132" s="443">
        <f>+'１次効果'!AP220</f>
        <v>2.9442704882546022E-3</v>
      </c>
      <c r="AR132" s="444"/>
      <c r="AS132" s="335"/>
      <c r="AT132" s="445"/>
      <c r="AU132" s="335"/>
      <c r="AV132" s="336"/>
      <c r="AW132" s="335"/>
      <c r="AX132" s="446"/>
      <c r="AY132" s="335"/>
      <c r="AZ132" s="336"/>
    </row>
    <row r="133" spans="2:52" ht="13.5">
      <c r="B133" s="280" t="str">
        <v>38</v>
      </c>
      <c r="C133" s="52" t="str">
        <v>事務用品</v>
      </c>
      <c r="D133" s="447">
        <f>+'１次効果'!D221</f>
        <v>9.2059463554017133E-4</v>
      </c>
      <c r="E133" s="448">
        <f>+'１次効果'!E221</f>
        <v>1.6841065904304648E-3</v>
      </c>
      <c r="F133" s="448">
        <f>+'１次効果'!F221</f>
        <v>2.0647470301289605E-3</v>
      </c>
      <c r="G133" s="448">
        <f>+'１次効果'!G221</f>
        <v>2.2553258663227239E-3</v>
      </c>
      <c r="H133" s="448">
        <f>+'１次効果'!H221</f>
        <v>1.2375739921927818E-3</v>
      </c>
      <c r="I133" s="448">
        <f>+'１次効果'!I221</f>
        <v>2.0765729831196621E-3</v>
      </c>
      <c r="J133" s="448">
        <f>+'１次効果'!J221</f>
        <v>1.7530751424573703E-3</v>
      </c>
      <c r="K133" s="448">
        <f>+'１次効果'!K221</f>
        <v>1.3300676051933398E-3</v>
      </c>
      <c r="L133" s="448">
        <f>+'１次効果'!L221</f>
        <v>1.0378551373755148E-4</v>
      </c>
      <c r="M133" s="448">
        <f>+'１次効果'!M221</f>
        <v>7.498907752669636E-4</v>
      </c>
      <c r="N133" s="448">
        <f>+'１次効果'!N221</f>
        <v>2.0953442205581961E-3</v>
      </c>
      <c r="O133" s="448">
        <f>+'１次効果'!O221</f>
        <v>7.8958122675625627E-4</v>
      </c>
      <c r="P133" s="448">
        <f>+'１次効果'!P221</f>
        <v>1.0013343611994972E-3</v>
      </c>
      <c r="Q133" s="448">
        <f>+'１次効果'!Q221</f>
        <v>1.019618328638222E-3</v>
      </c>
      <c r="R133" s="448">
        <f>+'１次効果'!R221</f>
        <v>1.5650325261695435E-3</v>
      </c>
      <c r="S133" s="448">
        <f>+'１次効果'!S221</f>
        <v>1.4592816652679941E-3</v>
      </c>
      <c r="T133" s="448">
        <f>+'１次効果'!T221</f>
        <v>1.3453420791922621E-3</v>
      </c>
      <c r="U133" s="448">
        <f>+'１次効果'!U221</f>
        <v>1.9428393656911037E-3</v>
      </c>
      <c r="V133" s="448">
        <f>+'１次効果'!V221</f>
        <v>2.5551363845393322E-3</v>
      </c>
      <c r="W133" s="448">
        <f>+'１次効果'!W221</f>
        <v>1.9515294656243371E-3</v>
      </c>
      <c r="X133" s="448">
        <f>+'１次効果'!X221</f>
        <v>7.3295852226045518E-4</v>
      </c>
      <c r="Y133" s="448">
        <f>+'１次効果'!Y221</f>
        <v>1.8830829133011807E-3</v>
      </c>
      <c r="Z133" s="448">
        <f>+'１次効果'!Z221</f>
        <v>1.9300243075903848E-3</v>
      </c>
      <c r="AA133" s="448">
        <f>+'１次効果'!AA221</f>
        <v>5.3049134693843925E-4</v>
      </c>
      <c r="AB133" s="448">
        <f>+'１次効果'!AB221</f>
        <v>1.2333484915990427E-3</v>
      </c>
      <c r="AC133" s="448">
        <f>+'１次効果'!AC221</f>
        <v>2.9781638641127842E-3</v>
      </c>
      <c r="AD133" s="448">
        <f>+'１次効果'!AD221</f>
        <v>3.1487966830706744E-3</v>
      </c>
      <c r="AE133" s="448">
        <f>+'１次効果'!AE221</f>
        <v>5.2130678742022037E-3</v>
      </c>
      <c r="AF133" s="448">
        <f>+'１次効果'!AF221</f>
        <v>4.6704593529557859E-4</v>
      </c>
      <c r="AG133" s="448">
        <f>+'１次効果'!AG221</f>
        <v>2.5526212973988696E-3</v>
      </c>
      <c r="AH133" s="448">
        <f>+'１次効果'!AH221</f>
        <v>3.391371297277547E-3</v>
      </c>
      <c r="AI133" s="448">
        <f>+'１次効果'!AI221</f>
        <v>4.9103541961525322E-3</v>
      </c>
      <c r="AJ133" s="448">
        <f>+'１次効果'!AJ221</f>
        <v>4.7936295992927385E-3</v>
      </c>
      <c r="AK133" s="448">
        <f>+'１次効果'!AK221</f>
        <v>3.039684017370536E-3</v>
      </c>
      <c r="AL133" s="448">
        <f>+'１次効果'!AL221</f>
        <v>5.0578398984702424E-3</v>
      </c>
      <c r="AM133" s="448">
        <f>+'１次効果'!AM221</f>
        <v>2.317345374849488E-3</v>
      </c>
      <c r="AN133" s="448">
        <f>+'１次効果'!AN221</f>
        <v>2.6164033380246371E-3</v>
      </c>
      <c r="AO133" s="448">
        <f>+'１次効果'!AO221</f>
        <v>1.000484060794377</v>
      </c>
      <c r="AP133" s="449">
        <f>+'１次効果'!AP221</f>
        <v>1.8678148810104443E-3</v>
      </c>
      <c r="AR133" s="444"/>
      <c r="AS133" s="335"/>
      <c r="AT133" s="445"/>
      <c r="AU133" s="335"/>
      <c r="AV133" s="336"/>
      <c r="AW133" s="335"/>
      <c r="AX133" s="446"/>
      <c r="AY133" s="335"/>
      <c r="AZ133" s="336"/>
    </row>
    <row r="134" spans="2:52" ht="14.25" thickBot="1">
      <c r="B134" s="350" t="str">
        <v>39</v>
      </c>
      <c r="C134" s="450" t="str">
        <v>分類不明</v>
      </c>
      <c r="D134" s="451">
        <f>+'１次効果'!D222</f>
        <v>1.2333118703798817E-2</v>
      </c>
      <c r="E134" s="452">
        <f>+'１次効果'!E222</f>
        <v>1.1521981980576487E-2</v>
      </c>
      <c r="F134" s="452">
        <f>+'１次効果'!F222</f>
        <v>1.4092723570813981E-2</v>
      </c>
      <c r="G134" s="452">
        <f>+'１次効果'!G222</f>
        <v>7.0299936399949659E-3</v>
      </c>
      <c r="H134" s="452">
        <f>+'１次効果'!H222</f>
        <v>4.0196161901431687E-3</v>
      </c>
      <c r="I134" s="452">
        <f>+'１次効果'!I222</f>
        <v>4.1683421608891208E-3</v>
      </c>
      <c r="J134" s="452">
        <f>+'１次効果'!J222</f>
        <v>4.7363512782395535E-3</v>
      </c>
      <c r="K134" s="452">
        <f>+'１次効果'!K222</f>
        <v>2.7202305045724434E-3</v>
      </c>
      <c r="L134" s="452">
        <f>+'１次効果'!L222</f>
        <v>5.4793275595347744E-4</v>
      </c>
      <c r="M134" s="452">
        <f>+'１次効果'!M222</f>
        <v>4.1572404662510573E-3</v>
      </c>
      <c r="N134" s="452">
        <f>+'１次効果'!N222</f>
        <v>1.1658037622253847E-2</v>
      </c>
      <c r="O134" s="452">
        <f>+'１次効果'!O222</f>
        <v>7.0216008813735846E-3</v>
      </c>
      <c r="P134" s="452">
        <f>+'１次効果'!P222</f>
        <v>1.0181286254436721E-2</v>
      </c>
      <c r="Q134" s="452">
        <f>+'１次効果'!Q222</f>
        <v>4.0391197817525766E-3</v>
      </c>
      <c r="R134" s="452">
        <f>+'１次効果'!R222</f>
        <v>1.0168821303684267E-2</v>
      </c>
      <c r="S134" s="452">
        <f>+'１次効果'!S222</f>
        <v>9.8717841723338622E-3</v>
      </c>
      <c r="T134" s="452">
        <f>+'１次効果'!T222</f>
        <v>8.3887501070655408E-3</v>
      </c>
      <c r="U134" s="452">
        <f>+'１次効果'!U222</f>
        <v>2.8743046808523665E-3</v>
      </c>
      <c r="V134" s="452">
        <f>+'１次効果'!V222</f>
        <v>9.7397720133763858E-3</v>
      </c>
      <c r="W134" s="452">
        <f>+'１次効果'!W222</f>
        <v>4.0728061328546448E-3</v>
      </c>
      <c r="X134" s="452">
        <f>+'１次効果'!X222</f>
        <v>1.9646811714826525E-3</v>
      </c>
      <c r="Y134" s="452">
        <f>+'１次効果'!Y222</f>
        <v>2.3996941122710869E-3</v>
      </c>
      <c r="Z134" s="452">
        <f>+'１次効果'!Z222</f>
        <v>1.5101146832669539E-2</v>
      </c>
      <c r="AA134" s="452">
        <f>+'１次効果'!AA222</f>
        <v>5.0440458678586014E-3</v>
      </c>
      <c r="AB134" s="452">
        <f>+'１次効果'!AB222</f>
        <v>8.3989989932430204E-3</v>
      </c>
      <c r="AC134" s="452">
        <f>+'１次効果'!AC222</f>
        <v>1.232606709761839E-3</v>
      </c>
      <c r="AD134" s="452">
        <f>+'１次効果'!AD222</f>
        <v>7.0400942814477898E-3</v>
      </c>
      <c r="AE134" s="452">
        <f>+'１次効果'!AE222</f>
        <v>5.1784526427860285E-3</v>
      </c>
      <c r="AF134" s="452">
        <f>+'１次効果'!AF222</f>
        <v>1.4608446957295562E-3</v>
      </c>
      <c r="AG134" s="452">
        <f>+'１次効果'!AG222</f>
        <v>7.5336251683523862E-3</v>
      </c>
      <c r="AH134" s="452">
        <f>+'１次効果'!AH222</f>
        <v>8.0051850664253944E-3</v>
      </c>
      <c r="AI134" s="452">
        <f>+'１次効果'!AI222</f>
        <v>1.7170960233118446E-3</v>
      </c>
      <c r="AJ134" s="452">
        <f>+'１次効果'!AJ222</f>
        <v>1.2793390345878789E-2</v>
      </c>
      <c r="AK134" s="452">
        <f>+'１次効果'!AK222</f>
        <v>4.2264329499821273E-3</v>
      </c>
      <c r="AL134" s="452">
        <f>+'１次効果'!AL222</f>
        <v>3.7940815787263051E-3</v>
      </c>
      <c r="AM134" s="452">
        <f>+'１次効果'!AM222</f>
        <v>6.9267806580257532E-3</v>
      </c>
      <c r="AN134" s="452">
        <f>+'１次効果'!AN222</f>
        <v>2.6856230288637008E-3</v>
      </c>
      <c r="AO134" s="452">
        <f>+'１次効果'!AO222</f>
        <v>1.6871500556993912E-3</v>
      </c>
      <c r="AP134" s="453">
        <f>+'１次効果'!AP222</f>
        <v>1.0016471749064491</v>
      </c>
      <c r="AR134" s="444"/>
      <c r="AS134" s="335"/>
      <c r="AT134" s="445"/>
      <c r="AU134" s="335"/>
      <c r="AV134" s="336"/>
      <c r="AW134" s="335"/>
      <c r="AX134" s="446"/>
      <c r="AY134" s="52"/>
      <c r="AZ134" s="336"/>
    </row>
    <row r="135" spans="2:52" ht="13.5">
      <c r="AR135" s="444"/>
      <c r="AS135" s="335"/>
      <c r="AT135" s="335"/>
      <c r="AU135" s="335"/>
      <c r="AV135" s="454"/>
      <c r="AW135" s="335"/>
      <c r="AX135" s="335"/>
      <c r="AY135" s="52"/>
      <c r="AZ135" s="454"/>
    </row>
    <row r="136" spans="2:52" ht="12.75" thickBot="1"/>
    <row r="137" spans="2:52" ht="36">
      <c r="B137" s="393" t="s">
        <v>172</v>
      </c>
      <c r="C137" s="373" t="s">
        <v>35</v>
      </c>
      <c r="F137" s="455" t="s">
        <v>181</v>
      </c>
      <c r="H137" s="374" t="s">
        <v>183</v>
      </c>
      <c r="J137" s="374" t="s">
        <v>184</v>
      </c>
      <c r="L137" s="374" t="s">
        <v>167</v>
      </c>
      <c r="N137" s="374" t="s">
        <v>168</v>
      </c>
      <c r="P137" s="374" t="s">
        <v>169</v>
      </c>
    </row>
    <row r="138" spans="2:52">
      <c r="B138" s="280" t="str">
        <f t="array" ref="B138:C176">+TRANSPOSE(結果!$D$5:$AP$6)</f>
        <v>01</v>
      </c>
      <c r="C138" s="376" t="str">
        <v>農業</v>
      </c>
      <c r="D138" s="423"/>
      <c r="E138" s="426"/>
      <c r="F138" s="456">
        <f t="shared" ref="F138:F151" si="3">N49</f>
        <v>0</v>
      </c>
      <c r="G138" s="412"/>
      <c r="H138" s="456">
        <f t="array" ref="H138:H176">+MMULT(D96:AP134,F138:F176)</f>
        <v>0</v>
      </c>
      <c r="I138" s="412"/>
      <c r="J138" s="457">
        <v>9.175739985569166E-2</v>
      </c>
      <c r="K138" s="412"/>
      <c r="L138" s="456">
        <f>H138*J138</f>
        <v>0</v>
      </c>
      <c r="M138" s="412"/>
      <c r="N138" s="457">
        <v>0.56924773200807477</v>
      </c>
      <c r="O138" s="412"/>
      <c r="P138" s="456">
        <f>H138*N138</f>
        <v>0</v>
      </c>
    </row>
    <row r="139" spans="2:52">
      <c r="B139" s="280" t="str">
        <v>02</v>
      </c>
      <c r="C139" s="343" t="str">
        <v>林業</v>
      </c>
      <c r="D139" s="423"/>
      <c r="E139" s="426"/>
      <c r="F139" s="428">
        <f t="shared" si="3"/>
        <v>0</v>
      </c>
      <c r="G139" s="412"/>
      <c r="H139" s="428">
        <v>0</v>
      </c>
      <c r="I139" s="412"/>
      <c r="J139" s="427">
        <v>0.23320294523699953</v>
      </c>
      <c r="K139" s="412"/>
      <c r="L139" s="428">
        <f t="shared" ref="L139:L176" si="4">H139*J139</f>
        <v>0</v>
      </c>
      <c r="M139" s="412"/>
      <c r="N139" s="427">
        <v>0.69155545329038193</v>
      </c>
      <c r="O139" s="412"/>
      <c r="P139" s="428">
        <f t="shared" ref="P139:P176" si="5">H139*N139</f>
        <v>0</v>
      </c>
    </row>
    <row r="140" spans="2:52">
      <c r="B140" s="280" t="str">
        <v>03</v>
      </c>
      <c r="C140" s="343" t="str">
        <v>漁業</v>
      </c>
      <c r="D140" s="423"/>
      <c r="E140" s="426"/>
      <c r="F140" s="428">
        <f t="shared" si="3"/>
        <v>0</v>
      </c>
      <c r="G140" s="412"/>
      <c r="H140" s="428">
        <v>0</v>
      </c>
      <c r="I140" s="412"/>
      <c r="J140" s="427">
        <v>0.18494847793597105</v>
      </c>
      <c r="K140" s="412"/>
      <c r="L140" s="428">
        <f t="shared" si="4"/>
        <v>0</v>
      </c>
      <c r="M140" s="412"/>
      <c r="N140" s="427">
        <v>0.53219145756312436</v>
      </c>
      <c r="O140" s="412"/>
      <c r="P140" s="428">
        <f t="shared" si="5"/>
        <v>0</v>
      </c>
    </row>
    <row r="141" spans="2:52">
      <c r="B141" s="280" t="str">
        <v>04</v>
      </c>
      <c r="C141" s="343" t="str">
        <v>鉱業</v>
      </c>
      <c r="D141" s="423"/>
      <c r="E141" s="426"/>
      <c r="F141" s="428">
        <f t="shared" si="3"/>
        <v>0</v>
      </c>
      <c r="G141" s="412"/>
      <c r="H141" s="428">
        <v>0</v>
      </c>
      <c r="I141" s="412"/>
      <c r="J141" s="427">
        <v>0.16322230326606693</v>
      </c>
      <c r="K141" s="412"/>
      <c r="L141" s="428">
        <f t="shared" si="4"/>
        <v>0</v>
      </c>
      <c r="M141" s="412"/>
      <c r="N141" s="427">
        <v>0.36745279196045061</v>
      </c>
      <c r="O141" s="412"/>
      <c r="P141" s="428">
        <f t="shared" si="5"/>
        <v>0</v>
      </c>
    </row>
    <row r="142" spans="2:52">
      <c r="B142" s="280" t="str">
        <v>05</v>
      </c>
      <c r="C142" s="343" t="str">
        <v>飲食料品</v>
      </c>
      <c r="D142" s="423"/>
      <c r="E142" s="426"/>
      <c r="F142" s="428">
        <f t="shared" si="3"/>
        <v>0</v>
      </c>
      <c r="G142" s="412"/>
      <c r="H142" s="428">
        <v>0</v>
      </c>
      <c r="I142" s="412"/>
      <c r="J142" s="427">
        <v>0.11941228469845128</v>
      </c>
      <c r="K142" s="412"/>
      <c r="L142" s="428">
        <f t="shared" si="4"/>
        <v>0</v>
      </c>
      <c r="M142" s="412"/>
      <c r="N142" s="427">
        <v>0.36638550416486559</v>
      </c>
      <c r="O142" s="412"/>
      <c r="P142" s="428">
        <f t="shared" si="5"/>
        <v>0</v>
      </c>
    </row>
    <row r="143" spans="2:52">
      <c r="B143" s="280" t="str">
        <v>06</v>
      </c>
      <c r="C143" s="343" t="str">
        <v>繊維製品</v>
      </c>
      <c r="D143" s="423"/>
      <c r="E143" s="426"/>
      <c r="F143" s="428">
        <f t="shared" si="3"/>
        <v>0</v>
      </c>
      <c r="G143" s="412"/>
      <c r="H143" s="428">
        <v>0</v>
      </c>
      <c r="I143" s="412"/>
      <c r="J143" s="427">
        <v>0.33653907192280835</v>
      </c>
      <c r="K143" s="412"/>
      <c r="L143" s="428">
        <f t="shared" si="4"/>
        <v>0</v>
      </c>
      <c r="M143" s="412"/>
      <c r="N143" s="427">
        <v>0.31248016250872851</v>
      </c>
      <c r="O143" s="412"/>
      <c r="P143" s="428">
        <f t="shared" si="5"/>
        <v>0</v>
      </c>
    </row>
    <row r="144" spans="2:52">
      <c r="B144" s="280" t="str">
        <v>07</v>
      </c>
      <c r="C144" s="343" t="str">
        <v>パルプ・紙・木製品</v>
      </c>
      <c r="D144" s="423"/>
      <c r="E144" s="426"/>
      <c r="F144" s="428">
        <f t="shared" si="3"/>
        <v>0</v>
      </c>
      <c r="G144" s="412"/>
      <c r="H144" s="428">
        <v>0</v>
      </c>
      <c r="I144" s="412"/>
      <c r="J144" s="427">
        <v>0.13369554804362999</v>
      </c>
      <c r="K144" s="412"/>
      <c r="L144" s="428">
        <f t="shared" si="4"/>
        <v>0</v>
      </c>
      <c r="M144" s="412"/>
      <c r="N144" s="427">
        <v>0.28199373195199057</v>
      </c>
      <c r="O144" s="412"/>
      <c r="P144" s="428">
        <f t="shared" si="5"/>
        <v>0</v>
      </c>
    </row>
    <row r="145" spans="2:16">
      <c r="B145" s="280" t="str">
        <v>08</v>
      </c>
      <c r="C145" s="343" t="str">
        <v>化学製品</v>
      </c>
      <c r="D145" s="423"/>
      <c r="E145" s="426"/>
      <c r="F145" s="428">
        <f t="shared" si="3"/>
        <v>0</v>
      </c>
      <c r="G145" s="412"/>
      <c r="H145" s="428">
        <v>0</v>
      </c>
      <c r="I145" s="412"/>
      <c r="J145" s="427">
        <v>7.0396886625001986E-2</v>
      </c>
      <c r="K145" s="412"/>
      <c r="L145" s="428">
        <f t="shared" si="4"/>
        <v>0</v>
      </c>
      <c r="M145" s="412"/>
      <c r="N145" s="427">
        <v>0.21117558218721966</v>
      </c>
      <c r="O145" s="412"/>
      <c r="P145" s="428">
        <f t="shared" si="5"/>
        <v>0</v>
      </c>
    </row>
    <row r="146" spans="2:16">
      <c r="B146" s="280" t="str">
        <v>09</v>
      </c>
      <c r="C146" s="343" t="str">
        <v>石油・石炭製品</v>
      </c>
      <c r="D146" s="423"/>
      <c r="E146" s="426"/>
      <c r="F146" s="428">
        <f t="shared" si="3"/>
        <v>0</v>
      </c>
      <c r="G146" s="412"/>
      <c r="H146" s="428">
        <v>0</v>
      </c>
      <c r="I146" s="412"/>
      <c r="J146" s="427">
        <v>6.5539826240200456E-3</v>
      </c>
      <c r="K146" s="412"/>
      <c r="L146" s="428">
        <f t="shared" si="4"/>
        <v>0</v>
      </c>
      <c r="M146" s="412"/>
      <c r="N146" s="427">
        <v>0.21082724488936944</v>
      </c>
      <c r="O146" s="412"/>
      <c r="P146" s="428">
        <f t="shared" si="5"/>
        <v>0</v>
      </c>
    </row>
    <row r="147" spans="2:16">
      <c r="B147" s="280" t="str">
        <v>10</v>
      </c>
      <c r="C147" s="343" t="str">
        <v>プラスチック・ゴム</v>
      </c>
      <c r="D147" s="423"/>
      <c r="E147" s="426"/>
      <c r="F147" s="428">
        <f t="shared" si="3"/>
        <v>0</v>
      </c>
      <c r="G147" s="412"/>
      <c r="H147" s="428">
        <v>0</v>
      </c>
      <c r="I147" s="412"/>
      <c r="J147" s="427">
        <v>0.16508014716869879</v>
      </c>
      <c r="K147" s="412"/>
      <c r="L147" s="428">
        <f t="shared" si="4"/>
        <v>0</v>
      </c>
      <c r="M147" s="412"/>
      <c r="N147" s="427">
        <v>0.27856643794399999</v>
      </c>
      <c r="O147" s="412"/>
      <c r="P147" s="428">
        <f t="shared" si="5"/>
        <v>0</v>
      </c>
    </row>
    <row r="148" spans="2:16">
      <c r="B148" s="280" t="str">
        <v>11</v>
      </c>
      <c r="C148" s="343" t="str">
        <v>窯業・土石製品</v>
      </c>
      <c r="D148" s="423"/>
      <c r="E148" s="426"/>
      <c r="F148" s="428">
        <f t="shared" si="3"/>
        <v>0</v>
      </c>
      <c r="G148" s="412"/>
      <c r="H148" s="428">
        <v>0</v>
      </c>
      <c r="I148" s="412"/>
      <c r="J148" s="427">
        <v>0.16238422587571708</v>
      </c>
      <c r="K148" s="412"/>
      <c r="L148" s="428">
        <f t="shared" si="4"/>
        <v>0</v>
      </c>
      <c r="M148" s="412"/>
      <c r="N148" s="427">
        <v>0.44724064993750601</v>
      </c>
      <c r="O148" s="412"/>
      <c r="P148" s="428">
        <f t="shared" si="5"/>
        <v>0</v>
      </c>
    </row>
    <row r="149" spans="2:16">
      <c r="B149" s="280" t="str">
        <v>12</v>
      </c>
      <c r="C149" s="343" t="str">
        <v>鉄鋼</v>
      </c>
      <c r="D149" s="423"/>
      <c r="E149" s="426"/>
      <c r="F149" s="428">
        <f t="shared" si="3"/>
        <v>0</v>
      </c>
      <c r="G149" s="412"/>
      <c r="H149" s="428">
        <v>0</v>
      </c>
      <c r="I149" s="412"/>
      <c r="J149" s="427">
        <v>0.10286949518925105</v>
      </c>
      <c r="K149" s="412"/>
      <c r="L149" s="428">
        <f t="shared" si="4"/>
        <v>0</v>
      </c>
      <c r="M149" s="412"/>
      <c r="N149" s="427">
        <v>0.29327907995309344</v>
      </c>
      <c r="O149" s="412"/>
      <c r="P149" s="428">
        <f t="shared" si="5"/>
        <v>0</v>
      </c>
    </row>
    <row r="150" spans="2:16">
      <c r="B150" s="280" t="str">
        <v>13</v>
      </c>
      <c r="C150" s="343" t="str">
        <v>非鉄金属</v>
      </c>
      <c r="D150" s="423"/>
      <c r="E150" s="426"/>
      <c r="F150" s="428">
        <f t="shared" si="3"/>
        <v>0</v>
      </c>
      <c r="G150" s="412"/>
      <c r="H150" s="428">
        <v>0</v>
      </c>
      <c r="I150" s="412"/>
      <c r="J150" s="427">
        <v>6.4200620613666839E-2</v>
      </c>
      <c r="K150" s="412"/>
      <c r="L150" s="428">
        <f t="shared" si="4"/>
        <v>0</v>
      </c>
      <c r="M150" s="412"/>
      <c r="N150" s="427">
        <v>0.28259544407921222</v>
      </c>
      <c r="O150" s="412"/>
      <c r="P150" s="428">
        <f t="shared" si="5"/>
        <v>0</v>
      </c>
    </row>
    <row r="151" spans="2:16">
      <c r="B151" s="280" t="str">
        <v>14</v>
      </c>
      <c r="C151" s="343" t="str">
        <v>金属製品</v>
      </c>
      <c r="D151" s="423"/>
      <c r="E151" s="426"/>
      <c r="F151" s="428">
        <f t="shared" si="3"/>
        <v>0</v>
      </c>
      <c r="G151" s="412"/>
      <c r="H151" s="428">
        <v>0</v>
      </c>
      <c r="I151" s="412"/>
      <c r="J151" s="427">
        <v>0.22290141015554077</v>
      </c>
      <c r="K151" s="412"/>
      <c r="L151" s="428">
        <f t="shared" si="4"/>
        <v>0</v>
      </c>
      <c r="M151" s="412"/>
      <c r="N151" s="427">
        <v>0.30697815166737275</v>
      </c>
      <c r="O151" s="412"/>
      <c r="P151" s="428">
        <f t="shared" si="5"/>
        <v>0</v>
      </c>
    </row>
    <row r="152" spans="2:16">
      <c r="B152" s="280" t="str">
        <v>15</v>
      </c>
      <c r="C152" s="343" t="str">
        <v>はん用機械</v>
      </c>
      <c r="D152" s="423"/>
      <c r="E152" s="426"/>
      <c r="F152" s="428">
        <f>N63</f>
        <v>0</v>
      </c>
      <c r="G152" s="412"/>
      <c r="H152" s="428">
        <v>0</v>
      </c>
      <c r="I152" s="412"/>
      <c r="J152" s="427">
        <v>0.17123834006306801</v>
      </c>
      <c r="K152" s="412"/>
      <c r="L152" s="428">
        <f t="shared" si="4"/>
        <v>0</v>
      </c>
      <c r="M152" s="412"/>
      <c r="N152" s="427">
        <v>0.34364629010460362</v>
      </c>
      <c r="O152" s="412"/>
      <c r="P152" s="428">
        <f t="shared" si="5"/>
        <v>0</v>
      </c>
    </row>
    <row r="153" spans="2:16">
      <c r="B153" s="280" t="str">
        <v>16</v>
      </c>
      <c r="C153" s="343" t="str">
        <v>生産用機械</v>
      </c>
      <c r="D153" s="423"/>
      <c r="E153" s="426"/>
      <c r="F153" s="428">
        <f t="shared" ref="F153:F176" si="6">N64</f>
        <v>0</v>
      </c>
      <c r="G153" s="412"/>
      <c r="H153" s="428">
        <v>0</v>
      </c>
      <c r="I153" s="412"/>
      <c r="J153" s="427">
        <v>0.22962027979383612</v>
      </c>
      <c r="K153" s="412"/>
      <c r="L153" s="428">
        <f t="shared" si="4"/>
        <v>0</v>
      </c>
      <c r="M153" s="412"/>
      <c r="N153" s="427">
        <v>0.40141059496326809</v>
      </c>
      <c r="O153" s="412"/>
      <c r="P153" s="428">
        <f t="shared" si="5"/>
        <v>0</v>
      </c>
    </row>
    <row r="154" spans="2:16">
      <c r="B154" s="280" t="str">
        <v>17</v>
      </c>
      <c r="C154" s="343" t="str">
        <v>業務用機械</v>
      </c>
      <c r="D154" s="423"/>
      <c r="E154" s="426"/>
      <c r="F154" s="428">
        <f t="shared" si="6"/>
        <v>0</v>
      </c>
      <c r="G154" s="412"/>
      <c r="H154" s="428">
        <v>0</v>
      </c>
      <c r="I154" s="412"/>
      <c r="J154" s="427">
        <v>0.11954910753008527</v>
      </c>
      <c r="K154" s="412"/>
      <c r="L154" s="428">
        <f t="shared" si="4"/>
        <v>0</v>
      </c>
      <c r="M154" s="412"/>
      <c r="N154" s="427">
        <v>0.1413771906336857</v>
      </c>
      <c r="O154" s="412"/>
      <c r="P154" s="428">
        <f t="shared" si="5"/>
        <v>0</v>
      </c>
    </row>
    <row r="155" spans="2:16">
      <c r="B155" s="280" t="str">
        <v>18</v>
      </c>
      <c r="C155" s="343" t="str">
        <v>電子部品</v>
      </c>
      <c r="D155" s="423"/>
      <c r="E155" s="426"/>
      <c r="F155" s="428">
        <f t="shared" si="6"/>
        <v>0</v>
      </c>
      <c r="G155" s="412"/>
      <c r="H155" s="428">
        <v>0</v>
      </c>
      <c r="I155" s="412"/>
      <c r="J155" s="427">
        <v>0.11672355521733292</v>
      </c>
      <c r="K155" s="412"/>
      <c r="L155" s="428">
        <f t="shared" si="4"/>
        <v>0</v>
      </c>
      <c r="M155" s="412"/>
      <c r="N155" s="427">
        <v>0.33587000313353327</v>
      </c>
      <c r="O155" s="412"/>
      <c r="P155" s="428">
        <f t="shared" si="5"/>
        <v>0</v>
      </c>
    </row>
    <row r="156" spans="2:16">
      <c r="B156" s="280" t="str">
        <v>19</v>
      </c>
      <c r="C156" s="343" t="str">
        <v>電気機械</v>
      </c>
      <c r="D156" s="423"/>
      <c r="E156" s="426"/>
      <c r="F156" s="428">
        <f t="shared" si="6"/>
        <v>0</v>
      </c>
      <c r="G156" s="412"/>
      <c r="H156" s="428">
        <v>0</v>
      </c>
      <c r="I156" s="412"/>
      <c r="J156" s="427">
        <v>0.13872273106117314</v>
      </c>
      <c r="K156" s="412"/>
      <c r="L156" s="428">
        <f t="shared" si="4"/>
        <v>0</v>
      </c>
      <c r="M156" s="412"/>
      <c r="N156" s="427">
        <v>0.21136318439087173</v>
      </c>
      <c r="O156" s="412"/>
      <c r="P156" s="428">
        <f t="shared" si="5"/>
        <v>0</v>
      </c>
    </row>
    <row r="157" spans="2:16">
      <c r="B157" s="280" t="str">
        <v>20</v>
      </c>
      <c r="C157" s="343" t="str">
        <v>情報・通信機器</v>
      </c>
      <c r="D157" s="423"/>
      <c r="E157" s="426"/>
      <c r="F157" s="428">
        <f t="shared" si="6"/>
        <v>0</v>
      </c>
      <c r="G157" s="412"/>
      <c r="H157" s="428">
        <v>0</v>
      </c>
      <c r="I157" s="412"/>
      <c r="J157" s="427">
        <v>0.13006548293665784</v>
      </c>
      <c r="K157" s="412"/>
      <c r="L157" s="428">
        <f t="shared" si="4"/>
        <v>0</v>
      </c>
      <c r="M157" s="412"/>
      <c r="N157" s="427">
        <v>0.32736431179952147</v>
      </c>
      <c r="O157" s="412"/>
      <c r="P157" s="428">
        <f t="shared" si="5"/>
        <v>0</v>
      </c>
    </row>
    <row r="158" spans="2:16">
      <c r="B158" s="280" t="str">
        <v>21</v>
      </c>
      <c r="C158" s="343" t="str">
        <v>輸送機械</v>
      </c>
      <c r="D158" s="423"/>
      <c r="E158" s="426"/>
      <c r="F158" s="428">
        <f t="shared" si="6"/>
        <v>0</v>
      </c>
      <c r="G158" s="412"/>
      <c r="H158" s="428">
        <v>0</v>
      </c>
      <c r="I158" s="412"/>
      <c r="J158" s="427">
        <v>0.10376164938536188</v>
      </c>
      <c r="K158" s="412"/>
      <c r="L158" s="428">
        <f t="shared" si="4"/>
        <v>0</v>
      </c>
      <c r="M158" s="412"/>
      <c r="N158" s="427">
        <v>0.17231967218062008</v>
      </c>
      <c r="O158" s="412"/>
      <c r="P158" s="428">
        <f t="shared" si="5"/>
        <v>0</v>
      </c>
    </row>
    <row r="159" spans="2:16">
      <c r="B159" s="280" t="str">
        <v>22</v>
      </c>
      <c r="C159" s="343" t="str">
        <v>その他の製造工業製品</v>
      </c>
      <c r="D159" s="423"/>
      <c r="E159" s="426"/>
      <c r="F159" s="428">
        <f t="shared" si="6"/>
        <v>0</v>
      </c>
      <c r="G159" s="412"/>
      <c r="H159" s="428">
        <v>0</v>
      </c>
      <c r="I159" s="412"/>
      <c r="J159" s="427">
        <v>0.18937403425501537</v>
      </c>
      <c r="K159" s="412"/>
      <c r="L159" s="428">
        <f t="shared" si="4"/>
        <v>0</v>
      </c>
      <c r="M159" s="412"/>
      <c r="N159" s="427">
        <v>0.3243077605148032</v>
      </c>
      <c r="O159" s="412"/>
      <c r="P159" s="428">
        <f t="shared" si="5"/>
        <v>0</v>
      </c>
    </row>
    <row r="160" spans="2:16">
      <c r="B160" s="280" t="str">
        <v>23</v>
      </c>
      <c r="C160" s="343" t="str">
        <v>建設</v>
      </c>
      <c r="D160" s="423"/>
      <c r="E160" s="426"/>
      <c r="F160" s="428">
        <f t="shared" si="6"/>
        <v>0</v>
      </c>
      <c r="G160" s="412"/>
      <c r="H160" s="428">
        <v>0</v>
      </c>
      <c r="I160" s="412"/>
      <c r="J160" s="427">
        <v>0.33390828769602549</v>
      </c>
      <c r="K160" s="412"/>
      <c r="L160" s="428">
        <f t="shared" si="4"/>
        <v>0</v>
      </c>
      <c r="M160" s="412"/>
      <c r="N160" s="427">
        <v>0.49728374364167399</v>
      </c>
      <c r="O160" s="412"/>
      <c r="P160" s="428">
        <f t="shared" si="5"/>
        <v>0</v>
      </c>
    </row>
    <row r="161" spans="2:16">
      <c r="B161" s="280" t="str">
        <v>24</v>
      </c>
      <c r="C161" s="343" t="str">
        <v>電力・ガス・熱供給</v>
      </c>
      <c r="D161" s="423"/>
      <c r="E161" s="426"/>
      <c r="F161" s="428">
        <f t="shared" si="6"/>
        <v>0</v>
      </c>
      <c r="G161" s="412"/>
      <c r="H161" s="428">
        <v>0</v>
      </c>
      <c r="I161" s="412"/>
      <c r="J161" s="427">
        <v>9.0420546785155737E-2</v>
      </c>
      <c r="K161" s="412"/>
      <c r="L161" s="428">
        <f t="shared" si="4"/>
        <v>0</v>
      </c>
      <c r="M161" s="412"/>
      <c r="N161" s="427">
        <v>0.16497858130867549</v>
      </c>
      <c r="O161" s="412"/>
      <c r="P161" s="428">
        <f t="shared" si="5"/>
        <v>0</v>
      </c>
    </row>
    <row r="162" spans="2:16">
      <c r="B162" s="280" t="str">
        <v>25</v>
      </c>
      <c r="C162" s="343" t="str">
        <v>水道</v>
      </c>
      <c r="D162" s="423"/>
      <c r="E162" s="426"/>
      <c r="F162" s="428">
        <f t="shared" si="6"/>
        <v>0</v>
      </c>
      <c r="G162" s="412"/>
      <c r="H162" s="428">
        <v>0</v>
      </c>
      <c r="I162" s="412"/>
      <c r="J162" s="427">
        <v>0.10087533530989694</v>
      </c>
      <c r="K162" s="412"/>
      <c r="L162" s="428">
        <f t="shared" si="4"/>
        <v>0</v>
      </c>
      <c r="M162" s="412"/>
      <c r="N162" s="427">
        <v>0.64968233799237607</v>
      </c>
      <c r="O162" s="412"/>
      <c r="P162" s="428">
        <f t="shared" si="5"/>
        <v>0</v>
      </c>
    </row>
    <row r="163" spans="2:16">
      <c r="B163" s="280" t="str">
        <v>26</v>
      </c>
      <c r="C163" s="343" t="str">
        <v>廃棄物処理</v>
      </c>
      <c r="D163" s="423"/>
      <c r="E163" s="426"/>
      <c r="F163" s="428">
        <f t="shared" si="6"/>
        <v>0</v>
      </c>
      <c r="G163" s="412"/>
      <c r="H163" s="428">
        <v>0</v>
      </c>
      <c r="I163" s="412"/>
      <c r="J163" s="427">
        <v>0.46323635663022011</v>
      </c>
      <c r="K163" s="412"/>
      <c r="L163" s="428">
        <f t="shared" si="4"/>
        <v>0</v>
      </c>
      <c r="M163" s="412"/>
      <c r="N163" s="427">
        <v>0.84810461923799429</v>
      </c>
      <c r="O163" s="412"/>
      <c r="P163" s="428">
        <f t="shared" si="5"/>
        <v>0</v>
      </c>
    </row>
    <row r="164" spans="2:16">
      <c r="B164" s="280" t="str">
        <v>27</v>
      </c>
      <c r="C164" s="343" t="str">
        <v>商業</v>
      </c>
      <c r="D164" s="423"/>
      <c r="E164" s="426"/>
      <c r="F164" s="428">
        <f t="shared" si="6"/>
        <v>0</v>
      </c>
      <c r="G164" s="412"/>
      <c r="H164" s="428">
        <v>0</v>
      </c>
      <c r="I164" s="412"/>
      <c r="J164" s="427">
        <v>0.40134131327657019</v>
      </c>
      <c r="K164" s="412"/>
      <c r="L164" s="428">
        <f t="shared" si="4"/>
        <v>0</v>
      </c>
      <c r="M164" s="412"/>
      <c r="N164" s="427">
        <v>0.75458958813974897</v>
      </c>
      <c r="O164" s="412"/>
      <c r="P164" s="428">
        <f t="shared" si="5"/>
        <v>0</v>
      </c>
    </row>
    <row r="165" spans="2:16">
      <c r="B165" s="280" t="str">
        <v>28</v>
      </c>
      <c r="C165" s="343" t="str">
        <v>金融・保険</v>
      </c>
      <c r="D165" s="423"/>
      <c r="E165" s="426"/>
      <c r="F165" s="428">
        <f t="shared" si="6"/>
        <v>0</v>
      </c>
      <c r="G165" s="412"/>
      <c r="H165" s="428">
        <v>0</v>
      </c>
      <c r="I165" s="412"/>
      <c r="J165" s="427">
        <v>0.23583960829407619</v>
      </c>
      <c r="K165" s="412"/>
      <c r="L165" s="428">
        <f t="shared" si="4"/>
        <v>0</v>
      </c>
      <c r="M165" s="412"/>
      <c r="N165" s="427">
        <v>0.71020113876627466</v>
      </c>
      <c r="O165" s="412"/>
      <c r="P165" s="428">
        <f t="shared" si="5"/>
        <v>0</v>
      </c>
    </row>
    <row r="166" spans="2:16">
      <c r="B166" s="280" t="str">
        <v>29</v>
      </c>
      <c r="C166" s="343" t="str">
        <v>不動産</v>
      </c>
      <c r="D166" s="423"/>
      <c r="E166" s="426"/>
      <c r="F166" s="428">
        <f t="shared" si="6"/>
        <v>0</v>
      </c>
      <c r="G166" s="412"/>
      <c r="H166" s="428">
        <v>0</v>
      </c>
      <c r="I166" s="412"/>
      <c r="J166" s="427">
        <v>3.5929142664132024E-2</v>
      </c>
      <c r="K166" s="412"/>
      <c r="L166" s="428">
        <f t="shared" si="4"/>
        <v>0</v>
      </c>
      <c r="M166" s="412"/>
      <c r="N166" s="427">
        <v>0.89424536443004576</v>
      </c>
      <c r="O166" s="412"/>
      <c r="P166" s="428">
        <f t="shared" si="5"/>
        <v>0</v>
      </c>
    </row>
    <row r="167" spans="2:16">
      <c r="B167" s="280" t="str">
        <v>30</v>
      </c>
      <c r="C167" s="343" t="str">
        <v>運輸・郵便</v>
      </c>
      <c r="D167" s="423"/>
      <c r="E167" s="426"/>
      <c r="F167" s="428">
        <f t="shared" si="6"/>
        <v>0</v>
      </c>
      <c r="G167" s="412"/>
      <c r="H167" s="428">
        <v>0</v>
      </c>
      <c r="I167" s="412"/>
      <c r="J167" s="427">
        <v>0.39131690816519482</v>
      </c>
      <c r="K167" s="412"/>
      <c r="L167" s="428">
        <f t="shared" si="4"/>
        <v>0</v>
      </c>
      <c r="M167" s="412"/>
      <c r="N167" s="427">
        <v>0.72123903101779552</v>
      </c>
      <c r="O167" s="412"/>
      <c r="P167" s="428">
        <f t="shared" si="5"/>
        <v>0</v>
      </c>
    </row>
    <row r="168" spans="2:16">
      <c r="B168" s="280" t="str">
        <v>31</v>
      </c>
      <c r="C168" s="343" t="str">
        <v>情報通信</v>
      </c>
      <c r="D168" s="423"/>
      <c r="E168" s="426"/>
      <c r="F168" s="428">
        <f t="shared" si="6"/>
        <v>0</v>
      </c>
      <c r="G168" s="412"/>
      <c r="H168" s="428">
        <v>0</v>
      </c>
      <c r="I168" s="412"/>
      <c r="J168" s="427">
        <v>0.14484222329008489</v>
      </c>
      <c r="K168" s="412"/>
      <c r="L168" s="428">
        <f t="shared" si="4"/>
        <v>0</v>
      </c>
      <c r="M168" s="412"/>
      <c r="N168" s="427">
        <v>0.5962986236893012</v>
      </c>
      <c r="O168" s="412"/>
      <c r="P168" s="428">
        <f t="shared" si="5"/>
        <v>0</v>
      </c>
    </row>
    <row r="169" spans="2:16">
      <c r="B169" s="280" t="str">
        <v>32</v>
      </c>
      <c r="C169" s="343" t="str">
        <v>公務</v>
      </c>
      <c r="D169" s="423"/>
      <c r="E169" s="426"/>
      <c r="F169" s="428">
        <f t="shared" si="6"/>
        <v>0</v>
      </c>
      <c r="G169" s="412"/>
      <c r="H169" s="428">
        <v>0</v>
      </c>
      <c r="I169" s="412"/>
      <c r="J169" s="427">
        <v>0.28984872298206921</v>
      </c>
      <c r="K169" s="412"/>
      <c r="L169" s="428">
        <f t="shared" si="4"/>
        <v>0</v>
      </c>
      <c r="M169" s="412"/>
      <c r="N169" s="427">
        <v>0.71200581883763614</v>
      </c>
      <c r="O169" s="412"/>
      <c r="P169" s="428">
        <f t="shared" si="5"/>
        <v>0</v>
      </c>
    </row>
    <row r="170" spans="2:16">
      <c r="B170" s="280" t="str">
        <v>33</v>
      </c>
      <c r="C170" s="343" t="str">
        <v>教育・研究</v>
      </c>
      <c r="D170" s="423"/>
      <c r="E170" s="426"/>
      <c r="F170" s="428">
        <f t="shared" si="6"/>
        <v>0</v>
      </c>
      <c r="G170" s="412"/>
      <c r="H170" s="428">
        <v>0</v>
      </c>
      <c r="I170" s="412"/>
      <c r="J170" s="427">
        <v>0.53483757625132133</v>
      </c>
      <c r="K170" s="412"/>
      <c r="L170" s="428">
        <f t="shared" si="4"/>
        <v>0</v>
      </c>
      <c r="M170" s="412"/>
      <c r="N170" s="427">
        <v>0.79645739047423891</v>
      </c>
      <c r="O170" s="412"/>
      <c r="P170" s="428">
        <f t="shared" si="5"/>
        <v>0</v>
      </c>
    </row>
    <row r="171" spans="2:16">
      <c r="B171" s="280" t="str">
        <v>34</v>
      </c>
      <c r="C171" s="343" t="str">
        <v>医療・福祉</v>
      </c>
      <c r="D171" s="423"/>
      <c r="E171" s="426"/>
      <c r="F171" s="428">
        <f t="shared" si="6"/>
        <v>0</v>
      </c>
      <c r="G171" s="412"/>
      <c r="H171" s="428">
        <v>0</v>
      </c>
      <c r="I171" s="412"/>
      <c r="J171" s="427">
        <v>0.42776753300528664</v>
      </c>
      <c r="K171" s="412"/>
      <c r="L171" s="428">
        <f t="shared" si="4"/>
        <v>0</v>
      </c>
      <c r="M171" s="412"/>
      <c r="N171" s="427">
        <v>0.62834506533650469</v>
      </c>
      <c r="O171" s="412"/>
      <c r="P171" s="428">
        <f t="shared" si="5"/>
        <v>0</v>
      </c>
    </row>
    <row r="172" spans="2:16">
      <c r="B172" s="280" t="str">
        <v>35</v>
      </c>
      <c r="C172" s="343" t="str">
        <v>その他の非営利団体サービス</v>
      </c>
      <c r="D172" s="423"/>
      <c r="E172" s="426"/>
      <c r="F172" s="428">
        <f t="shared" si="6"/>
        <v>0</v>
      </c>
      <c r="G172" s="412"/>
      <c r="H172" s="428">
        <v>0</v>
      </c>
      <c r="I172" s="412"/>
      <c r="J172" s="427">
        <v>0.57873614473181301</v>
      </c>
      <c r="K172" s="412"/>
      <c r="L172" s="428">
        <f t="shared" si="4"/>
        <v>0</v>
      </c>
      <c r="M172" s="412"/>
      <c r="N172" s="427">
        <v>0.71936977109610567</v>
      </c>
      <c r="O172" s="412"/>
      <c r="P172" s="428">
        <f t="shared" si="5"/>
        <v>0</v>
      </c>
    </row>
    <row r="173" spans="2:16">
      <c r="B173" s="280" t="str">
        <v>36</v>
      </c>
      <c r="C173" s="343" t="str">
        <v>対事業所サービス</v>
      </c>
      <c r="D173" s="423"/>
      <c r="E173" s="426"/>
      <c r="F173" s="428">
        <f t="shared" si="6"/>
        <v>0</v>
      </c>
      <c r="G173" s="412"/>
      <c r="H173" s="428">
        <v>0</v>
      </c>
      <c r="I173" s="412"/>
      <c r="J173" s="427">
        <v>0.32852146070397936</v>
      </c>
      <c r="K173" s="412"/>
      <c r="L173" s="428">
        <f t="shared" si="4"/>
        <v>0</v>
      </c>
      <c r="M173" s="412"/>
      <c r="N173" s="427">
        <v>0.65161794215947644</v>
      </c>
      <c r="O173" s="412"/>
      <c r="P173" s="428">
        <f t="shared" si="5"/>
        <v>0</v>
      </c>
    </row>
    <row r="174" spans="2:16">
      <c r="B174" s="280" t="str">
        <v>37</v>
      </c>
      <c r="C174" s="343" t="str">
        <v>対個人サービス</v>
      </c>
      <c r="D174" s="423"/>
      <c r="E174" s="426"/>
      <c r="F174" s="428">
        <f t="shared" si="6"/>
        <v>0</v>
      </c>
      <c r="G174" s="412"/>
      <c r="H174" s="428">
        <v>0</v>
      </c>
      <c r="I174" s="412"/>
      <c r="J174" s="427">
        <v>0.26977078648856606</v>
      </c>
      <c r="K174" s="412"/>
      <c r="L174" s="428">
        <f t="shared" si="4"/>
        <v>0</v>
      </c>
      <c r="M174" s="412"/>
      <c r="N174" s="427">
        <v>0.60110366140536664</v>
      </c>
      <c r="O174" s="412"/>
      <c r="P174" s="428">
        <f t="shared" si="5"/>
        <v>0</v>
      </c>
    </row>
    <row r="175" spans="2:16">
      <c r="B175" s="280" t="str">
        <v>38</v>
      </c>
      <c r="C175" s="458" t="str">
        <v>事務用品</v>
      </c>
      <c r="D175" s="423"/>
      <c r="E175" s="426"/>
      <c r="F175" s="428">
        <f t="shared" si="6"/>
        <v>0</v>
      </c>
      <c r="G175" s="412"/>
      <c r="H175" s="428">
        <v>0</v>
      </c>
      <c r="I175" s="412"/>
      <c r="J175" s="427">
        <v>0</v>
      </c>
      <c r="K175" s="412"/>
      <c r="L175" s="428">
        <f t="shared" si="4"/>
        <v>0</v>
      </c>
      <c r="M175" s="412"/>
      <c r="N175" s="427">
        <v>0</v>
      </c>
      <c r="O175" s="412"/>
      <c r="P175" s="428">
        <f t="shared" si="5"/>
        <v>0</v>
      </c>
    </row>
    <row r="176" spans="2:16" ht="12.75" thickBot="1">
      <c r="B176" s="285" t="str">
        <v>39</v>
      </c>
      <c r="C176" s="459" t="str">
        <v>分類不明</v>
      </c>
      <c r="D176" s="423"/>
      <c r="E176" s="426"/>
      <c r="F176" s="428">
        <f t="shared" si="6"/>
        <v>0</v>
      </c>
      <c r="G176" s="412"/>
      <c r="H176" s="428">
        <v>0</v>
      </c>
      <c r="I176" s="412"/>
      <c r="J176" s="427">
        <v>2.7586571504097279E-2</v>
      </c>
      <c r="K176" s="412"/>
      <c r="L176" s="428">
        <f t="shared" si="4"/>
        <v>0</v>
      </c>
      <c r="M176" s="412"/>
      <c r="N176" s="427">
        <v>0.39233412635474491</v>
      </c>
      <c r="O176" s="412"/>
      <c r="P176" s="428">
        <f t="shared" si="5"/>
        <v>0</v>
      </c>
    </row>
    <row r="177" spans="2:16" ht="12.75" thickBot="1">
      <c r="B177" s="460"/>
      <c r="C177" s="461" t="s">
        <v>56</v>
      </c>
      <c r="D177" s="423"/>
      <c r="E177" s="426"/>
      <c r="F177" s="417">
        <f>SUM(F138:F176)</f>
        <v>0</v>
      </c>
      <c r="G177" s="412"/>
      <c r="H177" s="417">
        <f>SUM(H138:H176)</f>
        <v>0</v>
      </c>
      <c r="I177" s="423"/>
      <c r="J177" s="462"/>
      <c r="K177" s="426"/>
      <c r="L177" s="417">
        <f>SUM(L138:L176)</f>
        <v>0</v>
      </c>
      <c r="M177" s="423"/>
      <c r="N177" s="462"/>
      <c r="O177" s="426"/>
      <c r="P177" s="417">
        <f>SUM(P138:P176)</f>
        <v>0</v>
      </c>
    </row>
  </sheetData>
  <mergeCells count="3">
    <mergeCell ref="H38:H44"/>
    <mergeCell ref="J38:J44"/>
    <mergeCell ref="L38:L44"/>
  </mergeCells>
  <phoneticPr fontId="8"/>
  <pageMargins left="0.94488188976377963" right="0.55118110236220474" top="1.6929133858267718" bottom="0.98425196850393704" header="0.51181102362204722" footer="0.51181102362204722"/>
  <pageSetup paperSize="9" scale="68" pageOrder="overThenDown" orientation="landscape" r:id="rId1"/>
  <headerFooter alignWithMargins="0"/>
  <rowBreaks count="3" manualBreakCount="3">
    <brk id="46" max="16383" man="1"/>
    <brk id="90" max="16383" man="1"/>
    <brk id="135" max="16383" man="1"/>
  </rowBreaks>
  <colBreaks count="2" manualBreakCount="2">
    <brk id="17" max="1048575" man="1"/>
    <brk id="31" max="176"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12</vt:i4>
      </vt:variant>
      <vt:variant>
        <vt:lpstr>グラフ</vt:lpstr>
      </vt:variant>
      <vt:variant>
        <vt:i4>5</vt:i4>
      </vt:variant>
      <vt:variant>
        <vt:lpstr>名前付き一覧</vt:lpstr>
      </vt:variant>
      <vt:variant>
        <vt:i4>10</vt:i4>
      </vt:variant>
    </vt:vector>
  </HeadingPairs>
  <TitlesOfParts>
    <vt:vector size="27" baseType="lpstr">
      <vt:lpstr>使い方</vt:lpstr>
      <vt:lpstr>入力</vt:lpstr>
      <vt:lpstr>結果</vt:lpstr>
      <vt:lpstr>雇用</vt:lpstr>
      <vt:lpstr>税</vt:lpstr>
      <vt:lpstr>体系図</vt:lpstr>
      <vt:lpstr>効果内訳</vt:lpstr>
      <vt:lpstr>１次効果</vt:lpstr>
      <vt:lpstr>２次効果</vt:lpstr>
      <vt:lpstr>係数</vt:lpstr>
      <vt:lpstr>マージン率</vt:lpstr>
      <vt:lpstr>参考●消費転換係数の履歴</vt:lpstr>
      <vt:lpstr>G1</vt:lpstr>
      <vt:lpstr>G2</vt:lpstr>
      <vt:lpstr>G3</vt:lpstr>
      <vt:lpstr>G4</vt:lpstr>
      <vt:lpstr>G5</vt:lpstr>
      <vt:lpstr>'１次効果'!Print_Area</vt:lpstr>
      <vt:lpstr>係数!Print_Area</vt:lpstr>
      <vt:lpstr>結果!Print_Area</vt:lpstr>
      <vt:lpstr>雇用!Print_Area</vt:lpstr>
      <vt:lpstr>体系図!Print_Area</vt:lpstr>
      <vt:lpstr>'１次効果'!Print_Titles</vt:lpstr>
      <vt:lpstr>'２次効果'!Print_Titles</vt:lpstr>
      <vt:lpstr>係数!Print_Titles</vt:lpstr>
      <vt:lpstr>結果!Print_Titles</vt:lpstr>
      <vt:lpstr>雇用!Print_Titles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宮崎 浩成（三重県統計課）</cp:lastModifiedBy>
  <cp:lastPrinted>2017-02-01T11:18:17Z</cp:lastPrinted>
  <dcterms:created xsi:type="dcterms:W3CDTF">2016-10-31T00:51:22Z</dcterms:created>
  <dcterms:modified xsi:type="dcterms:W3CDTF">2020-04-24T07:00:44Z</dcterms:modified>
</cp:coreProperties>
</file>