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0" yWindow="-120" windowWidth="11190" windowHeight="8340" tabRatio="414"/>
  </bookViews>
  <sheets>
    <sheet name="動態 " sheetId="12693" r:id="rId1"/>
    <sheet name="人口動態1" sheetId="12689" r:id="rId2"/>
    <sheet name="動態2" sheetId="12690" r:id="rId3"/>
    <sheet name="動態3" sheetId="12691" r:id="rId4"/>
    <sheet name="動態4" sheetId="12694" r:id="rId5"/>
    <sheet name="グラフ" sheetId="12692" r:id="rId6"/>
  </sheets>
  <definedNames>
    <definedName name="_xlnm.Print_Area" localSheetId="5">グラフ!$A$1:$I$56</definedName>
    <definedName name="_xlnm.Print_Area" localSheetId="1">人口動態1!$A$1:$AA$28</definedName>
    <definedName name="_xlnm.Print_Area" localSheetId="0">'動態 '!$A$1:$N$29</definedName>
    <definedName name="_xlnm.Print_Area" localSheetId="2">動態2!$C$1:$AX$35</definedName>
    <definedName name="_xlnm.Print_Area" localSheetId="3">動態3!$C$1:$AL$33</definedName>
    <definedName name="_xlnm.Print_Area" localSheetId="4">動態4!$A$1:$M$24</definedName>
    <definedName name="_xlnm.Print_Titles" localSheetId="2">動態2!$A:$B</definedName>
    <definedName name="_xlnm.Print_Titles" localSheetId="3">動態3!$A:$B</definedName>
  </definedNames>
  <calcPr calcId="145621"/>
</workbook>
</file>

<file path=xl/calcChain.xml><?xml version="1.0" encoding="utf-8"?>
<calcChain xmlns="http://schemas.openxmlformats.org/spreadsheetml/2006/main">
  <c r="D7" i="12689" l="1"/>
  <c r="R16" i="12689" l="1"/>
  <c r="Y16" i="12689"/>
  <c r="K16" i="12689"/>
  <c r="E16" i="12689"/>
  <c r="H16" i="12689"/>
  <c r="N32" i="12692" l="1"/>
  <c r="M32" i="12692"/>
  <c r="N31" i="12692"/>
  <c r="M31" i="12692"/>
  <c r="N30" i="12692"/>
  <c r="M30" i="12692"/>
  <c r="N29" i="12692"/>
  <c r="M29" i="12692"/>
  <c r="N28" i="12692"/>
  <c r="M28" i="12692"/>
  <c r="N25" i="12692"/>
  <c r="M25" i="12692"/>
  <c r="N24" i="12692"/>
  <c r="M24" i="12692"/>
  <c r="N23" i="12692"/>
  <c r="M23" i="12692"/>
  <c r="N22" i="12692"/>
  <c r="M22" i="12692"/>
  <c r="N21" i="12692"/>
  <c r="M21" i="12692"/>
  <c r="M24" i="12694"/>
  <c r="L24" i="12694"/>
  <c r="K24" i="12694"/>
  <c r="J24" i="12694"/>
  <c r="I24" i="12694"/>
  <c r="H24" i="12694"/>
  <c r="G24" i="12694"/>
  <c r="F24" i="12694"/>
  <c r="E24" i="12694"/>
  <c r="D24" i="12694"/>
  <c r="M23" i="12694"/>
  <c r="L23" i="12694"/>
  <c r="K23" i="12694"/>
  <c r="J23" i="12694"/>
  <c r="I23" i="12694"/>
  <c r="H23" i="12694"/>
  <c r="G23" i="12694"/>
  <c r="F23" i="12694"/>
  <c r="E23" i="12694"/>
  <c r="D23" i="12694"/>
  <c r="M22" i="12694"/>
  <c r="L22" i="12694"/>
  <c r="K22" i="12694"/>
  <c r="J22" i="12694"/>
  <c r="I22" i="12694"/>
  <c r="H22" i="12694"/>
  <c r="G22" i="12694"/>
  <c r="F22" i="12694"/>
  <c r="E22" i="12694"/>
  <c r="D22" i="12694"/>
  <c r="M21" i="12694"/>
  <c r="L21" i="12694"/>
  <c r="K21" i="12694"/>
  <c r="J21" i="12694"/>
  <c r="I21" i="12694"/>
  <c r="H21" i="12694"/>
  <c r="G21" i="12694"/>
  <c r="F21" i="12694"/>
  <c r="E21" i="12694"/>
  <c r="D21" i="12694"/>
  <c r="M20" i="12694"/>
  <c r="L20" i="12694"/>
  <c r="K20" i="12694"/>
  <c r="J20" i="12694"/>
  <c r="I20" i="12694"/>
  <c r="H20" i="12694"/>
  <c r="G20" i="12694"/>
  <c r="F20" i="12694"/>
  <c r="E20" i="12694"/>
  <c r="D20" i="12694"/>
  <c r="M19" i="12694"/>
  <c r="L19" i="12694"/>
  <c r="K19" i="12694"/>
  <c r="J19" i="12694"/>
  <c r="I19" i="12694"/>
  <c r="H19" i="12694"/>
  <c r="G19" i="12694"/>
  <c r="F19" i="12694"/>
  <c r="E19" i="12694"/>
  <c r="D19" i="12694"/>
  <c r="M18" i="12694"/>
  <c r="L18" i="12694"/>
  <c r="K18" i="12694"/>
  <c r="J18" i="12694"/>
  <c r="I18" i="12694"/>
  <c r="H18" i="12694"/>
  <c r="G18" i="12694"/>
  <c r="F18" i="12694"/>
  <c r="E18" i="12694"/>
  <c r="D18" i="12694"/>
  <c r="M17" i="12694"/>
  <c r="L17" i="12694"/>
  <c r="K17" i="12694"/>
  <c r="J17" i="12694"/>
  <c r="I17" i="12694"/>
  <c r="H17" i="12694"/>
  <c r="G17" i="12694"/>
  <c r="F17" i="12694"/>
  <c r="E17" i="12694"/>
  <c r="D17" i="12694"/>
  <c r="M16" i="12694"/>
  <c r="L16" i="12694"/>
  <c r="K16" i="12694"/>
  <c r="J16" i="12694"/>
  <c r="I16" i="12694"/>
  <c r="H16" i="12694"/>
  <c r="G16" i="12694"/>
  <c r="F16" i="12694"/>
  <c r="E16" i="12694"/>
  <c r="D16" i="12694"/>
  <c r="M15" i="12694"/>
  <c r="L15" i="12694"/>
  <c r="K15" i="12694"/>
  <c r="J15" i="12694"/>
  <c r="I15" i="12694"/>
  <c r="H15" i="12694"/>
  <c r="G15" i="12694"/>
  <c r="F15" i="12694"/>
  <c r="E15" i="12694"/>
  <c r="D15" i="12694"/>
  <c r="D32" i="12692"/>
  <c r="AL32" i="12691"/>
  <c r="AK32" i="12691"/>
  <c r="AJ32" i="12691"/>
  <c r="AI32" i="12691"/>
  <c r="AF32" i="12691"/>
  <c r="AE32" i="12691"/>
  <c r="AD32" i="12691"/>
  <c r="AC32" i="12691"/>
  <c r="AB32" i="12691"/>
  <c r="AA32" i="12691"/>
  <c r="Z32" i="12691"/>
  <c r="Y32" i="12691"/>
  <c r="X32" i="12691"/>
  <c r="W32" i="12691"/>
  <c r="V32" i="12691"/>
  <c r="U32" i="12691"/>
  <c r="T32" i="12691"/>
  <c r="S32" i="12691"/>
  <c r="R32" i="12691"/>
  <c r="Q32" i="12691"/>
  <c r="P32" i="12691"/>
  <c r="O32" i="12691"/>
  <c r="N32" i="12691"/>
  <c r="M32" i="12691"/>
  <c r="L32" i="12691"/>
  <c r="K32" i="12691"/>
  <c r="J32" i="12691"/>
  <c r="I32" i="12691"/>
  <c r="H32" i="12691"/>
  <c r="G32" i="12691"/>
  <c r="F32" i="12691"/>
  <c r="E32" i="12691"/>
  <c r="D32" i="12691"/>
  <c r="C32" i="12691"/>
  <c r="AL29" i="12691"/>
  <c r="AK29" i="12691"/>
  <c r="AJ29" i="12691"/>
  <c r="AI29" i="12691"/>
  <c r="AF29" i="12691"/>
  <c r="AE29" i="12691"/>
  <c r="AD29" i="12691"/>
  <c r="AC29" i="12691"/>
  <c r="AB29" i="12691"/>
  <c r="AA29" i="12691"/>
  <c r="Z29" i="12691"/>
  <c r="Y29" i="12691"/>
  <c r="X29" i="12691"/>
  <c r="W29" i="12691"/>
  <c r="V29" i="12691"/>
  <c r="U29" i="12691"/>
  <c r="T29" i="12691"/>
  <c r="S29" i="12691"/>
  <c r="R29" i="12691"/>
  <c r="Q29" i="12691"/>
  <c r="P29" i="12691"/>
  <c r="O29" i="12691"/>
  <c r="N29" i="12691"/>
  <c r="M29" i="12691"/>
  <c r="L29" i="12691"/>
  <c r="K29" i="12691"/>
  <c r="J29" i="12691"/>
  <c r="I29" i="12691"/>
  <c r="H29" i="12691"/>
  <c r="G29" i="12691"/>
  <c r="F29" i="12691"/>
  <c r="E29" i="12691"/>
  <c r="D29" i="12691"/>
  <c r="C29" i="12691"/>
  <c r="AL26" i="12691"/>
  <c r="AK26" i="12691"/>
  <c r="AJ26" i="12691"/>
  <c r="AI26" i="12691"/>
  <c r="AF26" i="12691"/>
  <c r="AE26" i="12691"/>
  <c r="AD26" i="12691"/>
  <c r="AC26" i="12691"/>
  <c r="AB26" i="12691"/>
  <c r="AA26" i="12691"/>
  <c r="Z26" i="12691"/>
  <c r="Y26" i="12691"/>
  <c r="X26" i="12691"/>
  <c r="W26" i="12691"/>
  <c r="V26" i="12691"/>
  <c r="U26" i="12691"/>
  <c r="T26" i="12691"/>
  <c r="S26" i="12691"/>
  <c r="R26" i="12691"/>
  <c r="Q26" i="12691"/>
  <c r="P26" i="12691"/>
  <c r="O26" i="12691"/>
  <c r="N26" i="12691"/>
  <c r="M26" i="12691"/>
  <c r="L26" i="12691"/>
  <c r="K26" i="12691"/>
  <c r="J26" i="12691"/>
  <c r="I26" i="12691"/>
  <c r="H26" i="12691"/>
  <c r="G26" i="12691"/>
  <c r="F26" i="12691"/>
  <c r="E26" i="12691"/>
  <c r="D26" i="12691"/>
  <c r="C26" i="12691"/>
  <c r="AL23" i="12691"/>
  <c r="AK23" i="12691"/>
  <c r="AJ23" i="12691"/>
  <c r="AI23" i="12691"/>
  <c r="AF23" i="12691"/>
  <c r="AE23" i="12691"/>
  <c r="AD23" i="12691"/>
  <c r="AC23" i="12691"/>
  <c r="AB23" i="12691"/>
  <c r="AA23" i="12691"/>
  <c r="Z23" i="12691"/>
  <c r="Y23" i="12691"/>
  <c r="X23" i="12691"/>
  <c r="W23" i="12691"/>
  <c r="V23" i="12691"/>
  <c r="U23" i="12691"/>
  <c r="T23" i="12691"/>
  <c r="S23" i="12691"/>
  <c r="R23" i="12691"/>
  <c r="Q23" i="12691"/>
  <c r="P23" i="12691"/>
  <c r="O23" i="12691"/>
  <c r="N23" i="12691"/>
  <c r="M23" i="12691"/>
  <c r="L23" i="12691"/>
  <c r="K23" i="12691"/>
  <c r="J23" i="12691"/>
  <c r="I23" i="12691"/>
  <c r="H23" i="12691"/>
  <c r="G23" i="12691"/>
  <c r="F23" i="12691"/>
  <c r="E23" i="12691"/>
  <c r="D23" i="12691"/>
  <c r="C23" i="12691"/>
  <c r="AL20" i="12691"/>
  <c r="AK20" i="12691"/>
  <c r="AJ20" i="12691"/>
  <c r="AI20" i="12691"/>
  <c r="AF20" i="12691"/>
  <c r="AE20" i="12691"/>
  <c r="AD20" i="12691"/>
  <c r="AC20" i="12691"/>
  <c r="AB20" i="12691"/>
  <c r="AA20" i="12691"/>
  <c r="Z20" i="12691"/>
  <c r="Y20" i="12691"/>
  <c r="X20" i="12691"/>
  <c r="W20" i="12691"/>
  <c r="V20" i="12691"/>
  <c r="U20" i="12691"/>
  <c r="T20" i="12691"/>
  <c r="S20" i="12691"/>
  <c r="R20" i="12691"/>
  <c r="Q20" i="12691"/>
  <c r="P20" i="12691"/>
  <c r="O20" i="12691"/>
  <c r="N20" i="12691"/>
  <c r="M20" i="12691"/>
  <c r="L20" i="12691"/>
  <c r="K20" i="12691"/>
  <c r="J20" i="12691"/>
  <c r="I20" i="12691"/>
  <c r="H20" i="12691"/>
  <c r="G20" i="12691"/>
  <c r="F20" i="12691"/>
  <c r="E20" i="12691"/>
  <c r="D20" i="12691"/>
  <c r="C20" i="12691"/>
  <c r="AL17" i="12691"/>
  <c r="AK17" i="12691"/>
  <c r="AJ17" i="12691"/>
  <c r="AI17" i="12691"/>
  <c r="AF17" i="12691"/>
  <c r="AE17" i="12691"/>
  <c r="AD17" i="12691"/>
  <c r="AC17" i="12691"/>
  <c r="AB17" i="12691"/>
  <c r="AA17" i="12691"/>
  <c r="Z17" i="12691"/>
  <c r="Y17" i="12691"/>
  <c r="X17" i="12691"/>
  <c r="W17" i="12691"/>
  <c r="V17" i="12691"/>
  <c r="U17" i="12691"/>
  <c r="T17" i="12691"/>
  <c r="S17" i="12691"/>
  <c r="R17" i="12691"/>
  <c r="Q17" i="12691"/>
  <c r="P17" i="12691"/>
  <c r="O17" i="12691"/>
  <c r="N17" i="12691"/>
  <c r="M17" i="12691"/>
  <c r="L17" i="12691"/>
  <c r="K17" i="12691"/>
  <c r="J17" i="12691"/>
  <c r="I17" i="12691"/>
  <c r="H17" i="12691"/>
  <c r="G17" i="12691"/>
  <c r="F17" i="12691"/>
  <c r="E17" i="12691"/>
  <c r="D17" i="12691"/>
  <c r="C17" i="12691"/>
  <c r="AL14" i="12691"/>
  <c r="AK14" i="12691"/>
  <c r="AJ14" i="12691"/>
  <c r="AI14" i="12691"/>
  <c r="AF14" i="12691"/>
  <c r="AE14" i="12691"/>
  <c r="AD14" i="12691"/>
  <c r="AC14" i="12691"/>
  <c r="AB14" i="12691"/>
  <c r="AA14" i="12691"/>
  <c r="Z14" i="12691"/>
  <c r="Y14" i="12691"/>
  <c r="X14" i="12691"/>
  <c r="W14" i="12691"/>
  <c r="V14" i="12691"/>
  <c r="U14" i="12691"/>
  <c r="T14" i="12691"/>
  <c r="S14" i="12691"/>
  <c r="R14" i="12691"/>
  <c r="Q14" i="12691"/>
  <c r="P14" i="12691"/>
  <c r="O14" i="12691"/>
  <c r="N14" i="12691"/>
  <c r="M14" i="12691"/>
  <c r="L14" i="12691"/>
  <c r="K14" i="12691"/>
  <c r="J14" i="12691"/>
  <c r="I14" i="12691"/>
  <c r="H14" i="12691"/>
  <c r="G14" i="12691"/>
  <c r="F14" i="12691"/>
  <c r="E14" i="12691"/>
  <c r="D14" i="12691"/>
  <c r="C14" i="12691"/>
  <c r="AL11" i="12691"/>
  <c r="AK11" i="12691"/>
  <c r="AJ11" i="12691"/>
  <c r="AI11" i="12691"/>
  <c r="AF11" i="12691"/>
  <c r="AE11" i="12691"/>
  <c r="AD11" i="12691"/>
  <c r="AC11" i="12691"/>
  <c r="AB11" i="12691"/>
  <c r="AA11" i="12691"/>
  <c r="Z11" i="12691"/>
  <c r="Y11" i="12691"/>
  <c r="X11" i="12691"/>
  <c r="W11" i="12691"/>
  <c r="V11" i="12691"/>
  <c r="U11" i="12691"/>
  <c r="T11" i="12691"/>
  <c r="S11" i="12691"/>
  <c r="R11" i="12691"/>
  <c r="Q11" i="12691"/>
  <c r="P11" i="12691"/>
  <c r="O11" i="12691"/>
  <c r="N11" i="12691"/>
  <c r="M11" i="12691"/>
  <c r="L11" i="12691"/>
  <c r="K11" i="12691"/>
  <c r="J11" i="12691"/>
  <c r="I11" i="12691"/>
  <c r="H11" i="12691"/>
  <c r="G11" i="12691"/>
  <c r="F11" i="12691"/>
  <c r="E11" i="12691"/>
  <c r="D11" i="12691"/>
  <c r="C11" i="12691"/>
  <c r="AL8" i="12691"/>
  <c r="AK8" i="12691"/>
  <c r="AJ8" i="12691"/>
  <c r="AI8" i="12691"/>
  <c r="AF8" i="12691"/>
  <c r="AE8" i="12691"/>
  <c r="AD8" i="12691"/>
  <c r="AC8" i="12691"/>
  <c r="AB8" i="12691"/>
  <c r="AA8" i="12691"/>
  <c r="Z8" i="12691"/>
  <c r="Y8" i="12691"/>
  <c r="X8" i="12691"/>
  <c r="W8" i="12691"/>
  <c r="V8" i="12691"/>
  <c r="U8" i="12691"/>
  <c r="T8" i="12691"/>
  <c r="S8" i="12691"/>
  <c r="R8" i="12691"/>
  <c r="Q8" i="12691"/>
  <c r="P8" i="12691"/>
  <c r="O8" i="12691"/>
  <c r="N8" i="12691"/>
  <c r="M8" i="12691"/>
  <c r="L8" i="12691"/>
  <c r="K8" i="12691"/>
  <c r="J8" i="12691"/>
  <c r="I8" i="12691"/>
  <c r="H8" i="12691"/>
  <c r="G8" i="12691"/>
  <c r="F8" i="12691"/>
  <c r="E8" i="12691"/>
  <c r="D8" i="12691"/>
  <c r="C8" i="12691"/>
  <c r="AX30" i="12690"/>
  <c r="AW30" i="12690"/>
  <c r="AV30" i="12690"/>
  <c r="AU30" i="12690"/>
  <c r="AT30" i="12690"/>
  <c r="AS30" i="12690"/>
  <c r="AR30" i="12690"/>
  <c r="AQ30" i="12690"/>
  <c r="AP30" i="12690"/>
  <c r="AO30" i="12690"/>
  <c r="AN30" i="12690"/>
  <c r="AM30" i="12690"/>
  <c r="AL30" i="12690"/>
  <c r="AK30" i="12690"/>
  <c r="AJ30" i="12690"/>
  <c r="AI30" i="12690"/>
  <c r="AH30" i="12690"/>
  <c r="AG30" i="12690"/>
  <c r="AF30" i="12690"/>
  <c r="AE30" i="12690"/>
  <c r="AD30" i="12690"/>
  <c r="AC30" i="12690"/>
  <c r="AB30" i="12690"/>
  <c r="AA30" i="12690"/>
  <c r="Z30" i="12690"/>
  <c r="Y30" i="12690"/>
  <c r="X30" i="12690"/>
  <c r="W30" i="12690"/>
  <c r="V30" i="12690"/>
  <c r="U30" i="12690"/>
  <c r="T30" i="12690"/>
  <c r="S30" i="12690"/>
  <c r="R30" i="12690"/>
  <c r="Q30" i="12690"/>
  <c r="P30" i="12690"/>
  <c r="O30" i="12690"/>
  <c r="N30" i="12690"/>
  <c r="M30" i="12690"/>
  <c r="L30" i="12690"/>
  <c r="K30" i="12690"/>
  <c r="J30" i="12690"/>
  <c r="I30" i="12690"/>
  <c r="H30" i="12690"/>
  <c r="G30" i="12690"/>
  <c r="F30" i="12690"/>
  <c r="E30" i="12690"/>
  <c r="D30" i="12690"/>
  <c r="C30" i="12690"/>
  <c r="AX27" i="12690"/>
  <c r="AW27" i="12690"/>
  <c r="AV27" i="12690"/>
  <c r="AU27" i="12690"/>
  <c r="AT27" i="12690"/>
  <c r="AS27" i="12690"/>
  <c r="AR27" i="12690"/>
  <c r="AQ27" i="12690"/>
  <c r="AP27" i="12690"/>
  <c r="AO27" i="12690"/>
  <c r="AN27" i="12690"/>
  <c r="AM27" i="12690"/>
  <c r="AL27" i="12690"/>
  <c r="AK27" i="12690"/>
  <c r="AJ27" i="12690"/>
  <c r="AI27" i="12690"/>
  <c r="AH27" i="12690"/>
  <c r="AG27" i="12690"/>
  <c r="AF27" i="12690"/>
  <c r="AE27" i="12690"/>
  <c r="AD27" i="12690"/>
  <c r="AC27" i="12690"/>
  <c r="AB27" i="12690"/>
  <c r="AA27" i="12690"/>
  <c r="Z27" i="12690"/>
  <c r="Y27" i="12690"/>
  <c r="X27" i="12690"/>
  <c r="W27" i="12690"/>
  <c r="V27" i="12690"/>
  <c r="U27" i="12690"/>
  <c r="T27" i="12690"/>
  <c r="S27" i="12690"/>
  <c r="R27" i="12690"/>
  <c r="Q27" i="12690"/>
  <c r="P27" i="12690"/>
  <c r="O27" i="12690"/>
  <c r="N27" i="12690"/>
  <c r="M27" i="12690"/>
  <c r="L27" i="12690"/>
  <c r="K27" i="12690"/>
  <c r="J27" i="12690"/>
  <c r="I27" i="12690"/>
  <c r="H27" i="12690"/>
  <c r="G27" i="12690"/>
  <c r="F27" i="12690"/>
  <c r="E27" i="12690"/>
  <c r="D27" i="12690"/>
  <c r="C27" i="12690"/>
  <c r="AX24" i="12690"/>
  <c r="AW24" i="12690"/>
  <c r="AV24" i="12690"/>
  <c r="AU24" i="12690"/>
  <c r="AT24" i="12690"/>
  <c r="AS24" i="12690"/>
  <c r="AR24" i="12690"/>
  <c r="AQ24" i="12690"/>
  <c r="AP24" i="12690"/>
  <c r="AO24" i="12690"/>
  <c r="AN24" i="12690"/>
  <c r="AM24" i="12690"/>
  <c r="AL24" i="12690"/>
  <c r="AK24" i="12690"/>
  <c r="AJ24" i="12690"/>
  <c r="AI24" i="12690"/>
  <c r="AH24" i="12690"/>
  <c r="AG24" i="12690"/>
  <c r="AF24" i="12690"/>
  <c r="AE24" i="12690"/>
  <c r="AD24" i="12690"/>
  <c r="AC24" i="12690"/>
  <c r="AB24" i="12690"/>
  <c r="AA24" i="12690"/>
  <c r="Z24" i="12690"/>
  <c r="Y24" i="12690"/>
  <c r="X24" i="12690"/>
  <c r="W24" i="12690"/>
  <c r="V24" i="12690"/>
  <c r="U24" i="12690"/>
  <c r="T24" i="12690"/>
  <c r="S24" i="12690"/>
  <c r="R24" i="12690"/>
  <c r="Q24" i="12690"/>
  <c r="P24" i="12690"/>
  <c r="O24" i="12690"/>
  <c r="N24" i="12690"/>
  <c r="M24" i="12690"/>
  <c r="L24" i="12690"/>
  <c r="K24" i="12690"/>
  <c r="J24" i="12690"/>
  <c r="I24" i="12690"/>
  <c r="H24" i="12690"/>
  <c r="G24" i="12690"/>
  <c r="F24" i="12690"/>
  <c r="E24" i="12690"/>
  <c r="D24" i="12690"/>
  <c r="C24" i="12690"/>
  <c r="AX21" i="12690"/>
  <c r="AW21" i="12690"/>
  <c r="AV21" i="12690"/>
  <c r="AU21" i="12690"/>
  <c r="AT21" i="12690"/>
  <c r="AS21" i="12690"/>
  <c r="AR21" i="12690"/>
  <c r="AQ21" i="12690"/>
  <c r="AP21" i="12690"/>
  <c r="AO21" i="12690"/>
  <c r="AN21" i="12690"/>
  <c r="AM21" i="12690"/>
  <c r="AL21" i="12690"/>
  <c r="AK21" i="12690"/>
  <c r="AJ21" i="12690"/>
  <c r="AI21" i="12690"/>
  <c r="AH21" i="12690"/>
  <c r="AG21" i="12690"/>
  <c r="AF21" i="12690"/>
  <c r="AE21" i="12690"/>
  <c r="AD21" i="12690"/>
  <c r="AC21" i="12690"/>
  <c r="AB21" i="12690"/>
  <c r="AA21" i="12690"/>
  <c r="Z21" i="12690"/>
  <c r="Y21" i="12690"/>
  <c r="X21" i="12690"/>
  <c r="W21" i="12690"/>
  <c r="V21" i="12690"/>
  <c r="U21" i="12690"/>
  <c r="T21" i="12690"/>
  <c r="S21" i="12690"/>
  <c r="R21" i="12690"/>
  <c r="Q21" i="12690"/>
  <c r="P21" i="12690"/>
  <c r="O21" i="12690"/>
  <c r="N21" i="12690"/>
  <c r="M21" i="12690"/>
  <c r="L21" i="12690"/>
  <c r="K21" i="12690"/>
  <c r="J21" i="12690"/>
  <c r="I21" i="12690"/>
  <c r="H21" i="12690"/>
  <c r="G21" i="12690"/>
  <c r="F21" i="12690"/>
  <c r="E21" i="12690"/>
  <c r="D21" i="12690"/>
  <c r="C21" i="12690"/>
  <c r="AX18" i="12690"/>
  <c r="AW18" i="12690"/>
  <c r="AV18" i="12690"/>
  <c r="AU18" i="12690"/>
  <c r="AT18" i="12690"/>
  <c r="AS18" i="12690"/>
  <c r="AR18" i="12690"/>
  <c r="AQ18" i="12690"/>
  <c r="AP18" i="12690"/>
  <c r="AO18" i="12690"/>
  <c r="AN18" i="12690"/>
  <c r="AM18" i="12690"/>
  <c r="AL18" i="12690"/>
  <c r="AK18" i="12690"/>
  <c r="AJ18" i="12690"/>
  <c r="AI18" i="12690"/>
  <c r="AH18" i="12690"/>
  <c r="AG18" i="12690"/>
  <c r="AF18" i="12690"/>
  <c r="AE18" i="12690"/>
  <c r="AD18" i="12690"/>
  <c r="AC18" i="12690"/>
  <c r="AB18" i="12690"/>
  <c r="AA18" i="12690"/>
  <c r="Z18" i="12690"/>
  <c r="Y18" i="12690"/>
  <c r="X18" i="12690"/>
  <c r="W18" i="12690"/>
  <c r="V18" i="12690"/>
  <c r="U18" i="12690"/>
  <c r="T18" i="12690"/>
  <c r="S18" i="12690"/>
  <c r="R18" i="12690"/>
  <c r="Q18" i="12690"/>
  <c r="P18" i="12690"/>
  <c r="O18" i="12690"/>
  <c r="N18" i="12690"/>
  <c r="M18" i="12690"/>
  <c r="L18" i="12690"/>
  <c r="K18" i="12690"/>
  <c r="J18" i="12690"/>
  <c r="I18" i="12690"/>
  <c r="H18" i="12690"/>
  <c r="G18" i="12690"/>
  <c r="F18" i="12690"/>
  <c r="E18" i="12690"/>
  <c r="D18" i="12690"/>
  <c r="C18" i="12690"/>
  <c r="AX15" i="12690"/>
  <c r="AW15" i="12690"/>
  <c r="AV15" i="12690"/>
  <c r="AU15" i="12690"/>
  <c r="AT15" i="12690"/>
  <c r="AS15" i="12690"/>
  <c r="AR15" i="12690"/>
  <c r="AQ15" i="12690"/>
  <c r="AP15" i="12690"/>
  <c r="AO15" i="12690"/>
  <c r="AN15" i="12690"/>
  <c r="AM15" i="12690"/>
  <c r="AL15" i="12690"/>
  <c r="AK15" i="12690"/>
  <c r="AJ15" i="12690"/>
  <c r="AI15" i="12690"/>
  <c r="AH15" i="12690"/>
  <c r="AG15" i="12690"/>
  <c r="AF15" i="12690"/>
  <c r="AE15" i="12690"/>
  <c r="AD15" i="12690"/>
  <c r="AC15" i="12690"/>
  <c r="AB15" i="12690"/>
  <c r="AA15" i="12690"/>
  <c r="Z15" i="12690"/>
  <c r="Y15" i="12690"/>
  <c r="X15" i="12690"/>
  <c r="W15" i="12690"/>
  <c r="V15" i="12690"/>
  <c r="U15" i="12690"/>
  <c r="T15" i="12690"/>
  <c r="S15" i="12690"/>
  <c r="R15" i="12690"/>
  <c r="Q15" i="12690"/>
  <c r="P15" i="12690"/>
  <c r="O15" i="12690"/>
  <c r="N15" i="12690"/>
  <c r="M15" i="12690"/>
  <c r="L15" i="12690"/>
  <c r="K15" i="12690"/>
  <c r="J15" i="12690"/>
  <c r="I15" i="12690"/>
  <c r="H15" i="12690"/>
  <c r="G15" i="12690"/>
  <c r="F15" i="12690"/>
  <c r="E15" i="12690"/>
  <c r="D15" i="12690"/>
  <c r="C15" i="12690"/>
  <c r="AX12" i="12690"/>
  <c r="AW12" i="12690"/>
  <c r="AV12" i="12690"/>
  <c r="AU12" i="12690"/>
  <c r="AT12" i="12690"/>
  <c r="AS12" i="12690"/>
  <c r="AR12" i="12690"/>
  <c r="AQ12" i="12690"/>
  <c r="AP12" i="12690"/>
  <c r="AO12" i="12690"/>
  <c r="AN12" i="12690"/>
  <c r="AM12" i="12690"/>
  <c r="AL12" i="12690"/>
  <c r="AK12" i="12690"/>
  <c r="AJ12" i="12690"/>
  <c r="AI12" i="12690"/>
  <c r="AH12" i="12690"/>
  <c r="AG12" i="12690"/>
  <c r="AF12" i="12690"/>
  <c r="AE12" i="12690"/>
  <c r="AD12" i="12690"/>
  <c r="AC12" i="12690"/>
  <c r="AB12" i="12690"/>
  <c r="AA12" i="12690"/>
  <c r="Z12" i="12690"/>
  <c r="Y12" i="12690"/>
  <c r="X12" i="12690"/>
  <c r="W12" i="12690"/>
  <c r="V12" i="12690"/>
  <c r="U12" i="12690"/>
  <c r="T12" i="12690"/>
  <c r="S12" i="12690"/>
  <c r="R12" i="12690"/>
  <c r="Q12" i="12690"/>
  <c r="P12" i="12690"/>
  <c r="O12" i="12690"/>
  <c r="N12" i="12690"/>
  <c r="M12" i="12690"/>
  <c r="L12" i="12690"/>
  <c r="K12" i="12690"/>
  <c r="J12" i="12690"/>
  <c r="I12" i="12690"/>
  <c r="H12" i="12690"/>
  <c r="G12" i="12690"/>
  <c r="F12" i="12690"/>
  <c r="E12" i="12690"/>
  <c r="D12" i="12690"/>
  <c r="C12" i="12690"/>
  <c r="AX9" i="12690"/>
  <c r="AW9" i="12690"/>
  <c r="AV9" i="12690"/>
  <c r="AU9" i="12690"/>
  <c r="AT9" i="12690"/>
  <c r="AS9" i="12690"/>
  <c r="AR9" i="12690"/>
  <c r="AQ9" i="12690"/>
  <c r="AP9" i="12690"/>
  <c r="AO9" i="12690"/>
  <c r="AN9" i="12690"/>
  <c r="AM9" i="12690"/>
  <c r="AL9" i="12690"/>
  <c r="AK9" i="12690"/>
  <c r="AJ9" i="12690"/>
  <c r="AI9" i="12690"/>
  <c r="AH9" i="12690"/>
  <c r="AG9" i="12690"/>
  <c r="AF9" i="12690"/>
  <c r="AE9" i="12690"/>
  <c r="AD9" i="12690"/>
  <c r="AC9" i="12690"/>
  <c r="AB9" i="12690"/>
  <c r="AA9" i="12690"/>
  <c r="Z9" i="12690"/>
  <c r="Y9" i="12690"/>
  <c r="X9" i="12690"/>
  <c r="W9" i="12690"/>
  <c r="V9" i="12690"/>
  <c r="U9" i="12690"/>
  <c r="T9" i="12690"/>
  <c r="S9" i="12690"/>
  <c r="R9" i="12690"/>
  <c r="Q9" i="12690"/>
  <c r="P9" i="12690"/>
  <c r="O9" i="12690"/>
  <c r="N9" i="12690"/>
  <c r="M9" i="12690"/>
  <c r="L9" i="12690"/>
  <c r="K9" i="12690"/>
  <c r="J9" i="12690"/>
  <c r="I9" i="12690"/>
  <c r="H9" i="12690"/>
  <c r="G9" i="12690"/>
  <c r="F9" i="12690"/>
  <c r="E9" i="12690"/>
  <c r="D9" i="12690"/>
  <c r="C9" i="12690"/>
  <c r="AX6" i="12690"/>
  <c r="AW6" i="12690"/>
  <c r="AV6" i="12690"/>
  <c r="AU6" i="12690"/>
  <c r="AT6" i="12690"/>
  <c r="AS6" i="12690"/>
  <c r="AR6" i="12690"/>
  <c r="AQ6" i="12690"/>
  <c r="AP6" i="12690"/>
  <c r="AO6" i="12690"/>
  <c r="AN6" i="12690"/>
  <c r="AM6" i="12690"/>
  <c r="AL6" i="12690"/>
  <c r="AK6" i="12690"/>
  <c r="AJ6" i="12690"/>
  <c r="AI6" i="12690"/>
  <c r="AH6" i="12690"/>
  <c r="AG6" i="12690"/>
  <c r="AF6" i="12690"/>
  <c r="AE6" i="12690"/>
  <c r="AD6" i="12690"/>
  <c r="AC6" i="12690"/>
  <c r="AB6" i="12690"/>
  <c r="AA6" i="12690"/>
  <c r="Z6" i="12690"/>
  <c r="Y6" i="12690"/>
  <c r="X6" i="12690"/>
  <c r="W6" i="12690"/>
  <c r="V6" i="12690"/>
  <c r="U6" i="12690"/>
  <c r="T6" i="12690"/>
  <c r="S6" i="12690"/>
  <c r="R6" i="12690"/>
  <c r="Q6" i="12690"/>
  <c r="P6" i="12690"/>
  <c r="O6" i="12690"/>
  <c r="N6" i="12690"/>
  <c r="M6" i="12690"/>
  <c r="L6" i="12690"/>
  <c r="K6" i="12690"/>
  <c r="J6" i="12690"/>
  <c r="I6" i="12690"/>
  <c r="H6" i="12690"/>
  <c r="G6" i="12690"/>
  <c r="F6" i="12690"/>
  <c r="E6" i="12690"/>
  <c r="D6" i="12690"/>
  <c r="C6" i="12690"/>
  <c r="X24" i="12689" l="1"/>
  <c r="W24" i="12689"/>
  <c r="V24" i="12689"/>
  <c r="U24" i="12689"/>
  <c r="T24" i="12689"/>
  <c r="S24" i="12689"/>
  <c r="Q24" i="12689"/>
  <c r="P24" i="12689"/>
  <c r="O24" i="12689"/>
  <c r="N24" i="12689"/>
  <c r="M24" i="12689"/>
  <c r="L24" i="12689"/>
  <c r="J24" i="12689"/>
  <c r="I24" i="12689"/>
  <c r="H24" i="12689"/>
  <c r="G24" i="12689"/>
  <c r="F24" i="12689"/>
  <c r="X23" i="12689"/>
  <c r="W23" i="12689"/>
  <c r="V23" i="12689"/>
  <c r="U23" i="12689"/>
  <c r="T23" i="12689"/>
  <c r="S23" i="12689"/>
  <c r="Q23" i="12689"/>
  <c r="P23" i="12689"/>
  <c r="O23" i="12689"/>
  <c r="N23" i="12689"/>
  <c r="M23" i="12689"/>
  <c r="L23" i="12689"/>
  <c r="J23" i="12689"/>
  <c r="I23" i="12689"/>
  <c r="H23" i="12689"/>
  <c r="G23" i="12689"/>
  <c r="F23" i="12689"/>
  <c r="Z22" i="12689"/>
  <c r="X22" i="12689"/>
  <c r="W22" i="12689"/>
  <c r="V22" i="12689"/>
  <c r="U22" i="12689"/>
  <c r="T22" i="12689"/>
  <c r="S22" i="12689"/>
  <c r="R22" i="12689"/>
  <c r="Q22" i="12689"/>
  <c r="P22" i="12689"/>
  <c r="O22" i="12689"/>
  <c r="N22" i="12689"/>
  <c r="M22" i="12689"/>
  <c r="L22" i="12689"/>
  <c r="J22" i="12689"/>
  <c r="I22" i="12689"/>
  <c r="H22" i="12689"/>
  <c r="G22" i="12689"/>
  <c r="F22" i="12689"/>
  <c r="X21" i="12689"/>
  <c r="W21" i="12689"/>
  <c r="V21" i="12689"/>
  <c r="U21" i="12689"/>
  <c r="T21" i="12689"/>
  <c r="S21" i="12689"/>
  <c r="Q21" i="12689"/>
  <c r="P21" i="12689"/>
  <c r="O21" i="12689"/>
  <c r="N21" i="12689"/>
  <c r="M21" i="12689"/>
  <c r="L21" i="12689"/>
  <c r="J21" i="12689"/>
  <c r="I21" i="12689"/>
  <c r="H21" i="12689"/>
  <c r="G21" i="12689"/>
  <c r="F21" i="12689"/>
  <c r="Z20" i="12689"/>
  <c r="X20" i="12689"/>
  <c r="W20" i="12689"/>
  <c r="V20" i="12689"/>
  <c r="U20" i="12689"/>
  <c r="T20" i="12689"/>
  <c r="S20" i="12689"/>
  <c r="R20" i="12689"/>
  <c r="Q20" i="12689"/>
  <c r="P20" i="12689"/>
  <c r="O20" i="12689"/>
  <c r="N20" i="12689"/>
  <c r="M20" i="12689"/>
  <c r="L20" i="12689"/>
  <c r="J20" i="12689"/>
  <c r="I20" i="12689"/>
  <c r="H20" i="12689"/>
  <c r="G20" i="12689"/>
  <c r="F20" i="12689"/>
  <c r="X19" i="12689"/>
  <c r="W19" i="12689"/>
  <c r="V19" i="12689"/>
  <c r="U19" i="12689"/>
  <c r="T19" i="12689"/>
  <c r="S19" i="12689"/>
  <c r="Q19" i="12689"/>
  <c r="P19" i="12689"/>
  <c r="O19" i="12689"/>
  <c r="N19" i="12689"/>
  <c r="M19" i="12689"/>
  <c r="L19" i="12689"/>
  <c r="J19" i="12689"/>
  <c r="I19" i="12689"/>
  <c r="H19" i="12689"/>
  <c r="G19" i="12689"/>
  <c r="F19" i="12689"/>
  <c r="Z18" i="12689"/>
  <c r="X18" i="12689"/>
  <c r="W18" i="12689"/>
  <c r="V18" i="12689"/>
  <c r="U18" i="12689"/>
  <c r="T18" i="12689"/>
  <c r="S18" i="12689"/>
  <c r="R18" i="12689"/>
  <c r="Q18" i="12689"/>
  <c r="P18" i="12689"/>
  <c r="O18" i="12689"/>
  <c r="N18" i="12689"/>
  <c r="M18" i="12689"/>
  <c r="L18" i="12689"/>
  <c r="J18" i="12689"/>
  <c r="I18" i="12689"/>
  <c r="H18" i="12689"/>
  <c r="G18" i="12689"/>
  <c r="F18" i="12689"/>
  <c r="E18" i="12689"/>
  <c r="Z17" i="12689"/>
  <c r="X17" i="12689"/>
  <c r="W17" i="12689"/>
  <c r="V17" i="12689"/>
  <c r="U17" i="12689"/>
  <c r="T17" i="12689"/>
  <c r="S17" i="12689"/>
  <c r="R17" i="12689"/>
  <c r="Q17" i="12689"/>
  <c r="P17" i="12689"/>
  <c r="O17" i="12689"/>
  <c r="N17" i="12689"/>
  <c r="M17" i="12689"/>
  <c r="L17" i="12689"/>
  <c r="J17" i="12689"/>
  <c r="I17" i="12689"/>
  <c r="H17" i="12689"/>
  <c r="G17" i="12689"/>
  <c r="F17" i="12689"/>
  <c r="Z16" i="12689"/>
  <c r="X16" i="12689"/>
  <c r="W16" i="12689"/>
  <c r="V16" i="12689"/>
  <c r="U16" i="12689"/>
  <c r="T16" i="12689"/>
  <c r="S16" i="12689"/>
  <c r="Q16" i="12689"/>
  <c r="P16" i="12689"/>
  <c r="O16" i="12689"/>
  <c r="N16" i="12689"/>
  <c r="M16" i="12689"/>
  <c r="L16" i="12689"/>
  <c r="J16" i="12689"/>
  <c r="I16" i="12689"/>
  <c r="G16" i="12689"/>
  <c r="F16" i="12689"/>
  <c r="X15" i="12689"/>
  <c r="W15" i="12689"/>
  <c r="V15" i="12689"/>
  <c r="U15" i="12689"/>
  <c r="T15" i="12689"/>
  <c r="S15" i="12689"/>
  <c r="Q15" i="12689"/>
  <c r="P15" i="12689"/>
  <c r="O15" i="12689"/>
  <c r="N15" i="12689"/>
  <c r="M15" i="12689"/>
  <c r="L15" i="12689"/>
  <c r="J15" i="12689"/>
  <c r="I15" i="12689"/>
  <c r="H15" i="12689"/>
  <c r="G15" i="12689"/>
  <c r="F15" i="12689"/>
  <c r="Y24" i="12689"/>
  <c r="K23" i="12689"/>
  <c r="Y22" i="12689"/>
  <c r="K21" i="12689"/>
  <c r="Y20" i="12689"/>
  <c r="K19" i="12689"/>
  <c r="Y18" i="12689"/>
  <c r="K17" i="12689"/>
  <c r="K15" i="12689"/>
  <c r="E15" i="12689" l="1"/>
  <c r="Y15" i="12689"/>
  <c r="R24" i="12689"/>
  <c r="Z24" i="12689"/>
  <c r="R15" i="12689"/>
  <c r="Z15" i="12689"/>
  <c r="E17" i="12689"/>
  <c r="Y17" i="12689"/>
  <c r="K18" i="12689"/>
  <c r="E19" i="12689"/>
  <c r="Y19" i="12689"/>
  <c r="K20" i="12689"/>
  <c r="E21" i="12689"/>
  <c r="Y21" i="12689"/>
  <c r="K22" i="12689"/>
  <c r="E23" i="12689"/>
  <c r="Y23" i="12689"/>
  <c r="K24" i="12689"/>
  <c r="R19" i="12689"/>
  <c r="Z19" i="12689"/>
  <c r="R21" i="12689"/>
  <c r="Z21" i="12689"/>
  <c r="R23" i="12689"/>
  <c r="Z23" i="12689"/>
  <c r="E20" i="12689"/>
  <c r="E22" i="12689"/>
  <c r="E24" i="12689"/>
  <c r="AO11" i="12691" l="1"/>
  <c r="AN11" i="12691"/>
  <c r="BA15" i="12690"/>
  <c r="AZ15" i="12690"/>
  <c r="AO8" i="12691"/>
  <c r="AO14" i="12691"/>
  <c r="AO17" i="12691"/>
  <c r="AO20" i="12691"/>
  <c r="AO23" i="12691"/>
  <c r="AO26" i="12691"/>
  <c r="AO29" i="12691"/>
  <c r="AO32" i="12691"/>
  <c r="AM32" i="12691" s="1"/>
  <c r="AN32" i="12691"/>
  <c r="AN29" i="12691"/>
  <c r="AN26" i="12691"/>
  <c r="AN23" i="12691"/>
  <c r="AN20" i="12691"/>
  <c r="AN17" i="12691"/>
  <c r="AN14" i="12691"/>
  <c r="AN8" i="12691"/>
  <c r="BA30" i="12690"/>
  <c r="AZ30" i="12690"/>
  <c r="BA27" i="12690"/>
  <c r="AZ27" i="12690"/>
  <c r="BA24" i="12690"/>
  <c r="AZ24" i="12690"/>
  <c r="BA21" i="12690"/>
  <c r="AZ21" i="12690"/>
  <c r="BA18" i="12690"/>
  <c r="AZ18" i="12690"/>
  <c r="BA12" i="12690"/>
  <c r="AZ12" i="12690"/>
  <c r="BA9" i="12690"/>
  <c r="AZ9" i="12690"/>
  <c r="BA6" i="12690"/>
  <c r="AZ6" i="12690"/>
  <c r="AY18" i="12690"/>
  <c r="AM14" i="12691"/>
  <c r="AY30" i="12690"/>
  <c r="AM29" i="12691"/>
  <c r="AY24" i="12690"/>
  <c r="AM26" i="12691"/>
  <c r="AM23" i="12691"/>
  <c r="AM17" i="12691"/>
  <c r="AM20" i="12691" l="1"/>
  <c r="AY6" i="12690"/>
  <c r="AY21" i="12690"/>
  <c r="AY15" i="12690"/>
  <c r="AM11" i="12691"/>
  <c r="AY12" i="12690"/>
  <c r="AY9" i="12690"/>
  <c r="AM8" i="12691"/>
  <c r="AY27" i="12690"/>
</calcChain>
</file>

<file path=xl/sharedStrings.xml><?xml version="1.0" encoding="utf-8"?>
<sst xmlns="http://schemas.openxmlformats.org/spreadsheetml/2006/main" count="456" uniqueCount="200">
  <si>
    <t>男</t>
  </si>
  <si>
    <t>女</t>
  </si>
  <si>
    <t>総数</t>
  </si>
  <si>
    <t>女</t>
    <rPh sb="0" eb="1">
      <t>オンナ</t>
    </rPh>
    <phoneticPr fontId="2"/>
  </si>
  <si>
    <t>男</t>
    <rPh sb="0" eb="1">
      <t>オトコ</t>
    </rPh>
    <phoneticPr fontId="2"/>
  </si>
  <si>
    <t>管内</t>
  </si>
  <si>
    <t>三重県</t>
  </si>
  <si>
    <t>計</t>
    <rPh sb="0" eb="1">
      <t>ケイ</t>
    </rPh>
    <phoneticPr fontId="2"/>
  </si>
  <si>
    <t xml:space="preserve">（ア）出生 </t>
    <rPh sb="3" eb="5">
      <t>シュッショウ</t>
    </rPh>
    <phoneticPr fontId="2"/>
  </si>
  <si>
    <t>人口
（10月1日）</t>
    <phoneticPr fontId="2"/>
  </si>
  <si>
    <t>出生</t>
  </si>
  <si>
    <t>低体重児
(再掲）</t>
    <phoneticPr fontId="2"/>
  </si>
  <si>
    <t>死亡</t>
  </si>
  <si>
    <t>乳児死亡
（再掲）</t>
    <phoneticPr fontId="2"/>
  </si>
  <si>
    <t>新生児死亡（再掲）</t>
  </si>
  <si>
    <t>死産</t>
  </si>
  <si>
    <t>周産期死亡</t>
  </si>
  <si>
    <t>婚姻</t>
  </si>
  <si>
    <t>離婚</t>
  </si>
  <si>
    <t>自然
増加数</t>
    <rPh sb="3" eb="6">
      <t>ゾウカスウ</t>
    </rPh>
    <phoneticPr fontId="2"/>
  </si>
  <si>
    <t>合計特殊出生率</t>
    <rPh sb="0" eb="2">
      <t>ゴウケイ</t>
    </rPh>
    <rPh sb="2" eb="4">
      <t>トクシュ</t>
    </rPh>
    <rPh sb="4" eb="7">
      <t>シュッセイリツ</t>
    </rPh>
    <phoneticPr fontId="2"/>
  </si>
  <si>
    <t>自然</t>
  </si>
  <si>
    <t>人工</t>
  </si>
  <si>
    <t>人口</t>
    <rPh sb="0" eb="2">
      <t>ジンコウ</t>
    </rPh>
    <phoneticPr fontId="2"/>
  </si>
  <si>
    <t>全国</t>
  </si>
  <si>
    <t>率の算出方法</t>
  </si>
  <si>
    <t>人口千対</t>
  </si>
  <si>
    <t>男子人口千対</t>
  </si>
  <si>
    <t>女子人口千対</t>
  </si>
  <si>
    <t>出生千対</t>
  </si>
  <si>
    <t>男子出生千対</t>
  </si>
  <si>
    <t>女子出生千対</t>
  </si>
  <si>
    <t>出産(出生＋死産）
千対</t>
    <rPh sb="3" eb="5">
      <t>シュッセイ</t>
    </rPh>
    <rPh sb="6" eb="8">
      <t>シザン</t>
    </rPh>
    <phoneticPr fontId="2"/>
  </si>
  <si>
    <t>結核</t>
  </si>
  <si>
    <t>悪性新生物</t>
  </si>
  <si>
    <t>糖尿病</t>
  </si>
  <si>
    <t>高血圧性疾患</t>
  </si>
  <si>
    <t>脳血管疾患</t>
  </si>
  <si>
    <t>肺炎</t>
  </si>
  <si>
    <t>慢性閉塞性肺疾患</t>
  </si>
  <si>
    <t>喘息</t>
  </si>
  <si>
    <t>肝疾患</t>
  </si>
  <si>
    <t>腎不全</t>
  </si>
  <si>
    <t>老衰</t>
  </si>
  <si>
    <t>不慮の事故</t>
  </si>
  <si>
    <t>自殺</t>
  </si>
  <si>
    <t>死亡数</t>
    <rPh sb="2" eb="3">
      <t>スウ</t>
    </rPh>
    <phoneticPr fontId="2"/>
  </si>
  <si>
    <t>率</t>
    <rPh sb="0" eb="1">
      <t>リツ</t>
    </rPh>
    <phoneticPr fontId="2"/>
  </si>
  <si>
    <t>死因別死亡数</t>
    <rPh sb="0" eb="2">
      <t>シイン</t>
    </rPh>
    <rPh sb="2" eb="3">
      <t>ベツ</t>
    </rPh>
    <rPh sb="3" eb="6">
      <t>シボウスウ</t>
    </rPh>
    <phoneticPr fontId="2"/>
  </si>
  <si>
    <t>×100,000</t>
    <phoneticPr fontId="2"/>
  </si>
  <si>
    <t>年齢調整死亡率＝</t>
  </si>
  <si>
    <t>基準となる人口集団の総和（昭和６０年モデル人口）</t>
    <rPh sb="10" eb="12">
      <t>ソウワ</t>
    </rPh>
    <rPh sb="13" eb="15">
      <t>ショウワ</t>
    </rPh>
    <rPh sb="17" eb="18">
      <t>ネン</t>
    </rPh>
    <rPh sb="21" eb="23">
      <t>ジンコウ</t>
    </rPh>
    <phoneticPr fontId="2"/>
  </si>
  <si>
    <t>（№１）</t>
    <phoneticPr fontId="2"/>
  </si>
  <si>
    <t>（№２）</t>
    <phoneticPr fontId="2"/>
  </si>
  <si>
    <t>悪性新生物
総数</t>
    <phoneticPr fontId="2"/>
  </si>
  <si>
    <t>内訳</t>
    <rPh sb="0" eb="2">
      <t>ウチワケ</t>
    </rPh>
    <phoneticPr fontId="2"/>
  </si>
  <si>
    <t>白　血　病</t>
  </si>
  <si>
    <t>合計特殊出生率の推移</t>
  </si>
  <si>
    <t>出生率・低体重児出生率の推移</t>
  </si>
  <si>
    <t>周産期死亡率の推移</t>
  </si>
  <si>
    <t>年齢調整死亡率(男性）</t>
  </si>
  <si>
    <t>人口10万対</t>
  </si>
  <si>
    <t>年齢調整死亡率（平成１３年）</t>
    <rPh sb="8" eb="10">
      <t>ヘイセイ</t>
    </rPh>
    <rPh sb="12" eb="13">
      <t>ネン</t>
    </rPh>
    <phoneticPr fontId="2"/>
  </si>
  <si>
    <t>死因</t>
  </si>
  <si>
    <t>男性</t>
  </si>
  <si>
    <t>女性</t>
  </si>
  <si>
    <t>不慮の事故</t>
    <rPh sb="0" eb="2">
      <t>フリョ</t>
    </rPh>
    <rPh sb="3" eb="5">
      <t>ジコ</t>
    </rPh>
    <phoneticPr fontId="2"/>
  </si>
  <si>
    <t>肺炎</t>
    <rPh sb="0" eb="2">
      <t>ハイエン</t>
    </rPh>
    <phoneticPr fontId="2"/>
  </si>
  <si>
    <t>年齢調整は昭和６０年モデル人口を使用</t>
    <rPh sb="0" eb="2">
      <t>ネンレイ</t>
    </rPh>
    <rPh sb="2" eb="4">
      <t>チョウセイ</t>
    </rPh>
    <rPh sb="5" eb="7">
      <t>ショウワ</t>
    </rPh>
    <rPh sb="9" eb="10">
      <t>ネン</t>
    </rPh>
    <rPh sb="13" eb="15">
      <t>ジンコウ</t>
    </rPh>
    <rPh sb="16" eb="18">
      <t>シヨウ</t>
    </rPh>
    <phoneticPr fontId="2"/>
  </si>
  <si>
    <t>心疾患</t>
  </si>
  <si>
    <t>[  　　]内は三重県</t>
    <rPh sb="8" eb="11">
      <t>ミエケン</t>
    </rPh>
    <phoneticPr fontId="2"/>
  </si>
  <si>
    <t>年齢調整死亡率（女性）</t>
  </si>
  <si>
    <t>肺炎</t>
    <phoneticPr fontId="2"/>
  </si>
  <si>
    <t>肺　　炎　　</t>
    <rPh sb="0" eb="1">
      <t>ハイ</t>
    </rPh>
    <rPh sb="3" eb="4">
      <t>ホノオ</t>
    </rPh>
    <phoneticPr fontId="2"/>
  </si>
  <si>
    <t>心　疾　患　</t>
    <phoneticPr fontId="2"/>
  </si>
  <si>
    <t>年齢調整死亡率の年次推移</t>
    <rPh sb="8" eb="10">
      <t>ネンジ</t>
    </rPh>
    <rPh sb="10" eb="12">
      <t>スイイ</t>
    </rPh>
    <phoneticPr fontId="2"/>
  </si>
  <si>
    <t>死亡の動向</t>
    <phoneticPr fontId="2"/>
  </si>
  <si>
    <t>（№１）</t>
    <phoneticPr fontId="2"/>
  </si>
  <si>
    <t>大動脈瘤及び解離</t>
    <phoneticPr fontId="2"/>
  </si>
  <si>
    <t>表３　</t>
    <phoneticPr fontId="2"/>
  </si>
  <si>
    <t>食道</t>
    <phoneticPr fontId="2"/>
  </si>
  <si>
    <t>胃</t>
    <phoneticPr fontId="2"/>
  </si>
  <si>
    <t>結腸</t>
    <phoneticPr fontId="2"/>
  </si>
  <si>
    <t>直腸Ｓ状結腸移行部及び直腸</t>
    <phoneticPr fontId="2"/>
  </si>
  <si>
    <t>肝及び肝内胆管</t>
    <phoneticPr fontId="2"/>
  </si>
  <si>
    <t>胆のう及びその他の胆道</t>
    <phoneticPr fontId="2"/>
  </si>
  <si>
    <t>膵</t>
    <phoneticPr fontId="2"/>
  </si>
  <si>
    <t>気管，気管及び肺</t>
    <phoneticPr fontId="2"/>
  </si>
  <si>
    <t>乳房</t>
    <phoneticPr fontId="2"/>
  </si>
  <si>
    <t>子宮</t>
    <phoneticPr fontId="2"/>
  </si>
  <si>
    <t>グラフ１</t>
    <phoneticPr fontId="2"/>
  </si>
  <si>
    <t>男</t>
    <rPh sb="0" eb="1">
      <t>オトコ</t>
    </rPh>
    <phoneticPr fontId="13"/>
  </si>
  <si>
    <t>悪性新生物</t>
    <rPh sb="0" eb="2">
      <t>アクセイ</t>
    </rPh>
    <rPh sb="2" eb="5">
      <t>シンセイブツ</t>
    </rPh>
    <phoneticPr fontId="13"/>
  </si>
  <si>
    <t>心疾患</t>
    <rPh sb="0" eb="3">
      <t>シンシッカン</t>
    </rPh>
    <phoneticPr fontId="13"/>
  </si>
  <si>
    <t>脳血管疾患</t>
    <rPh sb="0" eb="3">
      <t>ノウケッカン</t>
    </rPh>
    <rPh sb="3" eb="5">
      <t>シッカン</t>
    </rPh>
    <phoneticPr fontId="13"/>
  </si>
  <si>
    <t>女</t>
    <rPh sb="0" eb="1">
      <t>ジョセイ</t>
    </rPh>
    <phoneticPr fontId="13"/>
  </si>
  <si>
    <t>乳児死亡率</t>
    <rPh sb="0" eb="2">
      <t>ニュウジ</t>
    </rPh>
    <rPh sb="2" eb="5">
      <t>シボウリツ</t>
    </rPh>
    <phoneticPr fontId="2"/>
  </si>
  <si>
    <t>市町
(県・全国）</t>
    <phoneticPr fontId="2"/>
  </si>
  <si>
    <t>人口千対</t>
    <phoneticPr fontId="2"/>
  </si>
  <si>
    <t>人口千対</t>
    <phoneticPr fontId="2"/>
  </si>
  <si>
    <t>妊娠満22週以後の死産</t>
    <phoneticPr fontId="2"/>
  </si>
  <si>
    <t>桑名市</t>
    <rPh sb="0" eb="3">
      <t>クワナシ</t>
    </rPh>
    <phoneticPr fontId="2"/>
  </si>
  <si>
    <t>いなべ市</t>
    <rPh sb="3" eb="4">
      <t>シ</t>
    </rPh>
    <phoneticPr fontId="2"/>
  </si>
  <si>
    <t>木曽岬町</t>
    <rPh sb="0" eb="4">
      <t>キソサキチョウ</t>
    </rPh>
    <phoneticPr fontId="2"/>
  </si>
  <si>
    <t>東員町</t>
    <rPh sb="0" eb="3">
      <t>トウインチョウ</t>
    </rPh>
    <phoneticPr fontId="2"/>
  </si>
  <si>
    <t>菰野町</t>
    <rPh sb="0" eb="3">
      <t>コモノチョウ</t>
    </rPh>
    <phoneticPr fontId="2"/>
  </si>
  <si>
    <t>朝日町</t>
    <rPh sb="0" eb="3">
      <t>アサヒチョウ</t>
    </rPh>
    <phoneticPr fontId="2"/>
  </si>
  <si>
    <t>川越町</t>
    <rPh sb="0" eb="3">
      <t>カワゴエチョウ</t>
    </rPh>
    <phoneticPr fontId="2"/>
  </si>
  <si>
    <t>出産(出生＋妊娠満22週以後の死産）千対</t>
    <phoneticPr fontId="2"/>
  </si>
  <si>
    <t>｛観察集団の各年齢階級の死亡率×基準人口集団のその年齢階級の人口｝の各年齢階級の総和</t>
    <phoneticPr fontId="2"/>
  </si>
  <si>
    <t>表 ２</t>
    <rPh sb="0" eb="1">
      <t>ヒョウ</t>
    </rPh>
    <phoneticPr fontId="2"/>
  </si>
  <si>
    <t>（№2）</t>
    <phoneticPr fontId="2"/>
  </si>
  <si>
    <t>（№3）</t>
    <phoneticPr fontId="2"/>
  </si>
  <si>
    <t>年齢調整死亡率</t>
    <rPh sb="0" eb="2">
      <t>ネンレイ</t>
    </rPh>
    <rPh sb="2" eb="4">
      <t>チョウセイ</t>
    </rPh>
    <rPh sb="4" eb="7">
      <t>シボウリツ</t>
    </rPh>
    <phoneticPr fontId="2"/>
  </si>
  <si>
    <t>木曽岬町</t>
    <phoneticPr fontId="2"/>
  </si>
  <si>
    <t>桑名管内</t>
    <rPh sb="0" eb="2">
      <t>クワナ</t>
    </rPh>
    <rPh sb="2" eb="4">
      <t>カンナイ</t>
    </rPh>
    <phoneticPr fontId="2"/>
  </si>
  <si>
    <t>　人口動態確定数は、平成20年から桑名管内には菰野町、朝日町、川越町が含まれたデータを掲載しました。（以下３町を含んだデータで比較）</t>
    <rPh sb="1" eb="3">
      <t>ジンコウ</t>
    </rPh>
    <rPh sb="3" eb="5">
      <t>ドウタイ</t>
    </rPh>
    <rPh sb="5" eb="7">
      <t>カクテイ</t>
    </rPh>
    <rPh sb="7" eb="8">
      <t>スウ</t>
    </rPh>
    <rPh sb="10" eb="12">
      <t>ヘイセイ</t>
    </rPh>
    <rPh sb="14" eb="15">
      <t>ネン</t>
    </rPh>
    <rPh sb="17" eb="19">
      <t>クワナ</t>
    </rPh>
    <rPh sb="19" eb="21">
      <t>カンナイ</t>
    </rPh>
    <rPh sb="23" eb="26">
      <t>コモノチョウ</t>
    </rPh>
    <rPh sb="27" eb="30">
      <t>アサヒチョウ</t>
    </rPh>
    <rPh sb="31" eb="34">
      <t>カワゴエチョウ</t>
    </rPh>
    <rPh sb="35" eb="36">
      <t>フク</t>
    </rPh>
    <rPh sb="43" eb="45">
      <t>ケイサイ</t>
    </rPh>
    <rPh sb="51" eb="53">
      <t>イカ</t>
    </rPh>
    <rPh sb="54" eb="55">
      <t>チョウ</t>
    </rPh>
    <rPh sb="56" eb="57">
      <t>フク</t>
    </rPh>
    <rPh sb="63" eb="65">
      <t>ヒカク</t>
    </rPh>
    <phoneticPr fontId="2"/>
  </si>
  <si>
    <t>平成20年からは、桑名管内に菰野町、川越町、朝日町が含まれます。</t>
    <rPh sb="0" eb="2">
      <t>ヘイセイ</t>
    </rPh>
    <rPh sb="4" eb="5">
      <t>ネン</t>
    </rPh>
    <rPh sb="9" eb="11">
      <t>クワナ</t>
    </rPh>
    <rPh sb="11" eb="13">
      <t>カンナイ</t>
    </rPh>
    <rPh sb="14" eb="17">
      <t>コモノチョウ</t>
    </rPh>
    <rPh sb="18" eb="21">
      <t>カワゴエチョウ</t>
    </rPh>
    <rPh sb="22" eb="25">
      <t>アサヒチョウ</t>
    </rPh>
    <rPh sb="26" eb="27">
      <t>フク</t>
    </rPh>
    <phoneticPr fontId="2"/>
  </si>
  <si>
    <t>ア　人口動態総覧</t>
    <phoneticPr fontId="2"/>
  </si>
  <si>
    <t>（イ）死亡</t>
    <phoneticPr fontId="2"/>
  </si>
  <si>
    <t>（ウ）乳児死亡</t>
    <phoneticPr fontId="2"/>
  </si>
  <si>
    <t>（エ）死産</t>
    <phoneticPr fontId="2"/>
  </si>
  <si>
    <t>（オ）周産期死亡</t>
    <phoneticPr fontId="2"/>
  </si>
  <si>
    <t>（カ）婚姻と離婚</t>
    <phoneticPr fontId="2"/>
  </si>
  <si>
    <t>（キ）自然増加</t>
    <phoneticPr fontId="2"/>
  </si>
  <si>
    <t>イ　死亡の動向</t>
    <phoneticPr fontId="2"/>
  </si>
  <si>
    <t>早期新生児死亡</t>
    <rPh sb="5" eb="7">
      <t>シボウ</t>
    </rPh>
    <phoneticPr fontId="2"/>
  </si>
  <si>
    <t>新生児死亡は生後４週未満の死亡。早期新生児死亡は生後１週未満の死亡。
死産は妊娠１２週以後の死児の出産。後期死産は妊娠２２週以後の死産。自然増加は出生数ー死亡数。
分母に用いた全国以外の人口は、三重県データバンクシステムにより計算しているため、厚生労働省の公表値と若干異なっています。また、「三重県」の出生率および死亡率の「総数」「婚姻率」「離婚率」については厚生労働省公表の数値を使用しています。</t>
    <rPh sb="82" eb="84">
      <t>ブンボ</t>
    </rPh>
    <rPh sb="85" eb="86">
      <t>モチ</t>
    </rPh>
    <rPh sb="88" eb="90">
      <t>ゼンコク</t>
    </rPh>
    <rPh sb="90" eb="92">
      <t>イガイ</t>
    </rPh>
    <rPh sb="93" eb="95">
      <t>ジンコウ</t>
    </rPh>
    <rPh sb="97" eb="100">
      <t>ミエケン</t>
    </rPh>
    <rPh sb="113" eb="115">
      <t>ケイサン</t>
    </rPh>
    <rPh sb="122" eb="124">
      <t>コウセイ</t>
    </rPh>
    <rPh sb="124" eb="126">
      <t>ロウドウ</t>
    </rPh>
    <rPh sb="126" eb="127">
      <t>ショウ</t>
    </rPh>
    <rPh sb="128" eb="130">
      <t>コウヒョウ</t>
    </rPh>
    <rPh sb="132" eb="134">
      <t>ジャッカン</t>
    </rPh>
    <rPh sb="134" eb="135">
      <t>コト</t>
    </rPh>
    <rPh sb="146" eb="149">
      <t>ミエケン</t>
    </rPh>
    <rPh sb="153" eb="154">
      <t>リツ</t>
    </rPh>
    <rPh sb="159" eb="160">
      <t>リツ</t>
    </rPh>
    <rPh sb="166" eb="168">
      <t>コンイン</t>
    </rPh>
    <rPh sb="168" eb="169">
      <t>リツ</t>
    </rPh>
    <rPh sb="171" eb="173">
      <t>リコン</t>
    </rPh>
    <rPh sb="173" eb="174">
      <t>リツ</t>
    </rPh>
    <phoneticPr fontId="2"/>
  </si>
  <si>
    <t>H24</t>
  </si>
  <si>
    <t>　： 健康福祉総務課「三重県人口動態調査結果」</t>
    <rPh sb="3" eb="5">
      <t>ケンコウ</t>
    </rPh>
    <rPh sb="5" eb="7">
      <t>フクシ</t>
    </rPh>
    <rPh sb="7" eb="10">
      <t>ソウムカ</t>
    </rPh>
    <phoneticPr fontId="2"/>
  </si>
  <si>
    <t>H22</t>
  </si>
  <si>
    <t>H23</t>
  </si>
  <si>
    <t>保健所
・市町</t>
    <rPh sb="5" eb="7">
      <t>シチョウ</t>
    </rPh>
    <phoneticPr fontId="2"/>
  </si>
  <si>
    <t>施設内</t>
  </si>
  <si>
    <t>病院</t>
  </si>
  <si>
    <t>診療所</t>
  </si>
  <si>
    <t>助産所</t>
  </si>
  <si>
    <t>老人ホーム</t>
  </si>
  <si>
    <t>施設外</t>
  </si>
  <si>
    <t>自宅</t>
  </si>
  <si>
    <t>その他</t>
  </si>
  <si>
    <t>三重県</t>
    <rPh sb="0" eb="3">
      <t>ミエケン</t>
    </rPh>
    <phoneticPr fontId="1"/>
  </si>
  <si>
    <t>桑名市</t>
  </si>
  <si>
    <t>いなべ市</t>
  </si>
  <si>
    <t>木曽岬町</t>
  </si>
  <si>
    <t>東員町</t>
  </si>
  <si>
    <t>菰野町</t>
  </si>
  <si>
    <t>朝日町</t>
  </si>
  <si>
    <t>川越町</t>
  </si>
  <si>
    <t>全国</t>
    <rPh sb="0" eb="2">
      <t>ゼンコク</t>
    </rPh>
    <phoneticPr fontId="2"/>
  </si>
  <si>
    <t>管内</t>
    <rPh sb="0" eb="2">
      <t>カンナイ</t>
    </rPh>
    <phoneticPr fontId="2"/>
  </si>
  <si>
    <t>実　　　　　数</t>
    <rPh sb="0" eb="1">
      <t>ミ</t>
    </rPh>
    <rPh sb="6" eb="7">
      <t>スウ</t>
    </rPh>
    <phoneticPr fontId="2"/>
  </si>
  <si>
    <t>ウ　死亡の場所</t>
    <rPh sb="5" eb="7">
      <t>バショ</t>
    </rPh>
    <phoneticPr fontId="2"/>
  </si>
  <si>
    <t>エ　各種グラフ</t>
    <rPh sb="2" eb="4">
      <t>カクシュ</t>
    </rPh>
    <phoneticPr fontId="2"/>
  </si>
  <si>
    <t>率（％）</t>
    <rPh sb="0" eb="1">
      <t>リツ</t>
    </rPh>
    <phoneticPr fontId="2"/>
  </si>
  <si>
    <t>表４　死亡の場所</t>
    <phoneticPr fontId="2"/>
  </si>
  <si>
    <t>介護老人保健施設</t>
    <rPh sb="0" eb="2">
      <t>カイゴ</t>
    </rPh>
    <phoneticPr fontId="2"/>
  </si>
  <si>
    <t>（5）　人口動態統計</t>
    <rPh sb="4" eb="6">
      <t>ジンコウ</t>
    </rPh>
    <rPh sb="6" eb="8">
      <t>ドウタイ</t>
    </rPh>
    <rPh sb="8" eb="10">
      <t>トウケイ</t>
    </rPh>
    <phoneticPr fontId="2"/>
  </si>
  <si>
    <t>H25</t>
    <phoneticPr fontId="2"/>
  </si>
  <si>
    <t>率</t>
    <phoneticPr fontId="2"/>
  </si>
  <si>
    <t>実
数</t>
    <phoneticPr fontId="2"/>
  </si>
  <si>
    <t>- 14 -</t>
    <phoneticPr fontId="2"/>
  </si>
  <si>
    <t>- 8 -</t>
    <phoneticPr fontId="2"/>
  </si>
  <si>
    <t>　管内は全国に比べて病院死亡の割合が2.5ポイント低く、診療所や老人保健施設の割合が高くなっています。</t>
    <rPh sb="1" eb="3">
      <t>カンナイ</t>
    </rPh>
    <rPh sb="4" eb="6">
      <t>ゼンコク</t>
    </rPh>
    <rPh sb="7" eb="8">
      <t>クラ</t>
    </rPh>
    <rPh sb="10" eb="12">
      <t>ビョウイン</t>
    </rPh>
    <rPh sb="12" eb="14">
      <t>シボウ</t>
    </rPh>
    <rPh sb="15" eb="17">
      <t>ワリアイ</t>
    </rPh>
    <rPh sb="25" eb="26">
      <t>ヒク</t>
    </rPh>
    <rPh sb="28" eb="30">
      <t>シンリョウ</t>
    </rPh>
    <rPh sb="30" eb="31">
      <t>ショ</t>
    </rPh>
    <rPh sb="32" eb="34">
      <t>ロウジン</t>
    </rPh>
    <rPh sb="34" eb="36">
      <t>ホケン</t>
    </rPh>
    <rPh sb="36" eb="38">
      <t>シセツ</t>
    </rPh>
    <rPh sb="39" eb="41">
      <t>ワリアイ</t>
    </rPh>
    <rPh sb="42" eb="43">
      <t>タカ</t>
    </rPh>
    <phoneticPr fontId="2"/>
  </si>
  <si>
    <t>　乳児の生存は母体の健康状態や養育条件等の影響を強く受けることから、地域の衛生状態、生活水準を反映する指標として重視されています。管内の乳児死亡数は1人で、前年より5人減少しており、新生児死亡数は1人で前年より3人減少しています。</t>
    <rPh sb="75" eb="76">
      <t>ニン</t>
    </rPh>
    <rPh sb="84" eb="86">
      <t>ゲンショウ</t>
    </rPh>
    <rPh sb="99" eb="100">
      <t>ニン</t>
    </rPh>
    <rPh sb="106" eb="107">
      <t>ニン</t>
    </rPh>
    <rPh sb="107" eb="109">
      <t>ゲンショウ</t>
    </rPh>
    <phoneticPr fontId="2"/>
  </si>
  <si>
    <t>　管内の死産数は50人で、前年より1人増加しました。
　自然死産率は8.7であり人工死産率は13.0です。</t>
    <rPh sb="10" eb="11">
      <t>ニン</t>
    </rPh>
    <rPh sb="19" eb="21">
      <t>ゾウカ</t>
    </rPh>
    <phoneticPr fontId="2"/>
  </si>
  <si>
    <t>　母体の健康状態に強く影響される指標です。周産期死亡数は10人で前年に比べ1人増加し、周産期死亡率は4.4です。</t>
    <rPh sb="30" eb="31">
      <t>ニン</t>
    </rPh>
    <rPh sb="39" eb="41">
      <t>ゾウカ</t>
    </rPh>
    <phoneticPr fontId="2"/>
  </si>
  <si>
    <t>（平成26年確定数）</t>
    <phoneticPr fontId="2"/>
  </si>
  <si>
    <t>,58</t>
    <phoneticPr fontId="2"/>
  </si>
  <si>
    <t>1,79</t>
    <phoneticPr fontId="2"/>
  </si>
  <si>
    <t>平成26年確定数</t>
    <rPh sb="5" eb="7">
      <t>カクテイ</t>
    </rPh>
    <rPh sb="7" eb="8">
      <t>スウ</t>
    </rPh>
    <phoneticPr fontId="2"/>
  </si>
  <si>
    <t>H25</t>
    <phoneticPr fontId="2"/>
  </si>
  <si>
    <t>H26</t>
    <phoneticPr fontId="2"/>
  </si>
  <si>
    <t>年齢調整死亡率（平成26年）</t>
    <rPh sb="8" eb="10">
      <t>ヘイセイ</t>
    </rPh>
    <rPh sb="12" eb="13">
      <t>ネン</t>
    </rPh>
    <phoneticPr fontId="2"/>
  </si>
  <si>
    <t>資料</t>
    <phoneticPr fontId="2"/>
  </si>
  <si>
    <t>心疾患</t>
    <phoneticPr fontId="2"/>
  </si>
  <si>
    <t>肺炎</t>
    <phoneticPr fontId="2"/>
  </si>
  <si>
    <t>不慮の事故</t>
    <phoneticPr fontId="2"/>
  </si>
  <si>
    <t>H25</t>
    <phoneticPr fontId="2"/>
  </si>
  <si>
    <t>H26</t>
    <phoneticPr fontId="2"/>
  </si>
  <si>
    <t>肺炎</t>
    <phoneticPr fontId="2"/>
  </si>
  <si>
    <t>H26</t>
    <phoneticPr fontId="2"/>
  </si>
  <si>
    <t>（平成26年確定数）</t>
    <phoneticPr fontId="2"/>
  </si>
  <si>
    <t>　主な死因別の死亡状況を表２、うち悪性新生物部位別死亡状況を表３に示しました。</t>
    <rPh sb="1" eb="2">
      <t>オモ</t>
    </rPh>
    <rPh sb="12" eb="13">
      <t>ヒョウ</t>
    </rPh>
    <rPh sb="17" eb="19">
      <t>アクセイ</t>
    </rPh>
    <rPh sb="19" eb="22">
      <t>シンセイブツ</t>
    </rPh>
    <rPh sb="22" eb="25">
      <t>ブイベツ</t>
    </rPh>
    <rPh sb="25" eb="27">
      <t>シボウ</t>
    </rPh>
    <rPh sb="27" eb="29">
      <t>ジョウキョウ</t>
    </rPh>
    <rPh sb="30" eb="31">
      <t>ヒョウ</t>
    </rPh>
    <phoneticPr fontId="2"/>
  </si>
  <si>
    <r>
      <t>心疾患</t>
    </r>
    <r>
      <rPr>
        <sz val="8"/>
        <rFont val="HGｺﾞｼｯｸM"/>
        <family val="3"/>
        <charset val="128"/>
      </rPr>
      <t xml:space="preserve">
（高血圧性を除く）</t>
    </r>
    <phoneticPr fontId="2"/>
  </si>
  <si>
    <t>人　　口</t>
    <phoneticPr fontId="2"/>
  </si>
  <si>
    <t>死因別死亡率　＝</t>
    <rPh sb="0" eb="2">
      <t>シイン</t>
    </rPh>
    <rPh sb="2" eb="3">
      <t>ベツ</t>
    </rPh>
    <phoneticPr fontId="2"/>
  </si>
  <si>
    <r>
      <t>平成</t>
    </r>
    <r>
      <rPr>
        <sz val="11"/>
        <rFont val="HGｺﾞｼｯｸM"/>
        <family val="3"/>
        <charset val="128"/>
      </rPr>
      <t>26年の人口動態（確定数）の概況は表１のとおりです。</t>
    </r>
    <rPh sb="19" eb="20">
      <t>ヒョウ</t>
    </rPh>
    <phoneticPr fontId="2"/>
  </si>
  <si>
    <r>
      <t>　管内の出生数は2,252人で前年より176人減少しました。出生率は7.9で、三重県の</t>
    </r>
    <r>
      <rPr>
        <sz val="11"/>
        <rFont val="HGｺﾞｼｯｸM"/>
        <family val="3"/>
        <charset val="128"/>
      </rPr>
      <t>7.5と比べると高く、全国の8.0と比べると低くなっています。</t>
    </r>
    <rPh sb="13" eb="14">
      <t>ニン</t>
    </rPh>
    <rPh sb="23" eb="25">
      <t>ゲンショウ</t>
    </rPh>
    <rPh sb="47" eb="48">
      <t>クラ</t>
    </rPh>
    <rPh sb="51" eb="52">
      <t>タカ</t>
    </rPh>
    <rPh sb="54" eb="56">
      <t>ゼンコク</t>
    </rPh>
    <rPh sb="61" eb="62">
      <t>クラ</t>
    </rPh>
    <rPh sb="65" eb="66">
      <t>ヒク</t>
    </rPh>
    <phoneticPr fontId="2"/>
  </si>
  <si>
    <r>
      <t>　管内の死亡数は2,611人で前年より17人増加しました。死亡率は9.2で、三重県の</t>
    </r>
    <r>
      <rPr>
        <sz val="11"/>
        <rFont val="HGｺﾞｼｯｸM"/>
        <family val="3"/>
        <charset val="128"/>
      </rPr>
      <t>10.7、全国の10.1を下回っています。</t>
    </r>
    <rPh sb="22" eb="24">
      <t>ゾウカ</t>
    </rPh>
    <rPh sb="38" eb="41">
      <t>ミエケン</t>
    </rPh>
    <rPh sb="47" eb="49">
      <t>ゼンコク</t>
    </rPh>
    <rPh sb="55" eb="57">
      <t>シタマワ</t>
    </rPh>
    <phoneticPr fontId="2"/>
  </si>
  <si>
    <r>
      <t>　婚姻件数は1,303組で前年より45組減少しました。婚姻率は4.6で前年より0.2ポイント減少しました。
　離婚件数は455件で前年より49件減少しました。離婚率は</t>
    </r>
    <r>
      <rPr>
        <sz val="11"/>
        <rFont val="HGｺﾞｼｯｸM"/>
        <family val="3"/>
        <charset val="128"/>
      </rPr>
      <t>1.6で前年より0.2ポイント減少しました。</t>
    </r>
    <rPh sb="20" eb="22">
      <t>ゲンショウ</t>
    </rPh>
    <rPh sb="35" eb="37">
      <t>ゼンネン</t>
    </rPh>
    <rPh sb="46" eb="48">
      <t>ゲンショウ</t>
    </rPh>
    <rPh sb="72" eb="74">
      <t>ゲンショウ</t>
    </rPh>
    <rPh sb="87" eb="89">
      <t>ゼンネン</t>
    </rPh>
    <rPh sb="98" eb="100">
      <t>ゲンショウ</t>
    </rPh>
    <phoneticPr fontId="2"/>
  </si>
  <si>
    <r>
      <t>　管内の自然増加率は</t>
    </r>
    <r>
      <rPr>
        <sz val="11"/>
        <rFont val="HGｺﾞｼｯｸM"/>
        <family val="3"/>
        <charset val="128"/>
      </rPr>
      <t>△1.3で前年に引き続いて減少傾向です。三重県は△3.2で平成17年から減少傾向です。</t>
    </r>
    <rPh sb="15" eb="17">
      <t>ゼンネン</t>
    </rPh>
    <rPh sb="18" eb="19">
      <t>ヒ</t>
    </rPh>
    <rPh sb="20" eb="21">
      <t>ツヅ</t>
    </rPh>
    <rPh sb="23" eb="25">
      <t>ゲンショウ</t>
    </rPh>
    <rPh sb="25" eb="27">
      <t>ケイコウ</t>
    </rPh>
    <rPh sb="39" eb="41">
      <t>ヘイセイ</t>
    </rPh>
    <rPh sb="43" eb="44">
      <t>ネン</t>
    </rPh>
    <rPh sb="46" eb="48">
      <t>ゲンショウ</t>
    </rPh>
    <rPh sb="48" eb="50">
      <t>ケイコウ</t>
    </rPh>
    <phoneticPr fontId="2"/>
  </si>
  <si>
    <r>
      <t>　分母に用いた人口は、三重県データバンクシステムにより算出した平成</t>
    </r>
    <r>
      <rPr>
        <sz val="11"/>
        <rFont val="HGｺﾞｼｯｸM"/>
        <family val="3"/>
        <charset val="128"/>
      </rPr>
      <t>26年10月1日現在推計人口（外国籍人口含む）によります。</t>
    </r>
    <rPh sb="1" eb="3">
      <t>ブンボ</t>
    </rPh>
    <rPh sb="4" eb="5">
      <t>モチ</t>
    </rPh>
    <rPh sb="31" eb="33">
      <t>ヘイセイ</t>
    </rPh>
    <rPh sb="35" eb="36">
      <t>ネン</t>
    </rPh>
    <rPh sb="38" eb="39">
      <t>ツキ</t>
    </rPh>
    <rPh sb="40" eb="41">
      <t>ニチ</t>
    </rPh>
    <rPh sb="41" eb="43">
      <t>ゲンザイ</t>
    </rPh>
    <rPh sb="43" eb="45">
      <t>スイケイ</t>
    </rPh>
    <rPh sb="45" eb="47">
      <t>ジンコウ</t>
    </rPh>
    <rPh sb="48" eb="51">
      <t>ガイコクセキ</t>
    </rPh>
    <rPh sb="51" eb="53">
      <t>ジンコウ</t>
    </rPh>
    <rPh sb="53" eb="54">
      <t>フク</t>
    </rPh>
    <phoneticPr fontId="2"/>
  </si>
  <si>
    <r>
      <t>　</t>
    </r>
    <r>
      <rPr>
        <sz val="11"/>
        <rFont val="HGｺﾞｼｯｸM"/>
        <family val="3"/>
        <charset val="128"/>
      </rPr>
      <t>死因別の死亡数は、第1位悪性新生物708人、第2位心疾患377人、第3位肺炎261人となっています。</t>
    </r>
    <rPh sb="1" eb="4">
      <t>シインベツ</t>
    </rPh>
    <rPh sb="5" eb="8">
      <t>シボウスウ</t>
    </rPh>
    <rPh sb="10" eb="11">
      <t>ダイ</t>
    </rPh>
    <rPh sb="12" eb="13">
      <t>イ</t>
    </rPh>
    <rPh sb="13" eb="15">
      <t>アクセイ</t>
    </rPh>
    <rPh sb="15" eb="18">
      <t>シンセイブツ</t>
    </rPh>
    <rPh sb="21" eb="22">
      <t>ニン</t>
    </rPh>
    <rPh sb="23" eb="24">
      <t>ダイ</t>
    </rPh>
    <rPh sb="25" eb="26">
      <t>イ</t>
    </rPh>
    <rPh sb="26" eb="29">
      <t>シンシッカン</t>
    </rPh>
    <rPh sb="32" eb="33">
      <t>ニン</t>
    </rPh>
    <rPh sb="34" eb="35">
      <t>ダイ</t>
    </rPh>
    <rPh sb="36" eb="37">
      <t>イ</t>
    </rPh>
    <phoneticPr fontId="2"/>
  </si>
  <si>
    <r>
      <t>　合計特殊出生率、乳児死亡率、年齢調整死亡率等の推移及び平成</t>
    </r>
    <r>
      <rPr>
        <sz val="11"/>
        <rFont val="HGｺﾞｼｯｸM"/>
        <family val="3"/>
        <charset val="128"/>
      </rPr>
      <t>26年の年齢調整死亡率の上位5死因（老すいを除く）をグラフ1に示しました。</t>
    </r>
    <rPh sb="1" eb="3">
      <t>ゴウケイ</t>
    </rPh>
    <rPh sb="3" eb="5">
      <t>トクシュ</t>
    </rPh>
    <rPh sb="5" eb="8">
      <t>シュッセイリツ</t>
    </rPh>
    <rPh sb="9" eb="11">
      <t>ニュウジ</t>
    </rPh>
    <rPh sb="11" eb="14">
      <t>シボウリツ</t>
    </rPh>
    <rPh sb="15" eb="17">
      <t>ネンレイ</t>
    </rPh>
    <rPh sb="17" eb="19">
      <t>チョウセイ</t>
    </rPh>
    <rPh sb="19" eb="22">
      <t>シボウリツ</t>
    </rPh>
    <rPh sb="22" eb="23">
      <t>トウ</t>
    </rPh>
    <rPh sb="24" eb="26">
      <t>スイイ</t>
    </rPh>
    <rPh sb="26" eb="27">
      <t>オヨ</t>
    </rPh>
    <rPh sb="28" eb="30">
      <t>ヘイセイ</t>
    </rPh>
    <rPh sb="32" eb="33">
      <t>ネン</t>
    </rPh>
    <rPh sb="34" eb="36">
      <t>ネンレイ</t>
    </rPh>
    <rPh sb="36" eb="38">
      <t>チョウセイ</t>
    </rPh>
    <rPh sb="38" eb="41">
      <t>シボウリツ</t>
    </rPh>
    <rPh sb="42" eb="44">
      <t>ジョウイ</t>
    </rPh>
    <rPh sb="45" eb="47">
      <t>シイン</t>
    </rPh>
    <rPh sb="48" eb="49">
      <t>ロウ</t>
    </rPh>
    <rPh sb="52" eb="53">
      <t>ノゾ</t>
    </rPh>
    <rPh sb="61" eb="62">
      <t>シメ</t>
    </rPh>
    <phoneticPr fontId="2"/>
  </si>
  <si>
    <r>
      <t>平成</t>
    </r>
    <r>
      <rPr>
        <sz val="11"/>
        <rFont val="HGｺﾞｼｯｸM"/>
        <family val="3"/>
        <charset val="128"/>
      </rPr>
      <t>26年確定数</t>
    </r>
    <rPh sb="0" eb="2">
      <t>ヘイセイ</t>
    </rPh>
    <rPh sb="4" eb="5">
      <t>ネン</t>
    </rPh>
    <rPh sb="5" eb="7">
      <t>カクテイ</t>
    </rPh>
    <rPh sb="7" eb="8">
      <t>スウ</t>
    </rPh>
    <phoneticPr fontId="2"/>
  </si>
  <si>
    <r>
      <t>△は減を示</t>
    </r>
    <r>
      <rPr>
        <sz val="11"/>
        <rFont val="HGｺﾞｼｯｸM"/>
        <family val="3"/>
        <charset val="128"/>
      </rPr>
      <t>します。低体重児は出生体重2,500g未満のもの。乳児死亡は生後1年未満の死亡。</t>
    </r>
    <rPh sb="24" eb="26">
      <t>ミマン</t>
    </rPh>
    <phoneticPr fontId="2"/>
  </si>
  <si>
    <t>表１　人口動態総覧　（実数、率）　市町別</t>
    <phoneticPr fontId="2"/>
  </si>
  <si>
    <t>市町別　主要死因別死亡数・死亡率（人口１０万人対）、年齢調整死亡率（人口１０万人対）</t>
    <rPh sb="1" eb="2">
      <t>マチ</t>
    </rPh>
    <phoneticPr fontId="2"/>
  </si>
  <si>
    <t>市町別　悪性新生物死亡数・死亡率（人口１０万人対）、年齢調整死亡率（人口１０万人対）</t>
    <rPh sb="1" eb="2">
      <t>マチ</t>
    </rPh>
    <rPh sb="4" eb="6">
      <t>アクセイ</t>
    </rPh>
    <rPh sb="6" eb="9">
      <t>シンセイブツ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</si>
</sst>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_ "/>
    <numFmt numFmtId="177" formatCode="0_);[Red]\(0\)"/>
    <numFmt numFmtId="178" formatCode="#,##0_);[Red]\(#,##0\)"/>
    <numFmt numFmtId="179" formatCode="#,##0.00_);[Red]\(#,##0.00\)"/>
    <numFmt numFmtId="180" formatCode="#,##0.0_);[Red]\(#,##0.0\)"/>
    <numFmt numFmtId="181" formatCode="#,##0.0_ "/>
    <numFmt numFmtId="182" formatCode="0_ "/>
    <numFmt numFmtId="183" formatCode="#,##0;&quot;△ &quot;#,##0"/>
    <numFmt numFmtId="184" formatCode="&quot;[&quot;##0.0&quot;]&quot;"/>
    <numFmt numFmtId="185" formatCode="0.00_ "/>
    <numFmt numFmtId="186" formatCode="0.0;&quot;△ &quot;0.0"/>
    <numFmt numFmtId="187" formatCode="#\ ###\ ##0\ ;@"/>
  </numFmts>
  <fonts count="30">
    <font>
      <sz val="11"/>
      <name val="HGｺﾞｼｯｸM"/>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b/>
      <sz val="11"/>
      <name val="ＭＳ 明朝"/>
      <family val="1"/>
      <charset val="128"/>
    </font>
    <font>
      <sz val="9"/>
      <name val="ＭＳ Ｐゴシック"/>
      <family val="3"/>
      <charset val="128"/>
    </font>
    <font>
      <sz val="10"/>
      <name val="ＭＳ 明朝"/>
      <family val="1"/>
      <charset val="128"/>
    </font>
    <font>
      <sz val="10"/>
      <name val="ＭＳ Ｐゴシック"/>
      <family val="3"/>
      <charset val="128"/>
    </font>
    <font>
      <sz val="11"/>
      <color indexed="10"/>
      <name val="ＭＳ Ｐゴシック"/>
      <family val="3"/>
      <charset val="128"/>
    </font>
    <font>
      <sz val="11"/>
      <color indexed="12"/>
      <name val="ＭＳ 明朝"/>
      <family val="1"/>
      <charset val="128"/>
    </font>
    <font>
      <sz val="11"/>
      <color indexed="10"/>
      <name val="ＭＳ 明朝"/>
      <family val="1"/>
      <charset val="128"/>
    </font>
    <font>
      <sz val="11"/>
      <name val="Arial"/>
      <family val="2"/>
    </font>
    <font>
      <sz val="10"/>
      <color indexed="10"/>
      <name val="ＭＳ Ｐゴシック"/>
      <family val="3"/>
      <charset val="128"/>
    </font>
    <font>
      <sz val="11"/>
      <color indexed="8"/>
      <name val="ＭＳ Ｐゴシック"/>
      <family val="3"/>
      <charset val="128"/>
    </font>
    <font>
      <sz val="11"/>
      <name val="明朝"/>
      <family val="3"/>
      <charset val="128"/>
    </font>
    <font>
      <sz val="11"/>
      <color rgb="FFFF0000"/>
      <name val="ＭＳ Ｐゴシック"/>
      <family val="3"/>
      <charset val="128"/>
    </font>
    <font>
      <sz val="13"/>
      <name val="ＭＳ 明朝"/>
      <family val="1"/>
      <charset val="128"/>
    </font>
    <font>
      <sz val="10"/>
      <color rgb="FFFF0000"/>
      <name val="ＭＳ Ｐゴシック"/>
      <family val="3"/>
      <charset val="128"/>
    </font>
    <font>
      <b/>
      <i/>
      <sz val="12"/>
      <name val="HGｺﾞｼｯｸM"/>
      <family val="3"/>
      <charset val="128"/>
    </font>
    <font>
      <b/>
      <sz val="11"/>
      <name val="HGｺﾞｼｯｸM"/>
      <family val="3"/>
      <charset val="128"/>
    </font>
    <font>
      <sz val="9"/>
      <name val="HGｺﾞｼｯｸM"/>
      <family val="3"/>
      <charset val="128"/>
    </font>
    <font>
      <b/>
      <sz val="12"/>
      <name val="HGｺﾞｼｯｸM"/>
      <family val="3"/>
      <charset val="128"/>
    </font>
    <font>
      <sz val="8"/>
      <name val="HGｺﾞｼｯｸM"/>
      <family val="3"/>
      <charset val="128"/>
    </font>
    <font>
      <sz val="10"/>
      <name val="HGｺﾞｼｯｸM"/>
      <family val="3"/>
      <charset val="128"/>
    </font>
    <font>
      <sz val="7"/>
      <name val="HGｺﾞｼｯｸM"/>
      <family val="3"/>
      <charset val="128"/>
    </font>
    <font>
      <sz val="6"/>
      <name val="HGｺﾞｼｯｸM"/>
      <family val="3"/>
      <charset val="128"/>
    </font>
    <font>
      <sz val="10.5"/>
      <name val="HGｺﾞｼｯｸM"/>
      <family val="3"/>
      <charset val="128"/>
    </font>
    <font>
      <i/>
      <sz val="14"/>
      <name val="HGｺﾞｼｯｸM"/>
      <family val="3"/>
      <charset val="128"/>
    </font>
  </fonts>
  <fills count="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2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style="thin">
        <color indexed="8"/>
      </left>
      <right/>
      <top style="double">
        <color indexed="64"/>
      </top>
      <bottom style="hair">
        <color indexed="8"/>
      </bottom>
      <diagonal/>
    </border>
    <border>
      <left/>
      <right/>
      <top/>
      <bottom style="hair">
        <color indexed="8"/>
      </bottom>
      <diagonal/>
    </border>
    <border>
      <left/>
      <right/>
      <top style="thin">
        <color indexed="64"/>
      </top>
      <bottom style="hair">
        <color indexed="8"/>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8"/>
      </right>
      <top/>
      <bottom/>
      <diagonal/>
    </border>
    <border>
      <left style="thin">
        <color indexed="8"/>
      </left>
      <right style="thin">
        <color indexed="8"/>
      </right>
      <top style="double">
        <color indexed="64"/>
      </top>
      <bottom style="hair">
        <color indexed="8"/>
      </bottom>
      <diagonal/>
    </border>
    <border>
      <left/>
      <right style="thin">
        <color indexed="8"/>
      </right>
      <top/>
      <bottom style="hair">
        <color indexed="8"/>
      </bottom>
      <diagonal/>
    </border>
    <border>
      <left/>
      <right style="thin">
        <color indexed="8"/>
      </right>
      <top style="thin">
        <color indexed="64"/>
      </top>
      <bottom style="hair">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8"/>
      </left>
      <right style="thin">
        <color indexed="8"/>
      </right>
      <top/>
      <bottom/>
      <diagonal/>
    </border>
    <border>
      <left style="thin">
        <color indexed="8"/>
      </left>
      <right style="thin">
        <color indexed="64"/>
      </right>
      <top style="hair">
        <color indexed="64"/>
      </top>
      <bottom style="double">
        <color indexed="8"/>
      </bottom>
      <diagonal/>
    </border>
    <border>
      <left style="thin">
        <color indexed="64"/>
      </left>
      <right style="thin">
        <color indexed="8"/>
      </right>
      <top style="thin">
        <color indexed="64"/>
      </top>
      <bottom style="hair">
        <color indexed="8"/>
      </bottom>
      <diagonal/>
    </border>
    <border>
      <left style="thin">
        <color indexed="64"/>
      </left>
      <right style="thin">
        <color indexed="8"/>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8"/>
      </right>
      <top/>
      <bottom style="hair">
        <color indexed="8"/>
      </bottom>
      <diagonal/>
    </border>
    <border>
      <left style="thin">
        <color indexed="64"/>
      </left>
      <right/>
      <top style="thin">
        <color indexed="64"/>
      </top>
      <bottom style="thin">
        <color indexed="64"/>
      </bottom>
      <diagonal/>
    </border>
    <border>
      <left style="medium">
        <color indexed="64"/>
      </left>
      <right style="thin">
        <color indexed="8"/>
      </right>
      <top style="thin">
        <color indexed="64"/>
      </top>
      <bottom style="hair">
        <color indexed="8"/>
      </bottom>
      <diagonal/>
    </border>
    <border>
      <left/>
      <right style="medium">
        <color indexed="64"/>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medium">
        <color indexed="64"/>
      </right>
      <top style="thin">
        <color indexed="64"/>
      </top>
      <bottom style="hair">
        <color indexed="8"/>
      </bottom>
      <diagonal/>
    </border>
    <border>
      <left style="medium">
        <color indexed="64"/>
      </left>
      <right style="thin">
        <color indexed="8"/>
      </right>
      <top/>
      <bottom/>
      <diagonal/>
    </border>
    <border>
      <left/>
      <right style="medium">
        <color indexed="64"/>
      </right>
      <top/>
      <bottom/>
      <diagonal/>
    </border>
    <border>
      <left/>
      <right style="thin">
        <color indexed="64"/>
      </right>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8"/>
      </right>
      <top style="double">
        <color indexed="64"/>
      </top>
      <bottom style="hair">
        <color indexed="8"/>
      </bottom>
      <diagonal/>
    </border>
    <border>
      <left/>
      <right style="thin">
        <color indexed="8"/>
      </right>
      <top style="double">
        <color indexed="64"/>
      </top>
      <bottom style="hair">
        <color indexed="8"/>
      </bottom>
      <diagonal/>
    </border>
    <border>
      <left/>
      <right style="medium">
        <color indexed="64"/>
      </right>
      <top style="double">
        <color indexed="64"/>
      </top>
      <bottom style="hair">
        <color indexed="8"/>
      </bottom>
      <diagonal/>
    </border>
    <border>
      <left/>
      <right style="thin">
        <color indexed="64"/>
      </right>
      <top style="double">
        <color indexed="64"/>
      </top>
      <bottom style="hair">
        <color indexed="8"/>
      </bottom>
      <diagonal/>
    </border>
    <border>
      <left/>
      <right/>
      <top style="double">
        <color indexed="64"/>
      </top>
      <bottom style="hair">
        <color indexed="8"/>
      </bottom>
      <diagonal/>
    </border>
    <border>
      <left style="thin">
        <color indexed="64"/>
      </left>
      <right style="thin">
        <color indexed="64"/>
      </right>
      <top style="double">
        <color indexed="64"/>
      </top>
      <bottom style="hair">
        <color indexed="8"/>
      </bottom>
      <diagonal/>
    </border>
    <border>
      <left style="thin">
        <color indexed="64"/>
      </left>
      <right style="medium">
        <color indexed="64"/>
      </right>
      <top style="double">
        <color indexed="64"/>
      </top>
      <bottom style="hair">
        <color indexed="8"/>
      </bottom>
      <diagonal/>
    </border>
    <border>
      <left style="medium">
        <color indexed="64"/>
      </left>
      <right style="thin">
        <color indexed="64"/>
      </right>
      <top style="hair">
        <color indexed="8"/>
      </top>
      <bottom style="double">
        <color indexed="64"/>
      </bottom>
      <diagonal/>
    </border>
    <border>
      <left style="thin">
        <color indexed="64"/>
      </left>
      <right style="thin">
        <color indexed="64"/>
      </right>
      <top style="hair">
        <color indexed="8"/>
      </top>
      <bottom style="double">
        <color indexed="64"/>
      </bottom>
      <diagonal/>
    </border>
    <border>
      <left style="thin">
        <color indexed="64"/>
      </left>
      <right style="medium">
        <color indexed="64"/>
      </right>
      <top style="hair">
        <color indexed="8"/>
      </top>
      <bottom style="double">
        <color indexed="64"/>
      </bottom>
      <diagonal/>
    </border>
    <border>
      <left style="thin">
        <color indexed="64"/>
      </left>
      <right/>
      <top style="hair">
        <color indexed="8"/>
      </top>
      <bottom style="double">
        <color indexed="64"/>
      </bottom>
      <diagonal/>
    </border>
    <border>
      <left style="thin">
        <color indexed="8"/>
      </left>
      <right style="thin">
        <color indexed="64"/>
      </right>
      <top style="hair">
        <color indexed="8"/>
      </top>
      <bottom style="double">
        <color indexed="64"/>
      </bottom>
      <diagonal/>
    </border>
    <border>
      <left style="thin">
        <color indexed="64"/>
      </left>
      <right style="thin">
        <color indexed="8"/>
      </right>
      <top style="hair">
        <color indexed="8"/>
      </top>
      <bottom style="double">
        <color indexed="64"/>
      </bottom>
      <diagonal/>
    </border>
    <border>
      <left/>
      <right style="thin">
        <color indexed="64"/>
      </right>
      <top style="hair">
        <color indexed="8"/>
      </top>
      <bottom style="double">
        <color indexed="64"/>
      </bottom>
      <diagonal/>
    </border>
    <border>
      <left style="medium">
        <color indexed="64"/>
      </left>
      <right style="thin">
        <color indexed="8"/>
      </right>
      <top/>
      <bottom style="hair">
        <color indexed="8"/>
      </bottom>
      <diagonal/>
    </border>
    <border>
      <left/>
      <right style="medium">
        <color indexed="64"/>
      </right>
      <top/>
      <bottom style="hair">
        <color indexed="8"/>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style="thin">
        <color indexed="64"/>
      </left>
      <right style="medium">
        <color indexed="64"/>
      </right>
      <top/>
      <bottom style="hair">
        <color indexed="8"/>
      </bottom>
      <diagonal/>
    </border>
    <border>
      <left style="medium">
        <color indexed="64"/>
      </left>
      <right style="thin">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style="thin">
        <color indexed="64"/>
      </left>
      <right style="medium">
        <color indexed="64"/>
      </right>
      <top style="hair">
        <color indexed="8"/>
      </top>
      <bottom style="thin">
        <color indexed="64"/>
      </bottom>
      <diagonal/>
    </border>
    <border>
      <left/>
      <right style="thin">
        <color indexed="64"/>
      </right>
      <top style="hair">
        <color indexed="8"/>
      </top>
      <bottom style="thin">
        <color indexed="64"/>
      </bottom>
      <diagonal/>
    </border>
    <border>
      <left style="medium">
        <color indexed="64"/>
      </left>
      <right style="thin">
        <color indexed="64"/>
      </right>
      <top style="hair">
        <color indexed="8"/>
      </top>
      <bottom style="medium">
        <color indexed="64"/>
      </bottom>
      <diagonal/>
    </border>
    <border>
      <left style="thin">
        <color indexed="64"/>
      </left>
      <right style="thin">
        <color indexed="64"/>
      </right>
      <top style="hair">
        <color indexed="8"/>
      </top>
      <bottom style="medium">
        <color indexed="64"/>
      </bottom>
      <diagonal/>
    </border>
    <border>
      <left style="thin">
        <color indexed="64"/>
      </left>
      <right style="medium">
        <color indexed="64"/>
      </right>
      <top style="hair">
        <color indexed="8"/>
      </top>
      <bottom style="medium">
        <color indexed="64"/>
      </bottom>
      <diagonal/>
    </border>
    <border>
      <left/>
      <right style="thin">
        <color indexed="64"/>
      </right>
      <top style="hair">
        <color indexed="8"/>
      </top>
      <bottom style="medium">
        <color indexed="64"/>
      </bottom>
      <diagonal/>
    </border>
    <border>
      <left style="thin">
        <color indexed="64"/>
      </left>
      <right/>
      <top style="hair">
        <color indexed="8"/>
      </top>
      <bottom style="thin">
        <color indexed="64"/>
      </bottom>
      <diagonal/>
    </border>
    <border>
      <left style="thin">
        <color indexed="64"/>
      </left>
      <right/>
      <top style="hair">
        <color indexed="8"/>
      </top>
      <bottom style="medium">
        <color indexed="64"/>
      </bottom>
      <diagonal/>
    </border>
    <border diagonalUp="1">
      <left/>
      <right style="thin">
        <color indexed="8"/>
      </right>
      <top style="medium">
        <color indexed="64"/>
      </top>
      <bottom style="hair">
        <color indexed="8"/>
      </bottom>
      <diagonal style="thin">
        <color indexed="64"/>
      </diagonal>
    </border>
    <border diagonalUp="1">
      <left/>
      <right style="thin">
        <color indexed="8"/>
      </right>
      <top/>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8"/>
      </right>
      <top style="double">
        <color indexed="64"/>
      </top>
      <bottom style="hair">
        <color indexed="8"/>
      </bottom>
      <diagonal style="thin">
        <color indexed="64"/>
      </diagonal>
    </border>
    <border diagonalUp="1">
      <left/>
      <right style="thin">
        <color indexed="8"/>
      </right>
      <top/>
      <bottom style="hair">
        <color indexed="8"/>
      </bottom>
      <diagonal style="thin">
        <color indexed="64"/>
      </diagonal>
    </border>
    <border diagonalUp="1">
      <left style="thin">
        <color indexed="64"/>
      </left>
      <right style="thin">
        <color indexed="64"/>
      </right>
      <top style="hair">
        <color indexed="64"/>
      </top>
      <bottom/>
      <diagonal style="thin">
        <color indexed="64"/>
      </diagonal>
    </border>
    <border diagonalUp="1">
      <left/>
      <right style="thin">
        <color indexed="8"/>
      </right>
      <top style="thin">
        <color indexed="64"/>
      </top>
      <bottom style="hair">
        <color indexed="8"/>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8"/>
      </right>
      <top style="thin">
        <color indexed="64"/>
      </top>
      <bottom style="hair">
        <color indexed="64"/>
      </bottom>
      <diagonal/>
    </border>
    <border>
      <left/>
      <right style="medium">
        <color indexed="64"/>
      </right>
      <top style="thin">
        <color indexed="64"/>
      </top>
      <bottom style="hair">
        <color indexed="64"/>
      </bottom>
      <diagonal/>
    </border>
    <border diagonalUp="1">
      <left/>
      <right style="thin">
        <color indexed="8"/>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8"/>
      </left>
      <right style="thin">
        <color indexed="8"/>
      </right>
      <top style="hair">
        <color indexed="8"/>
      </top>
      <bottom style="hair">
        <color indexed="8"/>
      </bottom>
      <diagonal style="thin">
        <color indexed="64"/>
      </diagonal>
    </border>
    <border diagonalUp="1">
      <left/>
      <right style="thin">
        <color indexed="8"/>
      </right>
      <top style="double">
        <color indexed="64"/>
      </top>
      <bottom style="hair">
        <color indexed="64"/>
      </bottom>
      <diagonal style="thin">
        <color indexed="64"/>
      </diagonal>
    </border>
    <border diagonalUp="1">
      <left/>
      <right style="thin">
        <color indexed="8"/>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style="thin">
        <color indexed="64"/>
      </right>
      <top style="hair">
        <color indexed="64"/>
      </top>
      <bottom style="medium">
        <color indexed="64"/>
      </bottom>
      <diagonal style="thin">
        <color indexed="64"/>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dotted">
        <color indexed="8"/>
      </bottom>
      <diagonal/>
    </border>
    <border>
      <left style="thin">
        <color indexed="64"/>
      </left>
      <right style="thin">
        <color indexed="8"/>
      </right>
      <top/>
      <bottom style="dashed">
        <color indexed="8"/>
      </bottom>
      <diagonal/>
    </border>
    <border>
      <left style="thin">
        <color indexed="64"/>
      </left>
      <right style="thin">
        <color indexed="8"/>
      </right>
      <top style="dotted">
        <color indexed="8"/>
      </top>
      <bottom style="medium">
        <color indexed="64"/>
      </bottom>
      <diagonal/>
    </border>
    <border>
      <left style="thin">
        <color indexed="64"/>
      </left>
      <right style="thin">
        <color indexed="8"/>
      </right>
      <top style="dotted">
        <color indexed="8"/>
      </top>
      <bottom style="thin">
        <color indexed="64"/>
      </bottom>
      <diagonal/>
    </border>
    <border>
      <left style="thin">
        <color indexed="8"/>
      </left>
      <right style="thin">
        <color indexed="8"/>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bottom style="hair">
        <color indexed="8"/>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8"/>
      </left>
      <right/>
      <top style="medium">
        <color indexed="64"/>
      </top>
      <bottom/>
      <diagonal/>
    </border>
    <border>
      <left/>
      <right/>
      <top style="medium">
        <color indexed="64"/>
      </top>
      <bottom/>
      <diagonal/>
    </border>
    <border>
      <left style="thin">
        <color indexed="8"/>
      </left>
      <right/>
      <top/>
      <bottom style="thin">
        <color indexed="8"/>
      </bottom>
      <diagonal/>
    </border>
    <border>
      <left/>
      <right/>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style="thin">
        <color indexed="8"/>
      </right>
      <top/>
      <bottom style="thin">
        <color indexed="8"/>
      </bottom>
      <diagonal/>
    </border>
    <border>
      <left style="medium">
        <color indexed="64"/>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medium">
        <color indexed="64"/>
      </right>
      <top/>
      <bottom/>
      <diagonal/>
    </border>
    <border>
      <left style="thin">
        <color indexed="8"/>
      </left>
      <right style="thin">
        <color indexed="64"/>
      </right>
      <top style="medium">
        <color indexed="64"/>
      </top>
      <bottom/>
      <diagonal/>
    </border>
    <border>
      <left style="thin">
        <color indexed="8"/>
      </left>
      <right style="thin">
        <color indexed="64"/>
      </right>
      <top/>
      <bottom style="dotted">
        <color indexed="8"/>
      </bottom>
      <diagonal/>
    </border>
    <border>
      <left style="medium">
        <color indexed="64"/>
      </left>
      <right style="thin">
        <color indexed="8"/>
      </right>
      <top style="double">
        <color indexed="64"/>
      </top>
      <bottom/>
      <diagonal/>
    </border>
    <border>
      <left style="medium">
        <color indexed="64"/>
      </left>
      <right style="thin">
        <color indexed="8"/>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8"/>
      </left>
      <right style="thin">
        <color indexed="8"/>
      </right>
      <top style="medium">
        <color indexed="8"/>
      </top>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bottom style="double">
        <color indexed="8"/>
      </bottom>
      <diagonal/>
    </border>
    <border>
      <left style="thin">
        <color indexed="64"/>
      </left>
      <right/>
      <top style="double">
        <color indexed="8"/>
      </top>
      <bottom style="double">
        <color indexed="64"/>
      </bottom>
      <diagonal/>
    </border>
    <border>
      <left style="thin">
        <color indexed="64"/>
      </left>
      <right style="thin">
        <color indexed="64"/>
      </right>
      <top style="double">
        <color indexed="8"/>
      </top>
      <bottom style="double">
        <color indexed="64"/>
      </bottom>
      <diagonal/>
    </border>
    <border>
      <left/>
      <right/>
      <top style="double">
        <color indexed="8"/>
      </top>
      <bottom style="double">
        <color indexed="64"/>
      </bottom>
      <diagonal/>
    </border>
    <border>
      <left/>
      <right style="thin">
        <color indexed="64"/>
      </right>
      <top style="double">
        <color indexed="8"/>
      </top>
      <bottom style="double">
        <color indexed="64"/>
      </bottom>
      <diagonal/>
    </border>
    <border>
      <left style="thin">
        <color indexed="64"/>
      </left>
      <right style="thin">
        <color indexed="64"/>
      </right>
      <top style="double">
        <color indexed="64"/>
      </top>
      <bottom style="double">
        <color indexed="64"/>
      </bottom>
      <diagonal/>
    </border>
    <border>
      <left style="thin">
        <color indexed="8"/>
      </left>
      <right/>
      <top/>
      <bottom style="dashed">
        <color indexed="8"/>
      </bottom>
      <diagonal/>
    </border>
    <border>
      <left style="thin">
        <color indexed="64"/>
      </left>
      <right/>
      <top/>
      <bottom style="dashed">
        <color indexed="8"/>
      </bottom>
      <diagonal/>
    </border>
    <border>
      <left style="thin">
        <color indexed="64"/>
      </left>
      <right style="thin">
        <color indexed="64"/>
      </right>
      <top/>
      <bottom style="dashed">
        <color indexed="8"/>
      </bottom>
      <diagonal/>
    </border>
    <border>
      <left/>
      <right/>
      <top/>
      <bottom style="dashed">
        <color indexed="8"/>
      </bottom>
      <diagonal/>
    </border>
    <border>
      <left/>
      <right style="thin">
        <color indexed="64"/>
      </right>
      <top/>
      <bottom style="dashed">
        <color indexed="8"/>
      </bottom>
      <diagonal/>
    </border>
    <border>
      <left style="thin">
        <color indexed="8"/>
      </left>
      <right/>
      <top style="dashed">
        <color indexed="8"/>
      </top>
      <bottom style="dashed">
        <color indexed="8"/>
      </bottom>
      <diagonal/>
    </border>
    <border>
      <left style="thin">
        <color indexed="64"/>
      </left>
      <right/>
      <top style="dashed">
        <color indexed="8"/>
      </top>
      <bottom style="dashed">
        <color indexed="8"/>
      </bottom>
      <diagonal/>
    </border>
    <border>
      <left style="thin">
        <color indexed="64"/>
      </left>
      <right style="thin">
        <color indexed="64"/>
      </right>
      <top style="dashed">
        <color indexed="8"/>
      </top>
      <bottom style="dashed">
        <color indexed="8"/>
      </bottom>
      <diagonal/>
    </border>
    <border>
      <left/>
      <right/>
      <top style="dashed">
        <color indexed="8"/>
      </top>
      <bottom style="dashed">
        <color indexed="8"/>
      </bottom>
      <diagonal/>
    </border>
    <border>
      <left/>
      <right style="thin">
        <color indexed="64"/>
      </right>
      <top style="dashed">
        <color indexed="8"/>
      </top>
      <bottom style="dashed">
        <color indexed="8"/>
      </bottom>
      <diagonal/>
    </border>
    <border>
      <left style="thin">
        <color indexed="64"/>
      </left>
      <right/>
      <top/>
      <bottom style="thin">
        <color indexed="45"/>
      </bottom>
      <diagonal/>
    </border>
    <border>
      <left style="thin">
        <color indexed="64"/>
      </left>
      <right style="thin">
        <color indexed="64"/>
      </right>
      <top/>
      <bottom style="thin">
        <color indexed="45"/>
      </bottom>
      <diagonal/>
    </border>
    <border>
      <left/>
      <right/>
      <top/>
      <bottom style="thin">
        <color indexed="45"/>
      </bottom>
      <diagonal/>
    </border>
    <border>
      <left/>
      <right style="thin">
        <color indexed="64"/>
      </right>
      <top/>
      <bottom style="thin">
        <color indexed="45"/>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8"/>
      </top>
      <bottom/>
      <diagonal/>
    </border>
    <border>
      <left/>
      <right style="thin">
        <color indexed="8"/>
      </right>
      <top style="thin">
        <color indexed="8"/>
      </top>
      <bottom/>
      <diagonal/>
    </border>
    <border>
      <left/>
      <right style="thin">
        <color indexed="8"/>
      </right>
      <top style="double">
        <color indexed="64"/>
      </top>
      <bottom style="double">
        <color indexed="64"/>
      </bottom>
      <diagonal/>
    </border>
    <border>
      <left style="thin">
        <color indexed="8"/>
      </left>
      <right style="thin">
        <color indexed="8"/>
      </right>
      <top style="double">
        <color indexed="64"/>
      </top>
      <bottom style="double">
        <color indexed="64"/>
      </bottom>
      <diagonal/>
    </border>
    <border>
      <left style="thin">
        <color indexed="64"/>
      </left>
      <right style="thin">
        <color indexed="64"/>
      </right>
      <top/>
      <bottom style="dashed">
        <color indexed="64"/>
      </bottom>
      <diagonal/>
    </border>
    <border>
      <left/>
      <right style="thin">
        <color indexed="8"/>
      </right>
      <top/>
      <bottom style="dashed">
        <color indexed="64"/>
      </bottom>
      <diagonal/>
    </border>
    <border>
      <left style="thin">
        <color indexed="8"/>
      </left>
      <right style="thin">
        <color indexed="8"/>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8"/>
      </right>
      <top style="dashed">
        <color indexed="64"/>
      </top>
      <bottom style="dashed">
        <color indexed="64"/>
      </bottom>
      <diagonal/>
    </border>
    <border>
      <left style="thin">
        <color indexed="8"/>
      </left>
      <right style="thin">
        <color indexed="8"/>
      </right>
      <top style="dashed">
        <color indexed="64"/>
      </top>
      <bottom style="dashed">
        <color indexed="64"/>
      </bottom>
      <diagonal/>
    </border>
    <border>
      <left style="thin">
        <color indexed="8"/>
      </left>
      <right style="thin">
        <color indexed="64"/>
      </right>
      <top style="dashed">
        <color indexed="64"/>
      </top>
      <bottom style="dashed">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style="double">
        <color indexed="8"/>
      </top>
      <bottom style="double">
        <color indexed="8"/>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8"/>
      </left>
      <right style="medium">
        <color indexed="64"/>
      </right>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8"/>
      </right>
      <top style="thin">
        <color indexed="8"/>
      </top>
      <bottom style="double">
        <color indexed="64"/>
      </bottom>
      <diagonal/>
    </border>
    <border>
      <left style="thin">
        <color indexed="8"/>
      </left>
      <right style="thin">
        <color indexed="64"/>
      </right>
      <top style="thin">
        <color indexed="8"/>
      </top>
      <bottom style="double">
        <color indexed="64"/>
      </bottom>
      <diagonal/>
    </border>
    <border>
      <left/>
      <right/>
      <top style="medium">
        <color indexed="64"/>
      </top>
      <bottom style="hair">
        <color indexed="64"/>
      </bottom>
      <diagonal/>
    </border>
    <border>
      <left/>
      <right/>
      <top/>
      <bottom style="hair">
        <color indexed="64"/>
      </bottom>
      <diagonal/>
    </border>
  </borders>
  <cellStyleXfs count="7">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6" fillId="0" borderId="0"/>
    <xf numFmtId="0" fontId="15" fillId="0" borderId="0"/>
    <xf numFmtId="0" fontId="15" fillId="0" borderId="0"/>
  </cellStyleXfs>
  <cellXfs count="509">
    <xf numFmtId="0" fontId="0" fillId="0" borderId="0" xfId="0"/>
    <xf numFmtId="0" fontId="3" fillId="0" borderId="0" xfId="0" applyFont="1"/>
    <xf numFmtId="0" fontId="5" fillId="0" borderId="0" xfId="0" applyFont="1"/>
    <xf numFmtId="0" fontId="4" fillId="0" borderId="0" xfId="0" applyFont="1"/>
    <xf numFmtId="0" fontId="7" fillId="0" borderId="0" xfId="0" applyFont="1" applyAlignment="1">
      <alignment horizontal="right"/>
    </xf>
    <xf numFmtId="0" fontId="6" fillId="0" borderId="0" xfId="0" applyFont="1"/>
    <xf numFmtId="185" fontId="0" fillId="0" borderId="2" xfId="0" applyNumberFormat="1" applyBorder="1"/>
    <xf numFmtId="176" fontId="0" fillId="0" borderId="2" xfId="0" applyNumberFormat="1" applyBorder="1"/>
    <xf numFmtId="181" fontId="0" fillId="0" borderId="2" xfId="0" applyNumberFormat="1" applyBorder="1"/>
    <xf numFmtId="0" fontId="11" fillId="0" borderId="19" xfId="0" applyFont="1" applyBorder="1" applyAlignment="1">
      <alignment horizontal="center" vertical="center"/>
    </xf>
    <xf numFmtId="0" fontId="12" fillId="0" borderId="20" xfId="0" applyFont="1" applyBorder="1" applyAlignment="1">
      <alignment horizontal="center" vertical="center"/>
    </xf>
    <xf numFmtId="178" fontId="9" fillId="3" borderId="2" xfId="0" applyNumberFormat="1" applyFont="1" applyFill="1" applyBorder="1"/>
    <xf numFmtId="180" fontId="11" fillId="0" borderId="21" xfId="0" applyNumberFormat="1" applyFont="1" applyFill="1" applyBorder="1"/>
    <xf numFmtId="180" fontId="12" fillId="0" borderId="22" xfId="0" applyNumberFormat="1" applyFont="1" applyFill="1" applyBorder="1"/>
    <xf numFmtId="184" fontId="11" fillId="0" borderId="23" xfId="0" applyNumberFormat="1" applyFont="1" applyBorder="1" applyAlignment="1">
      <alignment vertical="center"/>
    </xf>
    <xf numFmtId="184" fontId="12" fillId="0" borderId="24" xfId="0" applyNumberFormat="1" applyFont="1" applyBorder="1" applyAlignment="1">
      <alignment vertical="center"/>
    </xf>
    <xf numFmtId="0" fontId="10" fillId="0" borderId="0" xfId="0" applyFont="1"/>
    <xf numFmtId="0" fontId="9" fillId="0" borderId="0" xfId="0" applyFont="1"/>
    <xf numFmtId="0" fontId="9" fillId="0" borderId="0" xfId="0" applyFont="1" applyAlignment="1">
      <alignment horizontal="right"/>
    </xf>
    <xf numFmtId="0" fontId="8" fillId="0" borderId="0" xfId="0" applyFont="1"/>
    <xf numFmtId="184" fontId="11" fillId="0" borderId="25" xfId="0" applyNumberFormat="1" applyFont="1" applyBorder="1" applyAlignment="1">
      <alignment vertical="center"/>
    </xf>
    <xf numFmtId="184" fontId="12" fillId="0" borderId="26" xfId="0" applyNumberFormat="1" applyFont="1" applyBorder="1" applyAlignment="1">
      <alignment vertical="center"/>
    </xf>
    <xf numFmtId="0" fontId="9" fillId="0" borderId="21" xfId="0" applyFont="1" applyBorder="1" applyAlignment="1">
      <alignment horizontal="center"/>
    </xf>
    <xf numFmtId="182" fontId="9" fillId="0" borderId="19" xfId="0" applyNumberFormat="1" applyFont="1" applyBorder="1"/>
    <xf numFmtId="182" fontId="9" fillId="0" borderId="20" xfId="0" applyNumberFormat="1" applyFont="1" applyBorder="1"/>
    <xf numFmtId="182" fontId="9" fillId="0" borderId="7" xfId="0" applyNumberFormat="1" applyFont="1" applyBorder="1"/>
    <xf numFmtId="182" fontId="9" fillId="0" borderId="2" xfId="0" applyNumberFormat="1" applyFont="1" applyBorder="1"/>
    <xf numFmtId="182" fontId="9" fillId="0" borderId="27" xfId="0" applyNumberFormat="1" applyFont="1" applyBorder="1"/>
    <xf numFmtId="182" fontId="9" fillId="0" borderId="3" xfId="0" applyNumberFormat="1" applyFont="1" applyBorder="1"/>
    <xf numFmtId="182" fontId="9" fillId="0" borderId="5" xfId="0" applyNumberFormat="1" applyFont="1" applyBorder="1"/>
    <xf numFmtId="182" fontId="9" fillId="0" borderId="0" xfId="0" applyNumberFormat="1" applyFont="1" applyBorder="1"/>
    <xf numFmtId="182" fontId="9" fillId="0" borderId="28" xfId="0" applyNumberFormat="1" applyFont="1" applyBorder="1"/>
    <xf numFmtId="0" fontId="14" fillId="0" borderId="0" xfId="0" applyFont="1"/>
    <xf numFmtId="0" fontId="0" fillId="0" borderId="41" xfId="0" applyBorder="1"/>
    <xf numFmtId="0" fontId="0" fillId="0" borderId="19" xfId="0" applyBorder="1"/>
    <xf numFmtId="0" fontId="0" fillId="0" borderId="20" xfId="0" applyBorder="1"/>
    <xf numFmtId="185" fontId="0" fillId="0" borderId="27" xfId="0" applyNumberFormat="1" applyBorder="1"/>
    <xf numFmtId="185" fontId="0" fillId="0" borderId="3" xfId="0" applyNumberFormat="1" applyBorder="1"/>
    <xf numFmtId="185" fontId="0" fillId="0" borderId="5" xfId="0" applyNumberFormat="1" applyBorder="1"/>
    <xf numFmtId="181" fontId="0" fillId="0" borderId="27" xfId="0" applyNumberFormat="1" applyBorder="1"/>
    <xf numFmtId="181" fontId="0" fillId="0" borderId="3" xfId="0" applyNumberFormat="1" applyBorder="1"/>
    <xf numFmtId="181" fontId="0" fillId="0" borderId="5" xfId="0" applyNumberFormat="1" applyBorder="1"/>
    <xf numFmtId="176" fontId="0" fillId="0" borderId="27" xfId="0" applyNumberFormat="1" applyBorder="1"/>
    <xf numFmtId="176" fontId="0" fillId="0" borderId="3" xfId="0" applyNumberFormat="1" applyBorder="1"/>
    <xf numFmtId="176" fontId="0" fillId="0" borderId="5" xfId="0" applyNumberFormat="1" applyBorder="1"/>
    <xf numFmtId="0" fontId="0" fillId="0" borderId="0" xfId="0" applyFont="1"/>
    <xf numFmtId="0" fontId="17" fillId="0" borderId="0" xfId="0" applyFont="1"/>
    <xf numFmtId="181" fontId="0" fillId="5" borderId="27" xfId="0" applyNumberFormat="1" applyFill="1" applyBorder="1"/>
    <xf numFmtId="181" fontId="0" fillId="5" borderId="5" xfId="0" applyNumberFormat="1" applyFill="1" applyBorder="1"/>
    <xf numFmtId="0" fontId="0" fillId="4" borderId="0" xfId="0" applyFont="1" applyFill="1"/>
    <xf numFmtId="187" fontId="18" fillId="5" borderId="127" xfId="3" quotePrefix="1" applyNumberFormat="1" applyFont="1" applyFill="1" applyBorder="1"/>
    <xf numFmtId="0" fontId="7" fillId="4" borderId="125" xfId="6" applyFont="1" applyFill="1" applyBorder="1" applyAlignment="1">
      <alignment horizontal="right" wrapText="1"/>
    </xf>
    <xf numFmtId="0" fontId="7" fillId="4" borderId="126" xfId="6" applyFont="1" applyFill="1" applyBorder="1" applyAlignment="1">
      <alignment horizontal="right" wrapText="1"/>
    </xf>
    <xf numFmtId="0" fontId="0" fillId="0" borderId="0" xfId="0" applyFont="1" applyBorder="1" applyAlignment="1">
      <alignment vertical="center"/>
    </xf>
    <xf numFmtId="0" fontId="0" fillId="0" borderId="0" xfId="0" applyFont="1" applyAlignment="1">
      <alignment vertical="center"/>
    </xf>
    <xf numFmtId="0" fontId="0" fillId="0" borderId="119" xfId="0" applyFont="1" applyBorder="1" applyAlignment="1">
      <alignment vertical="center"/>
    </xf>
    <xf numFmtId="0" fontId="0" fillId="0" borderId="120" xfId="0" applyFont="1" applyBorder="1" applyAlignment="1">
      <alignment vertical="center"/>
    </xf>
    <xf numFmtId="0" fontId="0" fillId="0" borderId="3" xfId="0" applyFont="1" applyBorder="1" applyAlignment="1">
      <alignment horizontal="center" vertical="center"/>
    </xf>
    <xf numFmtId="0" fontId="0" fillId="0" borderId="3" xfId="0" applyFont="1" applyBorder="1" applyAlignment="1">
      <alignment horizontal="center" vertical="center" shrinkToFit="1"/>
    </xf>
    <xf numFmtId="0" fontId="0" fillId="0" borderId="5" xfId="0" applyFont="1" applyBorder="1" applyAlignment="1">
      <alignment horizontal="center" vertical="center"/>
    </xf>
    <xf numFmtId="0" fontId="0" fillId="0" borderId="203" xfId="0" applyFont="1" applyBorder="1" applyAlignment="1">
      <alignment horizontal="center" vertical="center"/>
    </xf>
    <xf numFmtId="0" fontId="0" fillId="0" borderId="204" xfId="0" applyFont="1" applyBorder="1" applyAlignment="1">
      <alignment horizontal="center" vertical="center"/>
    </xf>
    <xf numFmtId="0" fontId="0" fillId="0" borderId="205" xfId="0" applyFont="1" applyBorder="1" applyAlignment="1">
      <alignment horizontal="center" vertical="center"/>
    </xf>
    <xf numFmtId="0" fontId="0" fillId="0" borderId="206" xfId="0" applyFont="1" applyBorder="1" applyAlignment="1">
      <alignment horizontal="center" vertical="center"/>
    </xf>
    <xf numFmtId="0" fontId="0" fillId="0" borderId="207" xfId="0" applyFont="1" applyBorder="1" applyAlignment="1">
      <alignment horizontal="center" vertical="center"/>
    </xf>
    <xf numFmtId="0" fontId="0" fillId="0" borderId="158" xfId="0" applyFont="1" applyBorder="1" applyAlignment="1">
      <alignment horizontal="center" vertical="center"/>
    </xf>
    <xf numFmtId="0" fontId="0" fillId="0" borderId="208" xfId="0" applyFont="1" applyBorder="1" applyAlignment="1">
      <alignment horizontal="center" vertical="center"/>
    </xf>
    <xf numFmtId="176" fontId="0" fillId="0" borderId="1" xfId="0" applyNumberFormat="1" applyFont="1" applyBorder="1" applyAlignment="1">
      <alignment vertical="center" shrinkToFit="1"/>
    </xf>
    <xf numFmtId="176" fontId="0" fillId="0" borderId="153" xfId="0" applyNumberFormat="1" applyFont="1" applyBorder="1" applyAlignment="1">
      <alignment vertical="center" shrinkToFit="1"/>
    </xf>
    <xf numFmtId="176" fontId="0" fillId="0" borderId="120" xfId="0" applyNumberFormat="1" applyFont="1" applyBorder="1" applyAlignment="1">
      <alignment vertical="center" shrinkToFit="1"/>
    </xf>
    <xf numFmtId="176" fontId="0" fillId="0" borderId="217" xfId="0" applyNumberFormat="1" applyFont="1" applyBorder="1" applyAlignment="1">
      <alignment vertical="center" shrinkToFit="1"/>
    </xf>
    <xf numFmtId="176" fontId="0" fillId="0" borderId="210" xfId="0" applyNumberFormat="1" applyFont="1" applyBorder="1" applyAlignment="1">
      <alignment vertical="center" shrinkToFit="1"/>
    </xf>
    <xf numFmtId="176" fontId="0" fillId="0" borderId="218" xfId="0" applyNumberFormat="1" applyFont="1" applyBorder="1" applyAlignment="1">
      <alignment vertical="center" shrinkToFit="1"/>
    </xf>
    <xf numFmtId="176" fontId="0" fillId="0" borderId="219" xfId="0" applyNumberFormat="1" applyFont="1" applyBorder="1" applyAlignment="1">
      <alignment vertical="center" shrinkToFit="1"/>
    </xf>
    <xf numFmtId="176" fontId="0" fillId="0" borderId="211" xfId="0" applyNumberFormat="1" applyFont="1" applyBorder="1" applyAlignment="1">
      <alignment vertical="center" shrinkToFit="1"/>
    </xf>
    <xf numFmtId="176" fontId="0" fillId="0" borderId="220" xfId="0" applyNumberFormat="1" applyFont="1" applyBorder="1" applyAlignment="1">
      <alignment vertical="center" shrinkToFit="1"/>
    </xf>
    <xf numFmtId="176" fontId="0" fillId="0" borderId="213" xfId="0" applyNumberFormat="1" applyFont="1" applyBorder="1" applyAlignment="1">
      <alignment vertical="center" shrinkToFit="1"/>
    </xf>
    <xf numFmtId="176" fontId="0" fillId="0" borderId="214" xfId="0" applyNumberFormat="1" applyFont="1" applyBorder="1" applyAlignment="1">
      <alignment vertical="center" shrinkToFit="1"/>
    </xf>
    <xf numFmtId="176" fontId="0" fillId="0" borderId="215" xfId="0" applyNumberFormat="1" applyFont="1" applyBorder="1" applyAlignment="1">
      <alignment vertical="center" shrinkToFit="1"/>
    </xf>
    <xf numFmtId="176" fontId="0" fillId="0" borderId="216" xfId="0" applyNumberFormat="1" applyFont="1" applyBorder="1" applyAlignment="1">
      <alignment vertical="center" shrinkToFit="1"/>
    </xf>
    <xf numFmtId="176" fontId="0" fillId="0" borderId="193" xfId="0" applyNumberFormat="1" applyFont="1" applyBorder="1" applyAlignment="1">
      <alignment vertical="center" shrinkToFit="1"/>
    </xf>
    <xf numFmtId="176" fontId="0" fillId="0" borderId="201" xfId="0" applyNumberFormat="1" applyFont="1" applyBorder="1" applyAlignment="1">
      <alignment vertical="center" shrinkToFit="1"/>
    </xf>
    <xf numFmtId="176" fontId="0" fillId="0" borderId="221" xfId="0" applyNumberFormat="1" applyFont="1" applyBorder="1" applyAlignment="1">
      <alignment vertical="center" shrinkToFit="1"/>
    </xf>
    <xf numFmtId="176" fontId="0" fillId="0" borderId="157" xfId="0" applyNumberFormat="1" applyFont="1" applyBorder="1" applyAlignment="1">
      <alignment vertical="center" shrinkToFit="1"/>
    </xf>
    <xf numFmtId="176" fontId="0" fillId="0" borderId="13" xfId="0" applyNumberFormat="1" applyFont="1" applyBorder="1" applyAlignment="1">
      <alignment vertical="center" shrinkToFit="1"/>
    </xf>
    <xf numFmtId="0" fontId="0" fillId="0" borderId="0" xfId="0" applyFont="1" applyAlignment="1">
      <alignment horizontal="center" vertical="center"/>
    </xf>
    <xf numFmtId="0" fontId="3" fillId="0" borderId="1" xfId="0" applyFont="1" applyBorder="1" applyAlignment="1">
      <alignment horizontal="center" vertical="center"/>
    </xf>
    <xf numFmtId="0" fontId="9" fillId="0" borderId="2" xfId="0" applyFont="1" applyBorder="1" applyAlignment="1">
      <alignment horizontal="center"/>
    </xf>
    <xf numFmtId="0" fontId="17" fillId="0" borderId="20" xfId="0" applyFont="1" applyBorder="1"/>
    <xf numFmtId="185" fontId="17" fillId="0" borderId="27" xfId="0" applyNumberFormat="1" applyFont="1" applyBorder="1"/>
    <xf numFmtId="176" fontId="17" fillId="0" borderId="27" xfId="0" applyNumberFormat="1" applyFont="1" applyBorder="1"/>
    <xf numFmtId="185" fontId="17" fillId="0" borderId="5" xfId="0" applyNumberFormat="1" applyFont="1" applyBorder="1"/>
    <xf numFmtId="176" fontId="17" fillId="0" borderId="5" xfId="0" applyNumberFormat="1" applyFont="1" applyBorder="1"/>
    <xf numFmtId="181" fontId="17" fillId="0" borderId="27" xfId="0" applyNumberFormat="1" applyFont="1" applyBorder="1"/>
    <xf numFmtId="181" fontId="17" fillId="5" borderId="27" xfId="0" applyNumberFormat="1" applyFont="1" applyFill="1" applyBorder="1"/>
    <xf numFmtId="181" fontId="17" fillId="5" borderId="5" xfId="0" applyNumberFormat="1" applyFont="1" applyFill="1" applyBorder="1"/>
    <xf numFmtId="0" fontId="19" fillId="0" borderId="2" xfId="0" applyFont="1" applyBorder="1" applyAlignment="1">
      <alignment horizontal="center"/>
    </xf>
    <xf numFmtId="0" fontId="0" fillId="0" borderId="0" xfId="0" applyFont="1" applyFill="1" applyAlignment="1">
      <alignment horizontal="left" vertical="center"/>
    </xf>
    <xf numFmtId="0" fontId="0" fillId="0" borderId="0" xfId="0" applyFont="1" applyFill="1" applyAlignment="1">
      <alignment vertical="center"/>
    </xf>
    <xf numFmtId="0" fontId="25" fillId="4" borderId="108" xfId="0" applyFont="1" applyFill="1" applyBorder="1" applyAlignment="1">
      <alignment horizontal="center" vertical="center" wrapText="1"/>
    </xf>
    <xf numFmtId="0" fontId="25" fillId="4" borderId="109" xfId="0" applyFont="1" applyFill="1" applyBorder="1" applyAlignment="1">
      <alignment horizontal="center" vertical="center" wrapText="1"/>
    </xf>
    <xf numFmtId="0" fontId="22" fillId="4" borderId="110" xfId="0" applyFont="1" applyFill="1" applyBorder="1" applyAlignment="1">
      <alignment horizontal="center" vertical="center" wrapText="1"/>
    </xf>
    <xf numFmtId="0" fontId="22" fillId="4" borderId="108" xfId="0" applyFont="1" applyFill="1" applyBorder="1" applyAlignment="1">
      <alignment horizontal="center" vertical="center" wrapText="1"/>
    </xf>
    <xf numFmtId="0" fontId="22" fillId="4" borderId="111" xfId="0" applyFont="1" applyFill="1" applyBorder="1" applyAlignment="1">
      <alignment horizontal="center" vertical="center" wrapText="1"/>
    </xf>
    <xf numFmtId="0" fontId="22" fillId="4" borderId="34"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34" xfId="0" applyFont="1" applyFill="1" applyBorder="1" applyAlignment="1">
      <alignment horizontal="center" vertical="center" wrapText="1"/>
    </xf>
    <xf numFmtId="0" fontId="22" fillId="4" borderId="113" xfId="0" applyFont="1" applyFill="1" applyBorder="1" applyAlignment="1">
      <alignment horizontal="center" vertical="center" wrapText="1"/>
    </xf>
    <xf numFmtId="0" fontId="22" fillId="4" borderId="114"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2" fillId="4" borderId="115" xfId="0" applyFont="1" applyFill="1" applyBorder="1" applyAlignment="1">
      <alignment horizontal="center" vertical="center" wrapText="1"/>
    </xf>
    <xf numFmtId="0" fontId="22" fillId="0" borderId="110" xfId="0" applyFont="1" applyFill="1" applyBorder="1" applyAlignment="1">
      <alignment horizontal="center" vertical="center" wrapText="1"/>
    </xf>
    <xf numFmtId="0" fontId="22" fillId="4" borderId="116" xfId="0" applyFont="1" applyFill="1" applyBorder="1" applyAlignment="1">
      <alignment horizontal="center" vertical="center" wrapText="1"/>
    </xf>
    <xf numFmtId="0" fontId="27" fillId="4" borderId="117"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5" fillId="4" borderId="26" xfId="0" applyFont="1" applyFill="1" applyBorder="1"/>
    <xf numFmtId="0" fontId="28" fillId="0" borderId="0" xfId="0" applyFont="1" applyAlignment="1">
      <alignment horizontal="left"/>
    </xf>
    <xf numFmtId="0" fontId="28" fillId="0" borderId="0" xfId="0" applyFont="1"/>
    <xf numFmtId="0" fontId="0" fillId="2" borderId="12" xfId="0" applyFont="1" applyFill="1" applyBorder="1"/>
    <xf numFmtId="0" fontId="0" fillId="2" borderId="13" xfId="0" applyFont="1" applyFill="1" applyBorder="1"/>
    <xf numFmtId="180" fontId="28" fillId="0" borderId="84" xfId="0" applyNumberFormat="1" applyFont="1" applyFill="1" applyBorder="1" applyAlignment="1">
      <alignment horizontal="right" vertical="center"/>
    </xf>
    <xf numFmtId="0" fontId="0" fillId="0" borderId="89" xfId="0" applyFont="1" applyFill="1" applyBorder="1" applyAlignment="1">
      <alignment horizontal="right"/>
    </xf>
    <xf numFmtId="0" fontId="0" fillId="0" borderId="90" xfId="0" applyFont="1" applyFill="1" applyBorder="1" applyAlignment="1">
      <alignment horizontal="right"/>
    </xf>
    <xf numFmtId="0" fontId="0" fillId="0" borderId="90" xfId="0" applyFont="1" applyFill="1" applyBorder="1"/>
    <xf numFmtId="0" fontId="0" fillId="0" borderId="91" xfId="0" applyFont="1" applyFill="1" applyBorder="1"/>
    <xf numFmtId="0" fontId="0" fillId="0" borderId="89" xfId="0" applyFont="1" applyFill="1" applyBorder="1"/>
    <xf numFmtId="0" fontId="0" fillId="0" borderId="105" xfId="0" applyFont="1" applyFill="1" applyBorder="1" applyAlignment="1">
      <alignment horizontal="right"/>
    </xf>
    <xf numFmtId="0" fontId="23" fillId="4" borderId="0" xfId="0" applyFont="1" applyFill="1" applyBorder="1" applyAlignment="1">
      <alignment horizontal="left" vertical="center"/>
    </xf>
    <xf numFmtId="0" fontId="24" fillId="0" borderId="3" xfId="0" applyFont="1" applyBorder="1" applyAlignment="1">
      <alignment horizontal="center" vertical="center" wrapText="1"/>
    </xf>
    <xf numFmtId="0" fontId="29" fillId="0" borderId="0" xfId="0" applyFont="1"/>
    <xf numFmtId="0" fontId="21" fillId="0" borderId="0" xfId="0" applyFont="1"/>
    <xf numFmtId="0" fontId="0" fillId="0" borderId="0" xfId="0" applyFont="1" applyFill="1" applyAlignment="1">
      <alignment horizontal="left" vertical="center" wrapText="1"/>
    </xf>
    <xf numFmtId="0" fontId="20" fillId="0" borderId="0" xfId="0" applyFont="1" applyFill="1" applyAlignment="1">
      <alignment vertical="center"/>
    </xf>
    <xf numFmtId="0" fontId="21" fillId="0" borderId="0" xfId="0" applyFont="1" applyFill="1" applyAlignment="1">
      <alignment vertical="center"/>
    </xf>
    <xf numFmtId="0" fontId="22" fillId="0" borderId="0" xfId="0" applyFont="1" applyFill="1" applyAlignment="1">
      <alignment vertical="center"/>
    </xf>
    <xf numFmtId="0" fontId="0" fillId="0" borderId="0" xfId="0" applyFont="1" applyFill="1" applyAlignment="1">
      <alignment vertical="center" wrapText="1"/>
    </xf>
    <xf numFmtId="183" fontId="25" fillId="0" borderId="132" xfId="0" applyNumberFormat="1" applyFont="1" applyFill="1" applyBorder="1" applyAlignment="1">
      <alignment vertical="center" shrinkToFit="1"/>
    </xf>
    <xf numFmtId="183" fontId="25" fillId="4" borderId="159" xfId="3" applyNumberFormat="1" applyFont="1" applyFill="1" applyBorder="1" applyAlignment="1">
      <alignment vertical="center" shrinkToFit="1"/>
    </xf>
    <xf numFmtId="183" fontId="25" fillId="0" borderId="159" xfId="0" applyNumberFormat="1" applyFont="1" applyFill="1" applyBorder="1" applyAlignment="1">
      <alignment vertical="center" shrinkToFit="1"/>
    </xf>
    <xf numFmtId="183" fontId="25" fillId="0" borderId="159" xfId="1" applyNumberFormat="1" applyFont="1" applyFill="1" applyBorder="1" applyAlignment="1">
      <alignment vertical="center" shrinkToFit="1"/>
    </xf>
    <xf numFmtId="183" fontId="25" fillId="4" borderId="159" xfId="4" applyNumberFormat="1" applyFont="1" applyFill="1" applyBorder="1" applyAlignment="1" applyProtection="1">
      <alignment vertical="center" shrinkToFit="1"/>
    </xf>
    <xf numFmtId="183" fontId="25" fillId="4" borderId="159" xfId="4" applyNumberFormat="1" applyFont="1" applyFill="1" applyBorder="1" applyAlignment="1">
      <alignment vertical="center" shrinkToFit="1"/>
    </xf>
    <xf numFmtId="183" fontId="25" fillId="4" borderId="160" xfId="0" applyNumberFormat="1" applyFont="1" applyFill="1" applyBorder="1" applyAlignment="1">
      <alignment vertical="center" shrinkToFit="1"/>
    </xf>
    <xf numFmtId="183" fontId="25" fillId="4" borderId="161" xfId="4" applyNumberFormat="1" applyFont="1" applyFill="1" applyBorder="1" applyAlignment="1" applyProtection="1">
      <alignment vertical="center" shrinkToFit="1"/>
    </xf>
    <xf numFmtId="183" fontId="25" fillId="4" borderId="161" xfId="5" applyNumberFormat="1" applyFont="1" applyFill="1" applyBorder="1" applyAlignment="1">
      <alignment vertical="center" shrinkToFit="1"/>
    </xf>
    <xf numFmtId="183" fontId="25" fillId="4" borderId="161" xfId="2" applyNumberFormat="1" applyFont="1" applyFill="1" applyBorder="1" applyAlignment="1">
      <alignment vertical="center" shrinkToFit="1"/>
    </xf>
    <xf numFmtId="183" fontId="25" fillId="0" borderId="28" xfId="2" applyNumberFormat="1" applyFont="1" applyFill="1" applyBorder="1" applyAlignment="1">
      <alignment vertical="center" shrinkToFit="1"/>
    </xf>
    <xf numFmtId="183" fontId="25" fillId="0" borderId="161" xfId="2" applyNumberFormat="1" applyFont="1" applyFill="1" applyBorder="1" applyAlignment="1">
      <alignment vertical="center" shrinkToFit="1"/>
    </xf>
    <xf numFmtId="183" fontId="25" fillId="4" borderId="162" xfId="0" applyNumberFormat="1" applyFont="1" applyFill="1" applyBorder="1" applyAlignment="1">
      <alignment vertical="center" shrinkToFit="1"/>
    </xf>
    <xf numFmtId="183" fontId="25" fillId="4" borderId="163" xfId="2" applyNumberFormat="1" applyFont="1" applyFill="1" applyBorder="1" applyAlignment="1">
      <alignment vertical="center" shrinkToFit="1"/>
    </xf>
    <xf numFmtId="183" fontId="25" fillId="4" borderId="164" xfId="2" applyNumberFormat="1" applyFont="1" applyFill="1" applyBorder="1" applyAlignment="1">
      <alignment vertical="center" shrinkToFit="1"/>
    </xf>
    <xf numFmtId="183" fontId="25" fillId="4" borderId="164" xfId="0" applyNumberFormat="1" applyFont="1" applyFill="1" applyBorder="1" applyAlignment="1">
      <alignment vertical="center" shrinkToFit="1"/>
    </xf>
    <xf numFmtId="183" fontId="25" fillId="4" borderId="165" xfId="2" applyNumberFormat="1" applyFont="1" applyFill="1" applyBorder="1" applyAlignment="1">
      <alignment vertical="center" shrinkToFit="1"/>
    </xf>
    <xf numFmtId="183" fontId="25" fillId="4" borderId="166" xfId="2" applyNumberFormat="1" applyFont="1" applyFill="1" applyBorder="1" applyAlignment="1">
      <alignment vertical="center" shrinkToFit="1"/>
    </xf>
    <xf numFmtId="183" fontId="25" fillId="0" borderId="167" xfId="2" applyNumberFormat="1" applyFont="1" applyFill="1" applyBorder="1" applyAlignment="1">
      <alignment vertical="center" shrinkToFit="1"/>
    </xf>
    <xf numFmtId="183" fontId="25" fillId="4" borderId="168" xfId="0" applyNumberFormat="1" applyFont="1" applyFill="1" applyBorder="1" applyAlignment="1">
      <alignment vertical="center" shrinkToFit="1"/>
    </xf>
    <xf numFmtId="183" fontId="25" fillId="4" borderId="169" xfId="2" applyNumberFormat="1" applyFont="1" applyFill="1" applyBorder="1" applyAlignment="1">
      <alignment vertical="center" shrinkToFit="1"/>
    </xf>
    <xf numFmtId="183" fontId="25" fillId="4" borderId="170" xfId="2" applyNumberFormat="1" applyFont="1" applyFill="1" applyBorder="1" applyAlignment="1">
      <alignment vertical="center" shrinkToFit="1"/>
    </xf>
    <xf numFmtId="183" fontId="25" fillId="4" borderId="170" xfId="0" applyNumberFormat="1" applyFont="1" applyFill="1" applyBorder="1" applyAlignment="1">
      <alignment vertical="center" shrinkToFit="1"/>
    </xf>
    <xf numFmtId="183" fontId="25" fillId="4" borderId="171" xfId="2" applyNumberFormat="1" applyFont="1" applyFill="1" applyBorder="1" applyAlignment="1">
      <alignment vertical="center" shrinkToFit="1"/>
    </xf>
    <xf numFmtId="183" fontId="25" fillId="4" borderId="172" xfId="2" applyNumberFormat="1" applyFont="1" applyFill="1" applyBorder="1" applyAlignment="1">
      <alignment vertical="center" shrinkToFit="1"/>
    </xf>
    <xf numFmtId="183" fontId="25" fillId="0" borderId="171" xfId="2" applyNumberFormat="1" applyFont="1" applyFill="1" applyBorder="1" applyAlignment="1">
      <alignment vertical="center" shrinkToFit="1"/>
    </xf>
    <xf numFmtId="183" fontId="25" fillId="4" borderId="173" xfId="0" applyNumberFormat="1" applyFont="1" applyFill="1" applyBorder="1" applyAlignment="1">
      <alignment vertical="center" shrinkToFit="1"/>
    </xf>
    <xf numFmtId="183" fontId="25" fillId="4" borderId="174" xfId="2" applyNumberFormat="1" applyFont="1" applyFill="1" applyBorder="1" applyAlignment="1">
      <alignment vertical="center" shrinkToFit="1"/>
    </xf>
    <xf numFmtId="183" fontId="25" fillId="4" borderId="175" xfId="2" applyNumberFormat="1" applyFont="1" applyFill="1" applyBorder="1" applyAlignment="1">
      <alignment vertical="center" shrinkToFit="1"/>
    </xf>
    <xf numFmtId="183" fontId="25" fillId="4" borderId="175" xfId="0" applyNumberFormat="1" applyFont="1" applyFill="1" applyBorder="1" applyAlignment="1">
      <alignment vertical="center" shrinkToFit="1"/>
    </xf>
    <xf numFmtId="183" fontId="25" fillId="4" borderId="176" xfId="2" applyNumberFormat="1" applyFont="1" applyFill="1" applyBorder="1" applyAlignment="1">
      <alignment vertical="center" shrinkToFit="1"/>
    </xf>
    <xf numFmtId="183" fontId="25" fillId="4" borderId="177" xfId="2" applyNumberFormat="1" applyFont="1" applyFill="1" applyBorder="1" applyAlignment="1">
      <alignment vertical="center" shrinkToFit="1"/>
    </xf>
    <xf numFmtId="183" fontId="25" fillId="0" borderId="175" xfId="2" applyNumberFormat="1" applyFont="1" applyFill="1" applyBorder="1" applyAlignment="1">
      <alignment vertical="center" shrinkToFit="1"/>
    </xf>
    <xf numFmtId="183" fontId="25" fillId="4" borderId="121" xfId="0" applyNumberFormat="1" applyFont="1" applyFill="1" applyBorder="1" applyAlignment="1">
      <alignment vertical="center" shrinkToFit="1"/>
    </xf>
    <xf numFmtId="183" fontId="25" fillId="4" borderId="178" xfId="2" applyNumberFormat="1" applyFont="1" applyFill="1" applyBorder="1" applyAlignment="1">
      <alignment vertical="center" shrinkToFit="1"/>
    </xf>
    <xf numFmtId="183" fontId="25" fillId="4" borderId="179" xfId="2" applyNumberFormat="1" applyFont="1" applyFill="1" applyBorder="1" applyAlignment="1">
      <alignment vertical="center" shrinkToFit="1"/>
    </xf>
    <xf numFmtId="183" fontId="25" fillId="4" borderId="25" xfId="0" applyNumberFormat="1" applyFont="1" applyFill="1" applyBorder="1" applyAlignment="1">
      <alignment vertical="center" shrinkToFit="1"/>
    </xf>
    <xf numFmtId="183" fontId="25" fillId="4" borderId="180" xfId="2" applyNumberFormat="1" applyFont="1" applyFill="1" applyBorder="1" applyAlignment="1">
      <alignment vertical="center" shrinkToFit="1"/>
    </xf>
    <xf numFmtId="183" fontId="25" fillId="4" borderId="181" xfId="2" applyNumberFormat="1" applyFont="1" applyFill="1" applyBorder="1" applyAlignment="1">
      <alignment vertical="center" shrinkToFit="1"/>
    </xf>
    <xf numFmtId="183" fontId="25" fillId="0" borderId="180" xfId="2" applyNumberFormat="1" applyFont="1" applyFill="1" applyBorder="1" applyAlignment="1">
      <alignment vertical="center" shrinkToFit="1"/>
    </xf>
    <xf numFmtId="186" fontId="25" fillId="4" borderId="19" xfId="0" applyNumberFormat="1" applyFont="1" applyFill="1" applyBorder="1" applyAlignment="1">
      <alignment horizontal="right" vertical="center" shrinkToFit="1"/>
    </xf>
    <xf numFmtId="186" fontId="25" fillId="0" borderId="19" xfId="0" applyNumberFormat="1" applyFont="1" applyFill="1" applyBorder="1" applyAlignment="1">
      <alignment horizontal="right" vertical="center" shrinkToFit="1"/>
    </xf>
    <xf numFmtId="186" fontId="25" fillId="4" borderId="182" xfId="0" applyNumberFormat="1" applyFont="1" applyFill="1" applyBorder="1" applyAlignment="1">
      <alignment horizontal="right" vertical="center" shrinkToFit="1"/>
    </xf>
    <xf numFmtId="186" fontId="25" fillId="4" borderId="183" xfId="0" applyNumberFormat="1" applyFont="1" applyFill="1" applyBorder="1" applyAlignment="1">
      <alignment horizontal="right" vertical="center" shrinkToFit="1"/>
    </xf>
    <xf numFmtId="186" fontId="25" fillId="4" borderId="184" xfId="0" applyNumberFormat="1" applyFont="1" applyFill="1" applyBorder="1" applyAlignment="1">
      <alignment horizontal="right" vertical="center" shrinkToFit="1"/>
    </xf>
    <xf numFmtId="186" fontId="25" fillId="4" borderId="110" xfId="0" applyNumberFormat="1" applyFont="1" applyFill="1" applyBorder="1" applyAlignment="1">
      <alignment horizontal="right" vertical="center" shrinkToFit="1"/>
    </xf>
    <xf numFmtId="186" fontId="25" fillId="4" borderId="222" xfId="0" applyNumberFormat="1" applyFont="1" applyFill="1" applyBorder="1" applyAlignment="1">
      <alignment horizontal="right" vertical="center" shrinkToFit="1"/>
    </xf>
    <xf numFmtId="185" fontId="25" fillId="0" borderId="20" xfId="0" applyNumberFormat="1" applyFont="1" applyFill="1" applyBorder="1" applyAlignment="1">
      <alignment vertical="center" shrinkToFit="1"/>
    </xf>
    <xf numFmtId="186" fontId="25" fillId="0" borderId="21" xfId="0" applyNumberFormat="1" applyFont="1" applyFill="1" applyBorder="1" applyAlignment="1">
      <alignment horizontal="right" vertical="center" shrinkToFit="1"/>
    </xf>
    <xf numFmtId="186" fontId="25" fillId="0" borderId="185" xfId="0" applyNumberFormat="1" applyFont="1" applyFill="1" applyBorder="1" applyAlignment="1">
      <alignment horizontal="right" vertical="center" shrinkToFit="1"/>
    </xf>
    <xf numFmtId="186" fontId="25" fillId="0" borderId="186" xfId="0" applyNumberFormat="1" applyFont="1" applyFill="1" applyBorder="1" applyAlignment="1">
      <alignment horizontal="right" vertical="center" shrinkToFit="1"/>
    </xf>
    <xf numFmtId="186" fontId="25" fillId="0" borderId="187" xfId="0" applyNumberFormat="1" applyFont="1" applyFill="1" applyBorder="1" applyAlignment="1">
      <alignment horizontal="right" vertical="center" shrinkToFit="1"/>
    </xf>
    <xf numFmtId="186" fontId="25" fillId="0" borderId="108" xfId="0" applyNumberFormat="1" applyFont="1" applyFill="1" applyBorder="1" applyAlignment="1">
      <alignment horizontal="right" vertical="center" shrinkToFit="1"/>
    </xf>
    <xf numFmtId="186" fontId="25" fillId="0" borderId="223" xfId="0" applyNumberFormat="1" applyFont="1" applyFill="1" applyBorder="1" applyAlignment="1">
      <alignment horizontal="right" vertical="center" shrinkToFit="1"/>
    </xf>
    <xf numFmtId="186" fontId="25" fillId="4" borderId="224" xfId="0" applyNumberFormat="1" applyFont="1" applyFill="1" applyBorder="1" applyAlignment="1">
      <alignment horizontal="right" vertical="center" shrinkToFit="1"/>
    </xf>
    <xf numFmtId="185" fontId="25" fillId="0" borderId="22" xfId="5" applyNumberFormat="1" applyFont="1" applyFill="1" applyBorder="1" applyAlignment="1">
      <alignment vertical="center" shrinkToFit="1"/>
    </xf>
    <xf numFmtId="186" fontId="25" fillId="4" borderId="167" xfId="0" applyNumberFormat="1" applyFont="1" applyFill="1" applyBorder="1" applyAlignment="1">
      <alignment horizontal="right" vertical="center" shrinkToFit="1"/>
    </xf>
    <xf numFmtId="186" fontId="25" fillId="0" borderId="167" xfId="0" applyNumberFormat="1" applyFont="1" applyFill="1" applyBorder="1" applyAlignment="1">
      <alignment horizontal="right" vertical="center" shrinkToFit="1"/>
    </xf>
    <xf numFmtId="186" fontId="25" fillId="4" borderId="188" xfId="0" applyNumberFormat="1" applyFont="1" applyFill="1" applyBorder="1" applyAlignment="1">
      <alignment horizontal="right" vertical="center" shrinkToFit="1"/>
    </xf>
    <xf numFmtId="186" fontId="25" fillId="4" borderId="189" xfId="0" applyNumberFormat="1" applyFont="1" applyFill="1" applyBorder="1" applyAlignment="1">
      <alignment horizontal="right" vertical="center" shrinkToFit="1"/>
    </xf>
    <xf numFmtId="185" fontId="25" fillId="0" borderId="199" xfId="5" applyNumberFormat="1" applyFont="1" applyFill="1" applyBorder="1" applyAlignment="1">
      <alignment vertical="center" shrinkToFit="1"/>
    </xf>
    <xf numFmtId="186" fontId="25" fillId="4" borderId="190" xfId="0" applyNumberFormat="1" applyFont="1" applyFill="1" applyBorder="1" applyAlignment="1">
      <alignment horizontal="right" vertical="center" shrinkToFit="1"/>
    </xf>
    <xf numFmtId="186" fontId="25" fillId="0" borderId="190" xfId="0" applyNumberFormat="1" applyFont="1" applyFill="1" applyBorder="1" applyAlignment="1">
      <alignment horizontal="right" vertical="center" shrinkToFit="1"/>
    </xf>
    <xf numFmtId="186" fontId="25" fillId="4" borderId="191" xfId="0" applyNumberFormat="1" applyFont="1" applyFill="1" applyBorder="1" applyAlignment="1">
      <alignment horizontal="right" vertical="center" shrinkToFit="1"/>
    </xf>
    <xf numFmtId="186" fontId="25" fillId="4" borderId="192" xfId="0" applyNumberFormat="1" applyFont="1" applyFill="1" applyBorder="1" applyAlignment="1">
      <alignment horizontal="right" vertical="center" shrinkToFit="1"/>
    </xf>
    <xf numFmtId="185" fontId="25" fillId="0" borderId="200" xfId="5" applyNumberFormat="1" applyFont="1" applyFill="1" applyBorder="1" applyAlignment="1">
      <alignment vertical="center" shrinkToFit="1"/>
    </xf>
    <xf numFmtId="186" fontId="25" fillId="4" borderId="193" xfId="0" applyNumberFormat="1" applyFont="1" applyFill="1" applyBorder="1" applyAlignment="1">
      <alignment horizontal="right" vertical="center" shrinkToFit="1"/>
    </xf>
    <xf numFmtId="186" fontId="25" fillId="0" borderId="193" xfId="0" applyNumberFormat="1" applyFont="1" applyFill="1" applyBorder="1" applyAlignment="1">
      <alignment horizontal="right" vertical="center" shrinkToFit="1"/>
    </xf>
    <xf numFmtId="186" fontId="25" fillId="4" borderId="194" xfId="0" applyNumberFormat="1" applyFont="1" applyFill="1" applyBorder="1" applyAlignment="1">
      <alignment horizontal="right" vertical="center" shrinkToFit="1"/>
    </xf>
    <xf numFmtId="186" fontId="25" fillId="4" borderId="195" xfId="0" applyNumberFormat="1" applyFont="1" applyFill="1" applyBorder="1" applyAlignment="1">
      <alignment horizontal="right" vertical="center" shrinkToFit="1"/>
    </xf>
    <xf numFmtId="186" fontId="25" fillId="4" borderId="196" xfId="0" applyNumberFormat="1" applyFont="1" applyFill="1" applyBorder="1" applyAlignment="1">
      <alignment horizontal="right" vertical="center" shrinkToFit="1"/>
    </xf>
    <xf numFmtId="185" fontId="25" fillId="0" borderId="201" xfId="5" applyNumberFormat="1" applyFont="1" applyFill="1" applyBorder="1" applyAlignment="1">
      <alignment vertical="center" shrinkToFit="1"/>
    </xf>
    <xf numFmtId="186" fontId="25" fillId="4" borderId="23" xfId="0" applyNumberFormat="1" applyFont="1" applyFill="1" applyBorder="1" applyAlignment="1">
      <alignment horizontal="right" vertical="center" shrinkToFit="1"/>
    </xf>
    <xf numFmtId="186" fontId="25" fillId="0" borderId="23" xfId="0" applyNumberFormat="1" applyFont="1" applyFill="1" applyBorder="1" applyAlignment="1">
      <alignment horizontal="right" vertical="center" shrinkToFit="1"/>
    </xf>
    <xf numFmtId="186" fontId="25" fillId="4" borderId="197" xfId="0" applyNumberFormat="1" applyFont="1" applyFill="1" applyBorder="1" applyAlignment="1">
      <alignment horizontal="right" vertical="center" shrinkToFit="1"/>
    </xf>
    <xf numFmtId="186" fontId="25" fillId="4" borderId="198" xfId="0" applyNumberFormat="1" applyFont="1" applyFill="1" applyBorder="1" applyAlignment="1">
      <alignment horizontal="right" vertical="center" shrinkToFit="1"/>
    </xf>
    <xf numFmtId="185" fontId="25" fillId="0" borderId="202" xfId="5" applyNumberFormat="1" applyFont="1" applyFill="1" applyBorder="1" applyAlignment="1">
      <alignment vertical="center" shrinkToFit="1"/>
    </xf>
    <xf numFmtId="0" fontId="28" fillId="0" borderId="0" xfId="0" applyFont="1" applyBorder="1" applyAlignment="1">
      <alignment horizontal="left"/>
    </xf>
    <xf numFmtId="0" fontId="28" fillId="0" borderId="0" xfId="0" applyFont="1" applyFill="1" applyBorder="1" applyAlignment="1">
      <alignment horizontal="left"/>
    </xf>
    <xf numFmtId="0" fontId="28" fillId="0" borderId="4"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178" fontId="28" fillId="0" borderId="42" xfId="0" applyNumberFormat="1" applyFont="1" applyFill="1" applyBorder="1" applyAlignment="1">
      <alignment horizontal="right" vertical="center" shrinkToFit="1"/>
    </xf>
    <xf numFmtId="178" fontId="28" fillId="0" borderId="18" xfId="0" applyNumberFormat="1" applyFont="1" applyFill="1" applyBorder="1" applyAlignment="1">
      <alignment horizontal="right" vertical="center" shrinkToFit="1"/>
    </xf>
    <xf numFmtId="178" fontId="28" fillId="0" borderId="18" xfId="0" applyNumberFormat="1" applyFont="1" applyFill="1" applyBorder="1" applyAlignment="1">
      <alignment horizontal="right" vertical="center"/>
    </xf>
    <xf numFmtId="178" fontId="28" fillId="0" borderId="43" xfId="0" applyNumberFormat="1" applyFont="1" applyFill="1" applyBorder="1" applyAlignment="1">
      <alignment horizontal="right" vertical="center"/>
    </xf>
    <xf numFmtId="178" fontId="28" fillId="0" borderId="42" xfId="0" applyNumberFormat="1" applyFont="1" applyFill="1" applyBorder="1" applyAlignment="1">
      <alignment horizontal="right" vertical="center"/>
    </xf>
    <xf numFmtId="178" fontId="28" fillId="0" borderId="44" xfId="0" applyNumberFormat="1" applyFont="1" applyFill="1" applyBorder="1" applyAlignment="1">
      <alignment horizontal="right" vertical="center"/>
    </xf>
    <xf numFmtId="178" fontId="28" fillId="0" borderId="11" xfId="0" applyNumberFormat="1" applyFont="1" applyFill="1" applyBorder="1" applyAlignment="1">
      <alignment horizontal="right" vertical="center"/>
    </xf>
    <xf numFmtId="178" fontId="28" fillId="0" borderId="45" xfId="0" applyNumberFormat="1" applyFont="1" applyFill="1" applyBorder="1" applyAlignment="1">
      <alignment horizontal="right" vertical="center"/>
    </xf>
    <xf numFmtId="178" fontId="0" fillId="0" borderId="45" xfId="0" applyNumberFormat="1" applyFont="1" applyFill="1" applyBorder="1" applyAlignment="1">
      <alignment vertical="center"/>
    </xf>
    <xf numFmtId="178" fontId="0" fillId="0" borderId="46" xfId="0" applyNumberFormat="1" applyFont="1" applyFill="1" applyBorder="1" applyAlignment="1">
      <alignment vertical="center"/>
    </xf>
    <xf numFmtId="0" fontId="28" fillId="0" borderId="0" xfId="0" applyFont="1" applyBorder="1" applyAlignment="1">
      <alignment horizontal="center" vertical="center" wrapText="1"/>
    </xf>
    <xf numFmtId="184" fontId="28" fillId="0" borderId="47" xfId="0" applyNumberFormat="1" applyFont="1" applyFill="1" applyBorder="1" applyAlignment="1">
      <alignment horizontal="right" vertical="center" shrinkToFit="1"/>
    </xf>
    <xf numFmtId="184" fontId="28" fillId="0" borderId="15" xfId="0" applyNumberFormat="1" applyFont="1" applyFill="1" applyBorder="1" applyAlignment="1">
      <alignment horizontal="right" vertical="center" shrinkToFit="1"/>
    </xf>
    <xf numFmtId="184" fontId="28" fillId="0" borderId="15" xfId="0" applyNumberFormat="1" applyFont="1" applyFill="1" applyBorder="1" applyAlignment="1">
      <alignment horizontal="right" vertical="center"/>
    </xf>
    <xf numFmtId="184" fontId="28" fillId="0" borderId="48" xfId="0" applyNumberFormat="1" applyFont="1" applyFill="1" applyBorder="1" applyAlignment="1">
      <alignment horizontal="right" vertical="center"/>
    </xf>
    <xf numFmtId="184" fontId="28" fillId="0" borderId="47" xfId="0" applyNumberFormat="1" applyFont="1" applyFill="1" applyBorder="1" applyAlignment="1">
      <alignment horizontal="right" vertical="center"/>
    </xf>
    <xf numFmtId="184" fontId="28" fillId="0" borderId="49" xfId="0" applyNumberFormat="1" applyFont="1" applyFill="1" applyBorder="1" applyAlignment="1">
      <alignment horizontal="right" vertical="center"/>
    </xf>
    <xf numFmtId="0" fontId="0" fillId="0" borderId="128" xfId="0" applyFont="1" applyBorder="1"/>
    <xf numFmtId="0" fontId="0" fillId="0" borderId="129" xfId="0" applyFont="1" applyBorder="1"/>
    <xf numFmtId="180" fontId="27" fillId="0" borderId="32" xfId="0" applyNumberFormat="1" applyFont="1" applyBorder="1" applyAlignment="1">
      <alignment horizontal="center" vertical="center" wrapText="1"/>
    </xf>
    <xf numFmtId="180" fontId="28" fillId="0" borderId="50" xfId="0" applyNumberFormat="1" applyFont="1" applyFill="1" applyBorder="1" applyAlignment="1">
      <alignment horizontal="right" vertical="center" shrinkToFit="1"/>
    </xf>
    <xf numFmtId="180" fontId="28" fillId="0" borderId="33" xfId="0" applyNumberFormat="1" applyFont="1" applyFill="1" applyBorder="1" applyAlignment="1">
      <alignment horizontal="right" vertical="center" shrinkToFit="1"/>
    </xf>
    <xf numFmtId="179" fontId="28" fillId="0" borderId="33" xfId="0" applyNumberFormat="1" applyFont="1" applyFill="1" applyBorder="1" applyAlignment="1">
      <alignment horizontal="right" vertical="center"/>
    </xf>
    <xf numFmtId="180" fontId="28" fillId="0" borderId="33" xfId="0" applyNumberFormat="1" applyFont="1" applyFill="1" applyBorder="1" applyAlignment="1">
      <alignment horizontal="right" vertical="center"/>
    </xf>
    <xf numFmtId="179" fontId="28" fillId="0" borderId="51" xfId="0" applyNumberFormat="1" applyFont="1" applyFill="1" applyBorder="1" applyAlignment="1">
      <alignment horizontal="right" vertical="center"/>
    </xf>
    <xf numFmtId="180" fontId="28" fillId="0" borderId="50" xfId="0" applyNumberFormat="1" applyFont="1" applyFill="1" applyBorder="1" applyAlignment="1">
      <alignment horizontal="right" vertical="center"/>
    </xf>
    <xf numFmtId="179" fontId="28" fillId="0" borderId="50" xfId="0" applyNumberFormat="1" applyFont="1" applyFill="1" applyBorder="1" applyAlignment="1">
      <alignment horizontal="right" vertical="center"/>
    </xf>
    <xf numFmtId="179" fontId="28" fillId="0" borderId="52" xfId="0" applyNumberFormat="1" applyFont="1" applyFill="1" applyBorder="1" applyAlignment="1">
      <alignment horizontal="right" vertical="center"/>
    </xf>
    <xf numFmtId="180" fontId="28" fillId="0" borderId="51" xfId="0" applyNumberFormat="1" applyFont="1" applyFill="1" applyBorder="1" applyAlignment="1">
      <alignment horizontal="right" vertical="center"/>
    </xf>
    <xf numFmtId="0" fontId="0" fillId="2" borderId="130" xfId="0" applyFont="1" applyFill="1" applyBorder="1"/>
    <xf numFmtId="0" fontId="0" fillId="2" borderId="48" xfId="0" applyFont="1" applyFill="1" applyBorder="1"/>
    <xf numFmtId="0" fontId="28" fillId="0" borderId="9" xfId="0" applyFont="1" applyBorder="1" applyAlignment="1">
      <alignment horizontal="center" vertical="center" wrapText="1"/>
    </xf>
    <xf numFmtId="178" fontId="28" fillId="0" borderId="53" xfId="0" applyNumberFormat="1" applyFont="1" applyFill="1" applyBorder="1" applyAlignment="1">
      <alignment horizontal="right" vertical="center" shrinkToFit="1"/>
    </xf>
    <xf numFmtId="178" fontId="28" fillId="0" borderId="54" xfId="0" applyNumberFormat="1" applyFont="1" applyFill="1" applyBorder="1" applyAlignment="1">
      <alignment horizontal="right" vertical="center" shrinkToFit="1"/>
    </xf>
    <xf numFmtId="178" fontId="28" fillId="0" borderId="54" xfId="0" applyNumberFormat="1" applyFont="1" applyFill="1" applyBorder="1" applyAlignment="1">
      <alignment horizontal="right" vertical="center"/>
    </xf>
    <xf numFmtId="178" fontId="28" fillId="0" borderId="55" xfId="0" applyNumberFormat="1" applyFont="1" applyFill="1" applyBorder="1" applyAlignment="1">
      <alignment horizontal="right" vertical="center"/>
    </xf>
    <xf numFmtId="178" fontId="28" fillId="0" borderId="53" xfId="0" applyNumberFormat="1" applyFont="1" applyFill="1" applyBorder="1" applyAlignment="1">
      <alignment horizontal="right" vertical="center"/>
    </xf>
    <xf numFmtId="178" fontId="28" fillId="0" borderId="56" xfId="0" applyNumberFormat="1" applyFont="1" applyFill="1" applyBorder="1" applyAlignment="1">
      <alignment horizontal="right" vertical="center"/>
    </xf>
    <xf numFmtId="178" fontId="28" fillId="0" borderId="57" xfId="0" applyNumberFormat="1" applyFont="1" applyFill="1" applyBorder="1" applyAlignment="1">
      <alignment horizontal="right" vertical="center"/>
    </xf>
    <xf numFmtId="178" fontId="28" fillId="0" borderId="58" xfId="0" applyNumberFormat="1" applyFont="1" applyFill="1" applyBorder="1" applyAlignment="1">
      <alignment horizontal="right" vertical="center"/>
    </xf>
    <xf numFmtId="178" fontId="0" fillId="0" borderId="58" xfId="0" applyNumberFormat="1" applyFont="1" applyFill="1" applyBorder="1" applyAlignment="1">
      <alignment vertical="center"/>
    </xf>
    <xf numFmtId="178" fontId="0" fillId="0" borderId="59" xfId="0" applyNumberFormat="1" applyFont="1" applyFill="1" applyBorder="1" applyAlignment="1">
      <alignment vertical="center"/>
    </xf>
    <xf numFmtId="0" fontId="0" fillId="0" borderId="130" xfId="0" applyFont="1" applyBorder="1"/>
    <xf numFmtId="0" fontId="0" fillId="0" borderId="48" xfId="0" applyFont="1" applyBorder="1"/>
    <xf numFmtId="180" fontId="27" fillId="0" borderId="31" xfId="0" applyNumberFormat="1" applyFont="1" applyBorder="1" applyAlignment="1">
      <alignment horizontal="center" vertical="center" wrapText="1"/>
    </xf>
    <xf numFmtId="180" fontId="28" fillId="0" borderId="60" xfId="0" applyNumberFormat="1" applyFont="1" applyFill="1" applyBorder="1" applyAlignment="1">
      <alignment horizontal="right" vertical="center" shrinkToFit="1"/>
    </xf>
    <xf numFmtId="180" fontId="28" fillId="0" borderId="61" xfId="0" applyNumberFormat="1" applyFont="1" applyFill="1" applyBorder="1" applyAlignment="1">
      <alignment horizontal="right" vertical="center" shrinkToFit="1"/>
    </xf>
    <xf numFmtId="179" fontId="28" fillId="0" borderId="61" xfId="0" applyNumberFormat="1" applyFont="1" applyFill="1" applyBorder="1" applyAlignment="1">
      <alignment horizontal="right" vertical="center"/>
    </xf>
    <xf numFmtId="180" fontId="28" fillId="0" borderId="61" xfId="0" applyNumberFormat="1" applyFont="1" applyFill="1" applyBorder="1" applyAlignment="1">
      <alignment horizontal="right" vertical="center"/>
    </xf>
    <xf numFmtId="179" fontId="28" fillId="0" borderId="62" xfId="0" applyNumberFormat="1" applyFont="1" applyFill="1" applyBorder="1" applyAlignment="1">
      <alignment horizontal="right" vertical="center"/>
    </xf>
    <xf numFmtId="180" fontId="28" fillId="0" borderId="60" xfId="0" applyNumberFormat="1" applyFont="1" applyFill="1" applyBorder="1" applyAlignment="1">
      <alignment horizontal="right" vertical="center"/>
    </xf>
    <xf numFmtId="180" fontId="28" fillId="0" borderId="63" xfId="0" applyNumberFormat="1" applyFont="1" applyFill="1" applyBorder="1" applyAlignment="1">
      <alignment horizontal="right" vertical="center"/>
    </xf>
    <xf numFmtId="179" fontId="28" fillId="0" borderId="64" xfId="0" applyNumberFormat="1" applyFont="1" applyFill="1" applyBorder="1" applyAlignment="1">
      <alignment horizontal="right" vertical="center"/>
    </xf>
    <xf numFmtId="179" fontId="28" fillId="0" borderId="65" xfId="0" applyNumberFormat="1" applyFont="1" applyFill="1" applyBorder="1" applyAlignment="1">
      <alignment horizontal="right" vertical="center"/>
    </xf>
    <xf numFmtId="180" fontId="28" fillId="0" borderId="66" xfId="0" applyNumberFormat="1" applyFont="1" applyFill="1" applyBorder="1" applyAlignment="1">
      <alignment horizontal="right" vertical="center"/>
    </xf>
    <xf numFmtId="179" fontId="28" fillId="0" borderId="60" xfId="0" applyNumberFormat="1" applyFont="1" applyFill="1" applyBorder="1" applyAlignment="1">
      <alignment horizontal="right" vertical="center"/>
    </xf>
    <xf numFmtId="179" fontId="28" fillId="0" borderId="66" xfId="0" applyNumberFormat="1" applyFont="1" applyFill="1" applyBorder="1" applyAlignment="1">
      <alignment horizontal="right" vertical="center"/>
    </xf>
    <xf numFmtId="180" fontId="28" fillId="0" borderId="62" xfId="0" applyNumberFormat="1" applyFont="1" applyFill="1" applyBorder="1" applyAlignment="1">
      <alignment horizontal="right" vertical="center"/>
    </xf>
    <xf numFmtId="0" fontId="28" fillId="0" borderId="10" xfId="0" applyFont="1" applyBorder="1" applyAlignment="1">
      <alignment horizontal="center" vertical="center" wrapText="1"/>
    </xf>
    <xf numFmtId="178" fontId="28" fillId="0" borderId="67" xfId="0" applyNumberFormat="1" applyFont="1" applyFill="1" applyBorder="1" applyAlignment="1">
      <alignment horizontal="right" vertical="center" shrinkToFit="1"/>
    </xf>
    <xf numFmtId="178" fontId="28" fillId="0" borderId="17" xfId="0" applyNumberFormat="1" applyFont="1" applyFill="1" applyBorder="1" applyAlignment="1">
      <alignment horizontal="right" vertical="center" shrinkToFit="1"/>
    </xf>
    <xf numFmtId="178" fontId="28" fillId="0" borderId="17" xfId="0" applyNumberFormat="1" applyFont="1" applyFill="1" applyBorder="1" applyAlignment="1">
      <alignment horizontal="right" vertical="center"/>
    </xf>
    <xf numFmtId="178" fontId="28" fillId="0" borderId="68" xfId="0" applyNumberFormat="1" applyFont="1" applyFill="1" applyBorder="1" applyAlignment="1">
      <alignment horizontal="right" vertical="center"/>
    </xf>
    <xf numFmtId="178" fontId="28" fillId="0" borderId="67" xfId="0" applyNumberFormat="1" applyFont="1" applyFill="1" applyBorder="1" applyAlignment="1">
      <alignment horizontal="right" vertical="center"/>
    </xf>
    <xf numFmtId="178" fontId="28" fillId="0" borderId="69" xfId="0" applyNumberFormat="1" applyFont="1" applyFill="1" applyBorder="1" applyAlignment="1">
      <alignment horizontal="right" vertical="center"/>
    </xf>
    <xf numFmtId="178" fontId="28" fillId="0" borderId="10" xfId="0" applyNumberFormat="1" applyFont="1" applyFill="1" applyBorder="1" applyAlignment="1">
      <alignment horizontal="right" vertical="center"/>
    </xf>
    <xf numFmtId="178" fontId="28" fillId="0" borderId="70" xfId="0" applyNumberFormat="1" applyFont="1" applyFill="1" applyBorder="1" applyAlignment="1">
      <alignment horizontal="right" vertical="center"/>
    </xf>
    <xf numFmtId="178" fontId="0" fillId="0" borderId="70" xfId="0" applyNumberFormat="1" applyFont="1" applyFill="1" applyBorder="1" applyAlignment="1">
      <alignment vertical="center"/>
    </xf>
    <xf numFmtId="178" fontId="0" fillId="0" borderId="71" xfId="0" applyNumberFormat="1" applyFont="1" applyFill="1" applyBorder="1" applyAlignment="1">
      <alignment vertical="center"/>
    </xf>
    <xf numFmtId="180" fontId="27" fillId="0" borderId="30" xfId="0" applyNumberFormat="1" applyFont="1" applyBorder="1" applyAlignment="1">
      <alignment horizontal="center" vertical="center" wrapText="1"/>
    </xf>
    <xf numFmtId="180" fontId="28" fillId="0" borderId="72" xfId="0" applyNumberFormat="1" applyFont="1" applyFill="1" applyBorder="1" applyAlignment="1">
      <alignment horizontal="right" vertical="center" shrinkToFit="1"/>
    </xf>
    <xf numFmtId="180" fontId="28" fillId="0" borderId="73" xfId="0" applyNumberFormat="1" applyFont="1" applyFill="1" applyBorder="1" applyAlignment="1">
      <alignment horizontal="right" vertical="center" shrinkToFit="1"/>
    </xf>
    <xf numFmtId="179" fontId="28" fillId="0" borderId="73" xfId="0" applyNumberFormat="1" applyFont="1" applyFill="1" applyBorder="1" applyAlignment="1">
      <alignment horizontal="right" vertical="center"/>
    </xf>
    <xf numFmtId="180" fontId="28" fillId="0" borderId="73" xfId="0" applyNumberFormat="1" applyFont="1" applyFill="1" applyBorder="1" applyAlignment="1">
      <alignment horizontal="right" vertical="center"/>
    </xf>
    <xf numFmtId="179" fontId="28" fillId="0" borderId="74" xfId="0" applyNumberFormat="1" applyFont="1" applyFill="1" applyBorder="1" applyAlignment="1">
      <alignment horizontal="right" vertical="center"/>
    </xf>
    <xf numFmtId="180" fontId="28" fillId="0" borderId="72" xfId="0" applyNumberFormat="1" applyFont="1" applyFill="1" applyBorder="1" applyAlignment="1">
      <alignment horizontal="right" vertical="center"/>
    </xf>
    <xf numFmtId="179" fontId="28" fillId="0" borderId="72" xfId="0" applyNumberFormat="1" applyFont="1" applyFill="1" applyBorder="1" applyAlignment="1">
      <alignment horizontal="right" vertical="center"/>
    </xf>
    <xf numFmtId="179" fontId="28" fillId="0" borderId="75" xfId="0" applyNumberFormat="1" applyFont="1" applyFill="1" applyBorder="1" applyAlignment="1">
      <alignment horizontal="right" vertical="center"/>
    </xf>
    <xf numFmtId="180" fontId="28" fillId="0" borderId="74" xfId="0" applyNumberFormat="1" applyFont="1" applyFill="1" applyBorder="1" applyAlignment="1">
      <alignment horizontal="right" vertical="center"/>
    </xf>
    <xf numFmtId="0" fontId="28" fillId="0" borderId="11" xfId="0" applyFont="1" applyBorder="1" applyAlignment="1">
      <alignment horizontal="center" vertical="center" wrapText="1"/>
    </xf>
    <xf numFmtId="180" fontId="27" fillId="0" borderId="29" xfId="0" applyNumberFormat="1" applyFont="1" applyBorder="1" applyAlignment="1">
      <alignment horizontal="center" vertical="center" wrapText="1"/>
    </xf>
    <xf numFmtId="180" fontId="28" fillId="0" borderId="76" xfId="0" applyNumberFormat="1" applyFont="1" applyFill="1" applyBorder="1" applyAlignment="1">
      <alignment horizontal="right" vertical="center" shrinkToFit="1"/>
    </xf>
    <xf numFmtId="180" fontId="28" fillId="0" borderId="77" xfId="0" applyNumberFormat="1" applyFont="1" applyFill="1" applyBorder="1" applyAlignment="1">
      <alignment horizontal="right" vertical="center" shrinkToFit="1"/>
    </xf>
    <xf numFmtId="179" fontId="28" fillId="0" borderId="77" xfId="0" applyNumberFormat="1" applyFont="1" applyFill="1" applyBorder="1" applyAlignment="1">
      <alignment horizontal="right" vertical="center"/>
    </xf>
    <xf numFmtId="180" fontId="28" fillId="0" borderId="77" xfId="0" applyNumberFormat="1" applyFont="1" applyFill="1" applyBorder="1" applyAlignment="1">
      <alignment horizontal="right" vertical="center"/>
    </xf>
    <xf numFmtId="179" fontId="28" fillId="0" borderId="78" xfId="0" applyNumberFormat="1" applyFont="1" applyFill="1" applyBorder="1" applyAlignment="1">
      <alignment horizontal="right" vertical="center"/>
    </xf>
    <xf numFmtId="180" fontId="28" fillId="0" borderId="76" xfId="0" applyNumberFormat="1" applyFont="1" applyFill="1" applyBorder="1" applyAlignment="1">
      <alignment horizontal="right" vertical="center"/>
    </xf>
    <xf numFmtId="179" fontId="28" fillId="0" borderId="76" xfId="0" applyNumberFormat="1" applyFont="1" applyFill="1" applyBorder="1" applyAlignment="1">
      <alignment horizontal="right" vertical="center"/>
    </xf>
    <xf numFmtId="179" fontId="28" fillId="0" borderId="79" xfId="0" applyNumberFormat="1" applyFont="1" applyFill="1" applyBorder="1" applyAlignment="1">
      <alignment horizontal="right" vertical="center"/>
    </xf>
    <xf numFmtId="180" fontId="28" fillId="0" borderId="78" xfId="0" applyNumberFormat="1" applyFont="1" applyFill="1" applyBorder="1" applyAlignment="1">
      <alignment horizontal="right" vertical="center"/>
    </xf>
    <xf numFmtId="0" fontId="28" fillId="0" borderId="14" xfId="0" applyFont="1" applyBorder="1" applyAlignment="1">
      <alignment horizontal="center" vertical="center" wrapText="1"/>
    </xf>
    <xf numFmtId="0" fontId="28" fillId="0" borderId="124" xfId="0" applyFont="1" applyBorder="1" applyAlignment="1">
      <alignment horizontal="center" vertical="center" wrapText="1"/>
    </xf>
    <xf numFmtId="178" fontId="28" fillId="0" borderId="94" xfId="0" applyNumberFormat="1" applyFont="1" applyFill="1" applyBorder="1" applyAlignment="1">
      <alignment horizontal="right" vertical="center"/>
    </xf>
    <xf numFmtId="178" fontId="28" fillId="0" borderId="82" xfId="0" applyNumberFormat="1" applyFont="1" applyFill="1" applyBorder="1" applyAlignment="1">
      <alignment horizontal="right" vertical="center"/>
    </xf>
    <xf numFmtId="0" fontId="28" fillId="0" borderId="15" xfId="0" applyFont="1" applyBorder="1" applyAlignment="1">
      <alignment horizontal="center" vertical="center" wrapText="1"/>
    </xf>
    <xf numFmtId="184" fontId="28" fillId="0" borderId="0" xfId="0" applyNumberFormat="1" applyFont="1" applyFill="1" applyBorder="1" applyAlignment="1">
      <alignment horizontal="right" vertical="center"/>
    </xf>
    <xf numFmtId="184" fontId="28" fillId="0" borderId="96" xfId="0" applyNumberFormat="1" applyFont="1" applyFill="1" applyBorder="1" applyAlignment="1">
      <alignment horizontal="right" vertical="center"/>
    </xf>
    <xf numFmtId="184" fontId="28" fillId="0" borderId="83" xfId="0" applyNumberFormat="1" applyFont="1" applyFill="1" applyBorder="1" applyAlignment="1">
      <alignment horizontal="right" vertical="center"/>
    </xf>
    <xf numFmtId="180" fontId="27" fillId="0" borderId="33" xfId="0" applyNumberFormat="1" applyFont="1" applyBorder="1" applyAlignment="1">
      <alignment horizontal="center" vertical="center" wrapText="1"/>
    </xf>
    <xf numFmtId="180" fontId="28" fillId="0" borderId="32" xfId="0" applyNumberFormat="1" applyFont="1" applyFill="1" applyBorder="1" applyAlignment="1">
      <alignment horizontal="right" vertical="center"/>
    </xf>
    <xf numFmtId="179" fontId="28" fillId="0" borderId="95" xfId="0" applyNumberFormat="1" applyFont="1" applyFill="1" applyBorder="1" applyAlignment="1">
      <alignment horizontal="right" vertical="center"/>
    </xf>
    <xf numFmtId="179" fontId="28" fillId="0" borderId="84" xfId="0" applyNumberFormat="1" applyFont="1" applyFill="1" applyBorder="1" applyAlignment="1">
      <alignment horizontal="right" vertical="center"/>
    </xf>
    <xf numFmtId="0" fontId="28" fillId="0" borderId="16" xfId="0" applyFont="1" applyBorder="1" applyAlignment="1">
      <alignment horizontal="center" vertical="center" wrapText="1"/>
    </xf>
    <xf numFmtId="178" fontId="28" fillId="0" borderId="97" xfId="0" applyNumberFormat="1" applyFont="1" applyFill="1" applyBorder="1" applyAlignment="1">
      <alignment horizontal="right" vertical="center"/>
    </xf>
    <xf numFmtId="178" fontId="28" fillId="0" borderId="85" xfId="0" applyNumberFormat="1" applyFont="1" applyFill="1" applyBorder="1" applyAlignment="1">
      <alignment horizontal="right" vertical="center"/>
    </xf>
    <xf numFmtId="0" fontId="28" fillId="0" borderId="34" xfId="0" applyFont="1" applyBorder="1" applyAlignment="1">
      <alignment horizontal="center" vertical="center" wrapText="1"/>
    </xf>
    <xf numFmtId="184" fontId="28" fillId="0" borderId="98" xfId="0" applyNumberFormat="1" applyFont="1" applyFill="1" applyBorder="1" applyAlignment="1">
      <alignment horizontal="right" vertical="center"/>
    </xf>
    <xf numFmtId="180" fontId="27" fillId="0" borderId="35" xfId="0" applyNumberFormat="1" applyFont="1" applyBorder="1" applyAlignment="1">
      <alignment horizontal="center" vertical="center" wrapText="1"/>
    </xf>
    <xf numFmtId="0" fontId="28" fillId="0" borderId="17" xfId="0" applyFont="1" applyBorder="1" applyAlignment="1">
      <alignment horizontal="center" vertical="center" wrapText="1"/>
    </xf>
    <xf numFmtId="178" fontId="28" fillId="0" borderId="86" xfId="0" applyNumberFormat="1" applyFont="1" applyFill="1" applyBorder="1" applyAlignment="1">
      <alignment horizontal="right" vertical="center"/>
    </xf>
    <xf numFmtId="180" fontId="28" fillId="0" borderId="80" xfId="0" applyNumberFormat="1" applyFont="1" applyFill="1" applyBorder="1" applyAlignment="1">
      <alignment horizontal="right" vertical="center"/>
    </xf>
    <xf numFmtId="180" fontId="28" fillId="0" borderId="99" xfId="0" applyNumberFormat="1" applyFont="1" applyFill="1" applyBorder="1" applyAlignment="1">
      <alignment horizontal="right" vertical="center"/>
    </xf>
    <xf numFmtId="179" fontId="28" fillId="0" borderId="87" xfId="0" applyNumberFormat="1" applyFont="1" applyFill="1" applyBorder="1" applyAlignment="1">
      <alignment horizontal="right" vertical="center"/>
    </xf>
    <xf numFmtId="0" fontId="28" fillId="0" borderId="36" xfId="0" applyFont="1" applyBorder="1" applyAlignment="1">
      <alignment horizontal="center" vertical="center" wrapText="1"/>
    </xf>
    <xf numFmtId="178" fontId="28" fillId="0" borderId="101" xfId="0" applyNumberFormat="1" applyFont="1" applyFill="1" applyBorder="1" applyAlignment="1">
      <alignment horizontal="right" vertical="center"/>
    </xf>
    <xf numFmtId="178" fontId="28" fillId="0" borderId="88" xfId="0" applyNumberFormat="1" applyFont="1" applyFill="1" applyBorder="1" applyAlignment="1">
      <alignment horizontal="right" vertical="center"/>
    </xf>
    <xf numFmtId="0" fontId="28" fillId="0" borderId="37" xfId="0" applyFont="1" applyBorder="1" applyAlignment="1">
      <alignment horizontal="center" vertical="center" wrapText="1"/>
    </xf>
    <xf numFmtId="184" fontId="28" fillId="0" borderId="102" xfId="0" applyNumberFormat="1" applyFont="1" applyFill="1" applyBorder="1" applyAlignment="1">
      <alignment horizontal="right" vertical="center"/>
    </xf>
    <xf numFmtId="180" fontId="27" fillId="0" borderId="38" xfId="0" applyNumberFormat="1" applyFont="1" applyBorder="1" applyAlignment="1">
      <alignment horizontal="center" vertical="center" wrapText="1"/>
    </xf>
    <xf numFmtId="179" fontId="28" fillId="0" borderId="100" xfId="0" applyNumberFormat="1" applyFont="1" applyFill="1" applyBorder="1" applyAlignment="1">
      <alignment horizontal="right" vertical="center"/>
    </xf>
    <xf numFmtId="179" fontId="28" fillId="0" borderId="103" xfId="0" applyNumberFormat="1" applyFont="1" applyFill="1" applyBorder="1" applyAlignment="1">
      <alignment horizontal="right" vertical="center"/>
    </xf>
    <xf numFmtId="0" fontId="28" fillId="0" borderId="40" xfId="0" applyFont="1" applyBorder="1" applyAlignment="1">
      <alignment horizontal="center" vertical="center" wrapText="1"/>
    </xf>
    <xf numFmtId="0" fontId="28" fillId="0" borderId="18" xfId="0" applyFont="1" applyBorder="1" applyAlignment="1">
      <alignment horizontal="center" vertical="center" wrapText="1"/>
    </xf>
    <xf numFmtId="178" fontId="28" fillId="0" borderId="17" xfId="0" applyNumberFormat="1" applyFont="1" applyFill="1" applyBorder="1" applyAlignment="1" applyProtection="1">
      <alignment horizontal="right" vertical="center"/>
    </xf>
    <xf numFmtId="178" fontId="28" fillId="0" borderId="10" xfId="0" applyNumberFormat="1" applyFont="1" applyFill="1" applyBorder="1" applyAlignment="1" applyProtection="1">
      <alignment horizontal="right" vertical="center"/>
    </xf>
    <xf numFmtId="178" fontId="28" fillId="0" borderId="92" xfId="0" applyNumberFormat="1" applyFont="1" applyFill="1" applyBorder="1" applyAlignment="1" applyProtection="1">
      <alignment horizontal="right" vertical="center"/>
    </xf>
    <xf numFmtId="178" fontId="28" fillId="0" borderId="104" xfId="0" applyNumberFormat="1" applyFont="1" applyFill="1" applyBorder="1" applyAlignment="1" applyProtection="1">
      <alignment horizontal="right" vertical="center"/>
    </xf>
    <xf numFmtId="178" fontId="28" fillId="0" borderId="101" xfId="0" applyNumberFormat="1" applyFont="1" applyFill="1" applyBorder="1" applyAlignment="1" applyProtection="1">
      <alignment horizontal="right" vertical="center"/>
    </xf>
    <xf numFmtId="178" fontId="28" fillId="0" borderId="93" xfId="0" applyNumberFormat="1" applyFont="1" applyFill="1" applyBorder="1" applyAlignment="1" applyProtection="1">
      <alignment horizontal="right" vertical="center"/>
    </xf>
    <xf numFmtId="180" fontId="27" fillId="0" borderId="39" xfId="0" applyNumberFormat="1" applyFont="1" applyBorder="1" applyAlignment="1">
      <alignment horizontal="center" vertical="center" wrapText="1"/>
    </xf>
    <xf numFmtId="180" fontId="28" fillId="0" borderId="81" xfId="0" applyNumberFormat="1" applyFont="1" applyFill="1" applyBorder="1" applyAlignment="1">
      <alignment horizontal="right" vertical="center"/>
    </xf>
    <xf numFmtId="179" fontId="28" fillId="0" borderId="81" xfId="0" applyNumberFormat="1" applyFont="1" applyFill="1" applyBorder="1" applyAlignment="1">
      <alignment horizontal="right" vertical="center"/>
    </xf>
    <xf numFmtId="179" fontId="28" fillId="0" borderId="107" xfId="0" applyNumberFormat="1" applyFont="1" applyFill="1" applyBorder="1" applyAlignment="1">
      <alignment horizontal="right" vertical="center"/>
    </xf>
    <xf numFmtId="179" fontId="28" fillId="0" borderId="106" xfId="0" applyNumberFormat="1" applyFont="1" applyFill="1" applyBorder="1" applyAlignment="1">
      <alignment horizontal="right" vertical="center"/>
    </xf>
    <xf numFmtId="0" fontId="0" fillId="0" borderId="0" xfId="0" applyFont="1" applyAlignment="1">
      <alignment horizontal="right" vertical="center"/>
    </xf>
    <xf numFmtId="178" fontId="0" fillId="0" borderId="209" xfId="0" applyNumberFormat="1" applyFont="1" applyFill="1" applyBorder="1" applyAlignment="1">
      <alignment vertical="center" shrinkToFit="1"/>
    </xf>
    <xf numFmtId="178" fontId="0" fillId="0" borderId="23" xfId="0" applyNumberFormat="1" applyFont="1" applyFill="1" applyBorder="1" applyAlignment="1">
      <alignment vertical="center" shrinkToFit="1"/>
    </xf>
    <xf numFmtId="178" fontId="0" fillId="0" borderId="24" xfId="0" applyNumberFormat="1" applyFont="1" applyFill="1" applyBorder="1" applyAlignment="1">
      <alignment vertical="center" shrinkToFit="1"/>
    </xf>
    <xf numFmtId="178" fontId="0" fillId="0" borderId="210" xfId="0" applyNumberFormat="1" applyFont="1" applyBorder="1" applyAlignment="1">
      <alignment vertical="center" shrinkToFit="1"/>
    </xf>
    <xf numFmtId="178" fontId="0" fillId="0" borderId="21" xfId="0" applyNumberFormat="1" applyFont="1" applyBorder="1" applyAlignment="1">
      <alignment vertical="center" shrinkToFit="1"/>
    </xf>
    <xf numFmtId="178" fontId="0" fillId="0" borderId="22" xfId="0" applyNumberFormat="1" applyFont="1" applyBorder="1" applyAlignment="1">
      <alignment vertical="center" shrinkToFit="1"/>
    </xf>
    <xf numFmtId="178" fontId="0" fillId="0" borderId="211" xfId="5" applyNumberFormat="1" applyFont="1" applyFill="1" applyBorder="1" applyAlignment="1">
      <alignment vertical="center" shrinkToFit="1"/>
    </xf>
    <xf numFmtId="178" fontId="0" fillId="0" borderId="167" xfId="5" applyNumberFormat="1" applyFont="1" applyFill="1" applyBorder="1" applyAlignment="1">
      <alignment vertical="center" shrinkToFit="1"/>
    </xf>
    <xf numFmtId="178" fontId="0" fillId="0" borderId="212" xfId="5" applyNumberFormat="1" applyFont="1" applyFill="1" applyBorder="1" applyAlignment="1">
      <alignment vertical="center" shrinkToFit="1"/>
    </xf>
    <xf numFmtId="178" fontId="0" fillId="0" borderId="213" xfId="5" applyNumberFormat="1" applyFont="1" applyFill="1" applyBorder="1" applyAlignment="1">
      <alignment vertical="center" shrinkToFit="1"/>
    </xf>
    <xf numFmtId="178" fontId="0" fillId="0" borderId="214" xfId="5" applyNumberFormat="1" applyFont="1" applyFill="1" applyBorder="1" applyAlignment="1">
      <alignment vertical="center" shrinkToFit="1"/>
    </xf>
    <xf numFmtId="178" fontId="0" fillId="0" borderId="215" xfId="5" applyNumberFormat="1" applyFont="1" applyFill="1" applyBorder="1" applyAlignment="1">
      <alignment vertical="center" shrinkToFit="1"/>
    </xf>
    <xf numFmtId="178" fontId="0" fillId="0" borderId="216" xfId="5" applyNumberFormat="1" applyFont="1" applyFill="1" applyBorder="1" applyAlignment="1">
      <alignment vertical="center" shrinkToFit="1"/>
    </xf>
    <xf numFmtId="178" fontId="0" fillId="0" borderId="193" xfId="5" applyNumberFormat="1" applyFont="1" applyFill="1" applyBorder="1" applyAlignment="1">
      <alignment vertical="center" shrinkToFit="1"/>
    </xf>
    <xf numFmtId="178" fontId="0" fillId="0" borderId="201" xfId="5" applyNumberFormat="1" applyFont="1" applyFill="1" applyBorder="1" applyAlignment="1">
      <alignment vertical="center" shrinkToFit="1"/>
    </xf>
    <xf numFmtId="178" fontId="0" fillId="0" borderId="49" xfId="5" applyNumberFormat="1" applyFont="1" applyFill="1" applyBorder="1" applyAlignment="1">
      <alignment vertical="center" shrinkToFit="1"/>
    </xf>
    <xf numFmtId="178" fontId="0" fillId="0" borderId="127" xfId="5" applyNumberFormat="1" applyFont="1" applyFill="1" applyBorder="1" applyAlignment="1">
      <alignment vertical="center" shrinkToFit="1"/>
    </xf>
    <xf numFmtId="178" fontId="0" fillId="0" borderId="143" xfId="5" applyNumberFormat="1" applyFont="1" applyFill="1" applyBorder="1" applyAlignment="1">
      <alignment vertical="center" shrinkToFit="1"/>
    </xf>
    <xf numFmtId="0" fontId="0" fillId="4" borderId="0" xfId="0" applyFont="1" applyFill="1" applyAlignment="1">
      <alignment horizontal="center"/>
    </xf>
    <xf numFmtId="0" fontId="27" fillId="4" borderId="121" xfId="0" applyFont="1" applyFill="1" applyBorder="1" applyAlignment="1">
      <alignment horizontal="center" vertical="center" wrapText="1"/>
    </xf>
    <xf numFmtId="0" fontId="27" fillId="4" borderId="122" xfId="0" applyFont="1" applyFill="1" applyBorder="1" applyAlignment="1">
      <alignment horizontal="center" vertical="center" wrapText="1"/>
    </xf>
    <xf numFmtId="0" fontId="27" fillId="4" borderId="123" xfId="0" applyFont="1" applyFill="1" applyBorder="1" applyAlignment="1">
      <alignment horizontal="center" vertical="center" wrapText="1"/>
    </xf>
    <xf numFmtId="0" fontId="28" fillId="0" borderId="2" xfId="0" applyFont="1" applyBorder="1" applyAlignment="1">
      <alignment horizontal="center" vertical="center" wrapText="1"/>
    </xf>
    <xf numFmtId="0" fontId="0" fillId="0" borderId="118" xfId="0" applyFont="1" applyBorder="1" applyAlignment="1">
      <alignment horizontal="center" vertical="center"/>
    </xf>
    <xf numFmtId="0" fontId="0" fillId="0" borderId="131" xfId="0" applyFont="1" applyBorder="1" applyAlignment="1">
      <alignment horizontal="center" vertical="center"/>
    </xf>
    <xf numFmtId="0" fontId="0" fillId="0" borderId="0" xfId="0" applyFont="1" applyFill="1" applyAlignment="1">
      <alignment horizontal="left" vertical="top"/>
    </xf>
    <xf numFmtId="0" fontId="0" fillId="0" borderId="0" xfId="0" applyFont="1" applyFill="1" applyAlignment="1">
      <alignment horizontal="left" vertical="top" wrapText="1"/>
    </xf>
    <xf numFmtId="0" fontId="0" fillId="0" borderId="0" xfId="0" applyFont="1" applyFill="1" applyAlignment="1">
      <alignment vertical="top"/>
    </xf>
    <xf numFmtId="0" fontId="0" fillId="4" borderId="48" xfId="0" quotePrefix="1" applyFont="1" applyFill="1" applyBorder="1" applyAlignment="1">
      <alignment horizontal="right" vertical="center" textRotation="180"/>
    </xf>
    <xf numFmtId="0" fontId="0" fillId="4" borderId="48" xfId="0" applyFont="1" applyFill="1" applyBorder="1" applyAlignment="1">
      <alignment horizontal="right" vertical="center" textRotation="180"/>
    </xf>
    <xf numFmtId="0" fontId="23" fillId="4" borderId="122" xfId="0" applyFont="1" applyFill="1" applyBorder="1" applyAlignment="1">
      <alignment horizontal="left" vertical="top"/>
    </xf>
    <xf numFmtId="0" fontId="0" fillId="4" borderId="122" xfId="0" applyFont="1" applyFill="1" applyBorder="1" applyAlignment="1">
      <alignment vertical="top"/>
    </xf>
    <xf numFmtId="0" fontId="22" fillId="4" borderId="132" xfId="0" applyFont="1" applyFill="1" applyBorder="1" applyAlignment="1">
      <alignment horizontal="center" vertical="center" wrapText="1"/>
    </xf>
    <xf numFmtId="0" fontId="22" fillId="4" borderId="133" xfId="0" applyFont="1" applyFill="1" applyBorder="1" applyAlignment="1">
      <alignment horizontal="center" vertical="center" wrapText="1"/>
    </xf>
    <xf numFmtId="0" fontId="22" fillId="4" borderId="134" xfId="0" applyFont="1" applyFill="1" applyBorder="1" applyAlignment="1">
      <alignment horizontal="center" vertical="center" wrapText="1"/>
    </xf>
    <xf numFmtId="0" fontId="22" fillId="4" borderId="135" xfId="0" applyFont="1" applyFill="1" applyBorder="1" applyAlignment="1">
      <alignment horizontal="center" vertical="center" wrapText="1"/>
    </xf>
    <xf numFmtId="0" fontId="0" fillId="4" borderId="47" xfId="0" applyFont="1" applyFill="1" applyBorder="1" applyAlignment="1">
      <alignment vertical="center" wrapText="1"/>
    </xf>
    <xf numFmtId="0" fontId="0" fillId="4" borderId="130" xfId="0" applyFont="1" applyFill="1" applyBorder="1" applyAlignment="1">
      <alignment vertical="center" wrapText="1"/>
    </xf>
    <xf numFmtId="0" fontId="0" fillId="4" borderId="136" xfId="0" applyFont="1" applyFill="1" applyBorder="1" applyAlignment="1">
      <alignment vertical="center" wrapText="1"/>
    </xf>
    <xf numFmtId="0" fontId="0" fillId="4" borderId="121" xfId="0" applyFont="1" applyFill="1" applyBorder="1" applyAlignment="1">
      <alignment horizontal="center" vertical="center" wrapText="1"/>
    </xf>
    <xf numFmtId="0" fontId="0" fillId="4" borderId="123" xfId="0" applyFont="1" applyFill="1" applyBorder="1" applyAlignment="1">
      <alignment horizontal="center" vertical="center" wrapText="1"/>
    </xf>
    <xf numFmtId="0" fontId="0" fillId="4" borderId="137" xfId="0" applyFont="1" applyFill="1" applyBorder="1" applyAlignment="1">
      <alignment horizontal="center" vertical="center" wrapText="1"/>
    </xf>
    <xf numFmtId="0" fontId="0" fillId="4" borderId="34" xfId="0" applyFont="1" applyFill="1" applyBorder="1" applyAlignment="1">
      <alignment horizontal="center" vertical="center" wrapText="1"/>
    </xf>
    <xf numFmtId="0" fontId="0" fillId="4" borderId="132" xfId="0" applyFont="1" applyFill="1" applyBorder="1" applyAlignment="1">
      <alignment horizontal="center" vertical="center" wrapText="1"/>
    </xf>
    <xf numFmtId="0" fontId="0" fillId="4" borderId="133" xfId="0" applyFont="1" applyFill="1" applyBorder="1" applyAlignment="1">
      <alignment horizontal="center" vertical="center" wrapText="1"/>
    </xf>
    <xf numFmtId="0" fontId="0" fillId="4" borderId="138" xfId="0" applyFont="1" applyFill="1" applyBorder="1" applyAlignment="1">
      <alignment horizontal="center" vertical="center" wrapText="1"/>
    </xf>
    <xf numFmtId="0" fontId="0" fillId="4" borderId="134" xfId="0" applyFont="1" applyFill="1" applyBorder="1" applyAlignment="1">
      <alignment horizontal="center" vertical="center" wrapText="1"/>
    </xf>
    <xf numFmtId="0" fontId="0" fillId="4" borderId="135" xfId="0" applyFont="1" applyFill="1" applyBorder="1" applyAlignment="1">
      <alignment horizontal="center" vertical="center" wrapText="1"/>
    </xf>
    <xf numFmtId="0" fontId="0" fillId="4" borderId="139" xfId="0" applyFont="1" applyFill="1" applyBorder="1" applyAlignment="1">
      <alignment horizontal="center" vertical="center" wrapText="1"/>
    </xf>
    <xf numFmtId="0" fontId="0" fillId="4" borderId="140" xfId="0" applyFont="1" applyFill="1" applyBorder="1" applyAlignment="1">
      <alignment wrapText="1"/>
    </xf>
    <xf numFmtId="0" fontId="0" fillId="4" borderId="47" xfId="0" applyFont="1" applyFill="1" applyBorder="1" applyAlignment="1">
      <alignment wrapText="1"/>
    </xf>
    <xf numFmtId="0" fontId="0" fillId="4" borderId="128" xfId="0" applyFont="1" applyFill="1" applyBorder="1" applyAlignment="1">
      <alignment horizontal="center" vertical="center" textRotation="255"/>
    </xf>
    <xf numFmtId="0" fontId="0" fillId="4" borderId="130" xfId="0" applyFont="1" applyFill="1" applyBorder="1" applyAlignment="1">
      <alignment horizontal="center" vertical="center" textRotation="255"/>
    </xf>
    <xf numFmtId="0" fontId="0" fillId="4" borderId="12" xfId="0" applyFont="1" applyFill="1" applyBorder="1" applyAlignment="1">
      <alignment horizontal="center" vertical="center" textRotation="255"/>
    </xf>
    <xf numFmtId="0" fontId="25" fillId="4" borderId="19"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21" xfId="0" applyFont="1" applyFill="1" applyBorder="1" applyAlignment="1">
      <alignment horizontal="center" vertical="center" wrapText="1"/>
    </xf>
    <xf numFmtId="0" fontId="0" fillId="4" borderId="19" xfId="0" applyFont="1" applyFill="1" applyBorder="1" applyAlignment="1">
      <alignment horizontal="center" vertical="center" wrapText="1"/>
    </xf>
    <xf numFmtId="177" fontId="25" fillId="4" borderId="141" xfId="0" applyNumberFormat="1" applyFont="1" applyFill="1" applyBorder="1" applyAlignment="1">
      <alignment horizontal="center" vertical="center"/>
    </xf>
    <xf numFmtId="177" fontId="25" fillId="4" borderId="142" xfId="0" applyNumberFormat="1" applyFont="1" applyFill="1" applyBorder="1" applyAlignment="1">
      <alignment horizontal="center" vertical="center"/>
    </xf>
    <xf numFmtId="177" fontId="25" fillId="4" borderId="144" xfId="0" applyNumberFormat="1" applyFont="1" applyFill="1" applyBorder="1" applyAlignment="1">
      <alignment horizontal="center" vertical="center"/>
    </xf>
    <xf numFmtId="177" fontId="25" fillId="4" borderId="145" xfId="0" applyNumberFormat="1" applyFont="1" applyFill="1" applyBorder="1" applyAlignment="1">
      <alignment horizontal="center" vertical="center"/>
    </xf>
    <xf numFmtId="0" fontId="24" fillId="4" borderId="19"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5" fillId="4" borderId="0" xfId="0" applyFont="1" applyFill="1" applyBorder="1" applyAlignment="1">
      <alignment horizontal="left" vertical="top" wrapText="1"/>
    </xf>
    <xf numFmtId="0" fontId="0" fillId="4" borderId="0" xfId="0" applyFont="1" applyFill="1" applyAlignment="1"/>
    <xf numFmtId="0" fontId="0" fillId="4" borderId="130" xfId="0" applyFont="1" applyFill="1" applyBorder="1" applyAlignment="1">
      <alignment horizontal="center"/>
    </xf>
    <xf numFmtId="0" fontId="0" fillId="4" borderId="0" xfId="0" applyFont="1" applyFill="1" applyAlignment="1">
      <alignment horizontal="center"/>
    </xf>
    <xf numFmtId="0" fontId="22" fillId="4" borderId="20"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7" fillId="4" borderId="121" xfId="0" applyFont="1" applyFill="1" applyBorder="1" applyAlignment="1">
      <alignment horizontal="center" vertical="center" wrapText="1"/>
    </xf>
    <xf numFmtId="0" fontId="27" fillId="4" borderId="122" xfId="0" applyFont="1" applyFill="1" applyBorder="1" applyAlignment="1">
      <alignment horizontal="center" vertical="center" wrapText="1"/>
    </xf>
    <xf numFmtId="0" fontId="27" fillId="4" borderId="123" xfId="0" applyFont="1" applyFill="1" applyBorder="1" applyAlignment="1">
      <alignment horizontal="center" vertical="center" wrapText="1"/>
    </xf>
    <xf numFmtId="0" fontId="0" fillId="4" borderId="0" xfId="0" applyFont="1" applyFill="1" applyBorder="1" applyAlignment="1">
      <alignment wrapText="1"/>
    </xf>
    <xf numFmtId="0" fontId="25" fillId="4" borderId="129" xfId="0" applyFont="1" applyFill="1" applyBorder="1" applyAlignment="1">
      <alignment horizontal="center" vertical="center"/>
    </xf>
    <xf numFmtId="0" fontId="25" fillId="4" borderId="48" xfId="0" applyFont="1" applyFill="1" applyBorder="1" applyAlignment="1">
      <alignment horizontal="center" vertical="center"/>
    </xf>
    <xf numFmtId="0" fontId="25" fillId="4" borderId="143" xfId="0" applyFont="1" applyFill="1" applyBorder="1" applyAlignment="1">
      <alignment horizontal="center" vertical="center"/>
    </xf>
    <xf numFmtId="0" fontId="25" fillId="4" borderId="26" xfId="0" applyFont="1" applyFill="1" applyBorder="1" applyAlignment="1">
      <alignment horizontal="center" vertical="center"/>
    </xf>
    <xf numFmtId="0" fontId="28" fillId="0" borderId="1" xfId="0" applyFont="1" applyBorder="1" applyAlignment="1">
      <alignment horizontal="center" wrapText="1"/>
    </xf>
    <xf numFmtId="0" fontId="28" fillId="0" borderId="119" xfId="0" applyFont="1" applyBorder="1" applyAlignment="1">
      <alignment horizontal="center" wrapText="1"/>
    </xf>
    <xf numFmtId="0" fontId="28" fillId="0" borderId="4" xfId="0" applyFont="1" applyBorder="1" applyAlignment="1">
      <alignment horizontal="center" wrapText="1"/>
    </xf>
    <xf numFmtId="0" fontId="28" fillId="0" borderId="14" xfId="0" applyFont="1" applyBorder="1" applyAlignment="1">
      <alignment horizontal="center" wrapText="1"/>
    </xf>
    <xf numFmtId="0" fontId="28" fillId="0" borderId="47" xfId="0" applyFont="1" applyBorder="1" applyAlignment="1">
      <alignment horizontal="center" vertical="center" textRotation="255" wrapText="1"/>
    </xf>
    <xf numFmtId="0" fontId="28" fillId="0" borderId="130" xfId="0" applyFont="1" applyBorder="1" applyAlignment="1">
      <alignment horizontal="center" vertical="center" textRotation="255" wrapText="1"/>
    </xf>
    <xf numFmtId="0" fontId="28" fillId="0" borderId="146" xfId="0" applyFont="1" applyBorder="1" applyAlignment="1">
      <alignment horizontal="center" vertical="center" textRotation="255" wrapText="1"/>
    </xf>
    <xf numFmtId="0" fontId="28" fillId="0" borderId="147" xfId="0" applyFont="1" applyBorder="1" applyAlignment="1">
      <alignment horizontal="center" vertical="center" textRotation="255" wrapText="1"/>
    </xf>
    <xf numFmtId="0" fontId="28" fillId="0" borderId="148" xfId="0" applyFont="1" applyBorder="1" applyAlignment="1">
      <alignment horizontal="center" vertical="center" textRotation="255" wrapText="1"/>
    </xf>
    <xf numFmtId="0" fontId="28" fillId="0" borderId="149" xfId="0" applyFont="1" applyBorder="1" applyAlignment="1">
      <alignment horizontal="center" vertical="center" textRotation="255" wrapText="1"/>
    </xf>
    <xf numFmtId="0" fontId="28" fillId="0" borderId="4" xfId="0" applyFont="1" applyBorder="1" applyAlignment="1">
      <alignment horizontal="center" vertical="center" textRotation="255" wrapText="1"/>
    </xf>
    <xf numFmtId="0" fontId="22" fillId="0" borderId="148" xfId="0" applyFont="1" applyBorder="1" applyAlignment="1">
      <alignment horizontal="center" vertical="center" textRotation="255" wrapText="1"/>
    </xf>
    <xf numFmtId="0" fontId="22" fillId="0" borderId="149" xfId="0" applyFont="1" applyBorder="1" applyAlignment="1">
      <alignment horizontal="center" vertical="center" textRotation="255" wrapText="1"/>
    </xf>
    <xf numFmtId="0" fontId="28" fillId="0" borderId="152" xfId="0" applyFont="1" applyBorder="1" applyAlignment="1">
      <alignment horizontal="center" vertical="center" wrapText="1"/>
    </xf>
    <xf numFmtId="0" fontId="28" fillId="0" borderId="118" xfId="0" applyFont="1" applyBorder="1" applyAlignment="1">
      <alignment horizontal="center" vertical="center" wrapText="1"/>
    </xf>
    <xf numFmtId="0" fontId="28" fillId="0" borderId="153" xfId="0" applyFont="1" applyBorder="1" applyAlignment="1">
      <alignment horizontal="center" vertical="center" wrapText="1"/>
    </xf>
    <xf numFmtId="0" fontId="28" fillId="0" borderId="119" xfId="0" applyFont="1" applyBorder="1" applyAlignment="1">
      <alignment horizontal="center" vertical="center" wrapText="1"/>
    </xf>
    <xf numFmtId="0" fontId="28" fillId="0" borderId="120" xfId="0" applyFont="1" applyBorder="1" applyAlignment="1">
      <alignment horizontal="center" vertical="center" wrapText="1"/>
    </xf>
    <xf numFmtId="0" fontId="21" fillId="5" borderId="0" xfId="0" applyFont="1" applyFill="1" applyBorder="1" applyAlignment="1">
      <alignment horizontal="center"/>
    </xf>
    <xf numFmtId="0" fontId="21" fillId="5" borderId="0" xfId="0" applyFont="1" applyFill="1" applyAlignment="1">
      <alignment horizontal="center"/>
    </xf>
    <xf numFmtId="0" fontId="28" fillId="0" borderId="151" xfId="0" applyFont="1" applyBorder="1" applyAlignment="1">
      <alignment horizontal="center" vertical="center" wrapText="1"/>
    </xf>
    <xf numFmtId="0" fontId="28" fillId="0" borderId="150" xfId="0" applyFont="1" applyBorder="1" applyAlignment="1">
      <alignment horizontal="center"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26" fillId="0" borderId="226" xfId="0" applyFont="1" applyBorder="1" applyAlignment="1">
      <alignment horizontal="center"/>
    </xf>
    <xf numFmtId="0" fontId="26" fillId="0" borderId="0" xfId="0" applyFont="1" applyBorder="1" applyAlignment="1">
      <alignment horizontal="center" vertical="top"/>
    </xf>
    <xf numFmtId="0" fontId="26" fillId="0" borderId="225" xfId="0" applyFont="1" applyBorder="1" applyAlignment="1">
      <alignment horizontal="center"/>
    </xf>
    <xf numFmtId="0" fontId="28" fillId="0" borderId="152" xfId="0" applyFont="1" applyFill="1" applyBorder="1" applyAlignment="1">
      <alignment horizontal="center" vertical="center" wrapText="1"/>
    </xf>
    <xf numFmtId="0" fontId="28" fillId="0" borderId="118" xfId="0" applyFont="1" applyFill="1" applyBorder="1" applyAlignment="1">
      <alignment horizontal="center" vertical="center" wrapText="1"/>
    </xf>
    <xf numFmtId="0" fontId="28" fillId="0" borderId="151" xfId="0" applyFont="1" applyFill="1" applyBorder="1" applyAlignment="1">
      <alignment horizontal="center" vertical="center" wrapText="1"/>
    </xf>
    <xf numFmtId="0" fontId="0" fillId="0" borderId="0" xfId="0" applyFont="1" applyBorder="1" applyAlignment="1">
      <alignment horizontal="center"/>
    </xf>
    <xf numFmtId="0" fontId="0" fillId="0" borderId="0" xfId="0" applyFont="1" applyAlignment="1">
      <alignment horizontal="center"/>
    </xf>
    <xf numFmtId="0" fontId="28" fillId="0" borderId="1" xfId="0" applyFont="1" applyBorder="1" applyAlignment="1">
      <alignment horizontal="center" vertical="center"/>
    </xf>
    <xf numFmtId="0" fontId="28" fillId="0" borderId="19" xfId="0" applyFont="1" applyBorder="1" applyAlignment="1">
      <alignment horizontal="center" vertical="center"/>
    </xf>
    <xf numFmtId="0" fontId="28" fillId="0" borderId="149" xfId="0" applyFont="1" applyBorder="1" applyAlignment="1">
      <alignment horizontal="center" vertical="center"/>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28" fillId="0" borderId="1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1" xfId="0" applyFont="1" applyBorder="1" applyAlignment="1">
      <alignment horizontal="center" vertical="center" wrapText="1"/>
    </xf>
    <xf numFmtId="0" fontId="0" fillId="0" borderId="1"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 xfId="0" applyFont="1" applyBorder="1" applyAlignment="1">
      <alignment horizontal="center" vertical="center"/>
    </xf>
    <xf numFmtId="0" fontId="0" fillId="0" borderId="27" xfId="0" applyFont="1" applyBorder="1" applyAlignment="1">
      <alignment horizontal="center" vertical="center"/>
    </xf>
    <xf numFmtId="0" fontId="24" fillId="0" borderId="2" xfId="0" applyFont="1" applyBorder="1" applyAlignment="1">
      <alignment horizontal="center" vertical="center"/>
    </xf>
    <xf numFmtId="0" fontId="25" fillId="0" borderId="149" xfId="0" applyFont="1" applyBorder="1" applyAlignment="1">
      <alignment horizontal="center" vertical="center"/>
    </xf>
    <xf numFmtId="0" fontId="25" fillId="0" borderId="2" xfId="0" applyFont="1" applyBorder="1" applyAlignment="1">
      <alignment horizontal="center" vertical="center"/>
    </xf>
    <xf numFmtId="0" fontId="0" fillId="0" borderId="149" xfId="0" applyFont="1" applyBorder="1" applyAlignment="1">
      <alignment horizontal="center" vertical="center"/>
    </xf>
    <xf numFmtId="0" fontId="28" fillId="0" borderId="154" xfId="0" applyFont="1" applyBorder="1" applyAlignment="1">
      <alignment horizontal="center" vertical="center" textRotation="255" wrapText="1"/>
    </xf>
    <xf numFmtId="0" fontId="0" fillId="0" borderId="119" xfId="0" applyFont="1" applyBorder="1" applyAlignment="1">
      <alignment horizontal="center" vertical="center"/>
    </xf>
    <xf numFmtId="0" fontId="0" fillId="0" borderId="118" xfId="0" applyFont="1" applyBorder="1" applyAlignment="1">
      <alignment horizontal="center" vertical="center"/>
    </xf>
    <xf numFmtId="0" fontId="0" fillId="0" borderId="153" xfId="0" applyFont="1" applyBorder="1" applyAlignment="1">
      <alignment horizontal="center" vertical="center"/>
    </xf>
    <xf numFmtId="0" fontId="0" fillId="0" borderId="155" xfId="0" applyFont="1" applyBorder="1" applyAlignment="1">
      <alignment vertical="center" textRotation="255"/>
    </xf>
    <xf numFmtId="0" fontId="0" fillId="0" borderId="158" xfId="0" applyFont="1" applyBorder="1" applyAlignment="1">
      <alignment vertical="center" textRotation="255"/>
    </xf>
    <xf numFmtId="0" fontId="0" fillId="0" borderId="130" xfId="0" applyFont="1" applyBorder="1" applyAlignment="1">
      <alignment vertical="center" textRotation="255"/>
    </xf>
    <xf numFmtId="0" fontId="0" fillId="0" borderId="131" xfId="0" applyFont="1" applyBorder="1" applyAlignment="1">
      <alignment vertical="center" textRotation="255"/>
    </xf>
    <xf numFmtId="0" fontId="0" fillId="0" borderId="155" xfId="0" applyFont="1" applyBorder="1" applyAlignment="1">
      <alignment vertical="center"/>
    </xf>
    <xf numFmtId="0" fontId="0" fillId="0" borderId="131" xfId="0" applyFont="1" applyBorder="1" applyAlignment="1">
      <alignment vertical="center"/>
    </xf>
    <xf numFmtId="0" fontId="0" fillId="0" borderId="48" xfId="0" quotePrefix="1" applyFont="1" applyBorder="1" applyAlignment="1">
      <alignment horizontal="left" vertical="top" textRotation="180"/>
    </xf>
    <xf numFmtId="0" fontId="0" fillId="0" borderId="48" xfId="0" applyFont="1" applyBorder="1" applyAlignment="1">
      <alignment horizontal="left" vertical="top" textRotation="180"/>
    </xf>
    <xf numFmtId="0" fontId="0" fillId="0" borderId="155" xfId="0" applyFont="1" applyBorder="1" applyAlignment="1">
      <alignment horizontal="center" vertical="center" wrapText="1"/>
    </xf>
    <xf numFmtId="0" fontId="0" fillId="0" borderId="131" xfId="0" applyFont="1" applyBorder="1" applyAlignment="1">
      <alignment horizontal="center" vertical="center"/>
    </xf>
    <xf numFmtId="0" fontId="0" fillId="0" borderId="156" xfId="0" applyFont="1" applyBorder="1" applyAlignment="1">
      <alignment horizontal="center" vertical="center"/>
    </xf>
    <xf numFmtId="0" fontId="0" fillId="0" borderId="157" xfId="0" applyFont="1" applyBorder="1" applyAlignment="1">
      <alignment horizontal="center" vertical="center"/>
    </xf>
    <xf numFmtId="0" fontId="3" fillId="0" borderId="149" xfId="0" applyFont="1" applyBorder="1" applyAlignment="1">
      <alignment horizontal="center" vertical="center"/>
    </xf>
    <xf numFmtId="0" fontId="9" fillId="0" borderId="2" xfId="0" applyFont="1" applyBorder="1" applyAlignment="1">
      <alignment horizontal="center"/>
    </xf>
    <xf numFmtId="0" fontId="9" fillId="0" borderId="41" xfId="0" applyFont="1" applyBorder="1" applyAlignment="1">
      <alignment horizontal="center"/>
    </xf>
    <xf numFmtId="0" fontId="3" fillId="0" borderId="4" xfId="0" applyFont="1" applyBorder="1" applyAlignment="1">
      <alignment horizontal="center" vertical="center"/>
    </xf>
    <xf numFmtId="0" fontId="9" fillId="0" borderId="28" xfId="0" applyFont="1" applyBorder="1" applyAlignment="1">
      <alignment horizontal="center"/>
    </xf>
  </cellXfs>
  <cellStyles count="7">
    <cellStyle name="桁区切り" xfId="1" builtinId="6"/>
    <cellStyle name="桁区切り 3" xfId="2"/>
    <cellStyle name="標準" xfId="0" builtinId="0" customBuiltin="1"/>
    <cellStyle name="標準 2" xfId="3"/>
    <cellStyle name="標準 5" xfId="4"/>
    <cellStyle name="標準_Sheet1" xfId="5"/>
    <cellStyle name="標準_第１表"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75" b="1" i="0" u="none" strike="noStrike" baseline="0">
              <a:solidFill>
                <a:srgbClr val="000000"/>
              </a:solidFill>
              <a:latin typeface="ＭＳ ゴシック"/>
              <a:ea typeface="ＭＳ ゴシック"/>
              <a:cs typeface="ＭＳ ゴシック"/>
            </a:defRPr>
          </a:pPr>
          <a:endParaRPr lang="ja-JP"/>
        </a:p>
      </c:tx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98436224"/>
        <c:axId val="98438144"/>
      </c:barChart>
      <c:catAx>
        <c:axId val="9843622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ゴシック"/>
                <a:ea typeface="ＭＳ ゴシック"/>
                <a:cs typeface="ＭＳ ゴシック"/>
              </a:defRPr>
            </a:pPr>
            <a:endParaRPr lang="ja-JP"/>
          </a:p>
        </c:txPr>
        <c:crossAx val="98438144"/>
        <c:crosses val="autoZero"/>
        <c:auto val="1"/>
        <c:lblAlgn val="ctr"/>
        <c:lblOffset val="100"/>
        <c:tickLblSkip val="1"/>
        <c:tickMarkSkip val="1"/>
        <c:noMultiLvlLbl val="0"/>
      </c:catAx>
      <c:valAx>
        <c:axId val="98438144"/>
        <c:scaling>
          <c:orientation val="minMax"/>
          <c:max val="10"/>
        </c:scaling>
        <c:delete val="0"/>
        <c:axPos val="b"/>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ゴシック"/>
                <a:ea typeface="ＭＳ ゴシック"/>
                <a:cs typeface="ＭＳ ゴシック"/>
              </a:defRPr>
            </a:pPr>
            <a:endParaRPr lang="ja-JP"/>
          </a:p>
        </c:txPr>
        <c:crossAx val="98436224"/>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5" b="0" i="0" u="none" strike="noStrike" baseline="0">
                <a:solidFill>
                  <a:srgbClr val="000000"/>
                </a:solidFill>
                <a:latin typeface="ＭＳ Ｐゴシック"/>
                <a:ea typeface="ＭＳ Ｐゴシック"/>
                <a:cs typeface="ＭＳ Ｐゴシック"/>
              </a:defRPr>
            </a:pPr>
            <a:r>
              <a:rPr lang="ja-JP" altLang="en-US"/>
              <a:t>将来人口推計（２０００年基準）</a:t>
            </a:r>
          </a:p>
        </c:rich>
      </c:tx>
      <c:overlay val="0"/>
      <c:spPr>
        <a:noFill/>
        <a:ln w="25400">
          <a:noFill/>
        </a:ln>
      </c:spPr>
    </c:title>
    <c:autoTitleDeleted val="0"/>
    <c:view3D>
      <c:rotX val="15"/>
      <c:hPercent val="15"/>
      <c:rotY val="20"/>
      <c:depthPercent val="100"/>
      <c:rAngAx val="1"/>
    </c:view3D>
    <c:floor>
      <c:thickness val="0"/>
      <c:spPr>
        <a:solidFill>
          <a:srgbClr val="C0C0C0"/>
        </a:solidFill>
        <a:ln w="3175">
          <a:solidFill>
            <a:srgbClr val="000000"/>
          </a:solidFill>
          <a:prstDash val="solid"/>
        </a:ln>
      </c:spPr>
    </c:floor>
    <c:sideWall>
      <c:thickness val="0"/>
      <c:spPr>
        <a:solidFill>
          <a:srgbClr val="CCCCFF"/>
        </a:solidFill>
        <a:ln w="12700">
          <a:solidFill>
            <a:srgbClr val="808080"/>
          </a:solidFill>
          <a:prstDash val="solid"/>
        </a:ln>
      </c:spPr>
    </c:sideWall>
    <c:backWall>
      <c:thickness val="0"/>
      <c:spPr>
        <a:solidFill>
          <a:srgbClr val="CCCCFF"/>
        </a:solidFill>
        <a:ln w="12700">
          <a:solidFill>
            <a:srgbClr val="808080"/>
          </a:solidFill>
          <a:prstDash val="solid"/>
        </a:ln>
      </c:spPr>
    </c:backWall>
    <c:plotArea>
      <c:layout/>
      <c:bar3DChart>
        <c:barDir val="col"/>
        <c:grouping val="stack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1"/>
          <c:order val="1"/>
          <c:tx>
            <c:strRef>
              <c:f>グラフ!#REF!</c:f>
              <c:strCache>
                <c:ptCount val="1"/>
                <c:pt idx="0">
                  <c:v>#REF!</c:v>
                </c:pt>
              </c:strCache>
            </c:strRef>
          </c:tx>
          <c:spPr>
            <a:pattFill prst="dk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2"/>
          <c:order val="2"/>
          <c:tx>
            <c:strRef>
              <c:f>グラフ!#REF!</c:f>
              <c:strCache>
                <c:ptCount val="1"/>
                <c:pt idx="0">
                  <c:v>#REF!</c:v>
                </c:pt>
              </c:strCache>
            </c:strRef>
          </c:tx>
          <c:spPr>
            <a:solidFill>
              <a:srgbClr val="FFFFCC"/>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150"/>
        <c:gapDepth val="30"/>
        <c:shape val="box"/>
        <c:axId val="122934400"/>
        <c:axId val="122935936"/>
        <c:axId val="0"/>
      </c:bar3DChart>
      <c:catAx>
        <c:axId val="122934400"/>
        <c:scaling>
          <c:orientation val="minMax"/>
        </c:scaling>
        <c:delete val="0"/>
        <c:axPos val="b"/>
        <c:numFmt formatCode="General" sourceLinked="1"/>
        <c:majorTickMark val="in"/>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2935936"/>
        <c:crosses val="autoZero"/>
        <c:auto val="1"/>
        <c:lblAlgn val="ctr"/>
        <c:lblOffset val="100"/>
        <c:tickLblSkip val="1"/>
        <c:tickMarkSkip val="1"/>
        <c:noMultiLvlLbl val="0"/>
      </c:catAx>
      <c:valAx>
        <c:axId val="12293593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ＭＳ Ｐゴシック"/>
                <a:ea typeface="ＭＳ Ｐゴシック"/>
                <a:cs typeface="ＭＳ Ｐゴシック"/>
              </a:defRPr>
            </a:pPr>
            <a:endParaRPr lang="ja-JP"/>
          </a:p>
        </c:txPr>
        <c:crossAx val="122934400"/>
        <c:crosses val="autoZero"/>
        <c:crossBetween val="between"/>
      </c:valAx>
      <c:spPr>
        <a:noFill/>
        <a:ln w="25400">
          <a:noFill/>
        </a:ln>
      </c:spPr>
    </c:plotArea>
    <c:plotVisOnly val="1"/>
    <c:dispBlanksAs val="gap"/>
    <c:showDLblsOverMax val="0"/>
  </c:chart>
  <c:spPr>
    <a:no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FF"/>
                </a:solidFill>
                <a:latin typeface="ＭＳ Ｐゴシック"/>
                <a:ea typeface="ＭＳ Ｐゴシック"/>
                <a:cs typeface="ＭＳ Ｐゴシック"/>
              </a:defRPr>
            </a:pPr>
            <a:r>
              <a:rPr lang="ja-JP" altLang="en-US"/>
              <a:t>（男性）</a:t>
            </a:r>
          </a:p>
        </c:rich>
      </c:tx>
      <c:layout>
        <c:manualLayout>
          <c:xMode val="edge"/>
          <c:yMode val="edge"/>
          <c:x val="0.80273943839211881"/>
          <c:y val="5.7268947576243234E-2"/>
        </c:manualLayout>
      </c:layout>
      <c:overlay val="0"/>
      <c:spPr>
        <a:noFill/>
        <a:ln w="25400">
          <a:noFill/>
        </a:ln>
      </c:spPr>
    </c:title>
    <c:autoTitleDeleted val="0"/>
    <c:plotArea>
      <c:layout>
        <c:manualLayout>
          <c:layoutTarget val="inner"/>
          <c:xMode val="edge"/>
          <c:yMode val="edge"/>
          <c:x val="7.3972602739726029E-2"/>
          <c:y val="0.1894273127753304"/>
          <c:w val="0.88219178082191785"/>
          <c:h val="0.64317180616740088"/>
        </c:manualLayout>
      </c:layout>
      <c:barChart>
        <c:barDir val="bar"/>
        <c:grouping val="clustered"/>
        <c:varyColors val="0"/>
        <c:ser>
          <c:idx val="0"/>
          <c:order val="0"/>
          <c:tx>
            <c:strRef>
              <c:f>グラフ!$M$20</c:f>
              <c:strCache>
                <c:ptCount val="1"/>
                <c:pt idx="0">
                  <c:v>三重県</c:v>
                </c:pt>
              </c:strCache>
            </c:strRef>
          </c:tx>
          <c:spPr>
            <a:solidFill>
              <a:srgbClr val="9999FF"/>
            </a:solidFill>
            <a:ln w="12700">
              <a:solidFill>
                <a:srgbClr val="000000"/>
              </a:solidFill>
              <a:prstDash val="solid"/>
            </a:ln>
          </c:spPr>
          <c:invertIfNegative val="0"/>
          <c:cat>
            <c:strRef>
              <c:f>グラフ!$L$21:$L$25</c:f>
              <c:strCache>
                <c:ptCount val="5"/>
                <c:pt idx="0">
                  <c:v>不慮の事故</c:v>
                </c:pt>
                <c:pt idx="1">
                  <c:v>肺炎</c:v>
                </c:pt>
                <c:pt idx="2">
                  <c:v>脳血管疾患</c:v>
                </c:pt>
                <c:pt idx="3">
                  <c:v>心疾患</c:v>
                </c:pt>
                <c:pt idx="4">
                  <c:v>悪性新生物</c:v>
                </c:pt>
              </c:strCache>
            </c:strRef>
          </c:cat>
          <c:val>
            <c:numRef>
              <c:f>グラフ!$M$21:$M$25</c:f>
              <c:numCache>
                <c:formatCode>#,##0_);[Red]\(#,##0\)</c:formatCode>
                <c:ptCount val="5"/>
                <c:pt idx="0">
                  <c:v>23.9</c:v>
                </c:pt>
                <c:pt idx="1">
                  <c:v>36.9</c:v>
                </c:pt>
                <c:pt idx="2">
                  <c:v>37.5</c:v>
                </c:pt>
                <c:pt idx="3">
                  <c:v>68</c:v>
                </c:pt>
                <c:pt idx="4">
                  <c:v>160.19999999999999</c:v>
                </c:pt>
              </c:numCache>
            </c:numRef>
          </c:val>
        </c:ser>
        <c:ser>
          <c:idx val="1"/>
          <c:order val="1"/>
          <c:tx>
            <c:strRef>
              <c:f>グラフ!$N$20</c:f>
              <c:strCache>
                <c:ptCount val="1"/>
                <c:pt idx="0">
                  <c:v>桑名管内</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グラフ!$L$21:$L$25</c:f>
              <c:strCache>
                <c:ptCount val="5"/>
                <c:pt idx="0">
                  <c:v>不慮の事故</c:v>
                </c:pt>
                <c:pt idx="1">
                  <c:v>肺炎</c:v>
                </c:pt>
                <c:pt idx="2">
                  <c:v>脳血管疾患</c:v>
                </c:pt>
                <c:pt idx="3">
                  <c:v>心疾患</c:v>
                </c:pt>
                <c:pt idx="4">
                  <c:v>悪性新生物</c:v>
                </c:pt>
              </c:strCache>
            </c:strRef>
          </c:cat>
          <c:val>
            <c:numRef>
              <c:f>グラフ!$N$21:$N$25</c:f>
              <c:numCache>
                <c:formatCode>#,##0_);[Red]\(#,##0\)</c:formatCode>
                <c:ptCount val="5"/>
                <c:pt idx="0">
                  <c:v>23.4</c:v>
                </c:pt>
                <c:pt idx="1">
                  <c:v>44.4</c:v>
                </c:pt>
                <c:pt idx="2">
                  <c:v>35.299999999999997</c:v>
                </c:pt>
                <c:pt idx="3">
                  <c:v>60.2</c:v>
                </c:pt>
                <c:pt idx="4">
                  <c:v>160.19999999999999</c:v>
                </c:pt>
              </c:numCache>
            </c:numRef>
          </c:val>
        </c:ser>
        <c:dLbls>
          <c:showLegendKey val="0"/>
          <c:showVal val="0"/>
          <c:showCatName val="0"/>
          <c:showSerName val="0"/>
          <c:showPercent val="0"/>
          <c:showBubbleSize val="0"/>
        </c:dLbls>
        <c:gapWidth val="30"/>
        <c:axId val="122969088"/>
        <c:axId val="122983168"/>
      </c:barChart>
      <c:catAx>
        <c:axId val="122969088"/>
        <c:scaling>
          <c:orientation val="minMax"/>
        </c:scaling>
        <c:delete val="1"/>
        <c:axPos val="r"/>
        <c:majorTickMark val="out"/>
        <c:minorTickMark val="none"/>
        <c:tickLblPos val="nextTo"/>
        <c:crossAx val="122983168"/>
        <c:crosses val="autoZero"/>
        <c:auto val="1"/>
        <c:lblAlgn val="ctr"/>
        <c:lblOffset val="100"/>
        <c:noMultiLvlLbl val="0"/>
      </c:catAx>
      <c:valAx>
        <c:axId val="122983168"/>
        <c:scaling>
          <c:orientation val="maxMin"/>
        </c:scaling>
        <c:delete val="0"/>
        <c:axPos val="b"/>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2969088"/>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FF0000"/>
                </a:solidFill>
                <a:latin typeface="ＭＳ Ｐゴシック"/>
                <a:ea typeface="ＭＳ Ｐゴシック"/>
                <a:cs typeface="ＭＳ Ｐゴシック"/>
              </a:defRPr>
            </a:pPr>
            <a:r>
              <a:rPr lang="ja-JP" altLang="en-US"/>
              <a:t>（女性）</a:t>
            </a:r>
          </a:p>
        </c:rich>
      </c:tx>
      <c:layout>
        <c:manualLayout>
          <c:xMode val="edge"/>
          <c:yMode val="edge"/>
          <c:x val="0.382354313553943"/>
          <c:y val="6.8669527896995708E-2"/>
        </c:manualLayout>
      </c:layout>
      <c:overlay val="0"/>
      <c:spPr>
        <a:noFill/>
        <a:ln w="25400">
          <a:noFill/>
        </a:ln>
      </c:spPr>
    </c:title>
    <c:autoTitleDeleted val="0"/>
    <c:plotArea>
      <c:layout>
        <c:manualLayout>
          <c:layoutTarget val="inner"/>
          <c:xMode val="edge"/>
          <c:yMode val="edge"/>
          <c:x val="0.26143874284729512"/>
          <c:y val="0.21030042918454936"/>
          <c:w val="0.64706088854705546"/>
          <c:h val="0.62231759656652363"/>
        </c:manualLayout>
      </c:layout>
      <c:barChart>
        <c:barDir val="bar"/>
        <c:grouping val="clustered"/>
        <c:varyColors val="0"/>
        <c:ser>
          <c:idx val="0"/>
          <c:order val="0"/>
          <c:tx>
            <c:strRef>
              <c:f>グラフ!$M$27</c:f>
              <c:strCache>
                <c:ptCount val="1"/>
                <c:pt idx="0">
                  <c:v>三重県</c:v>
                </c:pt>
              </c:strCache>
            </c:strRef>
          </c:tx>
          <c:spPr>
            <a:solidFill>
              <a:srgbClr val="9999FF"/>
            </a:solidFill>
            <a:ln w="12700">
              <a:solidFill>
                <a:srgbClr val="000000"/>
              </a:solidFill>
              <a:prstDash val="solid"/>
            </a:ln>
          </c:spPr>
          <c:invertIfNegative val="0"/>
          <c:cat>
            <c:strRef>
              <c:f>グラフ!$L$28:$L$32</c:f>
              <c:strCache>
                <c:ptCount val="5"/>
                <c:pt idx="0">
                  <c:v>不慮の事故</c:v>
                </c:pt>
                <c:pt idx="1">
                  <c:v>肺　　炎　　</c:v>
                </c:pt>
                <c:pt idx="2">
                  <c:v>脳血管疾患</c:v>
                </c:pt>
                <c:pt idx="3">
                  <c:v>心　疾　患　</c:v>
                </c:pt>
                <c:pt idx="4">
                  <c:v>悪性新生物</c:v>
                </c:pt>
              </c:strCache>
            </c:strRef>
          </c:cat>
          <c:val>
            <c:numRef>
              <c:f>グラフ!$M$28:$M$32</c:f>
              <c:numCache>
                <c:formatCode>#,##0_);[Red]\(#,##0\)</c:formatCode>
                <c:ptCount val="5"/>
                <c:pt idx="0">
                  <c:v>9.9</c:v>
                </c:pt>
                <c:pt idx="1">
                  <c:v>15.2</c:v>
                </c:pt>
                <c:pt idx="2">
                  <c:v>22.8</c:v>
                </c:pt>
                <c:pt idx="3">
                  <c:v>36</c:v>
                </c:pt>
                <c:pt idx="4">
                  <c:v>76.5</c:v>
                </c:pt>
              </c:numCache>
            </c:numRef>
          </c:val>
        </c:ser>
        <c:ser>
          <c:idx val="1"/>
          <c:order val="1"/>
          <c:tx>
            <c:strRef>
              <c:f>グラフ!$N$27</c:f>
              <c:strCache>
                <c:ptCount val="1"/>
                <c:pt idx="0">
                  <c:v>桑名管内</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グラフ!$L$28:$L$32</c:f>
              <c:strCache>
                <c:ptCount val="5"/>
                <c:pt idx="0">
                  <c:v>不慮の事故</c:v>
                </c:pt>
                <c:pt idx="1">
                  <c:v>肺　　炎　　</c:v>
                </c:pt>
                <c:pt idx="2">
                  <c:v>脳血管疾患</c:v>
                </c:pt>
                <c:pt idx="3">
                  <c:v>心　疾　患　</c:v>
                </c:pt>
                <c:pt idx="4">
                  <c:v>悪性新生物</c:v>
                </c:pt>
              </c:strCache>
            </c:strRef>
          </c:cat>
          <c:val>
            <c:numRef>
              <c:f>グラフ!$N$28:$N$32</c:f>
              <c:numCache>
                <c:formatCode>#,##0_);[Red]\(#,##0\)</c:formatCode>
                <c:ptCount val="5"/>
                <c:pt idx="0">
                  <c:v>10.6</c:v>
                </c:pt>
                <c:pt idx="1">
                  <c:v>15.9</c:v>
                </c:pt>
                <c:pt idx="2">
                  <c:v>22.6</c:v>
                </c:pt>
                <c:pt idx="3">
                  <c:v>30.1</c:v>
                </c:pt>
                <c:pt idx="4">
                  <c:v>78.099999999999994</c:v>
                </c:pt>
              </c:numCache>
            </c:numRef>
          </c:val>
        </c:ser>
        <c:dLbls>
          <c:showLegendKey val="0"/>
          <c:showVal val="0"/>
          <c:showCatName val="0"/>
          <c:showSerName val="0"/>
          <c:showPercent val="0"/>
          <c:showBubbleSize val="0"/>
        </c:dLbls>
        <c:gapWidth val="30"/>
        <c:axId val="122999936"/>
        <c:axId val="123001472"/>
      </c:barChart>
      <c:catAx>
        <c:axId val="12299993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3001472"/>
        <c:crosses val="autoZero"/>
        <c:auto val="1"/>
        <c:lblAlgn val="ctr"/>
        <c:lblOffset val="100"/>
        <c:tickLblSkip val="1"/>
        <c:tickMarkSkip val="1"/>
        <c:noMultiLvlLbl val="0"/>
      </c:catAx>
      <c:valAx>
        <c:axId val="123001472"/>
        <c:scaling>
          <c:orientation val="minMax"/>
          <c:max val="150"/>
        </c:scaling>
        <c:delete val="0"/>
        <c:axPos val="b"/>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2999936"/>
        <c:crosses val="autoZero"/>
        <c:crossBetween val="between"/>
      </c:valAx>
      <c:spPr>
        <a:noFill/>
        <a:ln w="12700">
          <a:solidFill>
            <a:srgbClr val="808080"/>
          </a:solidFill>
          <a:prstDash val="solid"/>
        </a:ln>
      </c:spPr>
    </c:plotArea>
    <c:legend>
      <c:legendPos val="r"/>
      <c:legendEntry>
        <c:idx val="1"/>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2.2875816993464051E-2"/>
          <c:y val="3.4334763948497854E-2"/>
          <c:w val="0.31045854562297365"/>
          <c:h val="0.1587982832618025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80"/>
                </a:solidFill>
                <a:latin typeface="ＭＳ Ｐゴシック"/>
                <a:ea typeface="ＭＳ Ｐゴシック"/>
                <a:cs typeface="ＭＳ Ｐゴシック"/>
              </a:defRPr>
            </a:pPr>
            <a:r>
              <a:rPr lang="ja-JP" altLang="en-US"/>
              <a:t>男性</a:t>
            </a:r>
          </a:p>
        </c:rich>
      </c:tx>
      <c:layout>
        <c:manualLayout>
          <c:xMode val="edge"/>
          <c:yMode val="edge"/>
          <c:x val="0.59459485254760847"/>
          <c:y val="8.1196947155799074E-2"/>
        </c:manualLayout>
      </c:layout>
      <c:overlay val="0"/>
      <c:spPr>
        <a:noFill/>
        <a:ln w="25400">
          <a:noFill/>
        </a:ln>
      </c:spPr>
    </c:title>
    <c:autoTitleDeleted val="0"/>
    <c:plotArea>
      <c:layout>
        <c:manualLayout>
          <c:layoutTarget val="inner"/>
          <c:xMode val="edge"/>
          <c:yMode val="edge"/>
          <c:x val="8.8452088452088448E-2"/>
          <c:y val="5.982930951735075E-2"/>
          <c:w val="0.59705159705159705"/>
          <c:h val="0.82051624480938168"/>
        </c:manualLayout>
      </c:layout>
      <c:lineChart>
        <c:grouping val="standard"/>
        <c:varyColors val="0"/>
        <c:ser>
          <c:idx val="0"/>
          <c:order val="0"/>
          <c:tx>
            <c:strRef>
              <c:f>グラフ!$K$37</c:f>
              <c:strCache>
                <c:ptCount val="1"/>
                <c:pt idx="0">
                  <c:v>悪性新生物</c:v>
                </c:pt>
              </c:strCache>
            </c:strRef>
          </c:tx>
          <c:spPr>
            <a:ln w="25400">
              <a:solidFill>
                <a:srgbClr val="000000"/>
              </a:solidFill>
              <a:prstDash val="solid"/>
            </a:ln>
          </c:spPr>
          <c:marker>
            <c:symbol val="diamond"/>
            <c:size val="9"/>
            <c:spPr>
              <a:solidFill>
                <a:srgbClr val="FF0000"/>
              </a:solidFill>
              <a:ln>
                <a:solidFill>
                  <a:srgbClr val="000080"/>
                </a:solidFill>
                <a:prstDash val="solid"/>
              </a:ln>
            </c:spPr>
          </c:marker>
          <c:cat>
            <c:strRef>
              <c:f>グラフ!$M$36:$Q$36</c:f>
              <c:strCache>
                <c:ptCount val="5"/>
                <c:pt idx="0">
                  <c:v>H22</c:v>
                </c:pt>
                <c:pt idx="1">
                  <c:v>H23</c:v>
                </c:pt>
                <c:pt idx="2">
                  <c:v>H24</c:v>
                </c:pt>
                <c:pt idx="3">
                  <c:v>H25</c:v>
                </c:pt>
                <c:pt idx="4">
                  <c:v>H26</c:v>
                </c:pt>
              </c:strCache>
            </c:strRef>
          </c:cat>
          <c:val>
            <c:numRef>
              <c:f>グラフ!$M$37:$Q$37</c:f>
              <c:numCache>
                <c:formatCode>0_ </c:formatCode>
                <c:ptCount val="5"/>
                <c:pt idx="0">
                  <c:v>191</c:v>
                </c:pt>
                <c:pt idx="1">
                  <c:v>163</c:v>
                </c:pt>
                <c:pt idx="2">
                  <c:v>166.66923234276501</c:v>
                </c:pt>
                <c:pt idx="3">
                  <c:v>163</c:v>
                </c:pt>
                <c:pt idx="4">
                  <c:v>160</c:v>
                </c:pt>
              </c:numCache>
            </c:numRef>
          </c:val>
          <c:smooth val="0"/>
        </c:ser>
        <c:ser>
          <c:idx val="1"/>
          <c:order val="1"/>
          <c:tx>
            <c:strRef>
              <c:f>グラフ!$K$38</c:f>
              <c:strCache>
                <c:ptCount val="1"/>
                <c:pt idx="0">
                  <c:v>心疾患</c:v>
                </c:pt>
              </c:strCache>
            </c:strRef>
          </c:tx>
          <c:spPr>
            <a:ln w="25400">
              <a:solidFill>
                <a:srgbClr val="000000"/>
              </a:solidFill>
              <a:prstDash val="sysDash"/>
            </a:ln>
          </c:spPr>
          <c:marker>
            <c:symbol val="triangle"/>
            <c:size val="7"/>
            <c:spPr>
              <a:solidFill>
                <a:srgbClr val="FF00FF"/>
              </a:solidFill>
              <a:ln>
                <a:solidFill>
                  <a:srgbClr val="000000"/>
                </a:solidFill>
                <a:prstDash val="solid"/>
              </a:ln>
            </c:spPr>
          </c:marker>
          <c:cat>
            <c:strRef>
              <c:f>グラフ!$M$36:$Q$36</c:f>
              <c:strCache>
                <c:ptCount val="5"/>
                <c:pt idx="0">
                  <c:v>H22</c:v>
                </c:pt>
                <c:pt idx="1">
                  <c:v>H23</c:v>
                </c:pt>
                <c:pt idx="2">
                  <c:v>H24</c:v>
                </c:pt>
                <c:pt idx="3">
                  <c:v>H25</c:v>
                </c:pt>
                <c:pt idx="4">
                  <c:v>H26</c:v>
                </c:pt>
              </c:strCache>
            </c:strRef>
          </c:cat>
          <c:val>
            <c:numRef>
              <c:f>グラフ!$M$38:$Q$38</c:f>
              <c:numCache>
                <c:formatCode>0_ </c:formatCode>
                <c:ptCount val="5"/>
                <c:pt idx="0">
                  <c:v>73</c:v>
                </c:pt>
                <c:pt idx="1">
                  <c:v>77</c:v>
                </c:pt>
                <c:pt idx="2">
                  <c:v>67.242896028696293</c:v>
                </c:pt>
                <c:pt idx="3">
                  <c:v>63</c:v>
                </c:pt>
                <c:pt idx="4">
                  <c:v>60</c:v>
                </c:pt>
              </c:numCache>
            </c:numRef>
          </c:val>
          <c:smooth val="0"/>
        </c:ser>
        <c:ser>
          <c:idx val="2"/>
          <c:order val="2"/>
          <c:tx>
            <c:strRef>
              <c:f>グラフ!$K$39</c:f>
              <c:strCache>
                <c:ptCount val="1"/>
                <c:pt idx="0">
                  <c:v>脳血管疾患</c:v>
                </c:pt>
              </c:strCache>
            </c:strRef>
          </c:tx>
          <c:spPr>
            <a:ln w="25400">
              <a:solidFill>
                <a:srgbClr val="000080"/>
              </a:solidFill>
              <a:prstDash val="lgDashDot"/>
            </a:ln>
          </c:spPr>
          <c:marker>
            <c:symbol val="x"/>
            <c:size val="5"/>
            <c:spPr>
              <a:solidFill>
                <a:srgbClr val="000080"/>
              </a:solidFill>
              <a:ln>
                <a:solidFill>
                  <a:srgbClr val="FFFF00"/>
                </a:solidFill>
                <a:prstDash val="solid"/>
              </a:ln>
            </c:spPr>
          </c:marker>
          <c:cat>
            <c:strRef>
              <c:f>グラフ!$M$36:$Q$36</c:f>
              <c:strCache>
                <c:ptCount val="5"/>
                <c:pt idx="0">
                  <c:v>H22</c:v>
                </c:pt>
                <c:pt idx="1">
                  <c:v>H23</c:v>
                </c:pt>
                <c:pt idx="2">
                  <c:v>H24</c:v>
                </c:pt>
                <c:pt idx="3">
                  <c:v>H25</c:v>
                </c:pt>
                <c:pt idx="4">
                  <c:v>H26</c:v>
                </c:pt>
              </c:strCache>
            </c:strRef>
          </c:cat>
          <c:val>
            <c:numRef>
              <c:f>グラフ!$M$39:$Q$39</c:f>
              <c:numCache>
                <c:formatCode>0_ </c:formatCode>
                <c:ptCount val="5"/>
                <c:pt idx="0">
                  <c:v>46</c:v>
                </c:pt>
                <c:pt idx="1">
                  <c:v>38</c:v>
                </c:pt>
                <c:pt idx="2">
                  <c:v>41.318550155785601</c:v>
                </c:pt>
                <c:pt idx="3">
                  <c:v>33</c:v>
                </c:pt>
                <c:pt idx="4">
                  <c:v>35</c:v>
                </c:pt>
              </c:numCache>
            </c:numRef>
          </c:val>
          <c:smooth val="0"/>
        </c:ser>
        <c:ser>
          <c:idx val="3"/>
          <c:order val="3"/>
          <c:tx>
            <c:strRef>
              <c:f>グラフ!$K$40</c:f>
              <c:strCache>
                <c:ptCount val="1"/>
                <c:pt idx="0">
                  <c:v>肺炎</c:v>
                </c:pt>
              </c:strCache>
            </c:strRef>
          </c:tx>
          <c:spPr>
            <a:ln w="12700">
              <a:solidFill>
                <a:srgbClr val="00FFFF"/>
              </a:solidFill>
              <a:prstDash val="solid"/>
            </a:ln>
          </c:spPr>
          <c:marker>
            <c:symbol val="x"/>
            <c:size val="5"/>
            <c:spPr>
              <a:noFill/>
              <a:ln>
                <a:solidFill>
                  <a:srgbClr val="00FFFF"/>
                </a:solidFill>
                <a:prstDash val="solid"/>
              </a:ln>
            </c:spPr>
          </c:marker>
          <c:cat>
            <c:strRef>
              <c:f>グラフ!$M$36:$Q$36</c:f>
              <c:strCache>
                <c:ptCount val="5"/>
                <c:pt idx="0">
                  <c:v>H22</c:v>
                </c:pt>
                <c:pt idx="1">
                  <c:v>H23</c:v>
                </c:pt>
                <c:pt idx="2">
                  <c:v>H24</c:v>
                </c:pt>
                <c:pt idx="3">
                  <c:v>H25</c:v>
                </c:pt>
                <c:pt idx="4">
                  <c:v>H26</c:v>
                </c:pt>
              </c:strCache>
            </c:strRef>
          </c:cat>
          <c:val>
            <c:numRef>
              <c:f>グラフ!$M$40:$Q$40</c:f>
              <c:numCache>
                <c:formatCode>0_ </c:formatCode>
                <c:ptCount val="5"/>
                <c:pt idx="0">
                  <c:v>47</c:v>
                </c:pt>
                <c:pt idx="1">
                  <c:v>44</c:v>
                </c:pt>
                <c:pt idx="2">
                  <c:v>47.866363531820902</c:v>
                </c:pt>
                <c:pt idx="3">
                  <c:v>42</c:v>
                </c:pt>
                <c:pt idx="4">
                  <c:v>44</c:v>
                </c:pt>
              </c:numCache>
            </c:numRef>
          </c:val>
          <c:smooth val="0"/>
        </c:ser>
        <c:ser>
          <c:idx val="4"/>
          <c:order val="4"/>
          <c:tx>
            <c:strRef>
              <c:f>グラフ!$K$41</c:f>
              <c:strCache>
                <c:ptCount val="1"/>
                <c:pt idx="0">
                  <c:v>不慮の事故</c:v>
                </c:pt>
              </c:strCache>
            </c:strRef>
          </c:tx>
          <c:spPr>
            <a:ln w="12700">
              <a:solidFill>
                <a:srgbClr val="800080"/>
              </a:solidFill>
              <a:prstDash val="lgDashDotDot"/>
            </a:ln>
          </c:spPr>
          <c:marker>
            <c:symbol val="star"/>
            <c:size val="5"/>
            <c:spPr>
              <a:noFill/>
              <a:ln>
                <a:solidFill>
                  <a:srgbClr val="800080"/>
                </a:solidFill>
                <a:prstDash val="solid"/>
              </a:ln>
            </c:spPr>
          </c:marker>
          <c:cat>
            <c:strRef>
              <c:f>グラフ!$M$36:$Q$36</c:f>
              <c:strCache>
                <c:ptCount val="5"/>
                <c:pt idx="0">
                  <c:v>H22</c:v>
                </c:pt>
                <c:pt idx="1">
                  <c:v>H23</c:v>
                </c:pt>
                <c:pt idx="2">
                  <c:v>H24</c:v>
                </c:pt>
                <c:pt idx="3">
                  <c:v>H25</c:v>
                </c:pt>
                <c:pt idx="4">
                  <c:v>H26</c:v>
                </c:pt>
              </c:strCache>
            </c:strRef>
          </c:cat>
          <c:val>
            <c:numRef>
              <c:f>グラフ!$M$41:$Q$41</c:f>
              <c:numCache>
                <c:formatCode>0_ </c:formatCode>
                <c:ptCount val="5"/>
                <c:pt idx="0">
                  <c:v>26</c:v>
                </c:pt>
                <c:pt idx="1">
                  <c:v>21</c:v>
                </c:pt>
                <c:pt idx="2">
                  <c:v>27.107092911618398</c:v>
                </c:pt>
                <c:pt idx="3">
                  <c:v>34</c:v>
                </c:pt>
                <c:pt idx="4">
                  <c:v>23</c:v>
                </c:pt>
              </c:numCache>
            </c:numRef>
          </c:val>
          <c:smooth val="0"/>
        </c:ser>
        <c:dLbls>
          <c:showLegendKey val="0"/>
          <c:showVal val="0"/>
          <c:showCatName val="0"/>
          <c:showSerName val="0"/>
          <c:showPercent val="0"/>
          <c:showBubbleSize val="0"/>
        </c:dLbls>
        <c:marker val="1"/>
        <c:smooth val="0"/>
        <c:axId val="133961600"/>
        <c:axId val="133992448"/>
      </c:lineChart>
      <c:catAx>
        <c:axId val="133961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3992448"/>
        <c:crosses val="autoZero"/>
        <c:auto val="1"/>
        <c:lblAlgn val="ctr"/>
        <c:lblOffset val="100"/>
        <c:tickLblSkip val="1"/>
        <c:tickMarkSkip val="1"/>
        <c:noMultiLvlLbl val="0"/>
      </c:catAx>
      <c:valAx>
        <c:axId val="133992448"/>
        <c:scaling>
          <c:orientation val="minMax"/>
        </c:scaling>
        <c:delete val="0"/>
        <c:axPos val="l"/>
        <c:majorGridlines>
          <c:spPr>
            <a:ln w="3175">
              <a:solidFill>
                <a:srgbClr val="000000"/>
              </a:solidFill>
              <a:prstDash val="solid"/>
            </a:ln>
          </c:spPr>
        </c:majorGridlines>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3961600"/>
        <c:crosses val="autoZero"/>
        <c:crossBetween val="between"/>
      </c:valAx>
      <c:spPr>
        <a:noFill/>
        <a:ln w="12700">
          <a:solidFill>
            <a:srgbClr val="808080"/>
          </a:solidFill>
          <a:prstDash val="solid"/>
        </a:ln>
      </c:spPr>
    </c:plotArea>
    <c:legend>
      <c:legendPos val="r"/>
      <c:layout>
        <c:manualLayout>
          <c:xMode val="edge"/>
          <c:yMode val="edge"/>
          <c:x val="0.71990171990171992"/>
          <c:y val="0.15207421652938544"/>
          <c:w val="0.20884520884520885"/>
          <c:h val="0.6728125113393084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0000"/>
                </a:solidFill>
                <a:latin typeface="ＭＳ Ｐゴシック"/>
                <a:ea typeface="ＭＳ Ｐゴシック"/>
                <a:cs typeface="ＭＳ Ｐゴシック"/>
              </a:defRPr>
            </a:pPr>
            <a:r>
              <a:rPr lang="ja-JP" altLang="en-US"/>
              <a:t>女性</a:t>
            </a:r>
          </a:p>
        </c:rich>
      </c:tx>
      <c:layout>
        <c:manualLayout>
          <c:xMode val="edge"/>
          <c:yMode val="edge"/>
          <c:x val="0.3053895358888522"/>
          <c:y val="6.8376315345902869E-2"/>
        </c:manualLayout>
      </c:layout>
      <c:overlay val="0"/>
      <c:spPr>
        <a:noFill/>
        <a:ln w="25400">
          <a:noFill/>
        </a:ln>
      </c:spPr>
    </c:title>
    <c:autoTitleDeleted val="0"/>
    <c:plotArea>
      <c:layout>
        <c:manualLayout>
          <c:layoutTarget val="inner"/>
          <c:xMode val="edge"/>
          <c:yMode val="edge"/>
          <c:x val="0.24550934095092181"/>
          <c:y val="0.3461552907789579"/>
          <c:w val="0.70059982661604514"/>
          <c:h val="0.52136969722262794"/>
        </c:manualLayout>
      </c:layout>
      <c:lineChart>
        <c:grouping val="standard"/>
        <c:varyColors val="0"/>
        <c:ser>
          <c:idx val="0"/>
          <c:order val="0"/>
          <c:tx>
            <c:strRef>
              <c:f>グラフ!$K$45</c:f>
              <c:strCache>
                <c:ptCount val="1"/>
                <c:pt idx="0">
                  <c:v>悪性新生物</c:v>
                </c:pt>
              </c:strCache>
            </c:strRef>
          </c:tx>
          <c:spPr>
            <a:ln w="25400">
              <a:solidFill>
                <a:srgbClr val="000000"/>
              </a:solidFill>
              <a:prstDash val="solid"/>
            </a:ln>
          </c:spPr>
          <c:marker>
            <c:symbol val="diamond"/>
            <c:size val="9"/>
            <c:spPr>
              <a:solidFill>
                <a:srgbClr val="FF0000"/>
              </a:solidFill>
              <a:ln>
                <a:solidFill>
                  <a:srgbClr val="000080"/>
                </a:solidFill>
                <a:prstDash val="solid"/>
              </a:ln>
            </c:spPr>
          </c:marker>
          <c:cat>
            <c:strRef>
              <c:f>グラフ!$M$44:$Q$44</c:f>
              <c:strCache>
                <c:ptCount val="5"/>
                <c:pt idx="0">
                  <c:v>H22</c:v>
                </c:pt>
                <c:pt idx="1">
                  <c:v>H23</c:v>
                </c:pt>
                <c:pt idx="2">
                  <c:v>H24</c:v>
                </c:pt>
                <c:pt idx="3">
                  <c:v>H25</c:v>
                </c:pt>
                <c:pt idx="4">
                  <c:v>H26</c:v>
                </c:pt>
              </c:strCache>
            </c:strRef>
          </c:cat>
          <c:val>
            <c:numRef>
              <c:f>グラフ!$M$45:$Q$45</c:f>
              <c:numCache>
                <c:formatCode>0_ </c:formatCode>
                <c:ptCount val="5"/>
                <c:pt idx="0">
                  <c:v>83.691584291347155</c:v>
                </c:pt>
                <c:pt idx="1">
                  <c:v>86</c:v>
                </c:pt>
                <c:pt idx="2">
                  <c:v>87.979824051622998</c:v>
                </c:pt>
                <c:pt idx="3">
                  <c:v>82</c:v>
                </c:pt>
                <c:pt idx="4">
                  <c:v>77</c:v>
                </c:pt>
              </c:numCache>
            </c:numRef>
          </c:val>
          <c:smooth val="0"/>
        </c:ser>
        <c:ser>
          <c:idx val="1"/>
          <c:order val="1"/>
          <c:tx>
            <c:strRef>
              <c:f>グラフ!$K$46</c:f>
              <c:strCache>
                <c:ptCount val="1"/>
                <c:pt idx="0">
                  <c:v>心疾患</c:v>
                </c:pt>
              </c:strCache>
            </c:strRef>
          </c:tx>
          <c:spPr>
            <a:ln w="25400">
              <a:solidFill>
                <a:srgbClr val="000000"/>
              </a:solidFill>
              <a:prstDash val="sysDash"/>
            </a:ln>
          </c:spPr>
          <c:marker>
            <c:symbol val="triangle"/>
            <c:size val="7"/>
            <c:spPr>
              <a:solidFill>
                <a:srgbClr val="FF00FF"/>
              </a:solidFill>
              <a:ln>
                <a:solidFill>
                  <a:srgbClr val="000000"/>
                </a:solidFill>
                <a:prstDash val="solid"/>
              </a:ln>
            </c:spPr>
          </c:marker>
          <c:cat>
            <c:strRef>
              <c:f>グラフ!$M$44:$Q$44</c:f>
              <c:strCache>
                <c:ptCount val="5"/>
                <c:pt idx="0">
                  <c:v>H22</c:v>
                </c:pt>
                <c:pt idx="1">
                  <c:v>H23</c:v>
                </c:pt>
                <c:pt idx="2">
                  <c:v>H24</c:v>
                </c:pt>
                <c:pt idx="3">
                  <c:v>H25</c:v>
                </c:pt>
                <c:pt idx="4">
                  <c:v>H26</c:v>
                </c:pt>
              </c:strCache>
            </c:strRef>
          </c:cat>
          <c:val>
            <c:numRef>
              <c:f>グラフ!$M$46:$Q$46</c:f>
              <c:numCache>
                <c:formatCode>0_ </c:formatCode>
                <c:ptCount val="5"/>
                <c:pt idx="0">
                  <c:v>40.863079035909458</c:v>
                </c:pt>
                <c:pt idx="1">
                  <c:v>40</c:v>
                </c:pt>
                <c:pt idx="2">
                  <c:v>31.506639902037101</c:v>
                </c:pt>
                <c:pt idx="3">
                  <c:v>39</c:v>
                </c:pt>
                <c:pt idx="4">
                  <c:v>30</c:v>
                </c:pt>
              </c:numCache>
            </c:numRef>
          </c:val>
          <c:smooth val="0"/>
        </c:ser>
        <c:ser>
          <c:idx val="2"/>
          <c:order val="2"/>
          <c:tx>
            <c:strRef>
              <c:f>グラフ!$K$47</c:f>
              <c:strCache>
                <c:ptCount val="1"/>
                <c:pt idx="0">
                  <c:v>脳血管疾患</c:v>
                </c:pt>
              </c:strCache>
            </c:strRef>
          </c:tx>
          <c:spPr>
            <a:ln w="25400">
              <a:solidFill>
                <a:srgbClr val="003366"/>
              </a:solidFill>
              <a:prstDash val="lgDashDot"/>
            </a:ln>
          </c:spPr>
          <c:marker>
            <c:symbol val="x"/>
            <c:size val="5"/>
            <c:spPr>
              <a:solidFill>
                <a:srgbClr val="000080"/>
              </a:solidFill>
              <a:ln>
                <a:solidFill>
                  <a:srgbClr val="FFFF00"/>
                </a:solidFill>
                <a:prstDash val="solid"/>
              </a:ln>
            </c:spPr>
          </c:marker>
          <c:cat>
            <c:strRef>
              <c:f>グラフ!$M$44:$Q$44</c:f>
              <c:strCache>
                <c:ptCount val="5"/>
                <c:pt idx="0">
                  <c:v>H22</c:v>
                </c:pt>
                <c:pt idx="1">
                  <c:v>H23</c:v>
                </c:pt>
                <c:pt idx="2">
                  <c:v>H24</c:v>
                </c:pt>
                <c:pt idx="3">
                  <c:v>H25</c:v>
                </c:pt>
                <c:pt idx="4">
                  <c:v>H26</c:v>
                </c:pt>
              </c:strCache>
            </c:strRef>
          </c:cat>
          <c:val>
            <c:numRef>
              <c:f>グラフ!$M$47:$Q$47</c:f>
              <c:numCache>
                <c:formatCode>0_ </c:formatCode>
                <c:ptCount val="5"/>
                <c:pt idx="0">
                  <c:v>25.537806981746257</c:v>
                </c:pt>
                <c:pt idx="1">
                  <c:v>29</c:v>
                </c:pt>
                <c:pt idx="2">
                  <c:v>20.639146882106999</c:v>
                </c:pt>
                <c:pt idx="3">
                  <c:v>18</c:v>
                </c:pt>
                <c:pt idx="4">
                  <c:v>23</c:v>
                </c:pt>
              </c:numCache>
            </c:numRef>
          </c:val>
          <c:smooth val="0"/>
        </c:ser>
        <c:ser>
          <c:idx val="3"/>
          <c:order val="3"/>
          <c:tx>
            <c:strRef>
              <c:f>グラフ!$K$48</c:f>
              <c:strCache>
                <c:ptCount val="1"/>
                <c:pt idx="0">
                  <c:v>肺炎</c:v>
                </c:pt>
              </c:strCache>
            </c:strRef>
          </c:tx>
          <c:spPr>
            <a:ln w="12700">
              <a:solidFill>
                <a:srgbClr val="00FFFF"/>
              </a:solidFill>
              <a:prstDash val="solid"/>
            </a:ln>
          </c:spPr>
          <c:marker>
            <c:symbol val="x"/>
            <c:size val="5"/>
            <c:spPr>
              <a:noFill/>
              <a:ln>
                <a:solidFill>
                  <a:srgbClr val="00FFFF"/>
                </a:solidFill>
                <a:prstDash val="solid"/>
              </a:ln>
            </c:spPr>
          </c:marker>
          <c:cat>
            <c:strRef>
              <c:f>グラフ!$M$44:$Q$44</c:f>
              <c:strCache>
                <c:ptCount val="5"/>
                <c:pt idx="0">
                  <c:v>H22</c:v>
                </c:pt>
                <c:pt idx="1">
                  <c:v>H23</c:v>
                </c:pt>
                <c:pt idx="2">
                  <c:v>H24</c:v>
                </c:pt>
                <c:pt idx="3">
                  <c:v>H25</c:v>
                </c:pt>
                <c:pt idx="4">
                  <c:v>H26</c:v>
                </c:pt>
              </c:strCache>
            </c:strRef>
          </c:cat>
          <c:val>
            <c:numRef>
              <c:f>グラフ!$M$48:$Q$48</c:f>
              <c:numCache>
                <c:formatCode>0_ </c:formatCode>
                <c:ptCount val="5"/>
                <c:pt idx="0">
                  <c:v>19.501605976695693</c:v>
                </c:pt>
                <c:pt idx="1">
                  <c:v>16.18</c:v>
                </c:pt>
                <c:pt idx="2">
                  <c:v>15.8638123155246</c:v>
                </c:pt>
                <c:pt idx="3">
                  <c:v>18</c:v>
                </c:pt>
                <c:pt idx="4">
                  <c:v>16</c:v>
                </c:pt>
              </c:numCache>
            </c:numRef>
          </c:val>
          <c:smooth val="0"/>
        </c:ser>
        <c:ser>
          <c:idx val="4"/>
          <c:order val="4"/>
          <c:tx>
            <c:strRef>
              <c:f>グラフ!$K$49</c:f>
              <c:strCache>
                <c:ptCount val="1"/>
                <c:pt idx="0">
                  <c:v>不慮の事故</c:v>
                </c:pt>
              </c:strCache>
            </c:strRef>
          </c:tx>
          <c:spPr>
            <a:ln w="12700">
              <a:solidFill>
                <a:srgbClr val="800080"/>
              </a:solidFill>
              <a:prstDash val="lgDashDotDot"/>
            </a:ln>
          </c:spPr>
          <c:marker>
            <c:symbol val="star"/>
            <c:size val="5"/>
            <c:spPr>
              <a:noFill/>
              <a:ln>
                <a:solidFill>
                  <a:srgbClr val="800080"/>
                </a:solidFill>
                <a:prstDash val="solid"/>
              </a:ln>
            </c:spPr>
          </c:marker>
          <c:cat>
            <c:strRef>
              <c:f>グラフ!$M$44:$Q$44</c:f>
              <c:strCache>
                <c:ptCount val="5"/>
                <c:pt idx="0">
                  <c:v>H22</c:v>
                </c:pt>
                <c:pt idx="1">
                  <c:v>H23</c:v>
                </c:pt>
                <c:pt idx="2">
                  <c:v>H24</c:v>
                </c:pt>
                <c:pt idx="3">
                  <c:v>H25</c:v>
                </c:pt>
                <c:pt idx="4">
                  <c:v>H26</c:v>
                </c:pt>
              </c:strCache>
            </c:strRef>
          </c:cat>
          <c:val>
            <c:numRef>
              <c:f>グラフ!$M$49:$Q$49</c:f>
              <c:numCache>
                <c:formatCode>0_ </c:formatCode>
                <c:ptCount val="5"/>
                <c:pt idx="0">
                  <c:v>14.306659274712057</c:v>
                </c:pt>
                <c:pt idx="1">
                  <c:v>14</c:v>
                </c:pt>
                <c:pt idx="2">
                  <c:v>8.8897084318840296</c:v>
                </c:pt>
                <c:pt idx="3">
                  <c:v>11</c:v>
                </c:pt>
                <c:pt idx="4">
                  <c:v>11</c:v>
                </c:pt>
              </c:numCache>
            </c:numRef>
          </c:val>
          <c:smooth val="0"/>
        </c:ser>
        <c:dLbls>
          <c:showLegendKey val="0"/>
          <c:showVal val="0"/>
          <c:showCatName val="0"/>
          <c:showSerName val="0"/>
          <c:showPercent val="0"/>
          <c:showBubbleSize val="0"/>
        </c:dLbls>
        <c:marker val="1"/>
        <c:smooth val="0"/>
        <c:axId val="134236800"/>
        <c:axId val="134255360"/>
      </c:lineChart>
      <c:catAx>
        <c:axId val="1342368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4255360"/>
        <c:crosses val="autoZero"/>
        <c:auto val="1"/>
        <c:lblAlgn val="ctr"/>
        <c:lblOffset val="100"/>
        <c:tickLblSkip val="1"/>
        <c:tickMarkSkip val="1"/>
        <c:noMultiLvlLbl val="0"/>
      </c:catAx>
      <c:valAx>
        <c:axId val="134255360"/>
        <c:scaling>
          <c:orientation val="minMax"/>
          <c:max val="150"/>
        </c:scaling>
        <c:delete val="0"/>
        <c:axPos val="l"/>
        <c:majorGridlines>
          <c:spPr>
            <a:ln w="3175">
              <a:solidFill>
                <a:srgbClr val="000000"/>
              </a:solidFill>
              <a:prstDash val="solid"/>
            </a:ln>
          </c:spPr>
        </c:majorGridlines>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4236800"/>
        <c:crosses val="autoZero"/>
        <c:crossBetween val="between"/>
        <c:majorUnit val="50"/>
      </c:valAx>
      <c:spPr>
        <a:noFill/>
        <a:ln w="12700">
          <a:solidFill>
            <a:srgbClr val="808080"/>
          </a:solidFill>
          <a:prstDash val="solid"/>
        </a:ln>
      </c:spPr>
    </c:plotArea>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ＭＳ Ｐゴシック"/>
                <a:ea typeface="ＭＳ Ｐゴシック"/>
                <a:cs typeface="ＭＳ Ｐゴシック"/>
              </a:defRPr>
            </a:pPr>
            <a:r>
              <a:rPr lang="ja-JP" altLang="en-US"/>
              <a:t>合計特殊出生率の推移</a:t>
            </a:r>
          </a:p>
        </c:rich>
      </c:tx>
      <c:layout>
        <c:manualLayout>
          <c:xMode val="edge"/>
          <c:yMode val="edge"/>
          <c:x val="0.12812499999999999"/>
          <c:y val="0.10236220472440945"/>
        </c:manualLayout>
      </c:layout>
      <c:overlay val="0"/>
      <c:spPr>
        <a:noFill/>
        <a:ln w="25400">
          <a:noFill/>
        </a:ln>
      </c:spPr>
    </c:title>
    <c:autoTitleDeleted val="0"/>
    <c:plotArea>
      <c:layout>
        <c:manualLayout>
          <c:layoutTarget val="inner"/>
          <c:xMode val="edge"/>
          <c:yMode val="edge"/>
          <c:x val="0.121875"/>
          <c:y val="0.24409448818897639"/>
          <c:w val="0.76875000000000004"/>
          <c:h val="0.52362204724409445"/>
        </c:manualLayout>
      </c:layout>
      <c:lineChart>
        <c:grouping val="standard"/>
        <c:varyColors val="0"/>
        <c:ser>
          <c:idx val="0"/>
          <c:order val="0"/>
          <c:tx>
            <c:strRef>
              <c:f>グラフ!$K$3</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spPr>
              <a:noFill/>
              <a:ln w="25400">
                <a:noFill/>
              </a:ln>
            </c:spPr>
            <c:txPr>
              <a:bodyPr/>
              <a:lstStyle/>
              <a:p>
                <a:pPr>
                  <a:defRPr sz="9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グラフ!$L$2:$P$2</c:f>
              <c:strCache>
                <c:ptCount val="5"/>
                <c:pt idx="0">
                  <c:v>H22</c:v>
                </c:pt>
                <c:pt idx="1">
                  <c:v>H23</c:v>
                </c:pt>
                <c:pt idx="2">
                  <c:v>H24</c:v>
                </c:pt>
                <c:pt idx="3">
                  <c:v>H25</c:v>
                </c:pt>
                <c:pt idx="4">
                  <c:v>H26</c:v>
                </c:pt>
              </c:strCache>
            </c:strRef>
          </c:cat>
          <c:val>
            <c:numRef>
              <c:f>グラフ!$L$3:$P$3</c:f>
              <c:numCache>
                <c:formatCode>0.00_ </c:formatCode>
                <c:ptCount val="5"/>
                <c:pt idx="0">
                  <c:v>1.5</c:v>
                </c:pt>
                <c:pt idx="1">
                  <c:v>1.45</c:v>
                </c:pt>
                <c:pt idx="2">
                  <c:v>1.48</c:v>
                </c:pt>
                <c:pt idx="3">
                  <c:v>1.53</c:v>
                </c:pt>
                <c:pt idx="4">
                  <c:v>1.47</c:v>
                </c:pt>
              </c:numCache>
            </c:numRef>
          </c:val>
          <c:smooth val="0"/>
        </c:ser>
        <c:ser>
          <c:idx val="1"/>
          <c:order val="1"/>
          <c:tx>
            <c:strRef>
              <c:f>グラフ!$K$4</c:f>
              <c:strCache>
                <c:ptCount val="1"/>
                <c:pt idx="0">
                  <c:v>三重県</c:v>
                </c:pt>
              </c:strCache>
            </c:strRef>
          </c:tx>
          <c:spPr>
            <a:ln w="25400">
              <a:solidFill>
                <a:srgbClr val="000080"/>
              </a:solidFill>
              <a:prstDash val="sysDash"/>
            </a:ln>
          </c:spPr>
          <c:marker>
            <c:symbol val="circle"/>
            <c:size val="7"/>
            <c:spPr>
              <a:solidFill>
                <a:srgbClr val="FFFFFF"/>
              </a:solidFill>
              <a:ln>
                <a:solidFill>
                  <a:srgbClr val="000080"/>
                </a:solidFill>
                <a:prstDash val="solid"/>
              </a:ln>
            </c:spPr>
          </c:marker>
          <c:cat>
            <c:strRef>
              <c:f>グラフ!$L$2:$P$2</c:f>
              <c:strCache>
                <c:ptCount val="5"/>
                <c:pt idx="0">
                  <c:v>H22</c:v>
                </c:pt>
                <c:pt idx="1">
                  <c:v>H23</c:v>
                </c:pt>
                <c:pt idx="2">
                  <c:v>H24</c:v>
                </c:pt>
                <c:pt idx="3">
                  <c:v>H25</c:v>
                </c:pt>
                <c:pt idx="4">
                  <c:v>H26</c:v>
                </c:pt>
              </c:strCache>
            </c:strRef>
          </c:cat>
          <c:val>
            <c:numRef>
              <c:f>グラフ!$L$4:$P$4</c:f>
              <c:numCache>
                <c:formatCode>0.00_ </c:formatCode>
                <c:ptCount val="5"/>
                <c:pt idx="0">
                  <c:v>1.51</c:v>
                </c:pt>
                <c:pt idx="1">
                  <c:v>1.47</c:v>
                </c:pt>
                <c:pt idx="2">
                  <c:v>1.47</c:v>
                </c:pt>
                <c:pt idx="3">
                  <c:v>1.49</c:v>
                </c:pt>
                <c:pt idx="4">
                  <c:v>1.45</c:v>
                </c:pt>
              </c:numCache>
            </c:numRef>
          </c:val>
          <c:smooth val="0"/>
        </c:ser>
        <c:dLbls>
          <c:showLegendKey val="0"/>
          <c:showVal val="0"/>
          <c:showCatName val="0"/>
          <c:showSerName val="0"/>
          <c:showPercent val="0"/>
          <c:showBubbleSize val="0"/>
        </c:dLbls>
        <c:marker val="1"/>
        <c:smooth val="0"/>
        <c:axId val="134280320"/>
        <c:axId val="134282624"/>
      </c:lineChart>
      <c:catAx>
        <c:axId val="134280320"/>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79062500000000002"/>
              <c:y val="0.874015748031496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4282624"/>
        <c:crossesAt val="0"/>
        <c:auto val="1"/>
        <c:lblAlgn val="ctr"/>
        <c:lblOffset val="100"/>
        <c:tickLblSkip val="1"/>
        <c:tickMarkSkip val="1"/>
        <c:noMultiLvlLbl val="0"/>
      </c:catAx>
      <c:valAx>
        <c:axId val="134282624"/>
        <c:scaling>
          <c:orientation val="minMax"/>
        </c:scaling>
        <c:delete val="0"/>
        <c:axPos val="l"/>
        <c:majorGridlines>
          <c:spPr>
            <a:ln w="3175">
              <a:solidFill>
                <a:srgbClr val="000000"/>
              </a:solidFill>
              <a:prstDash val="solid"/>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
</a:t>
                </a:r>
              </a:p>
            </c:rich>
          </c:tx>
          <c:layout>
            <c:manualLayout>
              <c:xMode val="edge"/>
              <c:yMode val="edge"/>
              <c:x val="1.5625E-2"/>
              <c:y val="0.49606299212598426"/>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34280320"/>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ＭＳ Ｐゴシック"/>
                <a:ea typeface="ＭＳ Ｐゴシック"/>
                <a:cs typeface="ＭＳ Ｐゴシック"/>
              </a:defRPr>
            </a:pPr>
            <a:r>
              <a:rPr lang="ja-JP" altLang="en-US"/>
              <a:t>乳児死亡率の推移</a:t>
            </a:r>
          </a:p>
        </c:rich>
      </c:tx>
      <c:layout>
        <c:manualLayout>
          <c:xMode val="edge"/>
          <c:yMode val="edge"/>
          <c:x val="0.16216279271397382"/>
          <c:y val="0.10937541010498687"/>
        </c:manualLayout>
      </c:layout>
      <c:overlay val="0"/>
      <c:spPr>
        <a:noFill/>
        <a:ln w="25400">
          <a:noFill/>
        </a:ln>
      </c:spPr>
    </c:title>
    <c:autoTitleDeleted val="0"/>
    <c:plotArea>
      <c:layout>
        <c:manualLayout>
          <c:layoutTarget val="inner"/>
          <c:xMode val="edge"/>
          <c:yMode val="edge"/>
          <c:x val="0.2162168502981017"/>
          <c:y val="0.23828170448628327"/>
          <c:w val="0.74474692880457261"/>
          <c:h val="0.52734475583029905"/>
        </c:manualLayout>
      </c:layout>
      <c:lineChart>
        <c:grouping val="standard"/>
        <c:varyColors val="0"/>
        <c:ser>
          <c:idx val="0"/>
          <c:order val="0"/>
          <c:tx>
            <c:strRef>
              <c:f>グラフ!$R$3</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spPr>
              <a:noFill/>
              <a:ln w="25400">
                <a:noFill/>
              </a:ln>
            </c:spPr>
            <c:txPr>
              <a:bodyPr/>
              <a:lstStyle/>
              <a:p>
                <a:pPr>
                  <a:defRPr sz="9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グラフ!$S$2:$W$2</c:f>
              <c:strCache>
                <c:ptCount val="5"/>
                <c:pt idx="0">
                  <c:v>H22</c:v>
                </c:pt>
                <c:pt idx="1">
                  <c:v>H23</c:v>
                </c:pt>
                <c:pt idx="2">
                  <c:v>H24</c:v>
                </c:pt>
                <c:pt idx="3">
                  <c:v>H25</c:v>
                </c:pt>
                <c:pt idx="4">
                  <c:v>H26</c:v>
                </c:pt>
              </c:strCache>
            </c:strRef>
          </c:cat>
          <c:val>
            <c:numRef>
              <c:f>グラフ!$S$3:$W$3</c:f>
              <c:numCache>
                <c:formatCode>0.0_ </c:formatCode>
                <c:ptCount val="5"/>
                <c:pt idx="0">
                  <c:v>2</c:v>
                </c:pt>
                <c:pt idx="1">
                  <c:v>2.5</c:v>
                </c:pt>
                <c:pt idx="2">
                  <c:v>5.4</c:v>
                </c:pt>
                <c:pt idx="3">
                  <c:v>2.5</c:v>
                </c:pt>
                <c:pt idx="4">
                  <c:v>0.4</c:v>
                </c:pt>
              </c:numCache>
            </c:numRef>
          </c:val>
          <c:smooth val="0"/>
        </c:ser>
        <c:ser>
          <c:idx val="1"/>
          <c:order val="1"/>
          <c:tx>
            <c:strRef>
              <c:f>グラフ!$R$4</c:f>
              <c:strCache>
                <c:ptCount val="1"/>
                <c:pt idx="0">
                  <c:v>三重県</c:v>
                </c:pt>
              </c:strCache>
            </c:strRef>
          </c:tx>
          <c:spPr>
            <a:ln w="25400">
              <a:solidFill>
                <a:srgbClr val="0000FF"/>
              </a:solidFill>
              <a:prstDash val="sysDash"/>
            </a:ln>
          </c:spPr>
          <c:marker>
            <c:symbol val="circle"/>
            <c:size val="7"/>
            <c:spPr>
              <a:solidFill>
                <a:srgbClr val="FFFFFF"/>
              </a:solidFill>
              <a:ln>
                <a:solidFill>
                  <a:srgbClr val="0000FF"/>
                </a:solidFill>
                <a:prstDash val="solid"/>
              </a:ln>
            </c:spPr>
          </c:marker>
          <c:cat>
            <c:strRef>
              <c:f>グラフ!$S$2:$W$2</c:f>
              <c:strCache>
                <c:ptCount val="5"/>
                <c:pt idx="0">
                  <c:v>H22</c:v>
                </c:pt>
                <c:pt idx="1">
                  <c:v>H23</c:v>
                </c:pt>
                <c:pt idx="2">
                  <c:v>H24</c:v>
                </c:pt>
                <c:pt idx="3">
                  <c:v>H25</c:v>
                </c:pt>
                <c:pt idx="4">
                  <c:v>H26</c:v>
                </c:pt>
              </c:strCache>
            </c:strRef>
          </c:cat>
          <c:val>
            <c:numRef>
              <c:f>グラフ!$S$4:$W$4</c:f>
              <c:numCache>
                <c:formatCode>0.0_ </c:formatCode>
                <c:ptCount val="5"/>
                <c:pt idx="0">
                  <c:v>2.4</c:v>
                </c:pt>
                <c:pt idx="1">
                  <c:v>2.5</c:v>
                </c:pt>
                <c:pt idx="2">
                  <c:v>3.3</c:v>
                </c:pt>
                <c:pt idx="3">
                  <c:v>3</c:v>
                </c:pt>
                <c:pt idx="4">
                  <c:v>2</c:v>
                </c:pt>
              </c:numCache>
            </c:numRef>
          </c:val>
          <c:smooth val="0"/>
        </c:ser>
        <c:dLbls>
          <c:showLegendKey val="0"/>
          <c:showVal val="0"/>
          <c:showCatName val="0"/>
          <c:showSerName val="0"/>
          <c:showPercent val="0"/>
          <c:showBubbleSize val="0"/>
        </c:dLbls>
        <c:marker val="1"/>
        <c:smooth val="0"/>
        <c:axId val="135532928"/>
        <c:axId val="135535232"/>
      </c:lineChart>
      <c:catAx>
        <c:axId val="135532928"/>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189217564020713"/>
              <c:y val="0.8710953904199474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35535232"/>
        <c:crossesAt val="0"/>
        <c:auto val="1"/>
        <c:lblAlgn val="ctr"/>
        <c:lblOffset val="100"/>
        <c:tickLblSkip val="1"/>
        <c:tickMarkSkip val="1"/>
        <c:noMultiLvlLbl val="0"/>
      </c:catAx>
      <c:valAx>
        <c:axId val="135535232"/>
        <c:scaling>
          <c:orientation val="minMax"/>
        </c:scaling>
        <c:delete val="0"/>
        <c:axPos val="l"/>
        <c:majorGridlines>
          <c:spPr>
            <a:ln w="3175">
              <a:solidFill>
                <a:srgbClr val="000000"/>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千対</a:t>
                </a:r>
              </a:p>
              <a:p>
                <a:pPr algn="ctr">
                  <a:defRPr sz="1100" b="0" i="0" u="none" strike="noStrike" baseline="0">
                    <a:solidFill>
                      <a:srgbClr val="000000"/>
                    </a:solidFill>
                    <a:latin typeface="ＭＳ Ｐゴシック"/>
                    <a:ea typeface="ＭＳ Ｐゴシック"/>
                    <a:cs typeface="ＭＳ Ｐゴシック"/>
                  </a:defRPr>
                </a:pPr>
                <a:endParaRPr lang="ja-JP" altLang="en-US" sz="800" b="0" i="0" u="none" strike="noStrike" baseline="0">
                  <a:solidFill>
                    <a:srgbClr val="000000"/>
                  </a:solidFill>
                  <a:latin typeface="ＭＳ Ｐゴシック"/>
                  <a:ea typeface="ＭＳ Ｐゴシック"/>
                </a:endParaRPr>
              </a:p>
            </c:rich>
          </c:tx>
          <c:layout>
            <c:manualLayout>
              <c:xMode val="edge"/>
              <c:yMode val="edge"/>
              <c:x val="0.11711743239302294"/>
              <c:y val="0.77343914041994744"/>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35532928"/>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ＭＳ Ｐゴシック"/>
                <a:ea typeface="ＭＳ Ｐゴシック"/>
                <a:cs typeface="ＭＳ Ｐゴシック"/>
              </a:defRPr>
            </a:pPr>
            <a:r>
              <a:rPr lang="ja-JP" altLang="en-US"/>
              <a:t>出生率・低体重児出生率の推移</a:t>
            </a:r>
          </a:p>
        </c:rich>
      </c:tx>
      <c:layout>
        <c:manualLayout>
          <c:xMode val="edge"/>
          <c:yMode val="edge"/>
          <c:x val="7.6009501187648459E-2"/>
          <c:y val="0.264935337628251"/>
        </c:manualLayout>
      </c:layout>
      <c:overlay val="0"/>
      <c:spPr>
        <a:noFill/>
        <a:ln w="25400">
          <a:noFill/>
        </a:ln>
      </c:spPr>
    </c:title>
    <c:autoTitleDeleted val="0"/>
    <c:plotArea>
      <c:layout>
        <c:manualLayout>
          <c:layoutTarget val="inner"/>
          <c:xMode val="edge"/>
          <c:yMode val="edge"/>
          <c:x val="9.9762586014727317E-2"/>
          <c:y val="0.3454549835823148"/>
          <c:w val="0.56057072141608688"/>
          <c:h val="0.45194862513776524"/>
        </c:manualLayout>
      </c:layout>
      <c:barChart>
        <c:barDir val="col"/>
        <c:grouping val="clustered"/>
        <c:varyColors val="0"/>
        <c:ser>
          <c:idx val="1"/>
          <c:order val="0"/>
          <c:tx>
            <c:strRef>
              <c:f>グラフ!$K$7</c:f>
              <c:strCache>
                <c:ptCount val="1"/>
                <c:pt idx="0">
                  <c:v>桑名管内</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グラフ!$L$6:$P$6</c:f>
              <c:strCache>
                <c:ptCount val="5"/>
                <c:pt idx="0">
                  <c:v>H22</c:v>
                </c:pt>
                <c:pt idx="1">
                  <c:v>H23</c:v>
                </c:pt>
                <c:pt idx="2">
                  <c:v>H24</c:v>
                </c:pt>
                <c:pt idx="3">
                  <c:v>H25</c:v>
                </c:pt>
                <c:pt idx="4">
                  <c:v>H26</c:v>
                </c:pt>
              </c:strCache>
            </c:strRef>
          </c:cat>
          <c:val>
            <c:numRef>
              <c:f>グラフ!$L$7:$P$7</c:f>
              <c:numCache>
                <c:formatCode>#,##0.0_ </c:formatCode>
                <c:ptCount val="5"/>
                <c:pt idx="0">
                  <c:v>9</c:v>
                </c:pt>
                <c:pt idx="1">
                  <c:v>8.6</c:v>
                </c:pt>
                <c:pt idx="2">
                  <c:v>8.5</c:v>
                </c:pt>
                <c:pt idx="3">
                  <c:v>8.6</c:v>
                </c:pt>
                <c:pt idx="4">
                  <c:v>7.9</c:v>
                </c:pt>
              </c:numCache>
            </c:numRef>
          </c:val>
        </c:ser>
        <c:ser>
          <c:idx val="0"/>
          <c:order val="1"/>
          <c:tx>
            <c:strRef>
              <c:f>グラフ!$K$8</c:f>
              <c:strCache>
                <c:ptCount val="1"/>
                <c:pt idx="0">
                  <c:v>三重県</c:v>
                </c:pt>
              </c:strCache>
            </c:strRef>
          </c:tx>
          <c:spPr>
            <a:solidFill>
              <a:srgbClr val="9999FF"/>
            </a:solidFill>
            <a:ln w="12700">
              <a:solidFill>
                <a:srgbClr val="000000"/>
              </a:solidFill>
              <a:prstDash val="solid"/>
            </a:ln>
          </c:spPr>
          <c:invertIfNegative val="0"/>
          <c:cat>
            <c:strRef>
              <c:f>グラフ!$L$6:$P$6</c:f>
              <c:strCache>
                <c:ptCount val="5"/>
                <c:pt idx="0">
                  <c:v>H22</c:v>
                </c:pt>
                <c:pt idx="1">
                  <c:v>H23</c:v>
                </c:pt>
                <c:pt idx="2">
                  <c:v>H24</c:v>
                </c:pt>
                <c:pt idx="3">
                  <c:v>H25</c:v>
                </c:pt>
                <c:pt idx="4">
                  <c:v>H26</c:v>
                </c:pt>
              </c:strCache>
            </c:strRef>
          </c:cat>
          <c:val>
            <c:numRef>
              <c:f>グラフ!$L$8:$P$8</c:f>
              <c:numCache>
                <c:formatCode>#,##0.0_ </c:formatCode>
                <c:ptCount val="5"/>
                <c:pt idx="0">
                  <c:v>8.4</c:v>
                </c:pt>
                <c:pt idx="1">
                  <c:v>8.3000000000000007</c:v>
                </c:pt>
                <c:pt idx="2">
                  <c:v>8.1</c:v>
                </c:pt>
                <c:pt idx="3">
                  <c:v>8.1</c:v>
                </c:pt>
                <c:pt idx="4">
                  <c:v>7.7</c:v>
                </c:pt>
              </c:numCache>
            </c:numRef>
          </c:val>
        </c:ser>
        <c:dLbls>
          <c:showLegendKey val="0"/>
          <c:showVal val="0"/>
          <c:showCatName val="0"/>
          <c:showSerName val="0"/>
          <c:showPercent val="0"/>
          <c:showBubbleSize val="0"/>
        </c:dLbls>
        <c:gapWidth val="30"/>
        <c:axId val="136820992"/>
        <c:axId val="136827648"/>
      </c:barChart>
      <c:lineChart>
        <c:grouping val="standard"/>
        <c:varyColors val="0"/>
        <c:ser>
          <c:idx val="2"/>
          <c:order val="2"/>
          <c:tx>
            <c:strRef>
              <c:f>グラフ!$K$9</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dLbl>
              <c:idx val="1"/>
              <c:layout>
                <c:manualLayout>
                  <c:x val="-2.8503562945368141E-2"/>
                  <c:y val="-7.2727272727272724E-2"/>
                </c:manualLayout>
              </c:layout>
              <c:dLblPos val="r"/>
              <c:showLegendKey val="0"/>
              <c:showVal val="1"/>
              <c:showCatName val="0"/>
              <c:showSerName val="0"/>
              <c:showPercent val="0"/>
              <c:showBubbleSize val="0"/>
            </c:dLbl>
            <c:dLbl>
              <c:idx val="2"/>
              <c:layout>
                <c:manualLayout>
                  <c:x val="-5.3840063341250986E-2"/>
                  <c:y val="-4.8485121178034565E-2"/>
                </c:manualLayout>
              </c:layout>
              <c:dLblPos val="r"/>
              <c:showLegendKey val="0"/>
              <c:showVal val="1"/>
              <c:showCatName val="0"/>
              <c:showSerName val="0"/>
              <c:showPercent val="0"/>
              <c:showBubbleSize val="0"/>
            </c:dLbl>
            <c:dLbl>
              <c:idx val="3"/>
              <c:layout>
                <c:manualLayout>
                  <c:x val="-4.1171813143309581E-2"/>
                  <c:y val="-3.463203463203457E-2"/>
                </c:manualLayout>
              </c:layout>
              <c:dLblPos val="r"/>
              <c:showLegendKey val="0"/>
              <c:showVal val="1"/>
              <c:showCatName val="0"/>
              <c:showSerName val="0"/>
              <c:showPercent val="0"/>
              <c:showBubbleSize val="0"/>
            </c:dLbl>
            <c:dLbl>
              <c:idx val="4"/>
              <c:layout>
                <c:manualLayout>
                  <c:x val="-2.8503562945368172E-2"/>
                  <c:y val="-5.8874458874458808E-2"/>
                </c:manualLayout>
              </c:layout>
              <c:dLblPos val="r"/>
              <c:showLegendKey val="0"/>
              <c:showVal val="1"/>
              <c:showCatName val="0"/>
              <c:showSerName val="0"/>
              <c:showPercent val="0"/>
              <c:showBubbleSize val="0"/>
            </c:dLbl>
            <c:spPr>
              <a:noFill/>
              <a:ln w="25400">
                <a:noFill/>
              </a:ln>
            </c:spPr>
            <c:txPr>
              <a:bodyPr/>
              <a:lstStyle/>
              <a:p>
                <a:pPr>
                  <a:defRPr sz="9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グラフ!$L$6:$P$6</c:f>
              <c:strCache>
                <c:ptCount val="5"/>
                <c:pt idx="0">
                  <c:v>H22</c:v>
                </c:pt>
                <c:pt idx="1">
                  <c:v>H23</c:v>
                </c:pt>
                <c:pt idx="2">
                  <c:v>H24</c:v>
                </c:pt>
                <c:pt idx="3">
                  <c:v>H25</c:v>
                </c:pt>
                <c:pt idx="4">
                  <c:v>H26</c:v>
                </c:pt>
              </c:strCache>
            </c:strRef>
          </c:cat>
          <c:val>
            <c:numRef>
              <c:f>グラフ!$L$9:$P$9</c:f>
              <c:numCache>
                <c:formatCode>#,##0.0_ </c:formatCode>
                <c:ptCount val="5"/>
                <c:pt idx="0">
                  <c:v>9.1</c:v>
                </c:pt>
                <c:pt idx="1">
                  <c:v>8.9</c:v>
                </c:pt>
                <c:pt idx="2">
                  <c:v>8.8000000000000007</c:v>
                </c:pt>
                <c:pt idx="3">
                  <c:v>8.8000000000000007</c:v>
                </c:pt>
                <c:pt idx="4">
                  <c:v>9.3000000000000007</c:v>
                </c:pt>
              </c:numCache>
            </c:numRef>
          </c:val>
          <c:smooth val="0"/>
        </c:ser>
        <c:ser>
          <c:idx val="3"/>
          <c:order val="3"/>
          <c:tx>
            <c:strRef>
              <c:f>グラフ!$K$10</c:f>
              <c:strCache>
                <c:ptCount val="1"/>
                <c:pt idx="0">
                  <c:v>三重県</c:v>
                </c:pt>
              </c:strCache>
            </c:strRef>
          </c:tx>
          <c:spPr>
            <a:ln w="25400">
              <a:solidFill>
                <a:srgbClr val="0000FF"/>
              </a:solidFill>
              <a:prstDash val="sysDash"/>
            </a:ln>
          </c:spPr>
          <c:marker>
            <c:symbol val="circle"/>
            <c:size val="7"/>
            <c:spPr>
              <a:noFill/>
              <a:ln>
                <a:solidFill>
                  <a:srgbClr val="000080"/>
                </a:solidFill>
                <a:prstDash val="solid"/>
              </a:ln>
            </c:spPr>
          </c:marker>
          <c:cat>
            <c:strRef>
              <c:f>グラフ!$L$6:$P$6</c:f>
              <c:strCache>
                <c:ptCount val="5"/>
                <c:pt idx="0">
                  <c:v>H22</c:v>
                </c:pt>
                <c:pt idx="1">
                  <c:v>H23</c:v>
                </c:pt>
                <c:pt idx="2">
                  <c:v>H24</c:v>
                </c:pt>
                <c:pt idx="3">
                  <c:v>H25</c:v>
                </c:pt>
                <c:pt idx="4">
                  <c:v>H26</c:v>
                </c:pt>
              </c:strCache>
            </c:strRef>
          </c:cat>
          <c:val>
            <c:numRef>
              <c:f>グラフ!$L$10:$P$10</c:f>
              <c:numCache>
                <c:formatCode>#,##0.0_ </c:formatCode>
                <c:ptCount val="5"/>
                <c:pt idx="0">
                  <c:v>9.1999999999999993</c:v>
                </c:pt>
                <c:pt idx="1">
                  <c:v>9</c:v>
                </c:pt>
                <c:pt idx="2">
                  <c:v>8.9</c:v>
                </c:pt>
                <c:pt idx="3">
                  <c:v>8.9</c:v>
                </c:pt>
                <c:pt idx="4">
                  <c:v>9.6999999999999993</c:v>
                </c:pt>
              </c:numCache>
            </c:numRef>
          </c:val>
          <c:smooth val="0"/>
        </c:ser>
        <c:dLbls>
          <c:showLegendKey val="0"/>
          <c:showVal val="0"/>
          <c:showCatName val="0"/>
          <c:showSerName val="0"/>
          <c:showPercent val="0"/>
          <c:showBubbleSize val="0"/>
        </c:dLbls>
        <c:marker val="1"/>
        <c:smooth val="0"/>
        <c:axId val="136829184"/>
        <c:axId val="136835456"/>
      </c:lineChart>
      <c:catAx>
        <c:axId val="136820992"/>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64608150822002353"/>
              <c:y val="0.8155855063571598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6827648"/>
        <c:crosses val="autoZero"/>
        <c:auto val="1"/>
        <c:lblAlgn val="ctr"/>
        <c:lblOffset val="100"/>
        <c:tickLblSkip val="1"/>
        <c:tickMarkSkip val="1"/>
        <c:noMultiLvlLbl val="0"/>
      </c:catAx>
      <c:valAx>
        <c:axId val="136827648"/>
        <c:scaling>
          <c:orientation val="minMax"/>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6820992"/>
        <c:crosses val="autoZero"/>
        <c:crossBetween val="between"/>
        <c:minorUnit val="0.4"/>
      </c:valAx>
      <c:catAx>
        <c:axId val="136829184"/>
        <c:scaling>
          <c:orientation val="minMax"/>
        </c:scaling>
        <c:delete val="1"/>
        <c:axPos val="b"/>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千対</a:t>
                </a:r>
              </a:p>
            </c:rich>
          </c:tx>
          <c:layout>
            <c:manualLayout>
              <c:xMode val="edge"/>
              <c:yMode val="edge"/>
              <c:x val="1.1876484560570071E-2"/>
              <c:y val="0.64675406483280495"/>
            </c:manualLayout>
          </c:layout>
          <c:overlay val="0"/>
          <c:spPr>
            <a:noFill/>
            <a:ln w="25400">
              <a:noFill/>
            </a:ln>
          </c:spPr>
        </c:title>
        <c:majorTickMark val="out"/>
        <c:minorTickMark val="none"/>
        <c:tickLblPos val="nextTo"/>
        <c:crossAx val="136835456"/>
        <c:crosses val="autoZero"/>
        <c:auto val="1"/>
        <c:lblAlgn val="ctr"/>
        <c:lblOffset val="100"/>
        <c:noMultiLvlLbl val="0"/>
      </c:catAx>
      <c:valAx>
        <c:axId val="136835456"/>
        <c:scaling>
          <c:orientation val="minMax"/>
        </c:scaling>
        <c:delete val="1"/>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百対</a:t>
                </a:r>
              </a:p>
            </c:rich>
          </c:tx>
          <c:layout>
            <c:manualLayout>
              <c:xMode val="edge"/>
              <c:yMode val="edge"/>
              <c:x val="4.5130641330166268E-2"/>
              <c:y val="0.80779329856495208"/>
            </c:manualLayout>
          </c:layout>
          <c:overlay val="0"/>
          <c:spPr>
            <a:noFill/>
            <a:ln w="25400">
              <a:noFill/>
            </a:ln>
          </c:spPr>
        </c:title>
        <c:numFmt formatCode="#,##0.0_ " sourceLinked="1"/>
        <c:majorTickMark val="out"/>
        <c:minorTickMark val="none"/>
        <c:tickLblPos val="nextTo"/>
        <c:crossAx val="136829184"/>
        <c:crosses val="max"/>
        <c:crossBetween val="between"/>
      </c:valAx>
      <c:spPr>
        <a:noFill/>
        <a:ln w="12700">
          <a:solidFill>
            <a:srgbClr val="000000"/>
          </a:solidFill>
          <a:prstDash val="solid"/>
        </a:ln>
      </c:spPr>
    </c:plotArea>
    <c:legend>
      <c:legendPos val="r"/>
      <c:legendEntry>
        <c:idx val="0"/>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egendEntry>
        <c:idx val="3"/>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4845680513213755"/>
          <c:y val="0.15497862767154105"/>
          <c:w val="0.28741117574079966"/>
          <c:h val="0.2242426969356103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200" b="1" i="0" u="none" strike="noStrike" baseline="0">
                <a:solidFill>
                  <a:srgbClr val="000000"/>
                </a:solidFill>
                <a:latin typeface="ＭＳ Ｐゴシック"/>
                <a:ea typeface="ＭＳ Ｐゴシック"/>
              </a:rPr>
              <a:t>周産期死亡率の推移</a:t>
            </a:r>
          </a:p>
          <a:p>
            <a:pPr>
              <a:defRPr sz="800" b="0" i="0" u="none" strike="noStrike" baseline="0">
                <a:solidFill>
                  <a:srgbClr val="000000"/>
                </a:solidFill>
                <a:latin typeface="ＭＳ Ｐゴシック"/>
                <a:ea typeface="ＭＳ Ｐゴシック"/>
                <a:cs typeface="ＭＳ Ｐゴシック"/>
              </a:defRPr>
            </a:pPr>
            <a:r>
              <a:rPr lang="ja-JP" altLang="en-US" sz="875" b="0" i="0" u="none" strike="noStrike" baseline="0">
                <a:solidFill>
                  <a:srgbClr val="000000"/>
                </a:solidFill>
                <a:latin typeface="ＭＳ Ｐゴシック"/>
                <a:ea typeface="ＭＳ Ｐゴシック"/>
              </a:rPr>
              <a:t>（出産千対）</a:t>
            </a:r>
          </a:p>
        </c:rich>
      </c:tx>
      <c:layout>
        <c:manualLayout>
          <c:xMode val="edge"/>
          <c:yMode val="edge"/>
          <c:x val="0.19018404907975461"/>
          <c:y val="4.9645715993685842E-2"/>
        </c:manualLayout>
      </c:layout>
      <c:overlay val="0"/>
      <c:spPr>
        <a:noFill/>
        <a:ln w="25400">
          <a:noFill/>
        </a:ln>
      </c:spPr>
    </c:title>
    <c:autoTitleDeleted val="0"/>
    <c:plotArea>
      <c:layout>
        <c:manualLayout>
          <c:layoutTarget val="inner"/>
          <c:xMode val="edge"/>
          <c:yMode val="edge"/>
          <c:x val="0.15950920245398773"/>
          <c:y val="0.25886614467719649"/>
          <c:w val="0.79447852760736193"/>
          <c:h val="0.51773228935439297"/>
        </c:manualLayout>
      </c:layout>
      <c:lineChart>
        <c:grouping val="standard"/>
        <c:varyColors val="0"/>
        <c:ser>
          <c:idx val="0"/>
          <c:order val="0"/>
          <c:tx>
            <c:strRef>
              <c:f>グラフ!$R$7</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spPr>
              <a:noFill/>
              <a:ln w="25400">
                <a:noFill/>
              </a:ln>
            </c:spPr>
            <c:txPr>
              <a:bodyPr/>
              <a:lstStyle/>
              <a:p>
                <a:pPr>
                  <a:defRPr sz="95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グラフ!$S$6:$W$6</c:f>
              <c:strCache>
                <c:ptCount val="5"/>
                <c:pt idx="0">
                  <c:v>H22</c:v>
                </c:pt>
                <c:pt idx="1">
                  <c:v>H23</c:v>
                </c:pt>
                <c:pt idx="2">
                  <c:v>H24</c:v>
                </c:pt>
                <c:pt idx="3">
                  <c:v>H25</c:v>
                </c:pt>
                <c:pt idx="4">
                  <c:v>H26</c:v>
                </c:pt>
              </c:strCache>
            </c:strRef>
          </c:cat>
          <c:val>
            <c:numRef>
              <c:f>グラフ!$S$7:$W$7</c:f>
              <c:numCache>
                <c:formatCode>0.0_ </c:formatCode>
                <c:ptCount val="5"/>
                <c:pt idx="0">
                  <c:v>7.4</c:v>
                </c:pt>
                <c:pt idx="1">
                  <c:v>3.3</c:v>
                </c:pt>
                <c:pt idx="2">
                  <c:v>4.0999999999999996</c:v>
                </c:pt>
                <c:pt idx="3">
                  <c:v>3.7</c:v>
                </c:pt>
                <c:pt idx="4">
                  <c:v>4.4000000000000004</c:v>
                </c:pt>
              </c:numCache>
            </c:numRef>
          </c:val>
          <c:smooth val="0"/>
        </c:ser>
        <c:ser>
          <c:idx val="1"/>
          <c:order val="1"/>
          <c:tx>
            <c:strRef>
              <c:f>グラフ!$R$8</c:f>
              <c:strCache>
                <c:ptCount val="1"/>
                <c:pt idx="0">
                  <c:v>三重県</c:v>
                </c:pt>
              </c:strCache>
            </c:strRef>
          </c:tx>
          <c:spPr>
            <a:ln w="25400">
              <a:solidFill>
                <a:srgbClr val="0000FF"/>
              </a:solidFill>
              <a:prstDash val="sysDash"/>
            </a:ln>
          </c:spPr>
          <c:marker>
            <c:symbol val="circle"/>
            <c:size val="7"/>
            <c:spPr>
              <a:solidFill>
                <a:srgbClr val="FFFFFF"/>
              </a:solidFill>
              <a:ln>
                <a:solidFill>
                  <a:srgbClr val="0000FF"/>
                </a:solidFill>
                <a:prstDash val="solid"/>
              </a:ln>
            </c:spPr>
          </c:marker>
          <c:cat>
            <c:strRef>
              <c:f>グラフ!$S$6:$W$6</c:f>
              <c:strCache>
                <c:ptCount val="5"/>
                <c:pt idx="0">
                  <c:v>H22</c:v>
                </c:pt>
                <c:pt idx="1">
                  <c:v>H23</c:v>
                </c:pt>
                <c:pt idx="2">
                  <c:v>H24</c:v>
                </c:pt>
                <c:pt idx="3">
                  <c:v>H25</c:v>
                </c:pt>
                <c:pt idx="4">
                  <c:v>H26</c:v>
                </c:pt>
              </c:strCache>
            </c:strRef>
          </c:cat>
          <c:val>
            <c:numRef>
              <c:f>グラフ!$S$8:$W$8</c:f>
              <c:numCache>
                <c:formatCode>0.0_ </c:formatCode>
                <c:ptCount val="5"/>
                <c:pt idx="0">
                  <c:v>4.4000000000000004</c:v>
                </c:pt>
                <c:pt idx="1">
                  <c:v>4.4000000000000004</c:v>
                </c:pt>
                <c:pt idx="2">
                  <c:v>4.2</c:v>
                </c:pt>
                <c:pt idx="3">
                  <c:v>4.0999999999999996</c:v>
                </c:pt>
                <c:pt idx="4">
                  <c:v>4.4000000000000004</c:v>
                </c:pt>
              </c:numCache>
            </c:numRef>
          </c:val>
          <c:smooth val="0"/>
        </c:ser>
        <c:dLbls>
          <c:showLegendKey val="0"/>
          <c:showVal val="0"/>
          <c:showCatName val="0"/>
          <c:showSerName val="0"/>
          <c:showPercent val="0"/>
          <c:showBubbleSize val="0"/>
        </c:dLbls>
        <c:marker val="1"/>
        <c:smooth val="0"/>
        <c:axId val="118774784"/>
        <c:axId val="118810112"/>
      </c:lineChart>
      <c:catAx>
        <c:axId val="118774784"/>
        <c:scaling>
          <c:orientation val="minMax"/>
        </c:scaling>
        <c:delete val="0"/>
        <c:axPos val="b"/>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1717791411042948"/>
              <c:y val="0.8191516985643698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8810112"/>
        <c:crossesAt val="0"/>
        <c:auto val="1"/>
        <c:lblAlgn val="ctr"/>
        <c:lblOffset val="100"/>
        <c:tickLblSkip val="1"/>
        <c:tickMarkSkip val="1"/>
        <c:noMultiLvlLbl val="0"/>
      </c:catAx>
      <c:valAx>
        <c:axId val="118810112"/>
        <c:scaling>
          <c:orientation val="minMax"/>
        </c:scaling>
        <c:delete val="0"/>
        <c:axPos val="l"/>
        <c:majorGridlines>
          <c:spPr>
            <a:ln w="3175">
              <a:solidFill>
                <a:srgbClr val="000000"/>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sz="825" b="0" i="0" u="none" strike="noStrike" baseline="0">
                    <a:solidFill>
                      <a:srgbClr val="000000"/>
                    </a:solidFill>
                    <a:latin typeface="ＭＳ Ｐゴシック"/>
                    <a:ea typeface="ＭＳ Ｐゴシック"/>
                  </a:rPr>
                  <a:t>千対</a:t>
                </a:r>
              </a:p>
              <a:p>
                <a:pPr algn="ctr">
                  <a:defRPr sz="1100" b="0" i="0" u="none" strike="noStrike" baseline="0">
                    <a:solidFill>
                      <a:srgbClr val="000000"/>
                    </a:solidFill>
                    <a:latin typeface="ＭＳ Ｐゴシック"/>
                    <a:ea typeface="ＭＳ Ｐゴシック"/>
                    <a:cs typeface="ＭＳ Ｐゴシック"/>
                  </a:defRPr>
                </a:pPr>
                <a:endParaRPr lang="ja-JP" altLang="en-US" sz="825" b="0" i="0" u="none" strike="noStrike" baseline="0">
                  <a:solidFill>
                    <a:srgbClr val="000000"/>
                  </a:solidFill>
                  <a:latin typeface="ＭＳ Ｐゴシック"/>
                  <a:ea typeface="ＭＳ Ｐゴシック"/>
                </a:endParaRPr>
              </a:p>
            </c:rich>
          </c:tx>
          <c:layout>
            <c:manualLayout>
              <c:xMode val="edge"/>
              <c:yMode val="edge"/>
              <c:x val="6.1349693251533742E-2"/>
              <c:y val="0.79078282474477168"/>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8774784"/>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FF0000"/>
                </a:solidFill>
                <a:latin typeface="ＭＳ ゴシック"/>
                <a:ea typeface="ＭＳ ゴシック"/>
                <a:cs typeface="ＭＳ ゴシック"/>
              </a:defRPr>
            </a:pPr>
            <a:r>
              <a:rPr lang="ja-JP" altLang="en-US"/>
              <a:t>女</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0430848"/>
        <c:axId val="110485888"/>
      </c:barChart>
      <c:catAx>
        <c:axId val="110430848"/>
        <c:scaling>
          <c:orientation val="minMax"/>
        </c:scaling>
        <c:delete val="1"/>
        <c:axPos val="r"/>
        <c:numFmt formatCode="General" sourceLinked="1"/>
        <c:majorTickMark val="out"/>
        <c:minorTickMark val="none"/>
        <c:tickLblPos val="nextTo"/>
        <c:crossAx val="110485888"/>
        <c:crosses val="autoZero"/>
        <c:auto val="1"/>
        <c:lblAlgn val="ctr"/>
        <c:lblOffset val="100"/>
        <c:noMultiLvlLbl val="0"/>
      </c:catAx>
      <c:valAx>
        <c:axId val="110485888"/>
        <c:scaling>
          <c:orientation val="maxMin"/>
          <c:max val="10"/>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ゴシック"/>
                <a:ea typeface="ＭＳ ゴシック"/>
                <a:cs typeface="ＭＳ ゴシック"/>
              </a:defRPr>
            </a:pPr>
            <a:endParaRPr lang="ja-JP"/>
          </a:p>
        </c:txPr>
        <c:crossAx val="110430848"/>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75" b="1" i="0" u="none" strike="noStrike" baseline="0">
              <a:solidFill>
                <a:srgbClr val="000000"/>
              </a:solidFill>
              <a:latin typeface="ＭＳ ゴシック"/>
              <a:ea typeface="ＭＳ ゴシック"/>
              <a:cs typeface="ＭＳ ゴシック"/>
            </a:defRPr>
          </a:pPr>
          <a:endParaRPr lang="ja-JP"/>
        </a:p>
      </c:tx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4958336"/>
        <c:axId val="114959872"/>
      </c:barChart>
      <c:catAx>
        <c:axId val="11495833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ゴシック"/>
                <a:ea typeface="ＭＳ ゴシック"/>
                <a:cs typeface="ＭＳ ゴシック"/>
              </a:defRPr>
            </a:pPr>
            <a:endParaRPr lang="ja-JP"/>
          </a:p>
        </c:txPr>
        <c:crossAx val="114959872"/>
        <c:crosses val="autoZero"/>
        <c:auto val="1"/>
        <c:lblAlgn val="ctr"/>
        <c:lblOffset val="100"/>
        <c:tickLblSkip val="1"/>
        <c:tickMarkSkip val="1"/>
        <c:noMultiLvlLbl val="0"/>
      </c:catAx>
      <c:valAx>
        <c:axId val="114959872"/>
        <c:scaling>
          <c:orientation val="minMax"/>
          <c:max val="10"/>
        </c:scaling>
        <c:delete val="0"/>
        <c:axPos val="b"/>
        <c:majorGridlines>
          <c:spPr>
            <a:ln w="3175">
              <a:solidFill>
                <a:srgbClr val="000000"/>
              </a:solidFill>
              <a:prstDash val="solid"/>
            </a:ln>
          </c:spPr>
        </c:majorGridlines>
        <c:title>
          <c:tx>
            <c:rich>
              <a:bodyPr/>
              <a:lstStyle/>
              <a:p>
                <a:pPr>
                  <a:defRPr sz="225"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ゴシック"/>
                <a:ea typeface="ＭＳ ゴシック"/>
                <a:cs typeface="ＭＳ ゴシック"/>
              </a:defRPr>
            </a:pPr>
            <a:endParaRPr lang="ja-JP"/>
          </a:p>
        </c:txPr>
        <c:crossAx val="114958336"/>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FF0000"/>
                </a:solidFill>
                <a:latin typeface="ＭＳ ゴシック"/>
                <a:ea typeface="ＭＳ ゴシック"/>
                <a:cs typeface="ＭＳ ゴシック"/>
              </a:defRPr>
            </a:pPr>
            <a:r>
              <a:rPr lang="ja-JP" altLang="en-US"/>
              <a:t>女</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4968064"/>
        <c:axId val="114969600"/>
      </c:barChart>
      <c:catAx>
        <c:axId val="114968064"/>
        <c:scaling>
          <c:orientation val="minMax"/>
        </c:scaling>
        <c:delete val="1"/>
        <c:axPos val="r"/>
        <c:numFmt formatCode="General" sourceLinked="1"/>
        <c:majorTickMark val="out"/>
        <c:minorTickMark val="none"/>
        <c:tickLblPos val="nextTo"/>
        <c:crossAx val="114969600"/>
        <c:crosses val="autoZero"/>
        <c:auto val="1"/>
        <c:lblAlgn val="ctr"/>
        <c:lblOffset val="100"/>
        <c:noMultiLvlLbl val="0"/>
      </c:catAx>
      <c:valAx>
        <c:axId val="114969600"/>
        <c:scaling>
          <c:orientation val="maxMin"/>
          <c:max val="10"/>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ゴシック"/>
                <a:ea typeface="ＭＳ ゴシック"/>
                <a:cs typeface="ＭＳ ゴシック"/>
              </a:defRPr>
            </a:pPr>
            <a:endParaRPr lang="ja-JP"/>
          </a:p>
        </c:txPr>
        <c:crossAx val="114968064"/>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5" b="0" i="0" u="none" strike="noStrike" baseline="0">
                <a:solidFill>
                  <a:srgbClr val="000000"/>
                </a:solidFill>
                <a:latin typeface="ＭＳ Ｐゴシック"/>
                <a:ea typeface="ＭＳ Ｐゴシック"/>
                <a:cs typeface="ＭＳ Ｐゴシック"/>
              </a:defRPr>
            </a:pPr>
            <a:r>
              <a:rPr lang="ja-JP" altLang="en-US"/>
              <a:t>３区分別割合の推移</a:t>
            </a:r>
          </a:p>
        </c:rich>
      </c:tx>
      <c:overlay val="0"/>
      <c:spPr>
        <a:noFill/>
        <a:ln w="25400">
          <a:noFill/>
        </a:ln>
      </c:spPr>
    </c:title>
    <c:autoTitleDeleted val="0"/>
    <c:view3D>
      <c:rotX val="15"/>
      <c:hPercent val="15"/>
      <c:rotY val="20"/>
      <c:depthPercent val="100"/>
      <c:rAngAx val="1"/>
    </c:view3D>
    <c:floor>
      <c:thickness val="0"/>
      <c:spPr>
        <a:solidFill>
          <a:srgbClr val="C0C0C0"/>
        </a:solidFill>
        <a:ln w="3175">
          <a:solidFill>
            <a:srgbClr val="000000"/>
          </a:solidFill>
          <a:prstDash val="solid"/>
        </a:ln>
      </c:spPr>
    </c:floor>
    <c:sideWall>
      <c:thickness val="0"/>
      <c:spPr>
        <a:solidFill>
          <a:srgbClr val="CCCCFF"/>
        </a:solidFill>
        <a:ln w="12700">
          <a:solidFill>
            <a:srgbClr val="808080"/>
          </a:solidFill>
          <a:prstDash val="solid"/>
        </a:ln>
      </c:spPr>
    </c:sideWall>
    <c:backWall>
      <c:thickness val="0"/>
      <c:spPr>
        <a:solidFill>
          <a:srgbClr val="CCCCFF"/>
        </a:solidFill>
        <a:ln w="12700">
          <a:solidFill>
            <a:srgbClr val="808080"/>
          </a:solidFill>
          <a:prstDash val="solid"/>
        </a:ln>
      </c:spPr>
    </c:backWall>
    <c:plotArea>
      <c:layout/>
      <c:bar3DChart>
        <c:barDir val="col"/>
        <c:grouping val="stack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1"/>
          <c:order val="1"/>
          <c:tx>
            <c:strRef>
              <c:f>グラフ!#REF!</c:f>
              <c:strCache>
                <c:ptCount val="1"/>
                <c:pt idx="0">
                  <c:v>#REF!</c:v>
                </c:pt>
              </c:strCache>
            </c:strRef>
          </c:tx>
          <c:spPr>
            <a:pattFill prst="dk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2"/>
          <c:order val="2"/>
          <c:tx>
            <c:strRef>
              <c:f>グラフ!#REF!</c:f>
              <c:strCache>
                <c:ptCount val="1"/>
                <c:pt idx="0">
                  <c:v>#REF!</c:v>
                </c:pt>
              </c:strCache>
            </c:strRef>
          </c:tx>
          <c:spPr>
            <a:solidFill>
              <a:srgbClr val="FFFFCC"/>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150"/>
        <c:gapDepth val="30"/>
        <c:shape val="box"/>
        <c:axId val="114988160"/>
        <c:axId val="114989696"/>
        <c:axId val="0"/>
      </c:bar3DChart>
      <c:catAx>
        <c:axId val="114988160"/>
        <c:scaling>
          <c:orientation val="minMax"/>
        </c:scaling>
        <c:delete val="0"/>
        <c:axPos val="b"/>
        <c:numFmt formatCode="General" sourceLinked="1"/>
        <c:majorTickMark val="in"/>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4989696"/>
        <c:crosses val="autoZero"/>
        <c:auto val="1"/>
        <c:lblAlgn val="ctr"/>
        <c:lblOffset val="100"/>
        <c:tickLblSkip val="1"/>
        <c:tickMarkSkip val="1"/>
        <c:noMultiLvlLbl val="0"/>
      </c:catAx>
      <c:valAx>
        <c:axId val="114989696"/>
        <c:scaling>
          <c:orientation val="minMax"/>
        </c:scaling>
        <c:delete val="0"/>
        <c:axPos val="l"/>
        <c:majorGridlines>
          <c:spPr>
            <a:ln w="3175">
              <a:solidFill>
                <a:srgbClr val="000000"/>
              </a:solidFill>
              <a:prstDash val="solid"/>
            </a:ln>
          </c:spPr>
        </c:majorGridlines>
        <c:title>
          <c:tx>
            <c:rich>
              <a:bodyPr rot="0" vert="wordArtVertRtl"/>
              <a:lstStyle/>
              <a:p>
                <a:pPr algn="ctr">
                  <a:defRPr sz="325" b="0" i="0" u="none" strike="noStrike" baseline="0">
                    <a:solidFill>
                      <a:srgbClr val="000000"/>
                    </a:solidFill>
                    <a:latin typeface="ＭＳ Ｐゴシック"/>
                    <a:ea typeface="ＭＳ Ｐゴシック"/>
                    <a:cs typeface="ＭＳ Ｐゴシック"/>
                  </a:defRPr>
                </a:pPr>
                <a:r>
                  <a:rPr lang="ja-JP" altLang="en-US"/>
                  <a:t>千人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114988160"/>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4"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FF0000"/>
                </a:solidFill>
                <a:latin typeface="ＭＳ Ｐゴシック"/>
                <a:ea typeface="ＭＳ Ｐゴシック"/>
                <a:cs typeface="ＭＳ Ｐゴシック"/>
              </a:defRPr>
            </a:pPr>
            <a:r>
              <a:rPr lang="ja-JP" altLang="en-US"/>
              <a:t>女性</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21523200"/>
        <c:axId val="121529088"/>
      </c:barChart>
      <c:catAx>
        <c:axId val="121523200"/>
        <c:scaling>
          <c:orientation val="minMax"/>
        </c:scaling>
        <c:delete val="1"/>
        <c:axPos val="l"/>
        <c:numFmt formatCode="General" sourceLinked="1"/>
        <c:majorTickMark val="out"/>
        <c:minorTickMark val="none"/>
        <c:tickLblPos val="nextTo"/>
        <c:crossAx val="121529088"/>
        <c:crosses val="autoZero"/>
        <c:auto val="1"/>
        <c:lblAlgn val="ctr"/>
        <c:lblOffset val="100"/>
        <c:noMultiLvlLbl val="0"/>
      </c:catAx>
      <c:valAx>
        <c:axId val="121529088"/>
        <c:scaling>
          <c:orientation val="minMax"/>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21523200"/>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ＭＳ ゴシック"/>
                <a:ea typeface="ＭＳ ゴシック"/>
                <a:cs typeface="ＭＳ ゴシック"/>
              </a:defRPr>
            </a:pPr>
            <a:r>
              <a:rPr lang="ja-JP" altLang="en-US"/>
              <a:t>男性</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21561088"/>
        <c:axId val="121562624"/>
      </c:barChart>
      <c:catAx>
        <c:axId val="121561088"/>
        <c:scaling>
          <c:orientation val="minMax"/>
        </c:scaling>
        <c:delete val="0"/>
        <c:axPos val="r"/>
        <c:numFmt formatCode="General" sourceLinked="1"/>
        <c:majorTickMark val="in"/>
        <c:minorTickMark val="none"/>
        <c:tickLblPos val="nextTo"/>
        <c:spPr>
          <a:ln w="9525">
            <a:noFill/>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21562624"/>
        <c:crosses val="autoZero"/>
        <c:auto val="1"/>
        <c:lblAlgn val="ctr"/>
        <c:lblOffset val="100"/>
        <c:tickLblSkip val="1"/>
        <c:tickMarkSkip val="1"/>
        <c:noMultiLvlLbl val="0"/>
      </c:catAx>
      <c:valAx>
        <c:axId val="121562624"/>
        <c:scaling>
          <c:orientation val="maxMin"/>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ゴシック"/>
                <a:ea typeface="ＭＳ ゴシック"/>
                <a:cs typeface="ＭＳ ゴシック"/>
              </a:defRPr>
            </a:pPr>
            <a:endParaRPr lang="ja-JP"/>
          </a:p>
        </c:txPr>
        <c:crossAx val="121561088"/>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ＭＳ ゴシック"/>
                <a:ea typeface="ＭＳ ゴシック"/>
                <a:cs typeface="ＭＳ ゴシック"/>
              </a:defRPr>
            </a:pPr>
            <a:r>
              <a:rPr lang="ja-JP" altLang="en-US"/>
              <a:t>男性</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22323712"/>
        <c:axId val="122325248"/>
      </c:barChart>
      <c:catAx>
        <c:axId val="122323712"/>
        <c:scaling>
          <c:orientation val="minMax"/>
        </c:scaling>
        <c:delete val="0"/>
        <c:axPos val="r"/>
        <c:numFmt formatCode="General" sourceLinked="1"/>
        <c:majorTickMark val="in"/>
        <c:minorTickMark val="none"/>
        <c:tickLblPos val="nextTo"/>
        <c:spPr>
          <a:ln w="9525">
            <a:noFill/>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22325248"/>
        <c:crosses val="autoZero"/>
        <c:auto val="1"/>
        <c:lblAlgn val="ctr"/>
        <c:lblOffset val="100"/>
        <c:tickLblSkip val="1"/>
        <c:tickMarkSkip val="1"/>
        <c:noMultiLvlLbl val="0"/>
      </c:catAx>
      <c:valAx>
        <c:axId val="122325248"/>
        <c:scaling>
          <c:orientation val="maxMin"/>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ゴシック"/>
                <a:ea typeface="ＭＳ ゴシック"/>
                <a:cs typeface="ＭＳ ゴシック"/>
              </a:defRPr>
            </a:pPr>
            <a:endParaRPr lang="ja-JP"/>
          </a:p>
        </c:txPr>
        <c:crossAx val="122323712"/>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FF0000"/>
                </a:solidFill>
                <a:latin typeface="ＭＳ Ｐゴシック"/>
                <a:ea typeface="ＭＳ Ｐゴシック"/>
                <a:cs typeface="ＭＳ Ｐゴシック"/>
              </a:defRPr>
            </a:pPr>
            <a:r>
              <a:rPr lang="ja-JP" altLang="en-US"/>
              <a:t>女性</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22349440"/>
        <c:axId val="122350976"/>
      </c:barChart>
      <c:catAx>
        <c:axId val="122349440"/>
        <c:scaling>
          <c:orientation val="minMax"/>
        </c:scaling>
        <c:delete val="1"/>
        <c:axPos val="l"/>
        <c:numFmt formatCode="General" sourceLinked="1"/>
        <c:majorTickMark val="out"/>
        <c:minorTickMark val="none"/>
        <c:tickLblPos val="nextTo"/>
        <c:crossAx val="122350976"/>
        <c:crosses val="autoZero"/>
        <c:auto val="1"/>
        <c:lblAlgn val="ctr"/>
        <c:lblOffset val="100"/>
        <c:noMultiLvlLbl val="0"/>
      </c:catAx>
      <c:valAx>
        <c:axId val="122350976"/>
        <c:scaling>
          <c:orientation val="minMax"/>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22349440"/>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xdr:col>
      <xdr:colOff>95250</xdr:colOff>
      <xdr:row>0</xdr:row>
      <xdr:rowOff>0</xdr:rowOff>
    </xdr:from>
    <xdr:to>
      <xdr:col>5</xdr:col>
      <xdr:colOff>952500</xdr:colOff>
      <xdr:row>0</xdr:row>
      <xdr:rowOff>0</xdr:rowOff>
    </xdr:to>
    <xdr:grpSp>
      <xdr:nvGrpSpPr>
        <xdr:cNvPr id="3522687" name="Group 1"/>
        <xdr:cNvGrpSpPr>
          <a:grpSpLocks/>
        </xdr:cNvGrpSpPr>
      </xdr:nvGrpSpPr>
      <xdr:grpSpPr bwMode="auto">
        <a:xfrm>
          <a:off x="342900" y="0"/>
          <a:ext cx="3009900" cy="0"/>
          <a:chOff x="36" y="652"/>
          <a:chExt cx="316" cy="364"/>
        </a:xfrm>
      </xdr:grpSpPr>
      <xdr:graphicFrame macro="">
        <xdr:nvGraphicFramePr>
          <xdr:cNvPr id="3522710" name="グラフ 2"/>
          <xdr:cNvGraphicFramePr>
            <a:graphicFrameLocks/>
          </xdr:cNvGraphicFramePr>
        </xdr:nvGraphicFramePr>
        <xdr:xfrm>
          <a:off x="176" y="654"/>
          <a:ext cx="176" cy="36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522711" name="グラフ 3"/>
          <xdr:cNvGraphicFramePr>
            <a:graphicFrameLocks/>
          </xdr:cNvGraphicFramePr>
        </xdr:nvGraphicFramePr>
        <xdr:xfrm>
          <a:off x="36" y="652"/>
          <a:ext cx="154" cy="36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5</xdr:col>
      <xdr:colOff>866775</xdr:colOff>
      <xdr:row>0</xdr:row>
      <xdr:rowOff>0</xdr:rowOff>
    </xdr:from>
    <xdr:to>
      <xdr:col>8</xdr:col>
      <xdr:colOff>942975</xdr:colOff>
      <xdr:row>0</xdr:row>
      <xdr:rowOff>0</xdr:rowOff>
    </xdr:to>
    <xdr:grpSp>
      <xdr:nvGrpSpPr>
        <xdr:cNvPr id="3522688" name="Group 4"/>
        <xdr:cNvGrpSpPr>
          <a:grpSpLocks/>
        </xdr:cNvGrpSpPr>
      </xdr:nvGrpSpPr>
      <xdr:grpSpPr bwMode="auto">
        <a:xfrm>
          <a:off x="3267075" y="0"/>
          <a:ext cx="3076575" cy="0"/>
          <a:chOff x="343" y="655"/>
          <a:chExt cx="323" cy="363"/>
        </a:xfrm>
      </xdr:grpSpPr>
      <xdr:graphicFrame macro="">
        <xdr:nvGraphicFramePr>
          <xdr:cNvPr id="3522708" name="グラフ 5"/>
          <xdr:cNvGraphicFramePr>
            <a:graphicFrameLocks/>
          </xdr:cNvGraphicFramePr>
        </xdr:nvGraphicFramePr>
        <xdr:xfrm>
          <a:off x="486" y="655"/>
          <a:ext cx="180" cy="362"/>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522709" name="グラフ 6"/>
          <xdr:cNvGraphicFramePr>
            <a:graphicFrameLocks/>
          </xdr:cNvGraphicFramePr>
        </xdr:nvGraphicFramePr>
        <xdr:xfrm>
          <a:off x="343" y="656"/>
          <a:ext cx="164" cy="362"/>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0</xdr:colOff>
      <xdr:row>0</xdr:row>
      <xdr:rowOff>0</xdr:rowOff>
    </xdr:from>
    <xdr:to>
      <xdr:col>6</xdr:col>
      <xdr:colOff>352425</xdr:colOff>
      <xdr:row>0</xdr:row>
      <xdr:rowOff>0</xdr:rowOff>
    </xdr:to>
    <xdr:graphicFrame macro="">
      <xdr:nvGraphicFramePr>
        <xdr:cNvPr id="3522689"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390525</xdr:colOff>
      <xdr:row>0</xdr:row>
      <xdr:rowOff>0</xdr:rowOff>
    </xdr:from>
    <xdr:to>
      <xdr:col>5</xdr:col>
      <xdr:colOff>752475</xdr:colOff>
      <xdr:row>0</xdr:row>
      <xdr:rowOff>0</xdr:rowOff>
    </xdr:to>
    <xdr:graphicFrame macro="">
      <xdr:nvGraphicFramePr>
        <xdr:cNvPr id="3522690"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28575</xdr:colOff>
      <xdr:row>0</xdr:row>
      <xdr:rowOff>0</xdr:rowOff>
    </xdr:from>
    <xdr:to>
      <xdr:col>4</xdr:col>
      <xdr:colOff>609600</xdr:colOff>
      <xdr:row>0</xdr:row>
      <xdr:rowOff>0</xdr:rowOff>
    </xdr:to>
    <xdr:graphicFrame macro="">
      <xdr:nvGraphicFramePr>
        <xdr:cNvPr id="3522691"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857250</xdr:colOff>
      <xdr:row>0</xdr:row>
      <xdr:rowOff>0</xdr:rowOff>
    </xdr:from>
    <xdr:to>
      <xdr:col>7</xdr:col>
      <xdr:colOff>723900</xdr:colOff>
      <xdr:row>0</xdr:row>
      <xdr:rowOff>0</xdr:rowOff>
    </xdr:to>
    <xdr:graphicFrame macro="">
      <xdr:nvGraphicFramePr>
        <xdr:cNvPr id="3522692"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552450</xdr:colOff>
      <xdr:row>0</xdr:row>
      <xdr:rowOff>0</xdr:rowOff>
    </xdr:from>
    <xdr:to>
      <xdr:col>8</xdr:col>
      <xdr:colOff>923925</xdr:colOff>
      <xdr:row>0</xdr:row>
      <xdr:rowOff>0</xdr:rowOff>
    </xdr:to>
    <xdr:graphicFrame macro="">
      <xdr:nvGraphicFramePr>
        <xdr:cNvPr id="3522693"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790575</xdr:colOff>
      <xdr:row>0</xdr:row>
      <xdr:rowOff>0</xdr:rowOff>
    </xdr:from>
    <xdr:to>
      <xdr:col>8</xdr:col>
      <xdr:colOff>914400</xdr:colOff>
      <xdr:row>0</xdr:row>
      <xdr:rowOff>0</xdr:rowOff>
    </xdr:to>
    <xdr:graphicFrame macro="">
      <xdr:nvGraphicFramePr>
        <xdr:cNvPr id="3522694"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29</xdr:row>
      <xdr:rowOff>133350</xdr:rowOff>
    </xdr:from>
    <xdr:to>
      <xdr:col>8</xdr:col>
      <xdr:colOff>800100</xdr:colOff>
      <xdr:row>42</xdr:row>
      <xdr:rowOff>95250</xdr:rowOff>
    </xdr:to>
    <xdr:grpSp>
      <xdr:nvGrpSpPr>
        <xdr:cNvPr id="3522695" name="Group 13"/>
        <xdr:cNvGrpSpPr>
          <a:grpSpLocks/>
        </xdr:cNvGrpSpPr>
      </xdr:nvGrpSpPr>
      <xdr:grpSpPr bwMode="auto">
        <a:xfrm>
          <a:off x="0" y="5238750"/>
          <a:ext cx="6200775" cy="2219325"/>
          <a:chOff x="0" y="559"/>
          <a:chExt cx="651" cy="231"/>
        </a:xfrm>
      </xdr:grpSpPr>
      <xdr:graphicFrame macro="">
        <xdr:nvGraphicFramePr>
          <xdr:cNvPr id="3522706" name="グラフ 14"/>
          <xdr:cNvGraphicFramePr>
            <a:graphicFrameLocks/>
          </xdr:cNvGraphicFramePr>
        </xdr:nvGraphicFramePr>
        <xdr:xfrm>
          <a:off x="0" y="564"/>
          <a:ext cx="365" cy="225"/>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3522707" name="グラフ 15"/>
          <xdr:cNvGraphicFramePr>
            <a:graphicFrameLocks/>
          </xdr:cNvGraphicFramePr>
        </xdr:nvGraphicFramePr>
        <xdr:xfrm>
          <a:off x="345" y="559"/>
          <a:ext cx="306" cy="23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0</xdr:col>
      <xdr:colOff>0</xdr:colOff>
      <xdr:row>42</xdr:row>
      <xdr:rowOff>104775</xdr:rowOff>
    </xdr:from>
    <xdr:to>
      <xdr:col>8</xdr:col>
      <xdr:colOff>923925</xdr:colOff>
      <xdr:row>54</xdr:row>
      <xdr:rowOff>123825</xdr:rowOff>
    </xdr:to>
    <xdr:grpSp>
      <xdr:nvGrpSpPr>
        <xdr:cNvPr id="3522696" name="Group 16"/>
        <xdr:cNvGrpSpPr>
          <a:grpSpLocks/>
        </xdr:cNvGrpSpPr>
      </xdr:nvGrpSpPr>
      <xdr:grpSpPr bwMode="auto">
        <a:xfrm>
          <a:off x="0" y="7467600"/>
          <a:ext cx="6324600" cy="2095500"/>
          <a:chOff x="0" y="787"/>
          <a:chExt cx="664" cy="235"/>
        </a:xfrm>
      </xdr:grpSpPr>
      <xdr:graphicFrame macro="">
        <xdr:nvGraphicFramePr>
          <xdr:cNvPr id="3522704" name="グラフ 17"/>
          <xdr:cNvGraphicFramePr>
            <a:graphicFrameLocks/>
          </xdr:cNvGraphicFramePr>
        </xdr:nvGraphicFramePr>
        <xdr:xfrm>
          <a:off x="0" y="787"/>
          <a:ext cx="407" cy="232"/>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3522705" name="グラフ 18"/>
          <xdr:cNvGraphicFramePr>
            <a:graphicFrameLocks/>
          </xdr:cNvGraphicFramePr>
        </xdr:nvGraphicFramePr>
        <xdr:xfrm>
          <a:off x="330" y="790"/>
          <a:ext cx="334" cy="232"/>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0</xdr:col>
      <xdr:colOff>9525</xdr:colOff>
      <xdr:row>1</xdr:row>
      <xdr:rowOff>0</xdr:rowOff>
    </xdr:from>
    <xdr:to>
      <xdr:col>5</xdr:col>
      <xdr:colOff>657225</xdr:colOff>
      <xdr:row>14</xdr:row>
      <xdr:rowOff>152400</xdr:rowOff>
    </xdr:to>
    <xdr:graphicFrame macro="">
      <xdr:nvGraphicFramePr>
        <xdr:cNvPr id="3522697"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723900</xdr:colOff>
      <xdr:row>1</xdr:row>
      <xdr:rowOff>0</xdr:rowOff>
    </xdr:from>
    <xdr:to>
      <xdr:col>8</xdr:col>
      <xdr:colOff>895350</xdr:colOff>
      <xdr:row>15</xdr:row>
      <xdr:rowOff>0</xdr:rowOff>
    </xdr:to>
    <xdr:graphicFrame macro="">
      <xdr:nvGraphicFramePr>
        <xdr:cNvPr id="3522698"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9525</xdr:colOff>
      <xdr:row>10</xdr:row>
      <xdr:rowOff>104775</xdr:rowOff>
    </xdr:from>
    <xdr:to>
      <xdr:col>8</xdr:col>
      <xdr:colOff>952500</xdr:colOff>
      <xdr:row>31</xdr:row>
      <xdr:rowOff>123825</xdr:rowOff>
    </xdr:to>
    <xdr:grpSp>
      <xdr:nvGrpSpPr>
        <xdr:cNvPr id="3522699" name="Group 21"/>
        <xdr:cNvGrpSpPr>
          <a:grpSpLocks/>
        </xdr:cNvGrpSpPr>
      </xdr:nvGrpSpPr>
      <xdr:grpSpPr bwMode="auto">
        <a:xfrm>
          <a:off x="9525" y="1914525"/>
          <a:ext cx="6343650" cy="3667125"/>
          <a:chOff x="1" y="214"/>
          <a:chExt cx="666" cy="376"/>
        </a:xfrm>
      </xdr:grpSpPr>
      <xdr:graphicFrame macro="">
        <xdr:nvGraphicFramePr>
          <xdr:cNvPr id="3522702" name="グラフ 22"/>
          <xdr:cNvGraphicFramePr>
            <a:graphicFrameLocks/>
          </xdr:cNvGraphicFramePr>
        </xdr:nvGraphicFramePr>
        <xdr:xfrm>
          <a:off x="1" y="214"/>
          <a:ext cx="421" cy="376"/>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3522703" name="グラフ 23"/>
          <xdr:cNvGraphicFramePr>
            <a:graphicFrameLocks/>
          </xdr:cNvGraphicFramePr>
        </xdr:nvGraphicFramePr>
        <xdr:xfrm>
          <a:off x="341" y="303"/>
          <a:ext cx="326" cy="275"/>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5</xdr:col>
      <xdr:colOff>381000</xdr:colOff>
      <xdr:row>22</xdr:row>
      <xdr:rowOff>125730</xdr:rowOff>
    </xdr:from>
    <xdr:to>
      <xdr:col>6</xdr:col>
      <xdr:colOff>47747</xdr:colOff>
      <xdr:row>24</xdr:row>
      <xdr:rowOff>152483</xdr:rowOff>
    </xdr:to>
    <xdr:sp macro="" textlink="">
      <xdr:nvSpPr>
        <xdr:cNvPr id="30744" name="AutoShape 24"/>
        <xdr:cNvSpPr>
          <a:spLocks noChangeArrowheads="1"/>
        </xdr:cNvSpPr>
      </xdr:nvSpPr>
      <xdr:spPr bwMode="auto">
        <a:xfrm>
          <a:off x="2781300" y="4038600"/>
          <a:ext cx="666750" cy="361950"/>
        </a:xfrm>
        <a:prstGeom prst="wedgeRectCallout">
          <a:avLst>
            <a:gd name="adj1" fmla="val -98569"/>
            <a:gd name="adj2" fmla="val -6315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出生率（人口千対）</a:t>
          </a:r>
          <a:endParaRPr lang="ja-JP" altLang="en-US"/>
        </a:p>
      </xdr:txBody>
    </xdr:sp>
    <xdr:clientData/>
  </xdr:twoCellAnchor>
  <xdr:twoCellAnchor>
    <xdr:from>
      <xdr:col>5</xdr:col>
      <xdr:colOff>411480</xdr:colOff>
      <xdr:row>19</xdr:row>
      <xdr:rowOff>38100</xdr:rowOff>
    </xdr:from>
    <xdr:to>
      <xdr:col>6</xdr:col>
      <xdr:colOff>89340</xdr:colOff>
      <xdr:row>21</xdr:row>
      <xdr:rowOff>11513</xdr:rowOff>
    </xdr:to>
    <xdr:sp macro="" textlink="">
      <xdr:nvSpPr>
        <xdr:cNvPr id="30745" name="AutoShape 25"/>
        <xdr:cNvSpPr>
          <a:spLocks noChangeArrowheads="1"/>
        </xdr:cNvSpPr>
      </xdr:nvSpPr>
      <xdr:spPr bwMode="auto">
        <a:xfrm>
          <a:off x="2809875" y="3400425"/>
          <a:ext cx="685800" cy="352425"/>
        </a:xfrm>
        <a:prstGeom prst="wedgeRectCallout">
          <a:avLst>
            <a:gd name="adj1" fmla="val -91667"/>
            <a:gd name="adj2" fmla="val -1216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低体重児（出生百対）</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tabSelected="1" view="pageBreakPreview" zoomScaleNormal="100" zoomScaleSheetLayoutView="100" workbookViewId="0"/>
  </sheetViews>
  <sheetFormatPr defaultRowHeight="13.5"/>
  <cols>
    <col min="1" max="3" width="1.625" style="98" customWidth="1"/>
    <col min="4" max="4" width="2.75" style="98" customWidth="1"/>
    <col min="5" max="5" width="3.875" style="98" customWidth="1"/>
    <col min="6" max="6" width="8" style="98" customWidth="1"/>
    <col min="7" max="7" width="9" style="98"/>
    <col min="8" max="9" width="8.25" style="98" customWidth="1"/>
    <col min="10" max="10" width="7.75" style="98" customWidth="1"/>
    <col min="11" max="11" width="8.375" style="98" customWidth="1"/>
    <col min="12" max="12" width="8.875" style="98" customWidth="1"/>
    <col min="13" max="13" width="7.625" style="98" customWidth="1"/>
    <col min="14" max="14" width="7.5" style="98" customWidth="1"/>
    <col min="15" max="16384" width="9" style="98"/>
  </cols>
  <sheetData>
    <row r="1" spans="2:14" ht="14.25">
      <c r="B1" s="132" t="s">
        <v>157</v>
      </c>
    </row>
    <row r="2" spans="2:14" ht="20.100000000000001" customHeight="1">
      <c r="C2" s="133" t="s">
        <v>118</v>
      </c>
      <c r="D2" s="131"/>
      <c r="E2" s="97"/>
      <c r="F2" s="97"/>
      <c r="G2" s="97"/>
      <c r="H2" s="134"/>
      <c r="I2" s="97"/>
      <c r="J2" s="97"/>
      <c r="K2" s="97"/>
      <c r="L2" s="97"/>
      <c r="M2" s="97"/>
      <c r="N2" s="97"/>
    </row>
    <row r="3" spans="2:14" ht="20.100000000000001" customHeight="1">
      <c r="D3" s="381" t="s">
        <v>187</v>
      </c>
      <c r="E3" s="381"/>
      <c r="F3" s="381"/>
      <c r="G3" s="381"/>
      <c r="H3" s="381"/>
      <c r="I3" s="381"/>
      <c r="J3" s="381"/>
      <c r="K3" s="381"/>
      <c r="L3" s="381"/>
      <c r="M3" s="381"/>
      <c r="N3" s="381"/>
    </row>
    <row r="4" spans="2:14" ht="36" customHeight="1">
      <c r="D4" s="382" t="s">
        <v>116</v>
      </c>
      <c r="E4" s="382"/>
      <c r="F4" s="382"/>
      <c r="G4" s="382"/>
      <c r="H4" s="382"/>
      <c r="I4" s="382"/>
      <c r="J4" s="382"/>
      <c r="K4" s="382"/>
      <c r="L4" s="382"/>
      <c r="M4" s="382"/>
      <c r="N4" s="382"/>
    </row>
    <row r="5" spans="2:14" ht="20.100000000000001" customHeight="1">
      <c r="D5" s="97" t="s">
        <v>8</v>
      </c>
    </row>
    <row r="6" spans="2:14" ht="36" customHeight="1">
      <c r="C6" s="135"/>
      <c r="D6" s="382" t="s">
        <v>188</v>
      </c>
      <c r="E6" s="382"/>
      <c r="F6" s="382"/>
      <c r="G6" s="382"/>
      <c r="H6" s="382"/>
      <c r="I6" s="382"/>
      <c r="J6" s="382"/>
      <c r="K6" s="382"/>
      <c r="L6" s="382"/>
      <c r="M6" s="382"/>
      <c r="N6" s="382"/>
    </row>
    <row r="7" spans="2:14" ht="20.100000000000001" customHeight="1">
      <c r="D7" s="97" t="s">
        <v>119</v>
      </c>
    </row>
    <row r="8" spans="2:14" ht="36" customHeight="1">
      <c r="D8" s="382" t="s">
        <v>189</v>
      </c>
      <c r="E8" s="381"/>
      <c r="F8" s="381"/>
      <c r="G8" s="381"/>
      <c r="H8" s="381"/>
      <c r="I8" s="381"/>
      <c r="J8" s="381"/>
      <c r="K8" s="381"/>
      <c r="L8" s="381"/>
      <c r="M8" s="381"/>
      <c r="N8" s="381"/>
    </row>
    <row r="9" spans="2:14" ht="20.100000000000001" customHeight="1">
      <c r="D9" s="98" t="s">
        <v>120</v>
      </c>
      <c r="E9" s="131"/>
      <c r="F9" s="131"/>
      <c r="G9" s="131"/>
      <c r="H9" s="131"/>
      <c r="I9" s="131"/>
      <c r="J9" s="131"/>
      <c r="K9" s="131"/>
      <c r="L9" s="131"/>
      <c r="M9" s="131"/>
      <c r="N9" s="131"/>
    </row>
    <row r="10" spans="2:14" ht="54" customHeight="1">
      <c r="D10" s="382" t="s">
        <v>164</v>
      </c>
      <c r="E10" s="382"/>
      <c r="F10" s="382"/>
      <c r="G10" s="382"/>
      <c r="H10" s="382"/>
      <c r="I10" s="382"/>
      <c r="J10" s="382"/>
      <c r="K10" s="382"/>
      <c r="L10" s="382"/>
      <c r="M10" s="382"/>
      <c r="N10" s="382"/>
    </row>
    <row r="11" spans="2:14" ht="20.100000000000001" customHeight="1">
      <c r="D11" s="97" t="s">
        <v>121</v>
      </c>
    </row>
    <row r="12" spans="2:14" ht="36" customHeight="1">
      <c r="D12" s="382" t="s">
        <v>165</v>
      </c>
      <c r="E12" s="382"/>
      <c r="F12" s="382"/>
      <c r="G12" s="382"/>
      <c r="H12" s="382"/>
      <c r="I12" s="382"/>
      <c r="J12" s="382"/>
      <c r="K12" s="382"/>
      <c r="L12" s="382"/>
      <c r="M12" s="382"/>
      <c r="N12" s="382"/>
    </row>
    <row r="13" spans="2:14" ht="20.100000000000001" customHeight="1">
      <c r="D13" s="97" t="s">
        <v>122</v>
      </c>
      <c r="E13" s="131"/>
      <c r="F13" s="131"/>
      <c r="G13" s="131"/>
      <c r="H13" s="131"/>
      <c r="I13" s="131"/>
      <c r="J13" s="131"/>
      <c r="K13" s="131"/>
      <c r="L13" s="131"/>
      <c r="M13" s="131"/>
      <c r="N13" s="131"/>
    </row>
    <row r="14" spans="2:14" ht="36" customHeight="1">
      <c r="D14" s="382" t="s">
        <v>166</v>
      </c>
      <c r="E14" s="382"/>
      <c r="F14" s="382"/>
      <c r="G14" s="382"/>
      <c r="H14" s="382"/>
      <c r="I14" s="382"/>
      <c r="J14" s="382"/>
      <c r="K14" s="382"/>
      <c r="L14" s="382"/>
      <c r="M14" s="382"/>
      <c r="N14" s="382"/>
    </row>
    <row r="15" spans="2:14" ht="20.100000000000001" customHeight="1">
      <c r="D15" s="97" t="s">
        <v>123</v>
      </c>
      <c r="E15" s="131"/>
      <c r="F15" s="131"/>
      <c r="G15" s="131"/>
      <c r="H15" s="131"/>
      <c r="I15" s="131"/>
      <c r="J15" s="131"/>
      <c r="K15" s="131"/>
      <c r="L15" s="131"/>
      <c r="M15" s="131"/>
      <c r="N15" s="131"/>
    </row>
    <row r="16" spans="2:14" ht="72" customHeight="1">
      <c r="D16" s="382" t="s">
        <v>190</v>
      </c>
      <c r="E16" s="381"/>
      <c r="F16" s="381"/>
      <c r="G16" s="381"/>
      <c r="H16" s="381"/>
      <c r="I16" s="381"/>
      <c r="J16" s="381"/>
      <c r="K16" s="381"/>
      <c r="L16" s="381"/>
      <c r="M16" s="381"/>
      <c r="N16" s="381"/>
    </row>
    <row r="17" spans="3:14" ht="20.100000000000001" customHeight="1">
      <c r="D17" s="97" t="s">
        <v>124</v>
      </c>
      <c r="E17" s="97"/>
      <c r="F17" s="97"/>
      <c r="G17" s="97"/>
      <c r="H17" s="97"/>
      <c r="I17" s="97"/>
      <c r="J17" s="97"/>
      <c r="K17" s="97"/>
      <c r="L17" s="97"/>
      <c r="M17" s="97"/>
      <c r="N17" s="97"/>
    </row>
    <row r="18" spans="3:14" ht="36" customHeight="1">
      <c r="D18" s="382" t="s">
        <v>191</v>
      </c>
      <c r="E18" s="382"/>
      <c r="F18" s="382"/>
      <c r="G18" s="382"/>
      <c r="H18" s="382"/>
      <c r="I18" s="382"/>
      <c r="J18" s="382"/>
      <c r="K18" s="382"/>
      <c r="L18" s="382"/>
      <c r="M18" s="382"/>
      <c r="N18" s="382"/>
    </row>
    <row r="20" spans="3:14" ht="20.100000000000001" customHeight="1">
      <c r="C20" s="133" t="s">
        <v>125</v>
      </c>
      <c r="G20" s="134"/>
    </row>
    <row r="21" spans="3:14" ht="18" customHeight="1">
      <c r="D21" s="383" t="s">
        <v>183</v>
      </c>
      <c r="E21" s="383"/>
      <c r="F21" s="383"/>
      <c r="G21" s="383"/>
      <c r="H21" s="383"/>
      <c r="I21" s="383"/>
      <c r="J21" s="383"/>
      <c r="K21" s="383"/>
      <c r="L21" s="383"/>
      <c r="M21" s="383"/>
      <c r="N21" s="383"/>
    </row>
    <row r="22" spans="3:14" ht="36" customHeight="1">
      <c r="D22" s="382" t="s">
        <v>192</v>
      </c>
      <c r="E22" s="382"/>
      <c r="F22" s="382"/>
      <c r="G22" s="382"/>
      <c r="H22" s="382"/>
      <c r="I22" s="382"/>
      <c r="J22" s="382"/>
      <c r="K22" s="382"/>
      <c r="L22" s="382"/>
      <c r="M22" s="382"/>
      <c r="N22" s="382"/>
    </row>
    <row r="23" spans="3:14" ht="36" customHeight="1">
      <c r="D23" s="382" t="s">
        <v>193</v>
      </c>
      <c r="E23" s="382"/>
      <c r="F23" s="382"/>
      <c r="G23" s="382"/>
      <c r="H23" s="382"/>
      <c r="I23" s="382"/>
      <c r="J23" s="382"/>
      <c r="K23" s="382"/>
      <c r="L23" s="382"/>
      <c r="M23" s="382"/>
      <c r="N23" s="382"/>
    </row>
    <row r="25" spans="3:14" ht="20.100000000000001" customHeight="1">
      <c r="C25" s="133" t="s">
        <v>152</v>
      </c>
      <c r="G25" s="134"/>
    </row>
    <row r="26" spans="3:14" ht="36" customHeight="1">
      <c r="D26" s="382" t="s">
        <v>163</v>
      </c>
      <c r="E26" s="382"/>
      <c r="F26" s="382"/>
      <c r="G26" s="382"/>
      <c r="H26" s="382"/>
      <c r="I26" s="382"/>
      <c r="J26" s="382"/>
      <c r="K26" s="382"/>
      <c r="L26" s="382"/>
      <c r="M26" s="382"/>
      <c r="N26" s="382"/>
    </row>
    <row r="28" spans="3:14" ht="20.100000000000001" customHeight="1">
      <c r="C28" s="133" t="s">
        <v>153</v>
      </c>
    </row>
    <row r="29" spans="3:14" ht="36" customHeight="1">
      <c r="D29" s="382" t="s">
        <v>194</v>
      </c>
      <c r="E29" s="382"/>
      <c r="F29" s="382"/>
      <c r="G29" s="382"/>
      <c r="H29" s="382"/>
      <c r="I29" s="382"/>
      <c r="J29" s="382"/>
      <c r="K29" s="382"/>
      <c r="L29" s="382"/>
      <c r="M29" s="382"/>
      <c r="N29" s="382"/>
    </row>
  </sheetData>
  <mergeCells count="14">
    <mergeCell ref="D3:N3"/>
    <mergeCell ref="D4:N4"/>
    <mergeCell ref="D22:N22"/>
    <mergeCell ref="D23:N23"/>
    <mergeCell ref="D29:N29"/>
    <mergeCell ref="D18:N18"/>
    <mergeCell ref="D8:N8"/>
    <mergeCell ref="D6:N6"/>
    <mergeCell ref="D16:N16"/>
    <mergeCell ref="D12:N12"/>
    <mergeCell ref="D14:N14"/>
    <mergeCell ref="D26:N26"/>
    <mergeCell ref="D10:N10"/>
    <mergeCell ref="D21:N21"/>
  </mergeCells>
  <phoneticPr fontId="2"/>
  <printOptions horizontalCentered="1"/>
  <pageMargins left="0.39370078740157483" right="0.39370078740157483" top="0.78740157480314965" bottom="0.78740157480314965" header="0" footer="0.19685039370078741"/>
  <pageSetup paperSize="9" firstPageNumber="7" orientation="portrait" useFirstPageNumber="1"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view="pageBreakPreview" zoomScale="90" zoomScaleNormal="100" zoomScaleSheetLayoutView="90" workbookViewId="0"/>
  </sheetViews>
  <sheetFormatPr defaultRowHeight="13.5"/>
  <cols>
    <col min="1" max="1" width="3.25" style="49" customWidth="1"/>
    <col min="2" max="2" width="2.625" style="49" customWidth="1"/>
    <col min="3" max="3" width="6.25" style="49" customWidth="1"/>
    <col min="4" max="4" width="8.75" style="49" customWidth="1"/>
    <col min="5" max="5" width="7" style="49" customWidth="1"/>
    <col min="6" max="6" width="6.25" style="49" customWidth="1"/>
    <col min="7" max="8" width="5.875" style="49" customWidth="1"/>
    <col min="9" max="9" width="5.375" style="49" customWidth="1"/>
    <col min="10" max="10" width="5.25" style="49" customWidth="1"/>
    <col min="11" max="11" width="6.375" style="49" customWidth="1"/>
    <col min="12" max="13" width="5.875" style="49" customWidth="1"/>
    <col min="14" max="15" width="5.125" style="49" customWidth="1"/>
    <col min="16" max="16" width="5.375" style="49" customWidth="1"/>
    <col min="17" max="17" width="4.5" style="49" customWidth="1"/>
    <col min="18" max="18" width="8.25" style="49" customWidth="1"/>
    <col min="19" max="21" width="5.625" style="49" customWidth="1"/>
    <col min="22" max="22" width="5" style="49" customWidth="1"/>
    <col min="23" max="23" width="5.125" style="49" customWidth="1"/>
    <col min="24" max="24" width="5" style="49" customWidth="1"/>
    <col min="25" max="25" width="6.625" style="49" customWidth="1"/>
    <col min="26" max="26" width="6.375" style="49" customWidth="1"/>
    <col min="27" max="27" width="5.125" style="49" customWidth="1"/>
    <col min="28" max="28" width="18.5" style="49" customWidth="1"/>
    <col min="29" max="29" width="17.125" style="49" customWidth="1"/>
    <col min="30" max="16384" width="9" style="49"/>
  </cols>
  <sheetData>
    <row r="1" spans="1:29" ht="26.25" customHeight="1" thickBot="1">
      <c r="B1" s="386" t="s">
        <v>197</v>
      </c>
      <c r="C1" s="387"/>
      <c r="D1" s="387"/>
      <c r="E1" s="387"/>
      <c r="F1" s="387"/>
      <c r="G1" s="387"/>
      <c r="H1" s="387"/>
      <c r="I1" s="387"/>
      <c r="J1" s="387"/>
      <c r="K1" s="387"/>
      <c r="L1" s="387"/>
      <c r="M1" s="387"/>
      <c r="N1" s="387"/>
      <c r="O1" s="387"/>
      <c r="P1" s="387"/>
      <c r="Y1" s="49" t="s">
        <v>195</v>
      </c>
    </row>
    <row r="2" spans="1:29" ht="15.75" customHeight="1">
      <c r="B2" s="405"/>
      <c r="C2" s="397" t="s">
        <v>97</v>
      </c>
      <c r="D2" s="397" t="s">
        <v>9</v>
      </c>
      <c r="E2" s="399" t="s">
        <v>10</v>
      </c>
      <c r="F2" s="400"/>
      <c r="G2" s="401"/>
      <c r="H2" s="399" t="s">
        <v>11</v>
      </c>
      <c r="I2" s="400"/>
      <c r="J2" s="401"/>
      <c r="K2" s="399" t="s">
        <v>12</v>
      </c>
      <c r="L2" s="400"/>
      <c r="M2" s="401"/>
      <c r="N2" s="388" t="s">
        <v>13</v>
      </c>
      <c r="O2" s="389"/>
      <c r="P2" s="389"/>
      <c r="Q2" s="420" t="s">
        <v>14</v>
      </c>
      <c r="R2" s="410" t="s">
        <v>19</v>
      </c>
      <c r="S2" s="415" t="s">
        <v>15</v>
      </c>
      <c r="T2" s="415"/>
      <c r="U2" s="415"/>
      <c r="V2" s="415" t="s">
        <v>16</v>
      </c>
      <c r="W2" s="415"/>
      <c r="X2" s="415"/>
      <c r="Y2" s="415" t="s">
        <v>17</v>
      </c>
      <c r="Z2" s="415" t="s">
        <v>18</v>
      </c>
      <c r="AA2" s="427" t="s">
        <v>20</v>
      </c>
    </row>
    <row r="3" spans="1:29" ht="15.75" customHeight="1">
      <c r="B3" s="406"/>
      <c r="C3" s="398"/>
      <c r="D3" s="398"/>
      <c r="E3" s="402"/>
      <c r="F3" s="403"/>
      <c r="G3" s="404"/>
      <c r="H3" s="402"/>
      <c r="I3" s="403"/>
      <c r="J3" s="404"/>
      <c r="K3" s="402"/>
      <c r="L3" s="403"/>
      <c r="M3" s="404"/>
      <c r="N3" s="390"/>
      <c r="O3" s="391"/>
      <c r="P3" s="391"/>
      <c r="Q3" s="421"/>
      <c r="R3" s="411"/>
      <c r="S3" s="413" t="s">
        <v>2</v>
      </c>
      <c r="T3" s="413" t="s">
        <v>21</v>
      </c>
      <c r="U3" s="413" t="s">
        <v>22</v>
      </c>
      <c r="V3" s="413" t="s">
        <v>2</v>
      </c>
      <c r="W3" s="421" t="s">
        <v>100</v>
      </c>
      <c r="X3" s="421" t="s">
        <v>126</v>
      </c>
      <c r="Y3" s="413"/>
      <c r="Z3" s="413"/>
      <c r="AA3" s="428"/>
      <c r="AB3" s="425" t="s">
        <v>23</v>
      </c>
      <c r="AC3" s="426"/>
    </row>
    <row r="4" spans="1:29" ht="34.5" customHeight="1" thickBot="1">
      <c r="B4" s="406"/>
      <c r="C4" s="398"/>
      <c r="D4" s="398"/>
      <c r="E4" s="99" t="s">
        <v>2</v>
      </c>
      <c r="F4" s="99" t="s">
        <v>0</v>
      </c>
      <c r="G4" s="99" t="s">
        <v>1</v>
      </c>
      <c r="H4" s="99" t="s">
        <v>2</v>
      </c>
      <c r="I4" s="99" t="s">
        <v>0</v>
      </c>
      <c r="J4" s="99" t="s">
        <v>1</v>
      </c>
      <c r="K4" s="99" t="s">
        <v>2</v>
      </c>
      <c r="L4" s="99" t="s">
        <v>0</v>
      </c>
      <c r="M4" s="99" t="s">
        <v>1</v>
      </c>
      <c r="N4" s="99" t="s">
        <v>2</v>
      </c>
      <c r="O4" s="99" t="s">
        <v>0</v>
      </c>
      <c r="P4" s="100" t="s">
        <v>1</v>
      </c>
      <c r="Q4" s="422"/>
      <c r="R4" s="412"/>
      <c r="S4" s="414"/>
      <c r="T4" s="414"/>
      <c r="U4" s="414"/>
      <c r="V4" s="414"/>
      <c r="W4" s="422"/>
      <c r="X4" s="422"/>
      <c r="Y4" s="414"/>
      <c r="Z4" s="414"/>
      <c r="AA4" s="429"/>
      <c r="AB4" s="374" t="s">
        <v>4</v>
      </c>
      <c r="AC4" s="374" t="s">
        <v>3</v>
      </c>
    </row>
    <row r="5" spans="1:29" ht="18.75" customHeight="1">
      <c r="B5" s="407" t="s">
        <v>160</v>
      </c>
      <c r="C5" s="101" t="s">
        <v>24</v>
      </c>
      <c r="D5" s="136">
        <v>125431000</v>
      </c>
      <c r="E5" s="137">
        <v>1003539</v>
      </c>
      <c r="F5" s="137">
        <v>515533</v>
      </c>
      <c r="G5" s="137">
        <v>488006</v>
      </c>
      <c r="H5" s="138">
        <v>95768</v>
      </c>
      <c r="I5" s="138">
        <v>43434</v>
      </c>
      <c r="J5" s="139">
        <v>52334</v>
      </c>
      <c r="K5" s="137">
        <v>1273004</v>
      </c>
      <c r="L5" s="137">
        <v>660335</v>
      </c>
      <c r="M5" s="137">
        <v>612669</v>
      </c>
      <c r="N5" s="140">
        <v>2080</v>
      </c>
      <c r="O5" s="140">
        <v>1110</v>
      </c>
      <c r="P5" s="140">
        <v>970</v>
      </c>
      <c r="Q5" s="140">
        <v>952</v>
      </c>
      <c r="R5" s="141">
        <v>-269465</v>
      </c>
      <c r="S5" s="140">
        <v>23524</v>
      </c>
      <c r="T5" s="140">
        <v>10905</v>
      </c>
      <c r="U5" s="140">
        <v>12619</v>
      </c>
      <c r="V5" s="140">
        <v>3570</v>
      </c>
      <c r="W5" s="140">
        <v>3039</v>
      </c>
      <c r="X5" s="140">
        <v>711</v>
      </c>
      <c r="Y5" s="140">
        <v>643749</v>
      </c>
      <c r="Z5" s="140">
        <v>222107</v>
      </c>
      <c r="AA5" s="434"/>
      <c r="AB5" s="50">
        <v>61186000</v>
      </c>
      <c r="AC5" s="50">
        <v>64518000</v>
      </c>
    </row>
    <row r="6" spans="1:29" ht="18.75" customHeight="1" thickBot="1">
      <c r="B6" s="408"/>
      <c r="C6" s="102" t="s">
        <v>6</v>
      </c>
      <c r="D6" s="142">
        <v>1820491</v>
      </c>
      <c r="E6" s="143">
        <v>13727</v>
      </c>
      <c r="F6" s="143">
        <v>7033</v>
      </c>
      <c r="G6" s="143">
        <v>6694</v>
      </c>
      <c r="H6" s="144">
        <v>1330</v>
      </c>
      <c r="I6" s="144">
        <v>594</v>
      </c>
      <c r="J6" s="144">
        <v>736</v>
      </c>
      <c r="K6" s="145">
        <v>19525</v>
      </c>
      <c r="L6" s="145">
        <v>9921</v>
      </c>
      <c r="M6" s="145">
        <v>9604</v>
      </c>
      <c r="N6" s="145">
        <v>27</v>
      </c>
      <c r="O6" s="145">
        <v>11</v>
      </c>
      <c r="P6" s="145">
        <v>16</v>
      </c>
      <c r="Q6" s="145">
        <v>15</v>
      </c>
      <c r="R6" s="146">
        <v>-5798</v>
      </c>
      <c r="S6" s="145">
        <v>308</v>
      </c>
      <c r="T6" s="145">
        <v>157</v>
      </c>
      <c r="U6" s="145">
        <v>151</v>
      </c>
      <c r="V6" s="147">
        <v>60</v>
      </c>
      <c r="W6" s="147">
        <v>49</v>
      </c>
      <c r="X6" s="145">
        <v>11</v>
      </c>
      <c r="Y6" s="145">
        <v>8555</v>
      </c>
      <c r="Z6" s="145">
        <v>3098</v>
      </c>
      <c r="AA6" s="435"/>
      <c r="AB6" s="51">
        <v>890311</v>
      </c>
      <c r="AC6" s="51">
        <v>938752</v>
      </c>
    </row>
    <row r="7" spans="1:29" ht="18.75" customHeight="1" thickTop="1" thickBot="1">
      <c r="B7" s="408"/>
      <c r="C7" s="103" t="s">
        <v>5</v>
      </c>
      <c r="D7" s="148">
        <f>SUM(D8:D14)</f>
        <v>283303</v>
      </c>
      <c r="E7" s="149">
        <v>2252</v>
      </c>
      <c r="F7" s="149">
        <v>1155</v>
      </c>
      <c r="G7" s="150">
        <v>1097</v>
      </c>
      <c r="H7" s="151">
        <v>210</v>
      </c>
      <c r="I7" s="151">
        <v>94</v>
      </c>
      <c r="J7" s="151">
        <v>116</v>
      </c>
      <c r="K7" s="152">
        <v>2611</v>
      </c>
      <c r="L7" s="150">
        <v>1352</v>
      </c>
      <c r="M7" s="153">
        <v>1259</v>
      </c>
      <c r="N7" s="152">
        <v>1</v>
      </c>
      <c r="O7" s="150">
        <v>1</v>
      </c>
      <c r="P7" s="152">
        <v>0</v>
      </c>
      <c r="Q7" s="150">
        <v>1</v>
      </c>
      <c r="R7" s="154">
        <v>-359</v>
      </c>
      <c r="S7" s="150">
        <v>50</v>
      </c>
      <c r="T7" s="152">
        <v>20</v>
      </c>
      <c r="U7" s="150">
        <v>30</v>
      </c>
      <c r="V7" s="152">
        <v>10</v>
      </c>
      <c r="W7" s="149">
        <v>10</v>
      </c>
      <c r="X7" s="150">
        <v>0</v>
      </c>
      <c r="Y7" s="153">
        <v>1303</v>
      </c>
      <c r="Z7" s="153">
        <v>455</v>
      </c>
      <c r="AA7" s="435"/>
      <c r="AB7" s="52">
        <v>139937</v>
      </c>
      <c r="AC7" s="52">
        <v>143340</v>
      </c>
    </row>
    <row r="8" spans="1:29" ht="18.75" customHeight="1" thickTop="1">
      <c r="B8" s="408"/>
      <c r="C8" s="104" t="s">
        <v>101</v>
      </c>
      <c r="D8" s="155">
        <v>140907</v>
      </c>
      <c r="E8" s="156">
        <v>1143</v>
      </c>
      <c r="F8" s="156">
        <v>592</v>
      </c>
      <c r="G8" s="157">
        <v>551</v>
      </c>
      <c r="H8" s="158">
        <v>112</v>
      </c>
      <c r="I8" s="158">
        <v>52</v>
      </c>
      <c r="J8" s="158">
        <v>60</v>
      </c>
      <c r="K8" s="159">
        <v>1284</v>
      </c>
      <c r="L8" s="157">
        <v>662</v>
      </c>
      <c r="M8" s="160">
        <v>622</v>
      </c>
      <c r="N8" s="159">
        <v>0</v>
      </c>
      <c r="O8" s="157">
        <v>0</v>
      </c>
      <c r="P8" s="159">
        <v>0</v>
      </c>
      <c r="Q8" s="157">
        <v>0</v>
      </c>
      <c r="R8" s="161">
        <v>-141</v>
      </c>
      <c r="S8" s="157">
        <v>28</v>
      </c>
      <c r="T8" s="159">
        <v>12</v>
      </c>
      <c r="U8" s="157">
        <v>16</v>
      </c>
      <c r="V8" s="159">
        <v>5</v>
      </c>
      <c r="W8" s="156">
        <v>5</v>
      </c>
      <c r="X8" s="157">
        <v>0</v>
      </c>
      <c r="Y8" s="160">
        <v>653</v>
      </c>
      <c r="Z8" s="160">
        <v>224</v>
      </c>
      <c r="AA8" s="435"/>
      <c r="AB8" s="52">
        <v>69067</v>
      </c>
      <c r="AC8" s="52">
        <v>71717</v>
      </c>
    </row>
    <row r="9" spans="1:29" ht="18.75" customHeight="1">
      <c r="B9" s="408"/>
      <c r="C9" s="105" t="s">
        <v>102</v>
      </c>
      <c r="D9" s="162">
        <v>45249</v>
      </c>
      <c r="E9" s="163">
        <v>332</v>
      </c>
      <c r="F9" s="163">
        <v>158</v>
      </c>
      <c r="G9" s="164">
        <v>174</v>
      </c>
      <c r="H9" s="165">
        <v>28</v>
      </c>
      <c r="I9" s="165">
        <v>13</v>
      </c>
      <c r="J9" s="165">
        <v>15</v>
      </c>
      <c r="K9" s="166">
        <v>469</v>
      </c>
      <c r="L9" s="164">
        <v>235</v>
      </c>
      <c r="M9" s="167">
        <v>234</v>
      </c>
      <c r="N9" s="166">
        <v>0</v>
      </c>
      <c r="O9" s="164">
        <v>0</v>
      </c>
      <c r="P9" s="166">
        <v>0</v>
      </c>
      <c r="Q9" s="164">
        <v>0</v>
      </c>
      <c r="R9" s="168">
        <v>-137</v>
      </c>
      <c r="S9" s="164">
        <v>8</v>
      </c>
      <c r="T9" s="166">
        <v>1</v>
      </c>
      <c r="U9" s="164">
        <v>7</v>
      </c>
      <c r="V9" s="166">
        <v>1</v>
      </c>
      <c r="W9" s="163">
        <v>1</v>
      </c>
      <c r="X9" s="164">
        <v>0</v>
      </c>
      <c r="Y9" s="167">
        <v>218</v>
      </c>
      <c r="Z9" s="167">
        <v>67</v>
      </c>
      <c r="AA9" s="435"/>
      <c r="AB9" s="52">
        <v>23035</v>
      </c>
      <c r="AC9" s="52">
        <v>22377</v>
      </c>
    </row>
    <row r="10" spans="1:29" ht="18.75" customHeight="1">
      <c r="B10" s="408"/>
      <c r="C10" s="106" t="s">
        <v>103</v>
      </c>
      <c r="D10" s="162">
        <v>6468</v>
      </c>
      <c r="E10" s="163">
        <v>27</v>
      </c>
      <c r="F10" s="163">
        <v>19</v>
      </c>
      <c r="G10" s="164">
        <v>8</v>
      </c>
      <c r="H10" s="165">
        <v>3</v>
      </c>
      <c r="I10" s="165">
        <v>1</v>
      </c>
      <c r="J10" s="165">
        <v>2</v>
      </c>
      <c r="K10" s="166">
        <v>57</v>
      </c>
      <c r="L10" s="164">
        <v>35</v>
      </c>
      <c r="M10" s="167">
        <v>22</v>
      </c>
      <c r="N10" s="166">
        <v>0</v>
      </c>
      <c r="O10" s="164">
        <v>0</v>
      </c>
      <c r="P10" s="166">
        <v>0</v>
      </c>
      <c r="Q10" s="164">
        <v>0</v>
      </c>
      <c r="R10" s="168">
        <v>-30</v>
      </c>
      <c r="S10" s="164">
        <v>1</v>
      </c>
      <c r="T10" s="166">
        <v>0</v>
      </c>
      <c r="U10" s="164">
        <v>1</v>
      </c>
      <c r="V10" s="166">
        <v>0</v>
      </c>
      <c r="W10" s="163">
        <v>0</v>
      </c>
      <c r="X10" s="164">
        <v>0</v>
      </c>
      <c r="Y10" s="167">
        <v>13</v>
      </c>
      <c r="Z10" s="167">
        <v>11</v>
      </c>
      <c r="AA10" s="435"/>
      <c r="AB10" s="52">
        <v>3324</v>
      </c>
      <c r="AC10" s="52">
        <v>3267</v>
      </c>
    </row>
    <row r="11" spans="1:29" ht="18.75" customHeight="1">
      <c r="B11" s="408"/>
      <c r="C11" s="107" t="s">
        <v>104</v>
      </c>
      <c r="D11" s="162">
        <v>25467</v>
      </c>
      <c r="E11" s="163">
        <v>177</v>
      </c>
      <c r="F11" s="163">
        <v>96</v>
      </c>
      <c r="G11" s="164">
        <v>81</v>
      </c>
      <c r="H11" s="165">
        <v>21</v>
      </c>
      <c r="I11" s="165">
        <v>8</v>
      </c>
      <c r="J11" s="165">
        <v>13</v>
      </c>
      <c r="K11" s="166">
        <v>198</v>
      </c>
      <c r="L11" s="164">
        <v>114</v>
      </c>
      <c r="M11" s="167">
        <v>84</v>
      </c>
      <c r="N11" s="166">
        <v>0</v>
      </c>
      <c r="O11" s="164">
        <v>0</v>
      </c>
      <c r="P11" s="166">
        <v>0</v>
      </c>
      <c r="Q11" s="164">
        <v>0</v>
      </c>
      <c r="R11" s="168">
        <v>-21</v>
      </c>
      <c r="S11" s="164">
        <v>7</v>
      </c>
      <c r="T11" s="166">
        <v>2</v>
      </c>
      <c r="U11" s="164">
        <v>5</v>
      </c>
      <c r="V11" s="166">
        <v>1</v>
      </c>
      <c r="W11" s="163">
        <v>1</v>
      </c>
      <c r="X11" s="164">
        <v>0</v>
      </c>
      <c r="Y11" s="167">
        <v>86</v>
      </c>
      <c r="Z11" s="167">
        <v>25</v>
      </c>
      <c r="AA11" s="435"/>
      <c r="AB11" s="52">
        <v>12486</v>
      </c>
      <c r="AC11" s="52">
        <v>13016</v>
      </c>
    </row>
    <row r="12" spans="1:29" ht="18.75" customHeight="1">
      <c r="B12" s="408"/>
      <c r="C12" s="108" t="s">
        <v>105</v>
      </c>
      <c r="D12" s="162">
        <v>40325</v>
      </c>
      <c r="E12" s="163">
        <v>289</v>
      </c>
      <c r="F12" s="163">
        <v>148</v>
      </c>
      <c r="G12" s="164">
        <v>141</v>
      </c>
      <c r="H12" s="165">
        <v>22</v>
      </c>
      <c r="I12" s="165">
        <v>12</v>
      </c>
      <c r="J12" s="165">
        <v>10</v>
      </c>
      <c r="K12" s="166">
        <v>430</v>
      </c>
      <c r="L12" s="164">
        <v>223</v>
      </c>
      <c r="M12" s="167">
        <v>207</v>
      </c>
      <c r="N12" s="166">
        <v>0</v>
      </c>
      <c r="O12" s="164">
        <v>0</v>
      </c>
      <c r="P12" s="166">
        <v>0</v>
      </c>
      <c r="Q12" s="164">
        <v>0</v>
      </c>
      <c r="R12" s="168">
        <v>-141</v>
      </c>
      <c r="S12" s="164">
        <v>4</v>
      </c>
      <c r="T12" s="166">
        <v>3</v>
      </c>
      <c r="U12" s="164">
        <v>1</v>
      </c>
      <c r="V12" s="166">
        <v>1</v>
      </c>
      <c r="W12" s="163">
        <v>1</v>
      </c>
      <c r="X12" s="164">
        <v>0</v>
      </c>
      <c r="Y12" s="167">
        <v>181</v>
      </c>
      <c r="Z12" s="167">
        <v>72</v>
      </c>
      <c r="AA12" s="436"/>
      <c r="AB12" s="52">
        <v>19569</v>
      </c>
      <c r="AC12" s="52">
        <v>20804</v>
      </c>
    </row>
    <row r="13" spans="1:29" ht="18.75" customHeight="1">
      <c r="B13" s="408"/>
      <c r="C13" s="109" t="s">
        <v>106</v>
      </c>
      <c r="D13" s="162">
        <v>10270</v>
      </c>
      <c r="E13" s="163">
        <v>96</v>
      </c>
      <c r="F13" s="163">
        <v>43</v>
      </c>
      <c r="G13" s="164">
        <v>53</v>
      </c>
      <c r="H13" s="165">
        <v>9</v>
      </c>
      <c r="I13" s="165">
        <v>3</v>
      </c>
      <c r="J13" s="165">
        <v>6</v>
      </c>
      <c r="K13" s="166">
        <v>55</v>
      </c>
      <c r="L13" s="164">
        <v>26</v>
      </c>
      <c r="M13" s="167">
        <v>29</v>
      </c>
      <c r="N13" s="166">
        <v>0</v>
      </c>
      <c r="O13" s="164">
        <v>0</v>
      </c>
      <c r="P13" s="166">
        <v>0</v>
      </c>
      <c r="Q13" s="164">
        <v>0</v>
      </c>
      <c r="R13" s="168">
        <v>41</v>
      </c>
      <c r="S13" s="164">
        <v>1</v>
      </c>
      <c r="T13" s="166">
        <v>1</v>
      </c>
      <c r="U13" s="164">
        <v>0</v>
      </c>
      <c r="V13" s="166">
        <v>1</v>
      </c>
      <c r="W13" s="163">
        <v>1</v>
      </c>
      <c r="X13" s="164">
        <v>0</v>
      </c>
      <c r="Y13" s="167">
        <v>59</v>
      </c>
      <c r="Z13" s="167">
        <v>10</v>
      </c>
      <c r="AA13" s="436"/>
      <c r="AB13" s="52">
        <v>5068</v>
      </c>
      <c r="AC13" s="52">
        <v>5057</v>
      </c>
    </row>
    <row r="14" spans="1:29" ht="18.75" customHeight="1" thickBot="1">
      <c r="A14" s="384" t="s">
        <v>162</v>
      </c>
      <c r="B14" s="409"/>
      <c r="C14" s="110" t="s">
        <v>107</v>
      </c>
      <c r="D14" s="169">
        <v>14617</v>
      </c>
      <c r="E14" s="170">
        <v>188</v>
      </c>
      <c r="F14" s="170">
        <v>99</v>
      </c>
      <c r="G14" s="171">
        <v>89</v>
      </c>
      <c r="H14" s="172">
        <v>15</v>
      </c>
      <c r="I14" s="172">
        <v>5</v>
      </c>
      <c r="J14" s="172">
        <v>10</v>
      </c>
      <c r="K14" s="173">
        <v>118</v>
      </c>
      <c r="L14" s="171">
        <v>57</v>
      </c>
      <c r="M14" s="174">
        <v>61</v>
      </c>
      <c r="N14" s="173">
        <v>1</v>
      </c>
      <c r="O14" s="171">
        <v>1</v>
      </c>
      <c r="P14" s="173">
        <v>0</v>
      </c>
      <c r="Q14" s="171">
        <v>1</v>
      </c>
      <c r="R14" s="175">
        <v>70</v>
      </c>
      <c r="S14" s="171">
        <v>1</v>
      </c>
      <c r="T14" s="173">
        <v>1</v>
      </c>
      <c r="U14" s="171">
        <v>0</v>
      </c>
      <c r="V14" s="173">
        <v>1</v>
      </c>
      <c r="W14" s="170">
        <v>1</v>
      </c>
      <c r="X14" s="171">
        <v>0</v>
      </c>
      <c r="Y14" s="174">
        <v>93</v>
      </c>
      <c r="Z14" s="174">
        <v>46</v>
      </c>
      <c r="AA14" s="437"/>
      <c r="AB14" s="52">
        <v>7388</v>
      </c>
      <c r="AC14" s="52">
        <v>7102</v>
      </c>
    </row>
    <row r="15" spans="1:29" ht="18.75" customHeight="1">
      <c r="A15" s="385"/>
      <c r="B15" s="392" t="s">
        <v>159</v>
      </c>
      <c r="C15" s="111" t="s">
        <v>24</v>
      </c>
      <c r="D15" s="418"/>
      <c r="E15" s="176">
        <f>E5/D5*1000</f>
        <v>8.0007254984812377</v>
      </c>
      <c r="F15" s="177">
        <f t="shared" ref="F15:G24" si="0">+F5/AB5*1000</f>
        <v>8.4256692707482106</v>
      </c>
      <c r="G15" s="177">
        <f t="shared" si="0"/>
        <v>7.5638736476642174</v>
      </c>
      <c r="H15" s="177">
        <f t="shared" ref="H15:J24" si="1">+H5/E5*1000</f>
        <v>95.430272266449037</v>
      </c>
      <c r="I15" s="177">
        <f t="shared" si="1"/>
        <v>84.250668725377423</v>
      </c>
      <c r="J15" s="177">
        <f t="shared" si="1"/>
        <v>107.24048474813834</v>
      </c>
      <c r="K15" s="178">
        <f>K5/D5*1000</f>
        <v>10.149038116574053</v>
      </c>
      <c r="L15" s="177">
        <f t="shared" ref="L15:M24" si="2">+L5/AB5*1000</f>
        <v>10.792256398522538</v>
      </c>
      <c r="M15" s="177">
        <f t="shared" si="2"/>
        <v>9.4960941132707166</v>
      </c>
      <c r="N15" s="176">
        <f t="shared" ref="N15:P24" si="3">+N5/E5*1000</f>
        <v>2.0726648391343039</v>
      </c>
      <c r="O15" s="177">
        <f t="shared" si="3"/>
        <v>2.1531114400048104</v>
      </c>
      <c r="P15" s="177">
        <f t="shared" si="3"/>
        <v>1.9876804793383689</v>
      </c>
      <c r="Q15" s="176">
        <f t="shared" ref="Q15:Q24" si="4">+Q5/E5*1000</f>
        <v>0.94864275329608516</v>
      </c>
      <c r="R15" s="179">
        <f t="shared" ref="R15:R24" si="5">+R5/D5*1000</f>
        <v>-2.1483126180928158</v>
      </c>
      <c r="S15" s="180">
        <f t="shared" ref="S15:S24" si="6">+S5/(E5+S5)*1000</f>
        <v>22.904145120601171</v>
      </c>
      <c r="T15" s="181">
        <f t="shared" ref="T15:T24" si="7">+T5/(E5+S5)*1000</f>
        <v>10.617654418472869</v>
      </c>
      <c r="U15" s="181">
        <f t="shared" ref="U15:U24" si="8">+U5/(E5+S5)*1000</f>
        <v>12.286490702128303</v>
      </c>
      <c r="V15" s="181">
        <f t="shared" ref="V15:V24" si="9">+V5/(E5+W5)*1000</f>
        <v>3.546670004709024</v>
      </c>
      <c r="W15" s="181">
        <f t="shared" ref="W15:W24" si="10">+W5/(E5+W5)*1000</f>
        <v>3.019140096445581</v>
      </c>
      <c r="X15" s="181">
        <f t="shared" ref="X15:X24" si="11">+X5/(E5+W5)*1000</f>
        <v>0.70635360597986441</v>
      </c>
      <c r="Y15" s="181">
        <f t="shared" ref="Y15:Y24" si="12">+Y5/D5*1000</f>
        <v>5.1322958439301294</v>
      </c>
      <c r="Z15" s="182">
        <f t="shared" ref="Z15:Z24" si="13">+Z5/D5*1000</f>
        <v>1.7707504524399869</v>
      </c>
      <c r="AA15" s="183">
        <v>1.42</v>
      </c>
    </row>
    <row r="16" spans="1:29" ht="18.75" customHeight="1" thickBot="1">
      <c r="A16" s="385"/>
      <c r="B16" s="392"/>
      <c r="C16" s="102" t="s">
        <v>6</v>
      </c>
      <c r="D16" s="416"/>
      <c r="E16" s="184">
        <f>E6/D6*1000</f>
        <v>7.5402734756722225</v>
      </c>
      <c r="F16" s="184">
        <f t="shared" si="0"/>
        <v>7.8994868085421839</v>
      </c>
      <c r="G16" s="184">
        <f t="shared" si="0"/>
        <v>7.1307437960185434</v>
      </c>
      <c r="H16" s="184">
        <f>+H6/E6*1000</f>
        <v>96.88934217236104</v>
      </c>
      <c r="I16" s="184">
        <f t="shared" si="1"/>
        <v>84.45897909853548</v>
      </c>
      <c r="J16" s="184">
        <f t="shared" si="1"/>
        <v>109.94920824619062</v>
      </c>
      <c r="K16" s="185">
        <f t="shared" ref="K16:K24" si="14">K6/D6*1000</f>
        <v>10.725128550484458</v>
      </c>
      <c r="L16" s="184">
        <f t="shared" si="2"/>
        <v>11.143297117524101</v>
      </c>
      <c r="M16" s="184">
        <f t="shared" si="2"/>
        <v>10.230604035996727</v>
      </c>
      <c r="N16" s="184">
        <f t="shared" si="3"/>
        <v>1.966926495228382</v>
      </c>
      <c r="O16" s="184">
        <f t="shared" si="3"/>
        <v>1.5640551684913977</v>
      </c>
      <c r="P16" s="184">
        <f t="shared" si="3"/>
        <v>2.3902001792650132</v>
      </c>
      <c r="Q16" s="184">
        <f t="shared" si="4"/>
        <v>1.0927369417935455</v>
      </c>
      <c r="R16" s="186">
        <f t="shared" si="5"/>
        <v>-3.1848550748122348</v>
      </c>
      <c r="S16" s="187">
        <f t="shared" si="6"/>
        <v>21.945137157107233</v>
      </c>
      <c r="T16" s="188">
        <f t="shared" si="7"/>
        <v>11.186319914499466</v>
      </c>
      <c r="U16" s="188">
        <f t="shared" si="8"/>
        <v>10.758817242607766</v>
      </c>
      <c r="V16" s="188">
        <f t="shared" si="9"/>
        <v>4.3554006968641117</v>
      </c>
      <c r="W16" s="188">
        <f t="shared" si="10"/>
        <v>3.5569105691056908</v>
      </c>
      <c r="X16" s="188">
        <f t="shared" si="11"/>
        <v>0.79849012775842054</v>
      </c>
      <c r="Y16" s="189">
        <f t="shared" si="12"/>
        <v>4.6992816773057378</v>
      </c>
      <c r="Z16" s="190">
        <f t="shared" si="13"/>
        <v>1.7017387067554852</v>
      </c>
      <c r="AA16" s="191">
        <v>1.45</v>
      </c>
    </row>
    <row r="17" spans="2:27" ht="18.75" customHeight="1" thickTop="1" thickBot="1">
      <c r="B17" s="392"/>
      <c r="C17" s="103" t="s">
        <v>5</v>
      </c>
      <c r="D17" s="416"/>
      <c r="E17" s="192">
        <f>E7/D7*1000</f>
        <v>7.9490863139465517</v>
      </c>
      <c r="F17" s="193">
        <f t="shared" si="0"/>
        <v>8.2537141713771192</v>
      </c>
      <c r="G17" s="193">
        <f t="shared" si="0"/>
        <v>7.6531324124459328</v>
      </c>
      <c r="H17" s="193">
        <f t="shared" si="1"/>
        <v>93.250444049733559</v>
      </c>
      <c r="I17" s="193">
        <f t="shared" si="1"/>
        <v>81.385281385281374</v>
      </c>
      <c r="J17" s="193">
        <f t="shared" si="1"/>
        <v>105.742935278031</v>
      </c>
      <c r="K17" s="192">
        <f t="shared" si="14"/>
        <v>9.2162808018270184</v>
      </c>
      <c r="L17" s="192">
        <f t="shared" si="2"/>
        <v>9.6614905278804031</v>
      </c>
      <c r="M17" s="192">
        <f t="shared" si="2"/>
        <v>8.7833124040742288</v>
      </c>
      <c r="N17" s="192">
        <f t="shared" si="3"/>
        <v>0.44404973357015987</v>
      </c>
      <c r="O17" s="192">
        <f t="shared" si="3"/>
        <v>0.86580086580086579</v>
      </c>
      <c r="P17" s="192">
        <f t="shared" si="3"/>
        <v>0</v>
      </c>
      <c r="Q17" s="192">
        <f t="shared" si="4"/>
        <v>0.44404973357015987</v>
      </c>
      <c r="R17" s="192">
        <f t="shared" si="5"/>
        <v>-1.2671944878804673</v>
      </c>
      <c r="S17" s="194">
        <f t="shared" si="6"/>
        <v>21.720243266724587</v>
      </c>
      <c r="T17" s="195">
        <f t="shared" si="7"/>
        <v>8.6880973066898353</v>
      </c>
      <c r="U17" s="195">
        <f t="shared" si="8"/>
        <v>13.032145960034752</v>
      </c>
      <c r="V17" s="195">
        <f t="shared" si="9"/>
        <v>4.4208664898320071</v>
      </c>
      <c r="W17" s="195">
        <f t="shared" si="10"/>
        <v>4.4208664898320071</v>
      </c>
      <c r="X17" s="195">
        <f t="shared" si="11"/>
        <v>0</v>
      </c>
      <c r="Y17" s="195">
        <f t="shared" si="12"/>
        <v>4.5993159267639241</v>
      </c>
      <c r="Z17" s="195">
        <f t="shared" si="13"/>
        <v>1.6060542952245476</v>
      </c>
      <c r="AA17" s="196">
        <v>1.47</v>
      </c>
    </row>
    <row r="18" spans="2:27" ht="18.75" customHeight="1" thickTop="1">
      <c r="B18" s="392"/>
      <c r="C18" s="104" t="s">
        <v>101</v>
      </c>
      <c r="D18" s="416"/>
      <c r="E18" s="197">
        <f t="shared" ref="E18:E24" si="15">+E8/D8*1000</f>
        <v>8.1117332708807925</v>
      </c>
      <c r="F18" s="198">
        <f t="shared" si="0"/>
        <v>8.5713872037297119</v>
      </c>
      <c r="G18" s="198">
        <f t="shared" si="0"/>
        <v>7.6829761423372425</v>
      </c>
      <c r="H18" s="198">
        <f t="shared" si="1"/>
        <v>97.987751531058606</v>
      </c>
      <c r="I18" s="198">
        <f t="shared" si="1"/>
        <v>87.837837837837839</v>
      </c>
      <c r="J18" s="198">
        <f t="shared" si="1"/>
        <v>108.8929219600726</v>
      </c>
      <c r="K18" s="197">
        <f t="shared" si="14"/>
        <v>9.1123932806744872</v>
      </c>
      <c r="L18" s="197">
        <f t="shared" si="2"/>
        <v>9.5848958257923478</v>
      </c>
      <c r="M18" s="197">
        <f t="shared" si="2"/>
        <v>8.6729785127654537</v>
      </c>
      <c r="N18" s="197">
        <f t="shared" si="3"/>
        <v>0</v>
      </c>
      <c r="O18" s="197">
        <f t="shared" si="3"/>
        <v>0</v>
      </c>
      <c r="P18" s="197">
        <f t="shared" si="3"/>
        <v>0</v>
      </c>
      <c r="Q18" s="197">
        <f t="shared" si="4"/>
        <v>0</v>
      </c>
      <c r="R18" s="197">
        <f t="shared" si="5"/>
        <v>-1.0006600097936937</v>
      </c>
      <c r="S18" s="199">
        <f t="shared" si="6"/>
        <v>23.911187019641332</v>
      </c>
      <c r="T18" s="200">
        <f t="shared" si="7"/>
        <v>10.247651579846286</v>
      </c>
      <c r="U18" s="200">
        <f t="shared" si="8"/>
        <v>13.663535439795046</v>
      </c>
      <c r="V18" s="200">
        <f t="shared" si="9"/>
        <v>4.3554006968641117</v>
      </c>
      <c r="W18" s="200">
        <f t="shared" si="10"/>
        <v>4.3554006968641117</v>
      </c>
      <c r="X18" s="200">
        <f t="shared" si="11"/>
        <v>0</v>
      </c>
      <c r="Y18" s="200">
        <f t="shared" si="12"/>
        <v>4.6342623148601563</v>
      </c>
      <c r="Z18" s="200">
        <f t="shared" si="13"/>
        <v>1.5897010084665772</v>
      </c>
      <c r="AA18" s="201">
        <v>1.49</v>
      </c>
    </row>
    <row r="19" spans="2:27" ht="18.75" customHeight="1">
      <c r="B19" s="392"/>
      <c r="C19" s="105" t="s">
        <v>102</v>
      </c>
      <c r="D19" s="416"/>
      <c r="E19" s="202">
        <f t="shared" si="15"/>
        <v>7.3371787221817053</v>
      </c>
      <c r="F19" s="203">
        <f t="shared" si="0"/>
        <v>6.8591274148035604</v>
      </c>
      <c r="G19" s="203">
        <f t="shared" si="0"/>
        <v>7.7758412655851989</v>
      </c>
      <c r="H19" s="203">
        <f t="shared" si="1"/>
        <v>84.337349397590359</v>
      </c>
      <c r="I19" s="203">
        <f t="shared" si="1"/>
        <v>82.278481012658219</v>
      </c>
      <c r="J19" s="203">
        <f t="shared" si="1"/>
        <v>86.206896551724142</v>
      </c>
      <c r="K19" s="202">
        <f t="shared" si="14"/>
        <v>10.364869941877169</v>
      </c>
      <c r="L19" s="202">
        <f t="shared" si="2"/>
        <v>10.201866724549598</v>
      </c>
      <c r="M19" s="202">
        <f t="shared" si="2"/>
        <v>10.457165839924922</v>
      </c>
      <c r="N19" s="202">
        <f t="shared" si="3"/>
        <v>0</v>
      </c>
      <c r="O19" s="202">
        <f t="shared" si="3"/>
        <v>0</v>
      </c>
      <c r="P19" s="202">
        <f t="shared" si="3"/>
        <v>0</v>
      </c>
      <c r="Q19" s="202">
        <f t="shared" si="4"/>
        <v>0</v>
      </c>
      <c r="R19" s="202">
        <f t="shared" si="5"/>
        <v>-3.0276912196954631</v>
      </c>
      <c r="S19" s="204">
        <f t="shared" si="6"/>
        <v>23.52941176470588</v>
      </c>
      <c r="T19" s="205">
        <f t="shared" si="7"/>
        <v>2.9411764705882351</v>
      </c>
      <c r="U19" s="205">
        <f t="shared" si="8"/>
        <v>20.588235294117649</v>
      </c>
      <c r="V19" s="205">
        <f t="shared" si="9"/>
        <v>3.0030030030030028</v>
      </c>
      <c r="W19" s="205">
        <f t="shared" si="10"/>
        <v>3.0030030030030028</v>
      </c>
      <c r="X19" s="205">
        <f t="shared" si="11"/>
        <v>0</v>
      </c>
      <c r="Y19" s="205">
        <f t="shared" si="12"/>
        <v>4.8177860284205174</v>
      </c>
      <c r="Z19" s="206">
        <f t="shared" si="13"/>
        <v>1.4806957059824526</v>
      </c>
      <c r="AA19" s="207">
        <v>1.44</v>
      </c>
    </row>
    <row r="20" spans="2:27" ht="18.75" customHeight="1">
      <c r="B20" s="392"/>
      <c r="C20" s="106" t="s">
        <v>103</v>
      </c>
      <c r="D20" s="416"/>
      <c r="E20" s="202">
        <f t="shared" si="15"/>
        <v>4.1743970315398888</v>
      </c>
      <c r="F20" s="203">
        <f t="shared" si="0"/>
        <v>5.7160048134777375</v>
      </c>
      <c r="G20" s="203">
        <f t="shared" si="0"/>
        <v>2.4487297214569943</v>
      </c>
      <c r="H20" s="203">
        <f t="shared" si="1"/>
        <v>111.1111111111111</v>
      </c>
      <c r="I20" s="203">
        <f t="shared" si="1"/>
        <v>52.631578947368418</v>
      </c>
      <c r="J20" s="203">
        <f t="shared" si="1"/>
        <v>250</v>
      </c>
      <c r="K20" s="202">
        <f t="shared" si="14"/>
        <v>8.8126159554730972</v>
      </c>
      <c r="L20" s="202">
        <f t="shared" si="2"/>
        <v>10.5294825511432</v>
      </c>
      <c r="M20" s="202">
        <f t="shared" si="2"/>
        <v>6.7340067340067336</v>
      </c>
      <c r="N20" s="202">
        <f t="shared" si="3"/>
        <v>0</v>
      </c>
      <c r="O20" s="202">
        <f t="shared" si="3"/>
        <v>0</v>
      </c>
      <c r="P20" s="202">
        <f t="shared" si="3"/>
        <v>0</v>
      </c>
      <c r="Q20" s="202">
        <f t="shared" si="4"/>
        <v>0</v>
      </c>
      <c r="R20" s="202">
        <f t="shared" si="5"/>
        <v>-4.6382189239332101</v>
      </c>
      <c r="S20" s="204">
        <f t="shared" si="6"/>
        <v>35.714285714285715</v>
      </c>
      <c r="T20" s="205">
        <f t="shared" si="7"/>
        <v>0</v>
      </c>
      <c r="U20" s="205">
        <f t="shared" si="8"/>
        <v>35.714285714285715</v>
      </c>
      <c r="V20" s="205">
        <f t="shared" si="9"/>
        <v>0</v>
      </c>
      <c r="W20" s="205">
        <f t="shared" si="10"/>
        <v>0</v>
      </c>
      <c r="X20" s="205">
        <f t="shared" si="11"/>
        <v>0</v>
      </c>
      <c r="Y20" s="205">
        <f t="shared" si="12"/>
        <v>2.0098948670377239</v>
      </c>
      <c r="Z20" s="206">
        <f t="shared" si="13"/>
        <v>1.7006802721088434</v>
      </c>
      <c r="AA20" s="207">
        <v>0.9</v>
      </c>
    </row>
    <row r="21" spans="2:27" ht="18.75" customHeight="1">
      <c r="B21" s="392"/>
      <c r="C21" s="107" t="s">
        <v>104</v>
      </c>
      <c r="D21" s="419"/>
      <c r="E21" s="202">
        <f t="shared" si="15"/>
        <v>6.9501708092826009</v>
      </c>
      <c r="F21" s="203">
        <f>+F11/AB11*1000</f>
        <v>7.6886112445939458</v>
      </c>
      <c r="G21" s="203">
        <f t="shared" si="0"/>
        <v>6.2231100184388444</v>
      </c>
      <c r="H21" s="203">
        <f t="shared" si="1"/>
        <v>118.64406779661017</v>
      </c>
      <c r="I21" s="203">
        <f t="shared" si="1"/>
        <v>83.333333333333329</v>
      </c>
      <c r="J21" s="203">
        <f t="shared" si="1"/>
        <v>160.49382716049382</v>
      </c>
      <c r="K21" s="202">
        <f t="shared" si="14"/>
        <v>7.7747673459771471</v>
      </c>
      <c r="L21" s="202">
        <f>+L11/AB11*1000</f>
        <v>9.1302258529553093</v>
      </c>
      <c r="M21" s="202">
        <f t="shared" si="2"/>
        <v>6.4535955746773199</v>
      </c>
      <c r="N21" s="202">
        <f t="shared" si="3"/>
        <v>0</v>
      </c>
      <c r="O21" s="202">
        <f t="shared" si="3"/>
        <v>0</v>
      </c>
      <c r="P21" s="202">
        <f t="shared" si="3"/>
        <v>0</v>
      </c>
      <c r="Q21" s="202">
        <f t="shared" si="4"/>
        <v>0</v>
      </c>
      <c r="R21" s="202">
        <f t="shared" si="5"/>
        <v>-0.82459653669454591</v>
      </c>
      <c r="S21" s="204">
        <f t="shared" si="6"/>
        <v>38.04347826086957</v>
      </c>
      <c r="T21" s="205">
        <f t="shared" si="7"/>
        <v>10.869565217391305</v>
      </c>
      <c r="U21" s="205">
        <f t="shared" si="8"/>
        <v>27.173913043478262</v>
      </c>
      <c r="V21" s="205">
        <f t="shared" si="9"/>
        <v>5.6179775280898872</v>
      </c>
      <c r="W21" s="205">
        <f t="shared" si="10"/>
        <v>5.6179775280898872</v>
      </c>
      <c r="X21" s="205">
        <f t="shared" si="11"/>
        <v>0</v>
      </c>
      <c r="Y21" s="205">
        <f t="shared" si="12"/>
        <v>3.3769191502729021</v>
      </c>
      <c r="Z21" s="205">
        <f t="shared" si="13"/>
        <v>0.9816625436839832</v>
      </c>
      <c r="AA21" s="207">
        <v>1.34</v>
      </c>
    </row>
    <row r="22" spans="2:27" ht="18.75" customHeight="1">
      <c r="B22" s="393"/>
      <c r="C22" s="108" t="s">
        <v>105</v>
      </c>
      <c r="D22" s="416"/>
      <c r="E22" s="202">
        <f t="shared" si="15"/>
        <v>7.1667699938003722</v>
      </c>
      <c r="F22" s="203">
        <f>+F12/AB12*1000</f>
        <v>7.5629822678726555</v>
      </c>
      <c r="G22" s="203">
        <f t="shared" si="0"/>
        <v>6.7775427802345707</v>
      </c>
      <c r="H22" s="203">
        <f t="shared" si="1"/>
        <v>76.124567474048447</v>
      </c>
      <c r="I22" s="203">
        <f t="shared" si="1"/>
        <v>81.081081081081081</v>
      </c>
      <c r="J22" s="203">
        <f t="shared" si="1"/>
        <v>70.921985815602838</v>
      </c>
      <c r="K22" s="202">
        <f t="shared" si="14"/>
        <v>10.663360198388096</v>
      </c>
      <c r="L22" s="202">
        <f>+L12/AB12*1000</f>
        <v>11.395574633348664</v>
      </c>
      <c r="M22" s="202">
        <f t="shared" si="2"/>
        <v>9.9500096135358582</v>
      </c>
      <c r="N22" s="202">
        <f t="shared" si="3"/>
        <v>0</v>
      </c>
      <c r="O22" s="202">
        <f t="shared" si="3"/>
        <v>0</v>
      </c>
      <c r="P22" s="202">
        <f t="shared" si="3"/>
        <v>0</v>
      </c>
      <c r="Q22" s="202">
        <f t="shared" si="4"/>
        <v>0</v>
      </c>
      <c r="R22" s="202">
        <f t="shared" si="5"/>
        <v>-3.4965902045877248</v>
      </c>
      <c r="S22" s="204">
        <f t="shared" si="6"/>
        <v>13.651877133105803</v>
      </c>
      <c r="T22" s="205">
        <f t="shared" si="7"/>
        <v>10.238907849829351</v>
      </c>
      <c r="U22" s="205">
        <f t="shared" si="8"/>
        <v>3.4129692832764507</v>
      </c>
      <c r="V22" s="205">
        <f t="shared" si="9"/>
        <v>3.4482758620689653</v>
      </c>
      <c r="W22" s="205">
        <f t="shared" si="10"/>
        <v>3.4482758620689653</v>
      </c>
      <c r="X22" s="205">
        <f t="shared" si="11"/>
        <v>0</v>
      </c>
      <c r="Y22" s="205">
        <f t="shared" si="12"/>
        <v>4.4885306881587104</v>
      </c>
      <c r="Z22" s="205">
        <f t="shared" si="13"/>
        <v>1.7854928704277744</v>
      </c>
      <c r="AA22" s="207">
        <v>1.38</v>
      </c>
    </row>
    <row r="23" spans="2:27" ht="18.75" customHeight="1">
      <c r="B23" s="393"/>
      <c r="C23" s="109" t="s">
        <v>106</v>
      </c>
      <c r="D23" s="416"/>
      <c r="E23" s="202">
        <f t="shared" si="15"/>
        <v>9.3476144109055497</v>
      </c>
      <c r="F23" s="203">
        <f t="shared" si="0"/>
        <v>8.4846093133385949</v>
      </c>
      <c r="G23" s="203">
        <f t="shared" si="0"/>
        <v>10.480522048645442</v>
      </c>
      <c r="H23" s="203">
        <f t="shared" si="1"/>
        <v>93.75</v>
      </c>
      <c r="I23" s="203">
        <f t="shared" si="1"/>
        <v>69.767441860465112</v>
      </c>
      <c r="J23" s="203">
        <f t="shared" si="1"/>
        <v>113.20754716981132</v>
      </c>
      <c r="K23" s="202">
        <f t="shared" si="14"/>
        <v>5.3554040895813042</v>
      </c>
      <c r="L23" s="202">
        <f t="shared" si="2"/>
        <v>5.1302288871349644</v>
      </c>
      <c r="M23" s="202">
        <f t="shared" si="2"/>
        <v>5.7346252719003363</v>
      </c>
      <c r="N23" s="202">
        <f t="shared" si="3"/>
        <v>0</v>
      </c>
      <c r="O23" s="202">
        <f t="shared" si="3"/>
        <v>0</v>
      </c>
      <c r="P23" s="202">
        <f t="shared" si="3"/>
        <v>0</v>
      </c>
      <c r="Q23" s="202">
        <f t="shared" si="4"/>
        <v>0</v>
      </c>
      <c r="R23" s="202">
        <f t="shared" si="5"/>
        <v>3.9922103213242455</v>
      </c>
      <c r="S23" s="204">
        <f t="shared" si="6"/>
        <v>10.309278350515465</v>
      </c>
      <c r="T23" s="205">
        <f t="shared" si="7"/>
        <v>10.309278350515465</v>
      </c>
      <c r="U23" s="205">
        <f t="shared" si="8"/>
        <v>0</v>
      </c>
      <c r="V23" s="205">
        <f t="shared" si="9"/>
        <v>10.309278350515465</v>
      </c>
      <c r="W23" s="205">
        <f t="shared" si="10"/>
        <v>10.309278350515465</v>
      </c>
      <c r="X23" s="205">
        <f t="shared" si="11"/>
        <v>0</v>
      </c>
      <c r="Y23" s="205">
        <f t="shared" si="12"/>
        <v>5.744888023369036</v>
      </c>
      <c r="Z23" s="205">
        <f t="shared" si="13"/>
        <v>0.97370983446932813</v>
      </c>
      <c r="AA23" s="207">
        <v>1.45</v>
      </c>
    </row>
    <row r="24" spans="2:27" ht="18.75" customHeight="1">
      <c r="B24" s="393"/>
      <c r="C24" s="112" t="s">
        <v>107</v>
      </c>
      <c r="D24" s="417"/>
      <c r="E24" s="208">
        <f t="shared" si="15"/>
        <v>12.861736334405144</v>
      </c>
      <c r="F24" s="209">
        <f t="shared" si="0"/>
        <v>13.400108283703304</v>
      </c>
      <c r="G24" s="209">
        <f t="shared" si="0"/>
        <v>12.531681216558717</v>
      </c>
      <c r="H24" s="209">
        <f t="shared" si="1"/>
        <v>79.787234042553195</v>
      </c>
      <c r="I24" s="209">
        <f t="shared" si="1"/>
        <v>50.505050505050505</v>
      </c>
      <c r="J24" s="209">
        <f t="shared" si="1"/>
        <v>112.35955056179775</v>
      </c>
      <c r="K24" s="208">
        <f t="shared" si="14"/>
        <v>8.072791954573443</v>
      </c>
      <c r="L24" s="208">
        <f t="shared" si="2"/>
        <v>7.7152138603140221</v>
      </c>
      <c r="M24" s="208">
        <f t="shared" si="2"/>
        <v>8.5891298225851873</v>
      </c>
      <c r="N24" s="208">
        <f t="shared" si="3"/>
        <v>5.3191489361702127</v>
      </c>
      <c r="O24" s="208">
        <f t="shared" si="3"/>
        <v>10.101010101010102</v>
      </c>
      <c r="P24" s="208">
        <f t="shared" si="3"/>
        <v>0</v>
      </c>
      <c r="Q24" s="208">
        <f t="shared" si="4"/>
        <v>5.3191489361702127</v>
      </c>
      <c r="R24" s="208">
        <f t="shared" si="5"/>
        <v>4.788944379831702</v>
      </c>
      <c r="S24" s="210">
        <f t="shared" si="6"/>
        <v>5.2910052910052912</v>
      </c>
      <c r="T24" s="211">
        <f t="shared" si="7"/>
        <v>5.2910052910052912</v>
      </c>
      <c r="U24" s="211">
        <f t="shared" si="8"/>
        <v>0</v>
      </c>
      <c r="V24" s="211">
        <f t="shared" si="9"/>
        <v>5.2910052910052912</v>
      </c>
      <c r="W24" s="211">
        <f t="shared" si="10"/>
        <v>5.2910052910052912</v>
      </c>
      <c r="X24" s="211">
        <f t="shared" si="11"/>
        <v>0</v>
      </c>
      <c r="Y24" s="211">
        <f t="shared" si="12"/>
        <v>6.3624546760621197</v>
      </c>
      <c r="Z24" s="211">
        <f t="shared" si="13"/>
        <v>3.1470205924608332</v>
      </c>
      <c r="AA24" s="212">
        <v>1.97</v>
      </c>
    </row>
    <row r="25" spans="2:27" ht="38.25" customHeight="1" thickBot="1">
      <c r="B25" s="394"/>
      <c r="C25" s="395" t="s">
        <v>25</v>
      </c>
      <c r="D25" s="396"/>
      <c r="E25" s="113" t="s">
        <v>26</v>
      </c>
      <c r="F25" s="113" t="s">
        <v>27</v>
      </c>
      <c r="G25" s="113" t="s">
        <v>28</v>
      </c>
      <c r="H25" s="113" t="s">
        <v>29</v>
      </c>
      <c r="I25" s="113" t="s">
        <v>30</v>
      </c>
      <c r="J25" s="113" t="s">
        <v>31</v>
      </c>
      <c r="K25" s="113" t="s">
        <v>26</v>
      </c>
      <c r="L25" s="113" t="s">
        <v>27</v>
      </c>
      <c r="M25" s="113" t="s">
        <v>28</v>
      </c>
      <c r="N25" s="113" t="s">
        <v>29</v>
      </c>
      <c r="O25" s="375" t="s">
        <v>30</v>
      </c>
      <c r="P25" s="114" t="s">
        <v>31</v>
      </c>
      <c r="Q25" s="377" t="s">
        <v>29</v>
      </c>
      <c r="R25" s="376" t="s">
        <v>98</v>
      </c>
      <c r="S25" s="430" t="s">
        <v>32</v>
      </c>
      <c r="T25" s="431"/>
      <c r="U25" s="432"/>
      <c r="V25" s="430" t="s">
        <v>108</v>
      </c>
      <c r="W25" s="431"/>
      <c r="X25" s="432"/>
      <c r="Y25" s="430" t="s">
        <v>99</v>
      </c>
      <c r="Z25" s="431"/>
      <c r="AA25" s="115"/>
    </row>
    <row r="26" spans="2:27" ht="19.5" customHeight="1">
      <c r="B26" s="433" t="s">
        <v>196</v>
      </c>
      <c r="C26" s="433"/>
      <c r="D26" s="433"/>
      <c r="E26" s="433"/>
      <c r="F26" s="433"/>
      <c r="G26" s="433"/>
      <c r="H26" s="433"/>
      <c r="I26" s="433"/>
      <c r="J26" s="433"/>
      <c r="K26" s="433"/>
      <c r="L26" s="433"/>
      <c r="M26" s="433"/>
      <c r="N26" s="433"/>
      <c r="O26" s="433"/>
      <c r="P26" s="433"/>
    </row>
    <row r="27" spans="2:27" ht="36" customHeight="1">
      <c r="C27" s="423" t="s">
        <v>127</v>
      </c>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row>
    <row r="28" spans="2:27">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row>
  </sheetData>
  <mergeCells count="35">
    <mergeCell ref="C27:AA28"/>
    <mergeCell ref="AB3:AC3"/>
    <mergeCell ref="Y2:Y4"/>
    <mergeCell ref="AA2:AA4"/>
    <mergeCell ref="Z2:Z4"/>
    <mergeCell ref="T3:T4"/>
    <mergeCell ref="S25:U25"/>
    <mergeCell ref="V25:X25"/>
    <mergeCell ref="B26:P26"/>
    <mergeCell ref="AA5:AA11"/>
    <mergeCell ref="AA12:AA14"/>
    <mergeCell ref="Y25:Z25"/>
    <mergeCell ref="W3:W4"/>
    <mergeCell ref="X3:X4"/>
    <mergeCell ref="V2:X2"/>
    <mergeCell ref="V3:V4"/>
    <mergeCell ref="R2:R4"/>
    <mergeCell ref="U3:U4"/>
    <mergeCell ref="S2:U2"/>
    <mergeCell ref="S3:S4"/>
    <mergeCell ref="D22:D24"/>
    <mergeCell ref="D15:D21"/>
    <mergeCell ref="H2:J3"/>
    <mergeCell ref="K2:M3"/>
    <mergeCell ref="Q2:Q4"/>
    <mergeCell ref="A14:A16"/>
    <mergeCell ref="B1:P1"/>
    <mergeCell ref="N2:P3"/>
    <mergeCell ref="B15:B25"/>
    <mergeCell ref="C25:D25"/>
    <mergeCell ref="D2:D4"/>
    <mergeCell ref="E2:G3"/>
    <mergeCell ref="B2:B4"/>
    <mergeCell ref="C2:C4"/>
    <mergeCell ref="B5:B14"/>
  </mergeCells>
  <phoneticPr fontId="2"/>
  <printOptions horizontalCentered="1" verticalCentered="1"/>
  <pageMargins left="0" right="0" top="0.59055118110236227" bottom="0.59055118110236227" header="0" footer="0"/>
  <pageSetup paperSize="9" scale="95" firstPageNumber="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5"/>
  <sheetViews>
    <sheetView view="pageBreakPreview" zoomScaleNormal="100" zoomScaleSheetLayoutView="100" workbookViewId="0">
      <pane xSplit="5" ySplit="4" topLeftCell="F5" activePane="bottomRight" state="frozen"/>
      <selection pane="topRight"/>
      <selection pane="bottomLeft"/>
      <selection pane="bottomRight"/>
    </sheetView>
  </sheetViews>
  <sheetFormatPr defaultRowHeight="13.5"/>
  <cols>
    <col min="1" max="1" width="3.625" style="45" customWidth="1"/>
    <col min="2" max="2" width="10" style="45" customWidth="1"/>
    <col min="3" max="32" width="8.25" style="45" customWidth="1"/>
    <col min="33" max="50" width="7.5" style="45" customWidth="1"/>
    <col min="51" max="51" width="9" style="45" customWidth="1"/>
    <col min="52" max="16384" width="9" style="45"/>
  </cols>
  <sheetData>
    <row r="1" spans="1:53">
      <c r="A1" s="45" t="s">
        <v>110</v>
      </c>
      <c r="C1" s="116" t="s">
        <v>76</v>
      </c>
      <c r="F1" s="45" t="s">
        <v>77</v>
      </c>
      <c r="S1" s="45" t="s">
        <v>111</v>
      </c>
      <c r="AH1" s="45" t="s">
        <v>112</v>
      </c>
    </row>
    <row r="2" spans="1:53" ht="14.25" thickBot="1">
      <c r="C2" s="117" t="s">
        <v>198</v>
      </c>
      <c r="O2" s="213" t="s">
        <v>167</v>
      </c>
      <c r="AD2" s="213" t="s">
        <v>167</v>
      </c>
      <c r="AV2" s="214" t="s">
        <v>167</v>
      </c>
    </row>
    <row r="3" spans="1:53" ht="24" customHeight="1">
      <c r="A3" s="438"/>
      <c r="B3" s="439"/>
      <c r="C3" s="451" t="s">
        <v>2</v>
      </c>
      <c r="D3" s="452"/>
      <c r="E3" s="458"/>
      <c r="F3" s="459" t="s">
        <v>33</v>
      </c>
      <c r="G3" s="452"/>
      <c r="H3" s="458"/>
      <c r="I3" s="459" t="s">
        <v>34</v>
      </c>
      <c r="J3" s="452"/>
      <c r="K3" s="458"/>
      <c r="L3" s="459" t="s">
        <v>35</v>
      </c>
      <c r="M3" s="452"/>
      <c r="N3" s="458"/>
      <c r="O3" s="459" t="s">
        <v>36</v>
      </c>
      <c r="P3" s="452"/>
      <c r="Q3" s="455"/>
      <c r="R3" s="465" t="s">
        <v>184</v>
      </c>
      <c r="S3" s="466"/>
      <c r="T3" s="467"/>
      <c r="U3" s="459" t="s">
        <v>37</v>
      </c>
      <c r="V3" s="452"/>
      <c r="W3" s="458"/>
      <c r="X3" s="459" t="s">
        <v>78</v>
      </c>
      <c r="Y3" s="452"/>
      <c r="Z3" s="458"/>
      <c r="AA3" s="459" t="s">
        <v>38</v>
      </c>
      <c r="AB3" s="452"/>
      <c r="AC3" s="458"/>
      <c r="AD3" s="459" t="s">
        <v>39</v>
      </c>
      <c r="AE3" s="452"/>
      <c r="AF3" s="455"/>
      <c r="AG3" s="451" t="s">
        <v>40</v>
      </c>
      <c r="AH3" s="452"/>
      <c r="AI3" s="453"/>
      <c r="AJ3" s="452" t="s">
        <v>41</v>
      </c>
      <c r="AK3" s="452"/>
      <c r="AL3" s="458"/>
      <c r="AM3" s="459" t="s">
        <v>42</v>
      </c>
      <c r="AN3" s="452"/>
      <c r="AO3" s="458"/>
      <c r="AP3" s="459" t="s">
        <v>43</v>
      </c>
      <c r="AQ3" s="452"/>
      <c r="AR3" s="458"/>
      <c r="AS3" s="459" t="s">
        <v>44</v>
      </c>
      <c r="AT3" s="452"/>
      <c r="AU3" s="453"/>
      <c r="AV3" s="454" t="s">
        <v>45</v>
      </c>
      <c r="AW3" s="452"/>
      <c r="AX3" s="455"/>
      <c r="AY3" s="456" t="s">
        <v>23</v>
      </c>
      <c r="AZ3" s="457"/>
      <c r="BA3" s="457"/>
    </row>
    <row r="4" spans="1:53" ht="16.5" customHeight="1" thickBot="1">
      <c r="A4" s="440"/>
      <c r="B4" s="441"/>
      <c r="C4" s="215" t="s">
        <v>7</v>
      </c>
      <c r="D4" s="216" t="s">
        <v>4</v>
      </c>
      <c r="E4" s="216" t="s">
        <v>3</v>
      </c>
      <c r="F4" s="216" t="s">
        <v>7</v>
      </c>
      <c r="G4" s="216" t="s">
        <v>4</v>
      </c>
      <c r="H4" s="216" t="s">
        <v>3</v>
      </c>
      <c r="I4" s="216" t="s">
        <v>7</v>
      </c>
      <c r="J4" s="216" t="s">
        <v>4</v>
      </c>
      <c r="K4" s="216" t="s">
        <v>3</v>
      </c>
      <c r="L4" s="216" t="s">
        <v>7</v>
      </c>
      <c r="M4" s="216" t="s">
        <v>4</v>
      </c>
      <c r="N4" s="216" t="s">
        <v>3</v>
      </c>
      <c r="O4" s="216" t="s">
        <v>7</v>
      </c>
      <c r="P4" s="216" t="s">
        <v>4</v>
      </c>
      <c r="Q4" s="217" t="s">
        <v>3</v>
      </c>
      <c r="R4" s="215" t="s">
        <v>7</v>
      </c>
      <c r="S4" s="216" t="s">
        <v>4</v>
      </c>
      <c r="T4" s="216" t="s">
        <v>3</v>
      </c>
      <c r="U4" s="216" t="s">
        <v>7</v>
      </c>
      <c r="V4" s="216" t="s">
        <v>4</v>
      </c>
      <c r="W4" s="216" t="s">
        <v>3</v>
      </c>
      <c r="X4" s="216" t="s">
        <v>7</v>
      </c>
      <c r="Y4" s="216" t="s">
        <v>4</v>
      </c>
      <c r="Z4" s="216" t="s">
        <v>3</v>
      </c>
      <c r="AA4" s="216" t="s">
        <v>7</v>
      </c>
      <c r="AB4" s="216" t="s">
        <v>4</v>
      </c>
      <c r="AC4" s="216" t="s">
        <v>3</v>
      </c>
      <c r="AD4" s="216" t="s">
        <v>7</v>
      </c>
      <c r="AE4" s="216" t="s">
        <v>4</v>
      </c>
      <c r="AF4" s="217" t="s">
        <v>3</v>
      </c>
      <c r="AG4" s="215" t="s">
        <v>7</v>
      </c>
      <c r="AH4" s="216" t="s">
        <v>4</v>
      </c>
      <c r="AI4" s="216" t="s">
        <v>3</v>
      </c>
      <c r="AJ4" s="218" t="s">
        <v>7</v>
      </c>
      <c r="AK4" s="216" t="s">
        <v>4</v>
      </c>
      <c r="AL4" s="216" t="s">
        <v>3</v>
      </c>
      <c r="AM4" s="216" t="s">
        <v>7</v>
      </c>
      <c r="AN4" s="216" t="s">
        <v>4</v>
      </c>
      <c r="AO4" s="216" t="s">
        <v>3</v>
      </c>
      <c r="AP4" s="216" t="s">
        <v>7</v>
      </c>
      <c r="AQ4" s="216" t="s">
        <v>4</v>
      </c>
      <c r="AR4" s="216" t="s">
        <v>3</v>
      </c>
      <c r="AS4" s="216" t="s">
        <v>7</v>
      </c>
      <c r="AT4" s="216" t="s">
        <v>4</v>
      </c>
      <c r="AU4" s="216" t="s">
        <v>3</v>
      </c>
      <c r="AV4" s="216" t="s">
        <v>7</v>
      </c>
      <c r="AW4" s="216" t="s">
        <v>4</v>
      </c>
      <c r="AX4" s="217" t="s">
        <v>3</v>
      </c>
      <c r="AY4" s="219" t="s">
        <v>7</v>
      </c>
      <c r="AZ4" s="378" t="s">
        <v>4</v>
      </c>
      <c r="BA4" s="378" t="s">
        <v>3</v>
      </c>
    </row>
    <row r="5" spans="1:53" ht="17.25" customHeight="1" thickBot="1">
      <c r="A5" s="442" t="s">
        <v>6</v>
      </c>
      <c r="B5" s="220" t="s">
        <v>46</v>
      </c>
      <c r="C5" s="221">
        <v>19525</v>
      </c>
      <c r="D5" s="222">
        <v>9921</v>
      </c>
      <c r="E5" s="222">
        <v>9604</v>
      </c>
      <c r="F5" s="223">
        <v>27</v>
      </c>
      <c r="G5" s="223">
        <v>15</v>
      </c>
      <c r="H5" s="223">
        <v>12</v>
      </c>
      <c r="I5" s="223">
        <v>5172</v>
      </c>
      <c r="J5" s="223">
        <v>3166</v>
      </c>
      <c r="K5" s="223">
        <v>2006</v>
      </c>
      <c r="L5" s="223">
        <v>206</v>
      </c>
      <c r="M5" s="223">
        <v>107</v>
      </c>
      <c r="N5" s="223">
        <v>99</v>
      </c>
      <c r="O5" s="223">
        <v>119</v>
      </c>
      <c r="P5" s="223">
        <v>29</v>
      </c>
      <c r="Q5" s="224">
        <v>80</v>
      </c>
      <c r="R5" s="225">
        <v>2986</v>
      </c>
      <c r="S5" s="223">
        <v>1406</v>
      </c>
      <c r="T5" s="223">
        <v>1580</v>
      </c>
      <c r="U5" s="223">
        <v>1772</v>
      </c>
      <c r="V5" s="223">
        <v>785</v>
      </c>
      <c r="W5" s="223">
        <v>987</v>
      </c>
      <c r="X5" s="223">
        <v>281</v>
      </c>
      <c r="Y5" s="223">
        <v>146</v>
      </c>
      <c r="Z5" s="223">
        <v>135</v>
      </c>
      <c r="AA5" s="223">
        <v>1678</v>
      </c>
      <c r="AB5" s="223">
        <v>936</v>
      </c>
      <c r="AC5" s="223">
        <v>742</v>
      </c>
      <c r="AD5" s="223">
        <v>242</v>
      </c>
      <c r="AE5" s="223">
        <v>194</v>
      </c>
      <c r="AF5" s="224">
        <v>48</v>
      </c>
      <c r="AG5" s="225">
        <v>10</v>
      </c>
      <c r="AH5" s="223">
        <v>2</v>
      </c>
      <c r="AI5" s="226">
        <v>8</v>
      </c>
      <c r="AJ5" s="223">
        <v>177</v>
      </c>
      <c r="AK5" s="223">
        <v>98</v>
      </c>
      <c r="AL5" s="223">
        <v>79</v>
      </c>
      <c r="AM5" s="223">
        <v>405</v>
      </c>
      <c r="AN5" s="223">
        <v>206</v>
      </c>
      <c r="AO5" s="223">
        <v>199</v>
      </c>
      <c r="AP5" s="223">
        <v>1678</v>
      </c>
      <c r="AQ5" s="223">
        <v>399</v>
      </c>
      <c r="AR5" s="223">
        <v>1279</v>
      </c>
      <c r="AS5" s="227">
        <v>704</v>
      </c>
      <c r="AT5" s="228">
        <v>394</v>
      </c>
      <c r="AU5" s="228">
        <v>310</v>
      </c>
      <c r="AV5" s="228">
        <v>310</v>
      </c>
      <c r="AW5" s="229">
        <v>208</v>
      </c>
      <c r="AX5" s="230">
        <v>107</v>
      </c>
    </row>
    <row r="6" spans="1:53" ht="17.25" customHeight="1">
      <c r="A6" s="442"/>
      <c r="B6" s="231" t="s">
        <v>47</v>
      </c>
      <c r="C6" s="232">
        <f>+C5/$AY$6*100000</f>
        <v>1067.4864671145826</v>
      </c>
      <c r="D6" s="233">
        <f>+D5/$AZ$6*100000</f>
        <v>1114.32971175241</v>
      </c>
      <c r="E6" s="233">
        <f>+E5/$BA$6*100000</f>
        <v>1023.0604035996727</v>
      </c>
      <c r="F6" s="234">
        <f>+F5/$AY$6*100000</f>
        <v>1.4761656651520478</v>
      </c>
      <c r="G6" s="234">
        <f>+G5/$AZ$6*100000</f>
        <v>1.6848045233631845</v>
      </c>
      <c r="H6" s="234">
        <f>+H5/$BA$6*100000</f>
        <v>1.2782928824652304</v>
      </c>
      <c r="I6" s="234">
        <f>+I5/$AY$6*100000</f>
        <v>282.76773408023672</v>
      </c>
      <c r="J6" s="234">
        <f>+J5/$AZ$6*100000</f>
        <v>355.60607473118944</v>
      </c>
      <c r="K6" s="234">
        <f>+K5/$BA$6*100000</f>
        <v>213.6879601854377</v>
      </c>
      <c r="L6" s="234">
        <f>+L5/$AY$6*100000</f>
        <v>11.262597297085994</v>
      </c>
      <c r="M6" s="234">
        <f>+M5/$AZ$6*100000</f>
        <v>12.018272266657382</v>
      </c>
      <c r="N6" s="234">
        <f>+N5/$BA$6*100000</f>
        <v>10.545916280338151</v>
      </c>
      <c r="O6" s="234">
        <f>+O5/$AY$6*100000</f>
        <v>6.5060634871516179</v>
      </c>
      <c r="P6" s="234">
        <f>+P5/$AZ$6*100000</f>
        <v>3.2572887451688231</v>
      </c>
      <c r="Q6" s="235">
        <f>+Q5/$BA$6*100000</f>
        <v>8.5219525497682032</v>
      </c>
      <c r="R6" s="236">
        <f>+R5/$AY$6*100000</f>
        <v>163.25298800533389</v>
      </c>
      <c r="S6" s="234">
        <f>+S5/$AZ$6*100000</f>
        <v>157.92234398990914</v>
      </c>
      <c r="T6" s="234">
        <f>+T5/$BA$6*100000</f>
        <v>168.308562857922</v>
      </c>
      <c r="U6" s="234">
        <f>+U5/$AY$6*100000</f>
        <v>96.880205875904764</v>
      </c>
      <c r="V6" s="234">
        <f>+V5/$AZ$6*100000</f>
        <v>88.171436722673306</v>
      </c>
      <c r="W6" s="234">
        <f>+W5/$BA$6*100000</f>
        <v>105.1395895827652</v>
      </c>
      <c r="X6" s="234">
        <f>+X5/$AY$6*100000</f>
        <v>15.363057478063904</v>
      </c>
      <c r="Y6" s="234">
        <f>+Y5/$AZ$6*100000</f>
        <v>16.398764027401661</v>
      </c>
      <c r="Z6" s="234">
        <f>+Z5/$BA$6*100000</f>
        <v>14.380794927733843</v>
      </c>
      <c r="AA6" s="234">
        <f>+AA5/$AY$6*100000</f>
        <v>91.74096244907912</v>
      </c>
      <c r="AB6" s="234">
        <f>+AB5/$AZ$6*100000</f>
        <v>105.1318022578627</v>
      </c>
      <c r="AC6" s="234">
        <f>+AC5/$BA$6*100000</f>
        <v>79.041109899100078</v>
      </c>
      <c r="AD6" s="234">
        <f>+AD5/$AY$6*100000</f>
        <v>13.230818183955392</v>
      </c>
      <c r="AE6" s="234">
        <f>+AE5/$AZ$6*100000</f>
        <v>21.790138502163853</v>
      </c>
      <c r="AF6" s="235">
        <f>+AF5/$BA$6*100000</f>
        <v>5.1131715298609217</v>
      </c>
      <c r="AG6" s="236">
        <f>+AG5/$AY$6*100000</f>
        <v>0.54672802413038801</v>
      </c>
      <c r="AH6" s="234">
        <f>+AH5/$AZ$6*100000</f>
        <v>0.22464060311509126</v>
      </c>
      <c r="AI6" s="237">
        <f>+AI5/$BA$6*100000</f>
        <v>0.85219525497682025</v>
      </c>
      <c r="AJ6" s="234">
        <f>+AJ5/$AY$6*100000</f>
        <v>9.6770860271078689</v>
      </c>
      <c r="AK6" s="234">
        <f>+AK5/$AZ$6*100000</f>
        <v>11.007389552639472</v>
      </c>
      <c r="AL6" s="234">
        <f>+AL5/$BA$6*100000</f>
        <v>8.4154281428961006</v>
      </c>
      <c r="AM6" s="234">
        <f>+AM5/$AY$6*100000</f>
        <v>22.142484977280716</v>
      </c>
      <c r="AN6" s="234">
        <f>+AN5/$AZ$6*100000</f>
        <v>23.137982120854399</v>
      </c>
      <c r="AO6" s="234">
        <f>+AO5/$BA$6*100000</f>
        <v>21.198356967548403</v>
      </c>
      <c r="AP6" s="234">
        <f>+AP5/$AY$6*100000</f>
        <v>91.74096244907912</v>
      </c>
      <c r="AQ6" s="234">
        <f>+AQ5/$AZ$6*100000</f>
        <v>44.815800321460699</v>
      </c>
      <c r="AR6" s="234">
        <f>+AR5/$BA$6*100000</f>
        <v>136.24471638941915</v>
      </c>
      <c r="AS6" s="234">
        <f>+AS5/$AY$6*100000</f>
        <v>38.489652898779319</v>
      </c>
      <c r="AT6" s="234">
        <f>+AT5/$AZ$6*100000</f>
        <v>44.254198813672971</v>
      </c>
      <c r="AU6" s="234">
        <f>+AU5/$BA$6*100000</f>
        <v>33.022566130351791</v>
      </c>
      <c r="AV6" s="234">
        <f>+AV5/$AY$6*100000</f>
        <v>16.948568748042032</v>
      </c>
      <c r="AW6" s="234">
        <f>+AW5/$AZ$6*100000</f>
        <v>23.362622723969491</v>
      </c>
      <c r="AX6" s="235">
        <f>+AX5/$BA$6*100000</f>
        <v>11.398111535314971</v>
      </c>
      <c r="AY6" s="45">
        <f>SUM(AZ6:BA6)</f>
        <v>1829063</v>
      </c>
      <c r="AZ6" s="238">
        <f>+人口動態1!AB6</f>
        <v>890311</v>
      </c>
      <c r="BA6" s="239">
        <f>+人口動態1!AC6</f>
        <v>938752</v>
      </c>
    </row>
    <row r="7" spans="1:53" ht="17.25" customHeight="1" thickBot="1">
      <c r="A7" s="443"/>
      <c r="B7" s="240" t="s">
        <v>113</v>
      </c>
      <c r="C7" s="241">
        <v>359.6</v>
      </c>
      <c r="D7" s="242">
        <v>484.89</v>
      </c>
      <c r="E7" s="242">
        <v>257.29000000000002</v>
      </c>
      <c r="F7" s="243">
        <v>0.37</v>
      </c>
      <c r="G7" s="243">
        <v>0.54</v>
      </c>
      <c r="H7" s="243">
        <v>0.28999999999999998</v>
      </c>
      <c r="I7" s="244">
        <v>113.95</v>
      </c>
      <c r="J7" s="244">
        <v>160.19999999999999</v>
      </c>
      <c r="K7" s="244">
        <v>78.06</v>
      </c>
      <c r="L7" s="243">
        <v>3.81</v>
      </c>
      <c r="M7" s="243">
        <v>5.37</v>
      </c>
      <c r="N7" s="243">
        <v>2.4500000000000002</v>
      </c>
      <c r="O7" s="243">
        <v>1.57</v>
      </c>
      <c r="P7" s="243">
        <v>1.75</v>
      </c>
      <c r="Q7" s="245">
        <v>1.29</v>
      </c>
      <c r="R7" s="246">
        <v>50.87</v>
      </c>
      <c r="S7" s="244">
        <v>67.97</v>
      </c>
      <c r="T7" s="244">
        <v>35.96</v>
      </c>
      <c r="U7" s="244">
        <v>29.75</v>
      </c>
      <c r="V7" s="244">
        <v>37.47</v>
      </c>
      <c r="W7" s="244">
        <v>22.82</v>
      </c>
      <c r="X7" s="243">
        <v>5.45</v>
      </c>
      <c r="Y7" s="243">
        <v>7.36</v>
      </c>
      <c r="Z7" s="243">
        <v>3.86</v>
      </c>
      <c r="AA7" s="244">
        <v>23.85</v>
      </c>
      <c r="AB7" s="244">
        <v>36.880000000000003</v>
      </c>
      <c r="AC7" s="244">
        <v>15.21</v>
      </c>
      <c r="AD7" s="243">
        <v>3.6</v>
      </c>
      <c r="AE7" s="243">
        <v>7.59</v>
      </c>
      <c r="AF7" s="245">
        <v>0.95</v>
      </c>
      <c r="AG7" s="247">
        <v>0.13</v>
      </c>
      <c r="AH7" s="243">
        <v>0.09</v>
      </c>
      <c r="AI7" s="243">
        <v>0.16</v>
      </c>
      <c r="AJ7" s="248">
        <v>4.5999999999999996</v>
      </c>
      <c r="AK7" s="243">
        <v>6.4</v>
      </c>
      <c r="AL7" s="243">
        <v>2.88</v>
      </c>
      <c r="AM7" s="243">
        <v>5.83</v>
      </c>
      <c r="AN7" s="243">
        <v>8.11</v>
      </c>
      <c r="AO7" s="243">
        <v>4.32</v>
      </c>
      <c r="AP7" s="244">
        <v>16.78</v>
      </c>
      <c r="AQ7" s="244">
        <v>13.03</v>
      </c>
      <c r="AR7" s="244">
        <v>18.260000000000002</v>
      </c>
      <c r="AS7" s="244">
        <v>16.52</v>
      </c>
      <c r="AT7" s="244">
        <v>23.94</v>
      </c>
      <c r="AU7" s="244">
        <v>9.91</v>
      </c>
      <c r="AV7" s="244">
        <v>15.69</v>
      </c>
      <c r="AW7" s="244">
        <v>22.51</v>
      </c>
      <c r="AX7" s="249">
        <v>8.7200000000000006</v>
      </c>
      <c r="AZ7" s="250"/>
      <c r="BA7" s="251"/>
    </row>
    <row r="8" spans="1:53" ht="17.25" customHeight="1" thickTop="1">
      <c r="A8" s="444" t="s">
        <v>5</v>
      </c>
      <c r="B8" s="252" t="s">
        <v>46</v>
      </c>
      <c r="C8" s="253">
        <v>2611</v>
      </c>
      <c r="D8" s="254">
        <v>1352</v>
      </c>
      <c r="E8" s="254">
        <v>1259</v>
      </c>
      <c r="F8" s="255">
        <v>2</v>
      </c>
      <c r="G8" s="255">
        <v>1</v>
      </c>
      <c r="H8" s="255">
        <v>1</v>
      </c>
      <c r="I8" s="255">
        <v>708</v>
      </c>
      <c r="J8" s="255">
        <v>440</v>
      </c>
      <c r="K8" s="255">
        <v>268</v>
      </c>
      <c r="L8" s="255">
        <v>25</v>
      </c>
      <c r="M8" s="255">
        <v>11</v>
      </c>
      <c r="N8" s="255">
        <v>14</v>
      </c>
      <c r="O8" s="255">
        <v>8</v>
      </c>
      <c r="P8" s="255">
        <v>3</v>
      </c>
      <c r="Q8" s="256">
        <v>5</v>
      </c>
      <c r="R8" s="257">
        <v>377</v>
      </c>
      <c r="S8" s="255">
        <v>171</v>
      </c>
      <c r="T8" s="255">
        <v>206</v>
      </c>
      <c r="U8" s="255">
        <v>208</v>
      </c>
      <c r="V8" s="255">
        <v>100</v>
      </c>
      <c r="W8" s="255">
        <v>118</v>
      </c>
      <c r="X8" s="255">
        <v>23</v>
      </c>
      <c r="Y8" s="255">
        <v>15</v>
      </c>
      <c r="Z8" s="255">
        <v>8</v>
      </c>
      <c r="AA8" s="255">
        <v>261</v>
      </c>
      <c r="AB8" s="255">
        <v>151</v>
      </c>
      <c r="AC8" s="255">
        <v>110</v>
      </c>
      <c r="AD8" s="255">
        <v>44</v>
      </c>
      <c r="AE8" s="255">
        <v>39</v>
      </c>
      <c r="AF8" s="256">
        <v>5</v>
      </c>
      <c r="AG8" s="257">
        <v>3</v>
      </c>
      <c r="AH8" s="255">
        <v>0</v>
      </c>
      <c r="AI8" s="258">
        <v>3</v>
      </c>
      <c r="AJ8" s="255">
        <v>25</v>
      </c>
      <c r="AK8" s="255">
        <v>10</v>
      </c>
      <c r="AL8" s="255">
        <v>15</v>
      </c>
      <c r="AM8" s="255">
        <v>51</v>
      </c>
      <c r="AN8" s="255">
        <v>46</v>
      </c>
      <c r="AO8" s="255">
        <v>25</v>
      </c>
      <c r="AP8" s="255">
        <v>233</v>
      </c>
      <c r="AQ8" s="255">
        <v>51</v>
      </c>
      <c r="AR8" s="255">
        <v>182</v>
      </c>
      <c r="AS8" s="259">
        <v>106</v>
      </c>
      <c r="AT8" s="260">
        <v>60</v>
      </c>
      <c r="AU8" s="260">
        <v>46</v>
      </c>
      <c r="AV8" s="260">
        <v>37</v>
      </c>
      <c r="AW8" s="261">
        <v>25</v>
      </c>
      <c r="AX8" s="262">
        <v>12</v>
      </c>
      <c r="AZ8" s="250"/>
      <c r="BA8" s="251"/>
    </row>
    <row r="9" spans="1:53" ht="17.25" customHeight="1">
      <c r="A9" s="442"/>
      <c r="B9" s="231" t="s">
        <v>47</v>
      </c>
      <c r="C9" s="232">
        <f>+C8/$AY$9*100000</f>
        <v>921.7126699308451</v>
      </c>
      <c r="D9" s="233">
        <f>+D8/$AZ$9*100000</f>
        <v>966.14905278804031</v>
      </c>
      <c r="E9" s="233">
        <f>+E8/$BA$9*100000</f>
        <v>878.33124040742291</v>
      </c>
      <c r="F9" s="234">
        <f>+F8/$AY$9*100000</f>
        <v>0.70602272687157797</v>
      </c>
      <c r="G9" s="234">
        <f>+G8/$AZ$9*100000</f>
        <v>0.7146072875651186</v>
      </c>
      <c r="H9" s="234">
        <f>+H8/$BA$9*100000</f>
        <v>0.69764197014092366</v>
      </c>
      <c r="I9" s="234">
        <f>+I8/$AY$9*100000</f>
        <v>249.93204531253861</v>
      </c>
      <c r="J9" s="234">
        <f>+J8/$AZ$9*100000</f>
        <v>314.42720652865216</v>
      </c>
      <c r="K9" s="234">
        <f>+K8/$BA$9*100000</f>
        <v>186.96804799776754</v>
      </c>
      <c r="L9" s="234">
        <f>+L8/$AY$9*100000</f>
        <v>8.8252840858947241</v>
      </c>
      <c r="M9" s="234">
        <f>+M8/$AZ$9*100000</f>
        <v>7.8606801632163048</v>
      </c>
      <c r="N9" s="234">
        <f>+N8/$BA$9*100000</f>
        <v>9.7669875819729306</v>
      </c>
      <c r="O9" s="234">
        <f>+O8/$AY$9*100000</f>
        <v>2.8240909074863119</v>
      </c>
      <c r="P9" s="234">
        <f>+P8/$AZ$9*100000</f>
        <v>2.1438218626953556</v>
      </c>
      <c r="Q9" s="235">
        <f>+Q8/$BA$9*100000</f>
        <v>3.4882098507046186</v>
      </c>
      <c r="R9" s="236">
        <f>+R8/$AY$9*100000</f>
        <v>133.08528401529244</v>
      </c>
      <c r="S9" s="234">
        <f>+S8/$AZ$9*100000</f>
        <v>122.19784617363528</v>
      </c>
      <c r="T9" s="234">
        <f>+T8/$BA$9*100000</f>
        <v>143.71424584903028</v>
      </c>
      <c r="U9" s="234">
        <f>+U8/$AY$9*100000</f>
        <v>73.426363594644116</v>
      </c>
      <c r="V9" s="234">
        <f>+V8/$AZ$9*100000</f>
        <v>71.460728756511855</v>
      </c>
      <c r="W9" s="234">
        <f>+W8/$BA$9*100000</f>
        <v>82.321752476628987</v>
      </c>
      <c r="X9" s="234">
        <f>+X8/$AY$9*100000</f>
        <v>8.1192613590231471</v>
      </c>
      <c r="Y9" s="234">
        <f>+Y8/$AZ$9*100000</f>
        <v>10.719109313476778</v>
      </c>
      <c r="Z9" s="234">
        <f>+Z8/$BA$9*100000</f>
        <v>5.5811357611273893</v>
      </c>
      <c r="AA9" s="234">
        <f>+AA8/$AY$9*100000</f>
        <v>92.135965856740938</v>
      </c>
      <c r="AB9" s="234">
        <f>+AB8/$AZ$9*100000</f>
        <v>107.90570042233291</v>
      </c>
      <c r="AC9" s="234">
        <f>+AC8/$BA$9*100000</f>
        <v>76.740616715501602</v>
      </c>
      <c r="AD9" s="234">
        <f>+AD8/$AY$9*100000</f>
        <v>15.532499991174715</v>
      </c>
      <c r="AE9" s="234">
        <f>+AE8/$AZ$9*100000</f>
        <v>27.869684215039623</v>
      </c>
      <c r="AF9" s="235">
        <f>+AF8/$BA$9*100000</f>
        <v>3.4882098507046186</v>
      </c>
      <c r="AG9" s="236">
        <f>+AG8/$AY$9*100000</f>
        <v>1.0590340903073669</v>
      </c>
      <c r="AH9" s="234">
        <f>+AH8/$AZ$9*100000</f>
        <v>0</v>
      </c>
      <c r="AI9" s="237">
        <f>+AI8/$BA$9*100000</f>
        <v>2.0929259104227711</v>
      </c>
      <c r="AJ9" s="234">
        <f>+AJ8/$AY$9*100000</f>
        <v>8.8252840858947241</v>
      </c>
      <c r="AK9" s="234">
        <f>+AK8/$AZ$9*100000</f>
        <v>7.1460728756511855</v>
      </c>
      <c r="AL9" s="234">
        <f>+AL8/$BA$9*100000</f>
        <v>10.464629552113855</v>
      </c>
      <c r="AM9" s="234">
        <f>+AM8/$AY$9*100000</f>
        <v>18.003579535225239</v>
      </c>
      <c r="AN9" s="234">
        <f>+AN8/$AZ$9*100000</f>
        <v>32.871935227995458</v>
      </c>
      <c r="AO9" s="234">
        <f>+AO8/$BA$9*100000</f>
        <v>17.441049253523094</v>
      </c>
      <c r="AP9" s="234">
        <f>+AP8/$AY$9*100000</f>
        <v>82.251647680538838</v>
      </c>
      <c r="AQ9" s="234">
        <f>+AQ8/$AZ$9*100000</f>
        <v>36.444971665821043</v>
      </c>
      <c r="AR9" s="234">
        <f>+AR8/$BA$9*100000</f>
        <v>126.97083856564812</v>
      </c>
      <c r="AS9" s="234">
        <f>+AS8/$AY$9*100000</f>
        <v>37.419204524193638</v>
      </c>
      <c r="AT9" s="234">
        <f>+AT8/$AZ$9*100000</f>
        <v>42.876437253907113</v>
      </c>
      <c r="AU9" s="234">
        <f>+AU8/$BA$9*100000</f>
        <v>32.091530626482488</v>
      </c>
      <c r="AV9" s="234">
        <f>+AV8/$AY$9*100000</f>
        <v>13.061420447124192</v>
      </c>
      <c r="AW9" s="234">
        <f>+AW8/$AZ$9*100000</f>
        <v>17.865182189127964</v>
      </c>
      <c r="AX9" s="235">
        <f>+AX8/$BA$9*100000</f>
        <v>8.3717036416910844</v>
      </c>
      <c r="AY9" s="45">
        <f>SUM(AZ9:BA9)</f>
        <v>283277</v>
      </c>
      <c r="AZ9" s="263">
        <f>+人口動態1!AB7</f>
        <v>139937</v>
      </c>
      <c r="BA9" s="264">
        <f>+人口動態1!AC7</f>
        <v>143340</v>
      </c>
    </row>
    <row r="10" spans="1:53" ht="17.25" customHeight="1" thickBot="1">
      <c r="A10" s="445"/>
      <c r="B10" s="265" t="s">
        <v>113</v>
      </c>
      <c r="C10" s="266">
        <v>348.22</v>
      </c>
      <c r="D10" s="267">
        <v>475.23</v>
      </c>
      <c r="E10" s="267">
        <v>243.28</v>
      </c>
      <c r="F10" s="268">
        <v>0.23</v>
      </c>
      <c r="G10" s="268">
        <v>0.23</v>
      </c>
      <c r="H10" s="268">
        <v>0.3</v>
      </c>
      <c r="I10" s="269">
        <v>113.49</v>
      </c>
      <c r="J10" s="269">
        <v>160.22999999999999</v>
      </c>
      <c r="K10" s="269">
        <v>76.47</v>
      </c>
      <c r="L10" s="268">
        <v>3.67</v>
      </c>
      <c r="M10" s="268">
        <v>4.53</v>
      </c>
      <c r="N10" s="268">
        <v>2.74</v>
      </c>
      <c r="O10" s="268">
        <v>0.77</v>
      </c>
      <c r="P10" s="268">
        <v>0.92</v>
      </c>
      <c r="Q10" s="270">
        <v>0.59</v>
      </c>
      <c r="R10" s="271">
        <v>44.75</v>
      </c>
      <c r="S10" s="269">
        <v>60.16</v>
      </c>
      <c r="T10" s="269">
        <v>30.09</v>
      </c>
      <c r="U10" s="269">
        <v>28.29</v>
      </c>
      <c r="V10" s="269">
        <v>35.270000000000003</v>
      </c>
      <c r="W10" s="272">
        <v>22.62</v>
      </c>
      <c r="X10" s="273">
        <v>3.57</v>
      </c>
      <c r="Y10" s="268">
        <v>5.69</v>
      </c>
      <c r="Z10" s="274">
        <v>1.89</v>
      </c>
      <c r="AA10" s="275">
        <v>27.3</v>
      </c>
      <c r="AB10" s="269">
        <v>44.42</v>
      </c>
      <c r="AC10" s="269">
        <v>15.9</v>
      </c>
      <c r="AD10" s="268">
        <v>5.29</v>
      </c>
      <c r="AE10" s="268">
        <v>11.94</v>
      </c>
      <c r="AF10" s="270">
        <v>0.48</v>
      </c>
      <c r="AG10" s="276">
        <v>0.26</v>
      </c>
      <c r="AH10" s="268">
        <v>0</v>
      </c>
      <c r="AI10" s="268">
        <v>0.4</v>
      </c>
      <c r="AJ10" s="277">
        <v>5.28</v>
      </c>
      <c r="AK10" s="268">
        <v>5.77</v>
      </c>
      <c r="AL10" s="268">
        <v>4.41</v>
      </c>
      <c r="AM10" s="268">
        <v>5.61</v>
      </c>
      <c r="AN10" s="268">
        <v>7.61</v>
      </c>
      <c r="AO10" s="268">
        <v>4.3899999999999997</v>
      </c>
      <c r="AP10" s="269">
        <v>18.059999999999999</v>
      </c>
      <c r="AQ10" s="269">
        <v>12.94</v>
      </c>
      <c r="AR10" s="269">
        <v>20.32</v>
      </c>
      <c r="AS10" s="269">
        <v>16.54</v>
      </c>
      <c r="AT10" s="269">
        <v>23.39</v>
      </c>
      <c r="AU10" s="269">
        <v>10.64</v>
      </c>
      <c r="AV10" s="269">
        <v>12.28</v>
      </c>
      <c r="AW10" s="269">
        <v>18.23</v>
      </c>
      <c r="AX10" s="278">
        <v>5.87</v>
      </c>
      <c r="AZ10" s="250"/>
      <c r="BA10" s="251"/>
    </row>
    <row r="11" spans="1:53" ht="17.25" customHeight="1" thickTop="1">
      <c r="A11" s="446" t="s">
        <v>101</v>
      </c>
      <c r="B11" s="279" t="s">
        <v>46</v>
      </c>
      <c r="C11" s="280">
        <v>1284</v>
      </c>
      <c r="D11" s="281">
        <v>662</v>
      </c>
      <c r="E11" s="281">
        <v>622</v>
      </c>
      <c r="F11" s="282">
        <v>1</v>
      </c>
      <c r="G11" s="282">
        <v>0</v>
      </c>
      <c r="H11" s="282">
        <v>1</v>
      </c>
      <c r="I11" s="282">
        <v>346</v>
      </c>
      <c r="J11" s="282">
        <v>213</v>
      </c>
      <c r="K11" s="282">
        <v>133</v>
      </c>
      <c r="L11" s="282">
        <v>12</v>
      </c>
      <c r="M11" s="282">
        <v>3</v>
      </c>
      <c r="N11" s="282">
        <v>9</v>
      </c>
      <c r="O11" s="282">
        <v>4</v>
      </c>
      <c r="P11" s="282">
        <v>2</v>
      </c>
      <c r="Q11" s="283">
        <v>2</v>
      </c>
      <c r="R11" s="284">
        <v>189</v>
      </c>
      <c r="S11" s="282">
        <v>89</v>
      </c>
      <c r="T11" s="282">
        <v>100</v>
      </c>
      <c r="U11" s="282">
        <v>94</v>
      </c>
      <c r="V11" s="282">
        <v>48</v>
      </c>
      <c r="W11" s="282">
        <v>46</v>
      </c>
      <c r="X11" s="282">
        <v>9</v>
      </c>
      <c r="Y11" s="282">
        <v>5</v>
      </c>
      <c r="Z11" s="282">
        <v>4</v>
      </c>
      <c r="AA11" s="282">
        <v>135</v>
      </c>
      <c r="AB11" s="282">
        <v>77</v>
      </c>
      <c r="AC11" s="282">
        <v>58</v>
      </c>
      <c r="AD11" s="282">
        <v>21</v>
      </c>
      <c r="AE11" s="282">
        <v>20</v>
      </c>
      <c r="AF11" s="283">
        <v>1</v>
      </c>
      <c r="AG11" s="284">
        <v>2</v>
      </c>
      <c r="AH11" s="282">
        <v>0</v>
      </c>
      <c r="AI11" s="285">
        <v>2</v>
      </c>
      <c r="AJ11" s="282">
        <v>12</v>
      </c>
      <c r="AK11" s="282">
        <v>4</v>
      </c>
      <c r="AL11" s="282">
        <v>8</v>
      </c>
      <c r="AM11" s="282">
        <v>29</v>
      </c>
      <c r="AN11" s="282">
        <v>14</v>
      </c>
      <c r="AO11" s="282">
        <v>15</v>
      </c>
      <c r="AP11" s="282">
        <v>119</v>
      </c>
      <c r="AQ11" s="282">
        <v>29</v>
      </c>
      <c r="AR11" s="282">
        <v>90</v>
      </c>
      <c r="AS11" s="286">
        <v>53</v>
      </c>
      <c r="AT11" s="287">
        <v>31</v>
      </c>
      <c r="AU11" s="287">
        <v>22</v>
      </c>
      <c r="AV11" s="287">
        <v>15</v>
      </c>
      <c r="AW11" s="288">
        <v>9</v>
      </c>
      <c r="AX11" s="289">
        <v>6</v>
      </c>
      <c r="AZ11" s="250"/>
      <c r="BA11" s="251"/>
    </row>
    <row r="12" spans="1:53" ht="17.25" customHeight="1">
      <c r="A12" s="447"/>
      <c r="B12" s="231" t="s">
        <v>47</v>
      </c>
      <c r="C12" s="232">
        <f>+C11/$AY$12*100000</f>
        <v>912.03545857483812</v>
      </c>
      <c r="D12" s="233">
        <f>+D11/$AZ$12*100000</f>
        <v>958.48958257923471</v>
      </c>
      <c r="E12" s="233">
        <f>+E11/$BA$12*100000</f>
        <v>867.29785127654532</v>
      </c>
      <c r="F12" s="234">
        <f>+F11/$AY$12*100000</f>
        <v>0.71030798954426644</v>
      </c>
      <c r="G12" s="234">
        <f>+G11/$AZ$12*100000</f>
        <v>0</v>
      </c>
      <c r="H12" s="234">
        <f>+H11/$BA$12*100000</f>
        <v>1.3943695358143815</v>
      </c>
      <c r="I12" s="234">
        <f>+I11/$AY$12*100000</f>
        <v>245.76656438231618</v>
      </c>
      <c r="J12" s="234">
        <f>+J11/$AZ$12*100000</f>
        <v>308.39619499905888</v>
      </c>
      <c r="K12" s="234">
        <f>+K11/$BA$12*100000</f>
        <v>185.45114826331275</v>
      </c>
      <c r="L12" s="234">
        <f>+L11/$AY$12*100000</f>
        <v>8.5236958745311959</v>
      </c>
      <c r="M12" s="234">
        <f>+M11/$AZ$12*100000</f>
        <v>4.3436083802684351</v>
      </c>
      <c r="N12" s="234">
        <f>+N11/$BA$12*100000</f>
        <v>12.549325822329434</v>
      </c>
      <c r="O12" s="234">
        <f>+O11/$AY$12*100000</f>
        <v>2.8412319581770658</v>
      </c>
      <c r="P12" s="234">
        <f>+P11/$AZ$12*100000</f>
        <v>2.8957389201789567</v>
      </c>
      <c r="Q12" s="235">
        <f>+Q11/$BA$12*100000</f>
        <v>2.788739071628763</v>
      </c>
      <c r="R12" s="236">
        <f>+R11/$AY$12*100000</f>
        <v>134.24821002386633</v>
      </c>
      <c r="S12" s="234">
        <f>+S11/$AZ$12*100000</f>
        <v>128.86038194796359</v>
      </c>
      <c r="T12" s="234">
        <f>+T11/$BA$12*100000</f>
        <v>139.43695358143816</v>
      </c>
      <c r="U12" s="234">
        <f>+U11/$AY$12*100000</f>
        <v>66.768951017161044</v>
      </c>
      <c r="V12" s="234">
        <f>+V11/$AZ$12*100000</f>
        <v>69.497734084294962</v>
      </c>
      <c r="W12" s="234">
        <f>+W11/$BA$12*100000</f>
        <v>64.140998647461558</v>
      </c>
      <c r="X12" s="234">
        <f>+X11/$AY$12*100000</f>
        <v>6.3927719058983969</v>
      </c>
      <c r="Y12" s="234">
        <f>+Y11/$AZ$12*100000</f>
        <v>7.2393473004473927</v>
      </c>
      <c r="Z12" s="234">
        <f>+Z11/$BA$12*100000</f>
        <v>5.577478143257526</v>
      </c>
      <c r="AA12" s="234">
        <f>+AA11/$AY$12*100000</f>
        <v>95.891578588475966</v>
      </c>
      <c r="AB12" s="234">
        <f>+AB11/$AZ$12*100000</f>
        <v>111.48594842688983</v>
      </c>
      <c r="AC12" s="234">
        <f>+AC11/$BA$12*100000</f>
        <v>80.873433077234125</v>
      </c>
      <c r="AD12" s="234">
        <f>+AD11/$AY$12*100000</f>
        <v>14.916467780429596</v>
      </c>
      <c r="AE12" s="234">
        <f>+AE11/$AZ$12*100000</f>
        <v>28.957389201789571</v>
      </c>
      <c r="AF12" s="235">
        <f>+AF11/$BA$12*100000</f>
        <v>1.3943695358143815</v>
      </c>
      <c r="AG12" s="236">
        <f>+AG11/$AY$12*100000</f>
        <v>1.4206159790885329</v>
      </c>
      <c r="AH12" s="234">
        <f>+AH11/$AZ$12*100000</f>
        <v>0</v>
      </c>
      <c r="AI12" s="237">
        <f>+AI11/$BA$12*100000</f>
        <v>2.788739071628763</v>
      </c>
      <c r="AJ12" s="234">
        <f>+AJ11/$AY$12*100000</f>
        <v>8.5236958745311959</v>
      </c>
      <c r="AK12" s="234">
        <f>+AK11/$AZ$12*100000</f>
        <v>5.7914778403579135</v>
      </c>
      <c r="AL12" s="234">
        <f>+AL11/$BA$12*100000</f>
        <v>11.154956286515052</v>
      </c>
      <c r="AM12" s="234">
        <f>+AM11/$AY$12*100000</f>
        <v>20.598931696783726</v>
      </c>
      <c r="AN12" s="234">
        <f>+AN11/$AZ$12*100000</f>
        <v>20.270172441252697</v>
      </c>
      <c r="AO12" s="234">
        <f>+AO11/$BA$12*100000</f>
        <v>20.915543037215723</v>
      </c>
      <c r="AP12" s="234">
        <f>+AP11/$AY$12*100000</f>
        <v>84.526650755767704</v>
      </c>
      <c r="AQ12" s="234">
        <f>+AQ11/$AZ$12*100000</f>
        <v>41.988214342594873</v>
      </c>
      <c r="AR12" s="234">
        <f>+AR11/$BA$12*100000</f>
        <v>125.49325822329433</v>
      </c>
      <c r="AS12" s="234">
        <f>+AS11/$AY$12*100000</f>
        <v>37.646323445846114</v>
      </c>
      <c r="AT12" s="234">
        <f>+AT11/$AZ$12*100000</f>
        <v>44.883953262773829</v>
      </c>
      <c r="AU12" s="234">
        <f>+AU11/$BA$12*100000</f>
        <v>30.676129787916395</v>
      </c>
      <c r="AV12" s="234">
        <f>+AV11/$AY$12*100000</f>
        <v>10.654619843163996</v>
      </c>
      <c r="AW12" s="234">
        <f>+AW11/$AZ$12*100000</f>
        <v>13.030825140805305</v>
      </c>
      <c r="AX12" s="235">
        <f>+AX11/$BA$12*100000</f>
        <v>8.366217214886289</v>
      </c>
      <c r="AY12" s="45">
        <f>SUM(AZ12:BA12)</f>
        <v>140784</v>
      </c>
      <c r="AZ12" s="263">
        <f>+人口動態1!AB8</f>
        <v>69067</v>
      </c>
      <c r="BA12" s="264">
        <f>+人口動態1!AC8</f>
        <v>71717</v>
      </c>
    </row>
    <row r="13" spans="1:53" ht="17.25" customHeight="1">
      <c r="A13" s="447"/>
      <c r="B13" s="290" t="s">
        <v>113</v>
      </c>
      <c r="C13" s="291">
        <v>343.05</v>
      </c>
      <c r="D13" s="292">
        <v>466.65</v>
      </c>
      <c r="E13" s="292">
        <v>240.48</v>
      </c>
      <c r="F13" s="293">
        <v>0.32</v>
      </c>
      <c r="G13" s="293">
        <v>0</v>
      </c>
      <c r="H13" s="293">
        <v>0.6</v>
      </c>
      <c r="I13" s="294">
        <v>110.6</v>
      </c>
      <c r="J13" s="294">
        <v>155.88999999999999</v>
      </c>
      <c r="K13" s="294">
        <v>74.78</v>
      </c>
      <c r="L13" s="293">
        <v>3.72</v>
      </c>
      <c r="M13" s="293">
        <v>2.93</v>
      </c>
      <c r="N13" s="293">
        <v>4.1399999999999997</v>
      </c>
      <c r="O13" s="293">
        <v>0.91</v>
      </c>
      <c r="P13" s="293">
        <v>1.25</v>
      </c>
      <c r="Q13" s="295">
        <v>0.6</v>
      </c>
      <c r="R13" s="296">
        <v>46.32</v>
      </c>
      <c r="S13" s="294">
        <v>64.38</v>
      </c>
      <c r="T13" s="294">
        <v>29.27</v>
      </c>
      <c r="U13" s="294">
        <v>25.37</v>
      </c>
      <c r="V13" s="294">
        <v>33.19</v>
      </c>
      <c r="W13" s="294">
        <v>19.29</v>
      </c>
      <c r="X13" s="293">
        <v>2.13</v>
      </c>
      <c r="Y13" s="293">
        <v>3.17</v>
      </c>
      <c r="Z13" s="293">
        <v>1.23</v>
      </c>
      <c r="AA13" s="294">
        <v>28.94</v>
      </c>
      <c r="AB13" s="294">
        <v>46.71</v>
      </c>
      <c r="AC13" s="294">
        <v>16.399999999999999</v>
      </c>
      <c r="AD13" s="293">
        <v>4.9800000000000004</v>
      </c>
      <c r="AE13" s="293">
        <v>11.95</v>
      </c>
      <c r="AF13" s="295">
        <v>0.2</v>
      </c>
      <c r="AG13" s="297">
        <v>0.39</v>
      </c>
      <c r="AH13" s="293">
        <v>0</v>
      </c>
      <c r="AI13" s="293">
        <v>0.62</v>
      </c>
      <c r="AJ13" s="298">
        <v>5.2</v>
      </c>
      <c r="AK13" s="293">
        <v>4.6100000000000003</v>
      </c>
      <c r="AL13" s="293">
        <v>5.41</v>
      </c>
      <c r="AM13" s="293">
        <v>6.54</v>
      </c>
      <c r="AN13" s="293">
        <v>8.14</v>
      </c>
      <c r="AO13" s="293">
        <v>5.73</v>
      </c>
      <c r="AP13" s="294">
        <v>19.440000000000001</v>
      </c>
      <c r="AQ13" s="294">
        <v>15.29</v>
      </c>
      <c r="AR13" s="294">
        <v>20.94</v>
      </c>
      <c r="AS13" s="294">
        <v>15.9</v>
      </c>
      <c r="AT13" s="294">
        <v>23.82</v>
      </c>
      <c r="AU13" s="294">
        <v>9.1</v>
      </c>
      <c r="AV13" s="294">
        <v>10.67</v>
      </c>
      <c r="AW13" s="294">
        <v>15.69</v>
      </c>
      <c r="AX13" s="299">
        <v>5.29</v>
      </c>
      <c r="AZ13" s="263"/>
      <c r="BA13" s="264"/>
    </row>
    <row r="14" spans="1:53" ht="17.25" customHeight="1">
      <c r="A14" s="449" t="s">
        <v>102</v>
      </c>
      <c r="B14" s="279" t="s">
        <v>46</v>
      </c>
      <c r="C14" s="280">
        <v>469</v>
      </c>
      <c r="D14" s="281">
        <v>235</v>
      </c>
      <c r="E14" s="281">
        <v>234</v>
      </c>
      <c r="F14" s="282">
        <v>0</v>
      </c>
      <c r="G14" s="282">
        <v>0</v>
      </c>
      <c r="H14" s="282">
        <v>0</v>
      </c>
      <c r="I14" s="282">
        <v>109</v>
      </c>
      <c r="J14" s="282">
        <v>67</v>
      </c>
      <c r="K14" s="282">
        <v>42</v>
      </c>
      <c r="L14" s="282">
        <v>6</v>
      </c>
      <c r="M14" s="282">
        <v>3</v>
      </c>
      <c r="N14" s="282">
        <v>3</v>
      </c>
      <c r="O14" s="282">
        <v>2</v>
      </c>
      <c r="P14" s="282">
        <v>0</v>
      </c>
      <c r="Q14" s="283">
        <v>2</v>
      </c>
      <c r="R14" s="284">
        <v>77</v>
      </c>
      <c r="S14" s="282">
        <v>28</v>
      </c>
      <c r="T14" s="282">
        <v>49</v>
      </c>
      <c r="U14" s="282">
        <v>43</v>
      </c>
      <c r="V14" s="282">
        <v>19</v>
      </c>
      <c r="W14" s="282">
        <v>24</v>
      </c>
      <c r="X14" s="282">
        <v>6</v>
      </c>
      <c r="Y14" s="282">
        <v>4</v>
      </c>
      <c r="Z14" s="282">
        <v>2</v>
      </c>
      <c r="AA14" s="282">
        <v>39</v>
      </c>
      <c r="AB14" s="282">
        <v>26</v>
      </c>
      <c r="AC14" s="282">
        <v>13</v>
      </c>
      <c r="AD14" s="282">
        <v>9</v>
      </c>
      <c r="AE14" s="282">
        <v>9</v>
      </c>
      <c r="AF14" s="283">
        <v>0</v>
      </c>
      <c r="AG14" s="284">
        <v>1</v>
      </c>
      <c r="AH14" s="282">
        <v>0</v>
      </c>
      <c r="AI14" s="285">
        <v>1</v>
      </c>
      <c r="AJ14" s="282">
        <v>2</v>
      </c>
      <c r="AK14" s="282">
        <v>1</v>
      </c>
      <c r="AL14" s="282">
        <v>1</v>
      </c>
      <c r="AM14" s="282">
        <v>9</v>
      </c>
      <c r="AN14" s="282">
        <v>6</v>
      </c>
      <c r="AO14" s="282">
        <v>3</v>
      </c>
      <c r="AP14" s="282">
        <v>34</v>
      </c>
      <c r="AQ14" s="282">
        <v>8</v>
      </c>
      <c r="AR14" s="282">
        <v>26</v>
      </c>
      <c r="AS14" s="286">
        <v>21</v>
      </c>
      <c r="AT14" s="287">
        <v>9</v>
      </c>
      <c r="AU14" s="287">
        <v>12</v>
      </c>
      <c r="AV14" s="287">
        <v>5</v>
      </c>
      <c r="AW14" s="288">
        <v>3</v>
      </c>
      <c r="AX14" s="289">
        <v>2</v>
      </c>
      <c r="AZ14" s="263"/>
      <c r="BA14" s="264"/>
    </row>
    <row r="15" spans="1:53" ht="17.25" customHeight="1">
      <c r="A15" s="450"/>
      <c r="B15" s="231" t="s">
        <v>47</v>
      </c>
      <c r="C15" s="232">
        <f>+C14/$AY$15*100000</f>
        <v>1032.7666696027482</v>
      </c>
      <c r="D15" s="233">
        <f>+D14/$AZ$15*100000</f>
        <v>1020.1866724549598</v>
      </c>
      <c r="E15" s="233">
        <f>+E14/$BA$15*100000</f>
        <v>1045.7165839924921</v>
      </c>
      <c r="F15" s="234">
        <f>+F14/$AY$15*100000</f>
        <v>0</v>
      </c>
      <c r="G15" s="234">
        <f>+G14/$AZ$15*100000</f>
        <v>0</v>
      </c>
      <c r="H15" s="234">
        <f>+H14/$BA$15*100000</f>
        <v>0</v>
      </c>
      <c r="I15" s="234">
        <f>+I14/$AY$15*100000</f>
        <v>240.02466308464722</v>
      </c>
      <c r="J15" s="234">
        <f>+J14/$AZ$15*100000</f>
        <v>290.86173214673323</v>
      </c>
      <c r="K15" s="234">
        <f>+K14/$BA$15*100000</f>
        <v>187.69272020378065</v>
      </c>
      <c r="L15" s="234">
        <f>+L14/$AY$15*100000</f>
        <v>13.212366775301684</v>
      </c>
      <c r="M15" s="234">
        <f>+M14/$AZ$15*100000</f>
        <v>13.023659648361189</v>
      </c>
      <c r="N15" s="234">
        <f>+N14/$BA$15*100000</f>
        <v>13.40662287169862</v>
      </c>
      <c r="O15" s="234">
        <f>+O14/$AY$15*100000</f>
        <v>4.4041222584338939</v>
      </c>
      <c r="P15" s="234">
        <f>+P14/$AZ$15*100000</f>
        <v>0</v>
      </c>
      <c r="Q15" s="235">
        <f>+Q14/$BA$15*100000</f>
        <v>8.9377485811324142</v>
      </c>
      <c r="R15" s="236">
        <f>+R14/$AY$15*100000</f>
        <v>169.55870694970494</v>
      </c>
      <c r="S15" s="234">
        <f>+S14/$AZ$15*100000</f>
        <v>121.55415671803776</v>
      </c>
      <c r="T15" s="234">
        <f>+T14/$BA$15*100000</f>
        <v>218.97484023774413</v>
      </c>
      <c r="U15" s="234">
        <f>+U14/$AY$15*100000</f>
        <v>94.688628556328723</v>
      </c>
      <c r="V15" s="234">
        <f>+V14/$AZ$15*100000</f>
        <v>82.483177772954207</v>
      </c>
      <c r="W15" s="234">
        <f>+W14/$BA$15*100000</f>
        <v>107.25298297358896</v>
      </c>
      <c r="X15" s="234">
        <f>+X14/$AY$15*100000</f>
        <v>13.212366775301684</v>
      </c>
      <c r="Y15" s="234">
        <f>+Y14/$AZ$15*100000</f>
        <v>17.364879531148254</v>
      </c>
      <c r="Z15" s="234">
        <f>+Z14/$BA$15*100000</f>
        <v>8.9377485811324142</v>
      </c>
      <c r="AA15" s="234">
        <f>+AA14/$AY$15*100000</f>
        <v>85.880384039460935</v>
      </c>
      <c r="AB15" s="234">
        <f>+AB14/$AZ$15*100000</f>
        <v>112.87171695246366</v>
      </c>
      <c r="AC15" s="234">
        <f>+AC14/$BA$15*100000</f>
        <v>58.095365777360676</v>
      </c>
      <c r="AD15" s="234">
        <f>+AD14/$AY$15*100000</f>
        <v>19.818550162952526</v>
      </c>
      <c r="AE15" s="234">
        <f>+AE14/$AZ$15*100000</f>
        <v>39.070978945083567</v>
      </c>
      <c r="AF15" s="235">
        <f>+AF14/$BA$15*100000</f>
        <v>0</v>
      </c>
      <c r="AG15" s="236">
        <f>+AG14/$AY$15*100000</f>
        <v>2.202061129216947</v>
      </c>
      <c r="AH15" s="234">
        <f>+AH14/$AZ$15*100000</f>
        <v>0</v>
      </c>
      <c r="AI15" s="237">
        <f>+AI14/$BA$15*100000</f>
        <v>4.4688742905662071</v>
      </c>
      <c r="AJ15" s="234">
        <f>+AJ14/$AY$15*100000</f>
        <v>4.4041222584338939</v>
      </c>
      <c r="AK15" s="234">
        <f>+AK14/$AZ$15*100000</f>
        <v>4.3412198827870636</v>
      </c>
      <c r="AL15" s="234">
        <f>+AL14/$BA$15*100000</f>
        <v>4.4688742905662071</v>
      </c>
      <c r="AM15" s="234">
        <f>+AM14/$AY$15*100000</f>
        <v>19.818550162952526</v>
      </c>
      <c r="AN15" s="234">
        <f>+AN14/$AZ$15*100000</f>
        <v>26.047319296722378</v>
      </c>
      <c r="AO15" s="234">
        <f>+AO14/$BA$15*100000</f>
        <v>13.40662287169862</v>
      </c>
      <c r="AP15" s="234">
        <f>+AP14/$AY$15*100000</f>
        <v>74.870078393376204</v>
      </c>
      <c r="AQ15" s="234">
        <f>+AQ14/$AZ$15*100000</f>
        <v>34.729759062296509</v>
      </c>
      <c r="AR15" s="234">
        <f>+AR14/$BA$15*100000</f>
        <v>116.19073155472135</v>
      </c>
      <c r="AS15" s="234">
        <f>+AS14/$AY$15*100000</f>
        <v>46.24328371355589</v>
      </c>
      <c r="AT15" s="234">
        <f>+AT14/$AZ$15*100000</f>
        <v>39.070978945083567</v>
      </c>
      <c r="AU15" s="234">
        <f>+AU14/$BA$15*100000</f>
        <v>53.626491486794478</v>
      </c>
      <c r="AV15" s="234">
        <f>+AV14/$AY$15*100000</f>
        <v>11.010305646084735</v>
      </c>
      <c r="AW15" s="234">
        <f>+AW14/$AZ$15*100000</f>
        <v>13.023659648361189</v>
      </c>
      <c r="AX15" s="235">
        <f>+AX14/$BA$15*100000</f>
        <v>8.9377485811324142</v>
      </c>
      <c r="AY15" s="45">
        <f>SUM(AZ15:BA15)</f>
        <v>45412</v>
      </c>
      <c r="AZ15" s="250">
        <f>+人口動態1!AB9</f>
        <v>23035</v>
      </c>
      <c r="BA15" s="251">
        <f>+人口動態1!AC9</f>
        <v>22377</v>
      </c>
    </row>
    <row r="16" spans="1:53" ht="17.25" customHeight="1">
      <c r="A16" s="450"/>
      <c r="B16" s="290" t="s">
        <v>113</v>
      </c>
      <c r="C16" s="291">
        <v>351.23</v>
      </c>
      <c r="D16" s="292">
        <v>456.64</v>
      </c>
      <c r="E16" s="292">
        <v>265.08</v>
      </c>
      <c r="F16" s="293">
        <v>0</v>
      </c>
      <c r="G16" s="293">
        <v>0</v>
      </c>
      <c r="H16" s="293">
        <v>0</v>
      </c>
      <c r="I16" s="294">
        <v>104.2</v>
      </c>
      <c r="J16" s="294">
        <v>139.06</v>
      </c>
      <c r="K16" s="294">
        <v>79.16</v>
      </c>
      <c r="L16" s="293">
        <v>5.08</v>
      </c>
      <c r="M16" s="293">
        <v>7.09</v>
      </c>
      <c r="N16" s="293">
        <v>2.81</v>
      </c>
      <c r="O16" s="293">
        <v>0.72</v>
      </c>
      <c r="P16" s="293">
        <v>0</v>
      </c>
      <c r="Q16" s="295">
        <v>1.03</v>
      </c>
      <c r="R16" s="296">
        <v>46.73</v>
      </c>
      <c r="S16" s="294">
        <v>50.72</v>
      </c>
      <c r="T16" s="294">
        <v>41.47</v>
      </c>
      <c r="U16" s="294">
        <v>33.96</v>
      </c>
      <c r="V16" s="294">
        <v>39.94</v>
      </c>
      <c r="W16" s="294">
        <v>28.61</v>
      </c>
      <c r="X16" s="293">
        <v>6.48</v>
      </c>
      <c r="Y16" s="293">
        <v>9.7100000000000009</v>
      </c>
      <c r="Z16" s="293">
        <v>3</v>
      </c>
      <c r="AA16" s="294">
        <v>24.96</v>
      </c>
      <c r="AB16" s="294">
        <v>45.71</v>
      </c>
      <c r="AC16" s="294">
        <v>9.51</v>
      </c>
      <c r="AD16" s="293">
        <v>5.56</v>
      </c>
      <c r="AE16" s="293">
        <v>14.32</v>
      </c>
      <c r="AF16" s="295">
        <v>0</v>
      </c>
      <c r="AG16" s="297">
        <v>0.36</v>
      </c>
      <c r="AH16" s="293">
        <v>0</v>
      </c>
      <c r="AI16" s="293">
        <v>0.51</v>
      </c>
      <c r="AJ16" s="298">
        <v>3.64</v>
      </c>
      <c r="AK16" s="293">
        <v>4.74</v>
      </c>
      <c r="AL16" s="293">
        <v>1.78</v>
      </c>
      <c r="AM16" s="293">
        <v>4.59</v>
      </c>
      <c r="AN16" s="293">
        <v>9.3000000000000007</v>
      </c>
      <c r="AO16" s="293">
        <v>1.54</v>
      </c>
      <c r="AP16" s="294">
        <v>15.49</v>
      </c>
      <c r="AQ16" s="294">
        <v>10.62</v>
      </c>
      <c r="AR16" s="294">
        <v>18.71</v>
      </c>
      <c r="AS16" s="294">
        <v>19.27</v>
      </c>
      <c r="AT16" s="294">
        <v>19.63</v>
      </c>
      <c r="AU16" s="294">
        <v>18.149999999999999</v>
      </c>
      <c r="AV16" s="294">
        <v>9.59</v>
      </c>
      <c r="AW16" s="294">
        <v>10.79</v>
      </c>
      <c r="AX16" s="299">
        <v>8.3000000000000007</v>
      </c>
      <c r="AZ16" s="263"/>
      <c r="BA16" s="264"/>
    </row>
    <row r="17" spans="1:53" ht="17.25" customHeight="1">
      <c r="A17" s="449" t="s">
        <v>114</v>
      </c>
      <c r="B17" s="279" t="s">
        <v>46</v>
      </c>
      <c r="C17" s="280">
        <v>57</v>
      </c>
      <c r="D17" s="281">
        <v>35</v>
      </c>
      <c r="E17" s="281">
        <v>22</v>
      </c>
      <c r="F17" s="282">
        <v>0</v>
      </c>
      <c r="G17" s="282">
        <v>0</v>
      </c>
      <c r="H17" s="282">
        <v>0</v>
      </c>
      <c r="I17" s="282">
        <v>18</v>
      </c>
      <c r="J17" s="282">
        <v>13</v>
      </c>
      <c r="K17" s="282">
        <v>5</v>
      </c>
      <c r="L17" s="282">
        <v>1</v>
      </c>
      <c r="M17" s="282">
        <v>0</v>
      </c>
      <c r="N17" s="282">
        <v>0</v>
      </c>
      <c r="O17" s="282">
        <v>0</v>
      </c>
      <c r="P17" s="282">
        <v>0</v>
      </c>
      <c r="Q17" s="283">
        <v>0</v>
      </c>
      <c r="R17" s="284">
        <v>7</v>
      </c>
      <c r="S17" s="282">
        <v>4</v>
      </c>
      <c r="T17" s="282">
        <v>3</v>
      </c>
      <c r="U17" s="282">
        <v>6</v>
      </c>
      <c r="V17" s="282">
        <v>4</v>
      </c>
      <c r="W17" s="282">
        <v>2</v>
      </c>
      <c r="X17" s="282">
        <v>0</v>
      </c>
      <c r="Y17" s="282">
        <v>0</v>
      </c>
      <c r="Z17" s="282">
        <v>0</v>
      </c>
      <c r="AA17" s="282">
        <v>6</v>
      </c>
      <c r="AB17" s="282">
        <v>4</v>
      </c>
      <c r="AC17" s="282">
        <v>2</v>
      </c>
      <c r="AD17" s="282">
        <v>0</v>
      </c>
      <c r="AE17" s="282">
        <v>0</v>
      </c>
      <c r="AF17" s="283">
        <v>0</v>
      </c>
      <c r="AG17" s="284">
        <v>0</v>
      </c>
      <c r="AH17" s="282">
        <v>0</v>
      </c>
      <c r="AI17" s="285">
        <v>0</v>
      </c>
      <c r="AJ17" s="282">
        <v>2</v>
      </c>
      <c r="AK17" s="282">
        <v>1</v>
      </c>
      <c r="AL17" s="282">
        <v>1</v>
      </c>
      <c r="AM17" s="282">
        <v>1</v>
      </c>
      <c r="AN17" s="282">
        <v>1</v>
      </c>
      <c r="AO17" s="282">
        <v>0</v>
      </c>
      <c r="AP17" s="282">
        <v>2</v>
      </c>
      <c r="AQ17" s="282">
        <v>0</v>
      </c>
      <c r="AR17" s="282">
        <v>2</v>
      </c>
      <c r="AS17" s="286">
        <v>1</v>
      </c>
      <c r="AT17" s="287">
        <v>1</v>
      </c>
      <c r="AU17" s="287">
        <v>0</v>
      </c>
      <c r="AV17" s="287">
        <v>0</v>
      </c>
      <c r="AW17" s="288">
        <v>0</v>
      </c>
      <c r="AX17" s="289">
        <v>0</v>
      </c>
      <c r="AZ17" s="263"/>
      <c r="BA17" s="264"/>
    </row>
    <row r="18" spans="1:53" ht="17.25" customHeight="1">
      <c r="A18" s="450"/>
      <c r="B18" s="231" t="s">
        <v>47</v>
      </c>
      <c r="C18" s="232">
        <f>+C17/$AY$18*100000</f>
        <v>864.81565771506598</v>
      </c>
      <c r="D18" s="233">
        <f>+D17/$AZ$18*100000</f>
        <v>1052.9482551143201</v>
      </c>
      <c r="E18" s="233">
        <f>+E17/$BA$18*100000</f>
        <v>673.40067340067333</v>
      </c>
      <c r="F18" s="234">
        <f>+F17/$AY$18*100000</f>
        <v>0</v>
      </c>
      <c r="G18" s="234">
        <f>+G17/$AZ$18*100000</f>
        <v>0</v>
      </c>
      <c r="H18" s="234">
        <f>+H17/$BA$18*100000</f>
        <v>0</v>
      </c>
      <c r="I18" s="234">
        <f>+I17/$AY$18*100000</f>
        <v>273.09968138370505</v>
      </c>
      <c r="J18" s="234">
        <f>+J17/$AZ$18*100000</f>
        <v>391.09506618531896</v>
      </c>
      <c r="K18" s="234">
        <f>+K17/$BA$18*100000</f>
        <v>153.04560759106215</v>
      </c>
      <c r="L18" s="234">
        <f>+L17/$AY$18*100000</f>
        <v>15.172204521316946</v>
      </c>
      <c r="M18" s="234">
        <f>+M17/$AZ$18*100000</f>
        <v>0</v>
      </c>
      <c r="N18" s="234">
        <f>+N17/$BA$18*100000</f>
        <v>0</v>
      </c>
      <c r="O18" s="234">
        <f>+O17/$AY$18*100000</f>
        <v>0</v>
      </c>
      <c r="P18" s="234">
        <f>+P17/$AZ$18*100000</f>
        <v>0</v>
      </c>
      <c r="Q18" s="235">
        <f>+Q17/$BA$18*100000</f>
        <v>0</v>
      </c>
      <c r="R18" s="236">
        <f>+R17/$AY$18*100000</f>
        <v>106.20543164921864</v>
      </c>
      <c r="S18" s="234">
        <f>+S17/$AZ$18*100000</f>
        <v>120.33694344163659</v>
      </c>
      <c r="T18" s="234">
        <f>+T17/$BA$18*100000</f>
        <v>91.827364554637285</v>
      </c>
      <c r="U18" s="234">
        <f>+U17/$AY$18*100000</f>
        <v>91.033227127901682</v>
      </c>
      <c r="V18" s="234">
        <f>+V17/$AZ$18*100000</f>
        <v>120.33694344163659</v>
      </c>
      <c r="W18" s="234">
        <f>+W17/$BA$18*100000</f>
        <v>61.218243036424852</v>
      </c>
      <c r="X18" s="234">
        <f>+X17/$AY$18*100000</f>
        <v>0</v>
      </c>
      <c r="Y18" s="234">
        <f>+Y17/$AZ$18*100000</f>
        <v>0</v>
      </c>
      <c r="Z18" s="234">
        <f>+Z17/$BA$18*100000</f>
        <v>0</v>
      </c>
      <c r="AA18" s="234">
        <f>+AA17/$AY$18*100000</f>
        <v>91.033227127901682</v>
      </c>
      <c r="AB18" s="234">
        <f>+AB17/$AZ$18*100000</f>
        <v>120.33694344163659</v>
      </c>
      <c r="AC18" s="234">
        <f>+AC17/$BA$18*100000</f>
        <v>61.218243036424852</v>
      </c>
      <c r="AD18" s="234">
        <f>+AD17/$AY$18*100000</f>
        <v>0</v>
      </c>
      <c r="AE18" s="234">
        <f>+AE17/$AZ$18*100000</f>
        <v>0</v>
      </c>
      <c r="AF18" s="235">
        <f>+AF17/$BA$18*100000</f>
        <v>0</v>
      </c>
      <c r="AG18" s="236">
        <f>+AG17/$AY$18*100000</f>
        <v>0</v>
      </c>
      <c r="AH18" s="234">
        <f>+AH17/$AZ$18*100000</f>
        <v>0</v>
      </c>
      <c r="AI18" s="237">
        <f>+AI17/$BA$18*100000</f>
        <v>0</v>
      </c>
      <c r="AJ18" s="234">
        <f>+AJ17/$AY$18*100000</f>
        <v>30.344409042633892</v>
      </c>
      <c r="AK18" s="234">
        <f>+AK17/$AZ$18*100000</f>
        <v>30.084235860409148</v>
      </c>
      <c r="AL18" s="234">
        <f>+AL17/$BA$18*100000</f>
        <v>30.609121518212426</v>
      </c>
      <c r="AM18" s="234">
        <f>+AM17/$AY$18*100000</f>
        <v>15.172204521316946</v>
      </c>
      <c r="AN18" s="234">
        <f>+AN17/$AZ$18*100000</f>
        <v>30.084235860409148</v>
      </c>
      <c r="AO18" s="234">
        <f>+AO17/$BA$18*100000</f>
        <v>0</v>
      </c>
      <c r="AP18" s="234">
        <f>+AP17/$AY$18*100000</f>
        <v>30.344409042633892</v>
      </c>
      <c r="AQ18" s="234">
        <f>+AQ17/$AZ$18*100000</f>
        <v>0</v>
      </c>
      <c r="AR18" s="234">
        <f>+AR17/$BA$18*100000</f>
        <v>61.218243036424852</v>
      </c>
      <c r="AS18" s="234">
        <f>+AS17/$AY$18*100000</f>
        <v>15.172204521316946</v>
      </c>
      <c r="AT18" s="234">
        <f>+AT17/$AZ$18*100000</f>
        <v>30.084235860409148</v>
      </c>
      <c r="AU18" s="234">
        <f>+AU17/$BA$18*100000</f>
        <v>0</v>
      </c>
      <c r="AV18" s="234">
        <f>+AV17/$AY$18*100000</f>
        <v>0</v>
      </c>
      <c r="AW18" s="234">
        <f>+AW17/$AZ$18*100000</f>
        <v>0</v>
      </c>
      <c r="AX18" s="235">
        <f>+AX17/$BA$18*100000</f>
        <v>0</v>
      </c>
      <c r="AY18" s="45">
        <f>SUM(AZ18:BA18)</f>
        <v>6591</v>
      </c>
      <c r="AZ18" s="250">
        <f>+人口動態1!AB10</f>
        <v>3324</v>
      </c>
      <c r="BA18" s="251">
        <f>+人口動態1!AC10</f>
        <v>3267</v>
      </c>
    </row>
    <row r="19" spans="1:53" ht="17.25" customHeight="1">
      <c r="A19" s="450"/>
      <c r="B19" s="290" t="s">
        <v>113</v>
      </c>
      <c r="C19" s="291">
        <v>317.89999999999998</v>
      </c>
      <c r="D19" s="292">
        <v>505.47</v>
      </c>
      <c r="E19" s="292">
        <v>139.19999999999999</v>
      </c>
      <c r="F19" s="293">
        <v>0</v>
      </c>
      <c r="G19" s="293">
        <v>0</v>
      </c>
      <c r="H19" s="293">
        <v>0</v>
      </c>
      <c r="I19" s="294">
        <v>114.71</v>
      </c>
      <c r="J19" s="294">
        <v>184.1</v>
      </c>
      <c r="K19" s="294">
        <v>43.11</v>
      </c>
      <c r="L19" s="293">
        <v>2.4300000000000002</v>
      </c>
      <c r="M19" s="293">
        <v>0</v>
      </c>
      <c r="N19" s="293">
        <v>3.24</v>
      </c>
      <c r="O19" s="293">
        <v>0</v>
      </c>
      <c r="P19" s="293">
        <v>0</v>
      </c>
      <c r="Q19" s="295">
        <v>0</v>
      </c>
      <c r="R19" s="296">
        <v>29.27</v>
      </c>
      <c r="S19" s="294">
        <v>50</v>
      </c>
      <c r="T19" s="294">
        <v>9.73</v>
      </c>
      <c r="U19" s="294">
        <v>45.76</v>
      </c>
      <c r="V19" s="294">
        <v>71.91</v>
      </c>
      <c r="W19" s="294">
        <v>21.4</v>
      </c>
      <c r="X19" s="293">
        <v>0</v>
      </c>
      <c r="Y19" s="293">
        <v>0</v>
      </c>
      <c r="Z19" s="293">
        <v>0</v>
      </c>
      <c r="AA19" s="294">
        <v>23.86</v>
      </c>
      <c r="AB19" s="294">
        <v>44.24</v>
      </c>
      <c r="AC19" s="294">
        <v>6.49</v>
      </c>
      <c r="AD19" s="293">
        <v>0</v>
      </c>
      <c r="AE19" s="293">
        <v>0</v>
      </c>
      <c r="AF19" s="295">
        <v>0</v>
      </c>
      <c r="AG19" s="297">
        <v>0</v>
      </c>
      <c r="AH19" s="293">
        <v>0</v>
      </c>
      <c r="AI19" s="293">
        <v>0</v>
      </c>
      <c r="AJ19" s="298">
        <v>20.53</v>
      </c>
      <c r="AK19" s="293">
        <v>28.2</v>
      </c>
      <c r="AL19" s="293">
        <v>11.66</v>
      </c>
      <c r="AM19" s="293">
        <v>2.4300000000000002</v>
      </c>
      <c r="AN19" s="293">
        <v>9.73</v>
      </c>
      <c r="AO19" s="293">
        <v>0</v>
      </c>
      <c r="AP19" s="294">
        <v>4.8600000000000003</v>
      </c>
      <c r="AQ19" s="294">
        <v>0</v>
      </c>
      <c r="AR19" s="294">
        <v>6.49</v>
      </c>
      <c r="AS19" s="294">
        <v>6.17</v>
      </c>
      <c r="AT19" s="294">
        <v>13.09</v>
      </c>
      <c r="AU19" s="294">
        <v>0</v>
      </c>
      <c r="AV19" s="294">
        <v>0</v>
      </c>
      <c r="AW19" s="294">
        <v>0</v>
      </c>
      <c r="AX19" s="299">
        <v>0</v>
      </c>
      <c r="AZ19" s="263"/>
      <c r="BA19" s="264"/>
    </row>
    <row r="20" spans="1:53" ht="17.25" customHeight="1">
      <c r="A20" s="447" t="s">
        <v>104</v>
      </c>
      <c r="B20" s="300" t="s">
        <v>46</v>
      </c>
      <c r="C20" s="221">
        <v>198</v>
      </c>
      <c r="D20" s="222">
        <v>114</v>
      </c>
      <c r="E20" s="222">
        <v>84</v>
      </c>
      <c r="F20" s="223">
        <v>1</v>
      </c>
      <c r="G20" s="223">
        <v>1</v>
      </c>
      <c r="H20" s="223">
        <v>0</v>
      </c>
      <c r="I20" s="223">
        <v>63</v>
      </c>
      <c r="J20" s="223">
        <v>41</v>
      </c>
      <c r="K20" s="223">
        <v>22</v>
      </c>
      <c r="L20" s="223">
        <v>1</v>
      </c>
      <c r="M20" s="223">
        <v>1</v>
      </c>
      <c r="N20" s="223">
        <v>0</v>
      </c>
      <c r="O20" s="223">
        <v>0</v>
      </c>
      <c r="P20" s="223">
        <v>0</v>
      </c>
      <c r="Q20" s="224">
        <v>0</v>
      </c>
      <c r="R20" s="225">
        <v>28</v>
      </c>
      <c r="S20" s="223">
        <v>14</v>
      </c>
      <c r="T20" s="223">
        <v>14</v>
      </c>
      <c r="U20" s="223">
        <v>14</v>
      </c>
      <c r="V20" s="223">
        <v>6</v>
      </c>
      <c r="W20" s="223">
        <v>8</v>
      </c>
      <c r="X20" s="223">
        <v>2</v>
      </c>
      <c r="Y20" s="223">
        <v>2</v>
      </c>
      <c r="Z20" s="223">
        <v>0</v>
      </c>
      <c r="AA20" s="223">
        <v>18</v>
      </c>
      <c r="AB20" s="223">
        <v>13</v>
      </c>
      <c r="AC20" s="223">
        <v>5</v>
      </c>
      <c r="AD20" s="223">
        <v>3</v>
      </c>
      <c r="AE20" s="223">
        <v>2</v>
      </c>
      <c r="AF20" s="224">
        <v>1</v>
      </c>
      <c r="AG20" s="225">
        <v>0</v>
      </c>
      <c r="AH20" s="223">
        <v>0</v>
      </c>
      <c r="AI20" s="226">
        <v>0</v>
      </c>
      <c r="AJ20" s="223">
        <v>3</v>
      </c>
      <c r="AK20" s="223">
        <v>1</v>
      </c>
      <c r="AL20" s="223">
        <v>2</v>
      </c>
      <c r="AM20" s="223">
        <v>5</v>
      </c>
      <c r="AN20" s="223">
        <v>2</v>
      </c>
      <c r="AO20" s="223">
        <v>3</v>
      </c>
      <c r="AP20" s="223">
        <v>17</v>
      </c>
      <c r="AQ20" s="223">
        <v>2</v>
      </c>
      <c r="AR20" s="223">
        <v>15</v>
      </c>
      <c r="AS20" s="227">
        <v>7</v>
      </c>
      <c r="AT20" s="228">
        <v>5</v>
      </c>
      <c r="AU20" s="228">
        <v>2</v>
      </c>
      <c r="AV20" s="228">
        <v>5</v>
      </c>
      <c r="AW20" s="229">
        <v>5</v>
      </c>
      <c r="AX20" s="230">
        <v>0</v>
      </c>
      <c r="AZ20" s="263"/>
      <c r="BA20" s="264"/>
    </row>
    <row r="21" spans="1:53" ht="17.25" customHeight="1">
      <c r="A21" s="447"/>
      <c r="B21" s="231" t="s">
        <v>47</v>
      </c>
      <c r="C21" s="232">
        <f>+C20/$AY$21*100000</f>
        <v>776.40969335738373</v>
      </c>
      <c r="D21" s="233">
        <f>+D20/$AZ$21*100000</f>
        <v>913.02258529553092</v>
      </c>
      <c r="E21" s="233">
        <f>+E20/$BA$21*100000</f>
        <v>645.35955746773197</v>
      </c>
      <c r="F21" s="234">
        <f>+F20/$AY$21*100000</f>
        <v>3.9212610775625438</v>
      </c>
      <c r="G21" s="234">
        <f>+G20/$AZ$21*100000</f>
        <v>8.0089700464520259</v>
      </c>
      <c r="H21" s="234">
        <f>+H20/$BA$21*100000</f>
        <v>0</v>
      </c>
      <c r="I21" s="234">
        <f>+I20/$AY$21*100000</f>
        <v>247.03944788644029</v>
      </c>
      <c r="J21" s="234">
        <f>+J20/$AZ$21*100000</f>
        <v>328.36777190453307</v>
      </c>
      <c r="K21" s="234">
        <f>+K20/$BA$21*100000</f>
        <v>169.02274124154886</v>
      </c>
      <c r="L21" s="234">
        <f>+L20/$AY$21*100000</f>
        <v>3.9212610775625438</v>
      </c>
      <c r="M21" s="234">
        <f>+M20/$AZ$21*100000</f>
        <v>8.0089700464520259</v>
      </c>
      <c r="N21" s="234">
        <f>+N20/$BA$21*100000</f>
        <v>0</v>
      </c>
      <c r="O21" s="234">
        <f>+O20/$AY$21*100000</f>
        <v>0</v>
      </c>
      <c r="P21" s="234">
        <f>+P20/$AZ$21*100000</f>
        <v>0</v>
      </c>
      <c r="Q21" s="235">
        <f>+Q20/$BA$21*100000</f>
        <v>0</v>
      </c>
      <c r="R21" s="236">
        <f>+R20/$AY$21*100000</f>
        <v>109.79531017175123</v>
      </c>
      <c r="S21" s="234">
        <f>+S20/$AZ$21*100000</f>
        <v>112.12558065032837</v>
      </c>
      <c r="T21" s="234">
        <f>+T20/$BA$21*100000</f>
        <v>107.55992624462202</v>
      </c>
      <c r="U21" s="234">
        <f>+U20/$AY$21*100000</f>
        <v>54.897655085875613</v>
      </c>
      <c r="V21" s="234">
        <f>+V20/$AZ$21*100000</f>
        <v>48.053820278712159</v>
      </c>
      <c r="W21" s="234">
        <f>+W20/$BA$21*100000</f>
        <v>61.462814996926852</v>
      </c>
      <c r="X21" s="234">
        <f>+X20/$AY$21*100000</f>
        <v>7.8425221551250877</v>
      </c>
      <c r="Y21" s="234">
        <f>+Y20/$AZ$21*100000</f>
        <v>16.017940092904052</v>
      </c>
      <c r="Z21" s="234">
        <f>+Z20/$BA$21*100000</f>
        <v>0</v>
      </c>
      <c r="AA21" s="234">
        <f>+AA20/$AY$21*100000</f>
        <v>70.58269939612579</v>
      </c>
      <c r="AB21" s="234">
        <f>+AB20/$AZ$21*100000</f>
        <v>104.11661060387634</v>
      </c>
      <c r="AC21" s="234">
        <f>+AC20/$BA$21*100000</f>
        <v>38.414259373079283</v>
      </c>
      <c r="AD21" s="234">
        <f>+AD20/$AY$21*100000</f>
        <v>11.763783232687633</v>
      </c>
      <c r="AE21" s="234">
        <f>+AE20/$AZ$21*100000</f>
        <v>16.017940092904052</v>
      </c>
      <c r="AF21" s="235">
        <f>+AF20/$BA$21*100000</f>
        <v>7.6828518746158565</v>
      </c>
      <c r="AG21" s="236">
        <f>+AG20/$AY$21*100000</f>
        <v>0</v>
      </c>
      <c r="AH21" s="234">
        <f>+AH20/$AZ$21*100000</f>
        <v>0</v>
      </c>
      <c r="AI21" s="237">
        <f>+AI20/$BA$21*100000</f>
        <v>0</v>
      </c>
      <c r="AJ21" s="234">
        <f>+AJ20/$AY$21*100000</f>
        <v>11.763783232687633</v>
      </c>
      <c r="AK21" s="234">
        <f>+AK20/$AZ$21*100000</f>
        <v>8.0089700464520259</v>
      </c>
      <c r="AL21" s="234">
        <f>+AL20/$BA$21*100000</f>
        <v>15.365703749231713</v>
      </c>
      <c r="AM21" s="234">
        <f>+AM20/$AY$21*100000</f>
        <v>19.606305387812721</v>
      </c>
      <c r="AN21" s="234">
        <f>+AN20/$AZ$21*100000</f>
        <v>16.017940092904052</v>
      </c>
      <c r="AO21" s="234">
        <f>+AO20/$BA$21*100000</f>
        <v>23.048555623847573</v>
      </c>
      <c r="AP21" s="234">
        <f>+AP20/$AY$21*100000</f>
        <v>66.661438318563242</v>
      </c>
      <c r="AQ21" s="234">
        <f>+AQ20/$AZ$21*100000</f>
        <v>16.017940092904052</v>
      </c>
      <c r="AR21" s="234">
        <f>+AR20/$BA$21*100000</f>
        <v>115.24277811923787</v>
      </c>
      <c r="AS21" s="234">
        <f>+AS20/$AY$21*100000</f>
        <v>27.448827542937806</v>
      </c>
      <c r="AT21" s="234">
        <f>+AT20/$AZ$21*100000</f>
        <v>40.044850232260131</v>
      </c>
      <c r="AU21" s="234">
        <f>+AU20/$BA$21*100000</f>
        <v>15.365703749231713</v>
      </c>
      <c r="AV21" s="234">
        <f>+AV20/$AY$21*100000</f>
        <v>19.606305387812721</v>
      </c>
      <c r="AW21" s="234">
        <f>+AW20/$AZ$21*100000</f>
        <v>40.044850232260131</v>
      </c>
      <c r="AX21" s="235">
        <f>+AX20/$BA$21*100000</f>
        <v>0</v>
      </c>
      <c r="AY21" s="45">
        <f>SUM(AZ21:BA21)</f>
        <v>25502</v>
      </c>
      <c r="AZ21" s="263">
        <f>+人口動態1!AB11</f>
        <v>12486</v>
      </c>
      <c r="BA21" s="264">
        <f>+人口動態1!AC11</f>
        <v>13016</v>
      </c>
    </row>
    <row r="22" spans="1:53" ht="17.25" customHeight="1">
      <c r="A22" s="447"/>
      <c r="B22" s="290" t="s">
        <v>113</v>
      </c>
      <c r="C22" s="291">
        <v>302.47000000000003</v>
      </c>
      <c r="D22" s="292">
        <v>441.85</v>
      </c>
      <c r="E22" s="292">
        <v>188.32</v>
      </c>
      <c r="F22" s="293">
        <v>0.77</v>
      </c>
      <c r="G22" s="293">
        <v>2.68</v>
      </c>
      <c r="H22" s="293">
        <v>0</v>
      </c>
      <c r="I22" s="294">
        <v>114.03</v>
      </c>
      <c r="J22" s="294">
        <v>152.08000000000001</v>
      </c>
      <c r="K22" s="294">
        <v>1.46</v>
      </c>
      <c r="L22" s="293">
        <v>1.46</v>
      </c>
      <c r="M22" s="293">
        <v>3.77</v>
      </c>
      <c r="N22" s="293">
        <v>0</v>
      </c>
      <c r="O22" s="293">
        <v>0</v>
      </c>
      <c r="P22" s="293">
        <v>0</v>
      </c>
      <c r="Q22" s="295">
        <v>0</v>
      </c>
      <c r="R22" s="296">
        <v>35.1</v>
      </c>
      <c r="S22" s="294">
        <v>54.38</v>
      </c>
      <c r="T22" s="294">
        <v>17.77</v>
      </c>
      <c r="U22" s="294">
        <v>22.07</v>
      </c>
      <c r="V22" s="294">
        <v>26.27</v>
      </c>
      <c r="W22" s="294">
        <v>16.23</v>
      </c>
      <c r="X22" s="293">
        <v>3.5</v>
      </c>
      <c r="Y22" s="293">
        <v>8.02</v>
      </c>
      <c r="Z22" s="293">
        <v>0</v>
      </c>
      <c r="AA22" s="294">
        <v>18.489999999999998</v>
      </c>
      <c r="AB22" s="294">
        <v>39.71</v>
      </c>
      <c r="AC22" s="294">
        <v>8.24</v>
      </c>
      <c r="AD22" s="293">
        <v>3.28</v>
      </c>
      <c r="AE22" s="293">
        <v>5.89</v>
      </c>
      <c r="AF22" s="295">
        <v>1.08</v>
      </c>
      <c r="AG22" s="297">
        <v>0</v>
      </c>
      <c r="AH22" s="293">
        <v>0</v>
      </c>
      <c r="AI22" s="293">
        <v>0</v>
      </c>
      <c r="AJ22" s="298">
        <v>4.79</v>
      </c>
      <c r="AK22" s="293">
        <v>3.14</v>
      </c>
      <c r="AL22" s="293">
        <v>6.17</v>
      </c>
      <c r="AM22" s="293">
        <v>7.02</v>
      </c>
      <c r="AN22" s="293">
        <v>8.39</v>
      </c>
      <c r="AO22" s="293">
        <v>4.5599999999999996</v>
      </c>
      <c r="AP22" s="294">
        <v>13.8</v>
      </c>
      <c r="AQ22" s="294">
        <v>6.45</v>
      </c>
      <c r="AR22" s="294">
        <v>16.239999999999998</v>
      </c>
      <c r="AS22" s="294">
        <v>14.29</v>
      </c>
      <c r="AT22" s="294">
        <v>24.91</v>
      </c>
      <c r="AU22" s="294">
        <v>4.8899999999999997</v>
      </c>
      <c r="AV22" s="294">
        <v>17.100000000000001</v>
      </c>
      <c r="AW22" s="294">
        <v>34.409999999999997</v>
      </c>
      <c r="AX22" s="299">
        <v>0</v>
      </c>
      <c r="AZ22" s="263"/>
      <c r="BA22" s="264"/>
    </row>
    <row r="23" spans="1:53" ht="17.25" customHeight="1">
      <c r="A23" s="446" t="s">
        <v>105</v>
      </c>
      <c r="B23" s="279" t="s">
        <v>46</v>
      </c>
      <c r="C23" s="280">
        <v>430</v>
      </c>
      <c r="D23" s="281">
        <v>223</v>
      </c>
      <c r="E23" s="281">
        <v>207</v>
      </c>
      <c r="F23" s="282">
        <v>0</v>
      </c>
      <c r="G23" s="282">
        <v>0</v>
      </c>
      <c r="H23" s="282">
        <v>0</v>
      </c>
      <c r="I23" s="282">
        <v>131</v>
      </c>
      <c r="J23" s="282">
        <v>81</v>
      </c>
      <c r="K23" s="282">
        <v>50</v>
      </c>
      <c r="L23" s="282">
        <v>4</v>
      </c>
      <c r="M23" s="282">
        <v>4</v>
      </c>
      <c r="N23" s="282">
        <v>0</v>
      </c>
      <c r="O23" s="282">
        <v>1</v>
      </c>
      <c r="P23" s="282">
        <v>1</v>
      </c>
      <c r="Q23" s="283">
        <v>0</v>
      </c>
      <c r="R23" s="284">
        <v>47</v>
      </c>
      <c r="S23" s="282">
        <v>25</v>
      </c>
      <c r="T23" s="282">
        <v>22</v>
      </c>
      <c r="U23" s="282">
        <v>33</v>
      </c>
      <c r="V23" s="282">
        <v>16</v>
      </c>
      <c r="W23" s="282">
        <v>17</v>
      </c>
      <c r="X23" s="282">
        <v>5</v>
      </c>
      <c r="Y23" s="282">
        <v>4</v>
      </c>
      <c r="Z23" s="282">
        <v>1</v>
      </c>
      <c r="AA23" s="282">
        <v>51</v>
      </c>
      <c r="AB23" s="282">
        <v>25</v>
      </c>
      <c r="AC23" s="282">
        <v>26</v>
      </c>
      <c r="AD23" s="282">
        <v>8</v>
      </c>
      <c r="AE23" s="282">
        <v>6</v>
      </c>
      <c r="AF23" s="283">
        <v>2</v>
      </c>
      <c r="AG23" s="284">
        <v>0</v>
      </c>
      <c r="AH23" s="282">
        <v>0</v>
      </c>
      <c r="AI23" s="285">
        <v>0</v>
      </c>
      <c r="AJ23" s="282">
        <v>3</v>
      </c>
      <c r="AK23" s="282">
        <v>1</v>
      </c>
      <c r="AL23" s="282">
        <v>2</v>
      </c>
      <c r="AM23" s="282">
        <v>4</v>
      </c>
      <c r="AN23" s="282">
        <v>3</v>
      </c>
      <c r="AO23" s="282">
        <v>1</v>
      </c>
      <c r="AP23" s="282">
        <v>46</v>
      </c>
      <c r="AQ23" s="282">
        <v>8</v>
      </c>
      <c r="AR23" s="282">
        <v>38</v>
      </c>
      <c r="AS23" s="286">
        <v>17</v>
      </c>
      <c r="AT23" s="287">
        <v>8</v>
      </c>
      <c r="AU23" s="287">
        <v>9</v>
      </c>
      <c r="AV23" s="287">
        <v>8</v>
      </c>
      <c r="AW23" s="288">
        <v>6</v>
      </c>
      <c r="AX23" s="289">
        <v>2</v>
      </c>
      <c r="AZ23" s="263"/>
      <c r="BA23" s="264"/>
    </row>
    <row r="24" spans="1:53" ht="17.25" customHeight="1">
      <c r="A24" s="447"/>
      <c r="B24" s="231" t="s">
        <v>47</v>
      </c>
      <c r="C24" s="232">
        <f>+C23/$AY$24*100000</f>
        <v>1065.0682386743615</v>
      </c>
      <c r="D24" s="233">
        <f>+D23/$AZ$24*100000</f>
        <v>1139.5574633348663</v>
      </c>
      <c r="E24" s="233">
        <f>+E23/$BA$24*100000</f>
        <v>995.00096135358581</v>
      </c>
      <c r="F24" s="234">
        <f>+F23/$AY$24*100000</f>
        <v>0</v>
      </c>
      <c r="G24" s="234">
        <f>+G23/$AZ$24*100000</f>
        <v>0</v>
      </c>
      <c r="H24" s="234">
        <f>+H23/$BA$24*100000</f>
        <v>0</v>
      </c>
      <c r="I24" s="234">
        <f>+I23/$AY$24*100000</f>
        <v>324.47427736358458</v>
      </c>
      <c r="J24" s="234">
        <f>+J23/$AZ$24*100000</f>
        <v>413.91997547140886</v>
      </c>
      <c r="K24" s="234">
        <f>+K23/$BA$24*100000</f>
        <v>240.33839646221878</v>
      </c>
      <c r="L24" s="234">
        <f>+L23/$AY$24*100000</f>
        <v>9.9076115225521999</v>
      </c>
      <c r="M24" s="234">
        <f>+M23/$AZ$24*100000</f>
        <v>20.440492615872042</v>
      </c>
      <c r="N24" s="234">
        <f>+N23/$BA$24*100000</f>
        <v>0</v>
      </c>
      <c r="O24" s="234">
        <f>+O23/$AY$24*100000</f>
        <v>2.47690288063805</v>
      </c>
      <c r="P24" s="234">
        <f>+P23/$AZ$24*100000</f>
        <v>5.1101231539680105</v>
      </c>
      <c r="Q24" s="235">
        <f>+Q23/$BA$24*100000</f>
        <v>0</v>
      </c>
      <c r="R24" s="236">
        <f>+R23/$AY$24*100000</f>
        <v>116.41443538998836</v>
      </c>
      <c r="S24" s="234">
        <f>+S23/$AZ$24*100000</f>
        <v>127.75307884920026</v>
      </c>
      <c r="T24" s="234">
        <f>+T23/$BA$24*100000</f>
        <v>105.74889444337629</v>
      </c>
      <c r="U24" s="234">
        <f>+U23/$AY$24*100000</f>
        <v>81.73779506105565</v>
      </c>
      <c r="V24" s="234">
        <f>+V23/$AZ$24*100000</f>
        <v>81.761970463488169</v>
      </c>
      <c r="W24" s="234">
        <f>+W23/$BA$24*100000</f>
        <v>81.715054797154394</v>
      </c>
      <c r="X24" s="234">
        <f>+X23/$AY$24*100000</f>
        <v>12.38451440319025</v>
      </c>
      <c r="Y24" s="234">
        <f>+Y23/$AZ$24*100000</f>
        <v>20.440492615872042</v>
      </c>
      <c r="Z24" s="234">
        <f>+Z23/$BA$24*100000</f>
        <v>4.8067679292443763</v>
      </c>
      <c r="AA24" s="234">
        <f>+AA23/$AY$24*100000</f>
        <v>126.32204691254056</v>
      </c>
      <c r="AB24" s="234">
        <f>+AB23/$AZ$24*100000</f>
        <v>127.75307884920026</v>
      </c>
      <c r="AC24" s="234">
        <f>+AC23/$BA$24*100000</f>
        <v>124.97596616035378</v>
      </c>
      <c r="AD24" s="234">
        <f>+AD23/$AY$24*100000</f>
        <v>19.8152230451044</v>
      </c>
      <c r="AE24" s="234">
        <f>+AE23/$AZ$24*100000</f>
        <v>30.660738923808065</v>
      </c>
      <c r="AF24" s="235">
        <f>+AF23/$BA$24*100000</f>
        <v>9.6135358584887527</v>
      </c>
      <c r="AG24" s="236">
        <f>+AG23/$AY$24*100000</f>
        <v>0</v>
      </c>
      <c r="AH24" s="234">
        <f>+AH23/$AZ$24*100000</f>
        <v>0</v>
      </c>
      <c r="AI24" s="237">
        <f>+AI23/$BA$24*100000</f>
        <v>0</v>
      </c>
      <c r="AJ24" s="234">
        <f>+AJ23/$AY$24*100000</f>
        <v>7.4307086419141504</v>
      </c>
      <c r="AK24" s="234">
        <f>+AK23/$AZ$24*100000</f>
        <v>5.1101231539680105</v>
      </c>
      <c r="AL24" s="234">
        <f>+AL23/$BA$24*100000</f>
        <v>9.6135358584887527</v>
      </c>
      <c r="AM24" s="234">
        <f>+AM23/$AY$24*100000</f>
        <v>9.9076115225521999</v>
      </c>
      <c r="AN24" s="234">
        <f>+AN23/$AZ$24*100000</f>
        <v>15.330369461904032</v>
      </c>
      <c r="AO24" s="234">
        <f>+AO23/$BA$24*100000</f>
        <v>4.8067679292443763</v>
      </c>
      <c r="AP24" s="234">
        <f>+AP23/$AY$24*100000</f>
        <v>113.93753250935031</v>
      </c>
      <c r="AQ24" s="234">
        <f>+AQ23/$AZ$24*100000</f>
        <v>40.880985231744084</v>
      </c>
      <c r="AR24" s="234">
        <f>+AR23/$BA$24*100000</f>
        <v>182.65718131128631</v>
      </c>
      <c r="AS24" s="234">
        <f>+AS23/$AY$24*100000</f>
        <v>42.107348970846857</v>
      </c>
      <c r="AT24" s="234">
        <f>+AT23/$AZ$24*100000</f>
        <v>40.880985231744084</v>
      </c>
      <c r="AU24" s="234">
        <f>+AU23/$BA$24*100000</f>
        <v>43.260911363199391</v>
      </c>
      <c r="AV24" s="234">
        <f>+AV23/$AY$24*100000</f>
        <v>19.8152230451044</v>
      </c>
      <c r="AW24" s="234">
        <f>+AW23/$AZ$24*100000</f>
        <v>30.660738923808065</v>
      </c>
      <c r="AX24" s="235">
        <f>+AX23/$BA$24*100000</f>
        <v>9.6135358584887527</v>
      </c>
      <c r="AY24" s="45">
        <f>SUM(AZ24:BA24)</f>
        <v>40373</v>
      </c>
      <c r="AZ24" s="250">
        <f>+人口動態1!AB12</f>
        <v>19569</v>
      </c>
      <c r="BA24" s="251">
        <f>+人口動態1!AC12</f>
        <v>20804</v>
      </c>
    </row>
    <row r="25" spans="1:53" ht="17.25" customHeight="1">
      <c r="A25" s="447"/>
      <c r="B25" s="290" t="s">
        <v>113</v>
      </c>
      <c r="C25" s="291">
        <v>398.35</v>
      </c>
      <c r="D25" s="292">
        <v>562.19000000000005</v>
      </c>
      <c r="E25" s="292">
        <v>269.45999999999998</v>
      </c>
      <c r="F25" s="293">
        <v>0</v>
      </c>
      <c r="G25" s="293">
        <v>0</v>
      </c>
      <c r="H25" s="293">
        <v>0</v>
      </c>
      <c r="I25" s="294">
        <v>139.99</v>
      </c>
      <c r="J25" s="294">
        <v>211.63</v>
      </c>
      <c r="K25" s="294">
        <v>82.05</v>
      </c>
      <c r="L25" s="293">
        <v>4.96</v>
      </c>
      <c r="M25" s="293">
        <v>10.87</v>
      </c>
      <c r="N25" s="293">
        <v>0</v>
      </c>
      <c r="O25" s="293">
        <v>0.84</v>
      </c>
      <c r="P25" s="293">
        <v>2.15</v>
      </c>
      <c r="Q25" s="295">
        <v>0</v>
      </c>
      <c r="R25" s="296">
        <v>47.61</v>
      </c>
      <c r="S25" s="294">
        <v>68.83</v>
      </c>
      <c r="T25" s="294">
        <v>30.04</v>
      </c>
      <c r="U25" s="294">
        <v>33.83</v>
      </c>
      <c r="V25" s="294">
        <v>39.83</v>
      </c>
      <c r="W25" s="294">
        <v>30.87</v>
      </c>
      <c r="X25" s="293">
        <v>5.8</v>
      </c>
      <c r="Y25" s="293">
        <v>11.07</v>
      </c>
      <c r="Z25" s="293">
        <v>2.04</v>
      </c>
      <c r="AA25" s="294">
        <v>36.479999999999997</v>
      </c>
      <c r="AB25" s="294">
        <v>50.77</v>
      </c>
      <c r="AC25" s="294">
        <v>29.41</v>
      </c>
      <c r="AD25" s="293">
        <v>8.09</v>
      </c>
      <c r="AE25" s="293">
        <v>15.55</v>
      </c>
      <c r="AF25" s="295">
        <v>1.1599999999999999</v>
      </c>
      <c r="AG25" s="297">
        <v>0</v>
      </c>
      <c r="AH25" s="293">
        <v>0</v>
      </c>
      <c r="AI25" s="293">
        <v>0</v>
      </c>
      <c r="AJ25" s="298">
        <v>2.63</v>
      </c>
      <c r="AK25" s="293">
        <v>2.85</v>
      </c>
      <c r="AL25" s="293">
        <v>1.96</v>
      </c>
      <c r="AM25" s="293">
        <v>2.85</v>
      </c>
      <c r="AN25" s="293">
        <v>6.24</v>
      </c>
      <c r="AO25" s="293">
        <v>0.57999999999999996</v>
      </c>
      <c r="AP25" s="294">
        <v>21.5</v>
      </c>
      <c r="AQ25" s="294">
        <v>13.73</v>
      </c>
      <c r="AR25" s="294">
        <v>25.05</v>
      </c>
      <c r="AS25" s="294">
        <v>18.190000000000001</v>
      </c>
      <c r="AT25" s="294">
        <v>21.68</v>
      </c>
      <c r="AU25" s="294">
        <v>15.47</v>
      </c>
      <c r="AV25" s="294">
        <v>18.47</v>
      </c>
      <c r="AW25" s="294">
        <v>30.26</v>
      </c>
      <c r="AX25" s="299">
        <v>6.3</v>
      </c>
      <c r="AZ25" s="263"/>
      <c r="BA25" s="264"/>
    </row>
    <row r="26" spans="1:53" ht="17.25" customHeight="1">
      <c r="A26" s="446" t="s">
        <v>106</v>
      </c>
      <c r="B26" s="279" t="s">
        <v>46</v>
      </c>
      <c r="C26" s="280">
        <v>55</v>
      </c>
      <c r="D26" s="281">
        <v>26</v>
      </c>
      <c r="E26" s="281">
        <v>29</v>
      </c>
      <c r="F26" s="282">
        <v>0</v>
      </c>
      <c r="G26" s="282">
        <v>0</v>
      </c>
      <c r="H26" s="282">
        <v>0</v>
      </c>
      <c r="I26" s="282">
        <v>12</v>
      </c>
      <c r="J26" s="282">
        <v>7</v>
      </c>
      <c r="K26" s="282">
        <v>5</v>
      </c>
      <c r="L26" s="282">
        <v>0</v>
      </c>
      <c r="M26" s="282">
        <v>0</v>
      </c>
      <c r="N26" s="282">
        <v>0</v>
      </c>
      <c r="O26" s="282">
        <v>1</v>
      </c>
      <c r="P26" s="282">
        <v>0</v>
      </c>
      <c r="Q26" s="283">
        <v>1</v>
      </c>
      <c r="R26" s="284">
        <v>10</v>
      </c>
      <c r="S26" s="282">
        <v>3</v>
      </c>
      <c r="T26" s="282">
        <v>7</v>
      </c>
      <c r="U26" s="282">
        <v>5</v>
      </c>
      <c r="V26" s="282">
        <v>1</v>
      </c>
      <c r="W26" s="282">
        <v>4</v>
      </c>
      <c r="X26" s="282">
        <v>1</v>
      </c>
      <c r="Y26" s="282">
        <v>0</v>
      </c>
      <c r="Z26" s="282">
        <v>1</v>
      </c>
      <c r="AA26" s="282">
        <v>7</v>
      </c>
      <c r="AB26" s="282">
        <v>4</v>
      </c>
      <c r="AC26" s="282">
        <v>3</v>
      </c>
      <c r="AD26" s="282">
        <v>2</v>
      </c>
      <c r="AE26" s="282">
        <v>1</v>
      </c>
      <c r="AF26" s="283">
        <v>1</v>
      </c>
      <c r="AG26" s="284">
        <v>0</v>
      </c>
      <c r="AH26" s="282">
        <v>0</v>
      </c>
      <c r="AI26" s="285">
        <v>0</v>
      </c>
      <c r="AJ26" s="282">
        <v>0</v>
      </c>
      <c r="AK26" s="282">
        <v>0</v>
      </c>
      <c r="AL26" s="282">
        <v>0</v>
      </c>
      <c r="AM26" s="282">
        <v>1</v>
      </c>
      <c r="AN26" s="282">
        <v>0</v>
      </c>
      <c r="AO26" s="282">
        <v>1</v>
      </c>
      <c r="AP26" s="282">
        <v>4</v>
      </c>
      <c r="AQ26" s="282">
        <v>2</v>
      </c>
      <c r="AR26" s="282">
        <v>2</v>
      </c>
      <c r="AS26" s="286">
        <v>3</v>
      </c>
      <c r="AT26" s="287">
        <v>3</v>
      </c>
      <c r="AU26" s="287">
        <v>0</v>
      </c>
      <c r="AV26" s="287">
        <v>1</v>
      </c>
      <c r="AW26" s="288">
        <v>1</v>
      </c>
      <c r="AX26" s="289">
        <v>0</v>
      </c>
      <c r="AZ26" s="263"/>
      <c r="BA26" s="264"/>
    </row>
    <row r="27" spans="1:53" ht="17.25" customHeight="1">
      <c r="A27" s="447"/>
      <c r="B27" s="231" t="s">
        <v>47</v>
      </c>
      <c r="C27" s="232">
        <f>+C26/$AY$27*100000</f>
        <v>543.20987654320982</v>
      </c>
      <c r="D27" s="233">
        <f>+D26/$AZ$27*100000</f>
        <v>513.0228887134964</v>
      </c>
      <c r="E27" s="233">
        <f>+E26/$BA$27*100000</f>
        <v>573.46252719003371</v>
      </c>
      <c r="F27" s="234">
        <f>+F26/$AY$27*100000</f>
        <v>0</v>
      </c>
      <c r="G27" s="234">
        <f>+G26/$AZ$27*100000</f>
        <v>0</v>
      </c>
      <c r="H27" s="234">
        <f>+H26/$BA$27*100000</f>
        <v>0</v>
      </c>
      <c r="I27" s="234">
        <f>+I26/$AY$27*100000</f>
        <v>118.51851851851852</v>
      </c>
      <c r="J27" s="234">
        <f>+J26/$AZ$27*100000</f>
        <v>138.12154696132595</v>
      </c>
      <c r="K27" s="234">
        <f>+K26/$BA$27*100000</f>
        <v>98.872849515523029</v>
      </c>
      <c r="L27" s="234">
        <f>+L26/$AY$27*100000</f>
        <v>0</v>
      </c>
      <c r="M27" s="234">
        <f>+M26/$AZ$27*100000</f>
        <v>0</v>
      </c>
      <c r="N27" s="234">
        <f>+N26/$BA$27*100000</f>
        <v>0</v>
      </c>
      <c r="O27" s="234">
        <f>+O26/$AY$27*100000</f>
        <v>9.8765432098765427</v>
      </c>
      <c r="P27" s="234">
        <f>+P26/$AZ$27*100000</f>
        <v>0</v>
      </c>
      <c r="Q27" s="235">
        <f>+Q26/$BA$27*100000</f>
        <v>19.774569903104609</v>
      </c>
      <c r="R27" s="236">
        <f>+R26/$AY$27*100000</f>
        <v>98.76543209876543</v>
      </c>
      <c r="S27" s="234">
        <f>+S26/$AZ$27*100000</f>
        <v>59.194948697711133</v>
      </c>
      <c r="T27" s="234">
        <f>+T26/$BA$27*100000</f>
        <v>138.42198932173224</v>
      </c>
      <c r="U27" s="234">
        <f>+U26/$AY$27*100000</f>
        <v>49.382716049382715</v>
      </c>
      <c r="V27" s="234">
        <f>+V26/$AZ$27*100000</f>
        <v>19.731649565903709</v>
      </c>
      <c r="W27" s="234">
        <f>+W26/$BA$27*100000</f>
        <v>79.098279612418438</v>
      </c>
      <c r="X27" s="234">
        <f>+X26/$AY$27*100000</f>
        <v>9.8765432098765427</v>
      </c>
      <c r="Y27" s="234">
        <f>+Y26/$AZ$27*100000</f>
        <v>0</v>
      </c>
      <c r="Z27" s="234">
        <f>+Z26/$BA$27*100000</f>
        <v>19.774569903104609</v>
      </c>
      <c r="AA27" s="234">
        <f>+AA26/$AY$27*100000</f>
        <v>69.135802469135797</v>
      </c>
      <c r="AB27" s="234">
        <f>+AB26/$AZ$27*100000</f>
        <v>78.926598263614835</v>
      </c>
      <c r="AC27" s="234">
        <f>+AC26/$BA$27*100000</f>
        <v>59.323709709313825</v>
      </c>
      <c r="AD27" s="234">
        <f>+AD26/$AY$27*100000</f>
        <v>19.753086419753085</v>
      </c>
      <c r="AE27" s="234">
        <f>+AE26/$AZ$27*100000</f>
        <v>19.731649565903709</v>
      </c>
      <c r="AF27" s="235">
        <f>+AF26/$BA$27*100000</f>
        <v>19.774569903104609</v>
      </c>
      <c r="AG27" s="236">
        <f>+AG26/$AY$27*100000</f>
        <v>0</v>
      </c>
      <c r="AH27" s="234">
        <f>+AH26/$AZ$27*100000</f>
        <v>0</v>
      </c>
      <c r="AI27" s="237">
        <f>+AI26/$BA$27*100000</f>
        <v>0</v>
      </c>
      <c r="AJ27" s="234">
        <f>+AJ26/$AY$27*100000</f>
        <v>0</v>
      </c>
      <c r="AK27" s="234">
        <f>+AK26/$AZ$27*100000</f>
        <v>0</v>
      </c>
      <c r="AL27" s="234">
        <f>+AL26/$BA$27*100000</f>
        <v>0</v>
      </c>
      <c r="AM27" s="234">
        <f>+AM26/$AY$27*100000</f>
        <v>9.8765432098765427</v>
      </c>
      <c r="AN27" s="234">
        <f>+AN26/$AZ$27*100000</f>
        <v>0</v>
      </c>
      <c r="AO27" s="234">
        <f>+AO26/$BA$27*100000</f>
        <v>19.774569903104609</v>
      </c>
      <c r="AP27" s="234">
        <f>+AP26/$AY$27*100000</f>
        <v>39.506172839506171</v>
      </c>
      <c r="AQ27" s="234">
        <f>+AQ26/$AZ$27*100000</f>
        <v>39.463299131807418</v>
      </c>
      <c r="AR27" s="234">
        <f>+AR26/$BA$27*100000</f>
        <v>39.549139806209219</v>
      </c>
      <c r="AS27" s="234">
        <f>+AS26/$AY$27*100000</f>
        <v>29.62962962962963</v>
      </c>
      <c r="AT27" s="234">
        <f>+AT26/$AZ$27*100000</f>
        <v>59.194948697711133</v>
      </c>
      <c r="AU27" s="234">
        <f>+AU26/$BA$27*100000</f>
        <v>0</v>
      </c>
      <c r="AV27" s="234">
        <f>+AV26/$AY$27*100000</f>
        <v>9.8765432098765427</v>
      </c>
      <c r="AW27" s="234">
        <f>+AW26/$AZ$27*100000</f>
        <v>19.731649565903709</v>
      </c>
      <c r="AX27" s="235">
        <f>+AX26/$BA$27*100000</f>
        <v>0</v>
      </c>
      <c r="AY27" s="45">
        <f>SUM(AZ27:BA27)</f>
        <v>10125</v>
      </c>
      <c r="AZ27" s="250">
        <f>+人口動態1!AB13</f>
        <v>5068</v>
      </c>
      <c r="BA27" s="251">
        <f>+人口動態1!AC13</f>
        <v>5057</v>
      </c>
    </row>
    <row r="28" spans="1:53" ht="17.25" customHeight="1">
      <c r="A28" s="447"/>
      <c r="B28" s="290" t="s">
        <v>113</v>
      </c>
      <c r="C28" s="291">
        <v>247.46</v>
      </c>
      <c r="D28" s="292">
        <v>298.19</v>
      </c>
      <c r="E28" s="292">
        <v>206.44</v>
      </c>
      <c r="F28" s="293">
        <v>0</v>
      </c>
      <c r="G28" s="293">
        <v>0</v>
      </c>
      <c r="H28" s="293">
        <v>0</v>
      </c>
      <c r="I28" s="294">
        <v>70.78</v>
      </c>
      <c r="J28" s="294">
        <v>85.3</v>
      </c>
      <c r="K28" s="294">
        <v>63.37</v>
      </c>
      <c r="L28" s="293">
        <v>0</v>
      </c>
      <c r="M28" s="293">
        <v>0</v>
      </c>
      <c r="N28" s="293">
        <v>0</v>
      </c>
      <c r="O28" s="293">
        <v>2.4300000000000002</v>
      </c>
      <c r="P28" s="293">
        <v>0</v>
      </c>
      <c r="Q28" s="295">
        <v>3.64</v>
      </c>
      <c r="R28" s="296">
        <v>34.25</v>
      </c>
      <c r="S28" s="294">
        <v>28.46</v>
      </c>
      <c r="T28" s="294">
        <v>34.86</v>
      </c>
      <c r="U28" s="294">
        <v>12.16</v>
      </c>
      <c r="V28" s="294">
        <v>7.32</v>
      </c>
      <c r="W28" s="294">
        <v>14.56</v>
      </c>
      <c r="X28" s="293">
        <v>10.45</v>
      </c>
      <c r="Y28" s="293">
        <v>0</v>
      </c>
      <c r="Z28" s="293">
        <v>19.29</v>
      </c>
      <c r="AA28" s="294">
        <v>26.47</v>
      </c>
      <c r="AB28" s="294">
        <v>41.33</v>
      </c>
      <c r="AC28" s="294">
        <v>17.48</v>
      </c>
      <c r="AD28" s="293">
        <v>6.52</v>
      </c>
      <c r="AE28" s="293">
        <v>11.13</v>
      </c>
      <c r="AF28" s="295">
        <v>3.64</v>
      </c>
      <c r="AG28" s="297">
        <v>0</v>
      </c>
      <c r="AH28" s="293">
        <v>0</v>
      </c>
      <c r="AI28" s="293">
        <v>0</v>
      </c>
      <c r="AJ28" s="298">
        <v>0</v>
      </c>
      <c r="AK28" s="293">
        <v>0</v>
      </c>
      <c r="AL28" s="293">
        <v>0</v>
      </c>
      <c r="AM28" s="293">
        <v>10.45</v>
      </c>
      <c r="AN28" s="293">
        <v>0</v>
      </c>
      <c r="AO28" s="293">
        <v>19.29</v>
      </c>
      <c r="AP28" s="294">
        <v>13.04</v>
      </c>
      <c r="AQ28" s="294">
        <v>18.46</v>
      </c>
      <c r="AR28" s="294">
        <v>10.1</v>
      </c>
      <c r="AS28" s="294">
        <v>11.71</v>
      </c>
      <c r="AT28" s="294">
        <v>29.02</v>
      </c>
      <c r="AU28" s="294">
        <v>0</v>
      </c>
      <c r="AV28" s="294">
        <v>10.15</v>
      </c>
      <c r="AW28" s="294">
        <v>19.510000000000002</v>
      </c>
      <c r="AX28" s="299">
        <v>0</v>
      </c>
      <c r="AZ28" s="250"/>
      <c r="BA28" s="251"/>
    </row>
    <row r="29" spans="1:53" ht="17.25" customHeight="1">
      <c r="A29" s="447" t="s">
        <v>107</v>
      </c>
      <c r="B29" s="300" t="s">
        <v>46</v>
      </c>
      <c r="C29" s="221">
        <v>118</v>
      </c>
      <c r="D29" s="222">
        <v>57</v>
      </c>
      <c r="E29" s="222">
        <v>61</v>
      </c>
      <c r="F29" s="223">
        <v>0</v>
      </c>
      <c r="G29" s="223">
        <v>0</v>
      </c>
      <c r="H29" s="223">
        <v>0</v>
      </c>
      <c r="I29" s="223">
        <v>29</v>
      </c>
      <c r="J29" s="223">
        <v>18</v>
      </c>
      <c r="K29" s="223">
        <v>11</v>
      </c>
      <c r="L29" s="223">
        <v>1</v>
      </c>
      <c r="M29" s="223">
        <v>0</v>
      </c>
      <c r="N29" s="223">
        <v>1</v>
      </c>
      <c r="O29" s="223">
        <v>0</v>
      </c>
      <c r="P29" s="223">
        <v>0</v>
      </c>
      <c r="Q29" s="224">
        <v>0</v>
      </c>
      <c r="R29" s="225">
        <v>19</v>
      </c>
      <c r="S29" s="223">
        <v>8</v>
      </c>
      <c r="T29" s="223">
        <v>11</v>
      </c>
      <c r="U29" s="223">
        <v>13</v>
      </c>
      <c r="V29" s="223">
        <v>6</v>
      </c>
      <c r="W29" s="223">
        <v>7</v>
      </c>
      <c r="X29" s="223">
        <v>0</v>
      </c>
      <c r="Y29" s="223">
        <v>0</v>
      </c>
      <c r="Z29" s="223">
        <v>0</v>
      </c>
      <c r="AA29" s="223">
        <v>5</v>
      </c>
      <c r="AB29" s="223">
        <v>2</v>
      </c>
      <c r="AC29" s="223">
        <v>3</v>
      </c>
      <c r="AD29" s="223">
        <v>1</v>
      </c>
      <c r="AE29" s="223">
        <v>1</v>
      </c>
      <c r="AF29" s="224">
        <v>0</v>
      </c>
      <c r="AG29" s="225">
        <v>0</v>
      </c>
      <c r="AH29" s="223">
        <v>0</v>
      </c>
      <c r="AI29" s="226">
        <v>0</v>
      </c>
      <c r="AJ29" s="223">
        <v>3</v>
      </c>
      <c r="AK29" s="223">
        <v>2</v>
      </c>
      <c r="AL29" s="223">
        <v>1</v>
      </c>
      <c r="AM29" s="223">
        <v>2</v>
      </c>
      <c r="AN29" s="223">
        <v>0</v>
      </c>
      <c r="AO29" s="223">
        <v>2</v>
      </c>
      <c r="AP29" s="223">
        <v>11</v>
      </c>
      <c r="AQ29" s="223">
        <v>2</v>
      </c>
      <c r="AR29" s="223">
        <v>9</v>
      </c>
      <c r="AS29" s="227">
        <v>4</v>
      </c>
      <c r="AT29" s="228">
        <v>3</v>
      </c>
      <c r="AU29" s="228">
        <v>1</v>
      </c>
      <c r="AV29" s="228">
        <v>3</v>
      </c>
      <c r="AW29" s="229">
        <v>1</v>
      </c>
      <c r="AX29" s="230">
        <v>2</v>
      </c>
      <c r="AZ29" s="250"/>
      <c r="BA29" s="251"/>
    </row>
    <row r="30" spans="1:53" ht="17.25" customHeight="1">
      <c r="A30" s="447"/>
      <c r="B30" s="231" t="s">
        <v>47</v>
      </c>
      <c r="C30" s="232">
        <f>+C29/$AY$30*100000</f>
        <v>814.35472739820568</v>
      </c>
      <c r="D30" s="233">
        <f>+D29/$AZ$30*100000</f>
        <v>771.52138603140224</v>
      </c>
      <c r="E30" s="233">
        <f>+E29/$BA$30*100000</f>
        <v>858.9129822585187</v>
      </c>
      <c r="F30" s="234">
        <f>+F29/$AY$30*100000</f>
        <v>0</v>
      </c>
      <c r="G30" s="234">
        <f>+G29/$AZ$30*100000</f>
        <v>0</v>
      </c>
      <c r="H30" s="234">
        <f>+H29/$BA$30*100000</f>
        <v>0</v>
      </c>
      <c r="I30" s="234">
        <f>+I29/$AY$30*100000</f>
        <v>200.13802622498275</v>
      </c>
      <c r="J30" s="234">
        <f>+J29/$AZ$30*100000</f>
        <v>243.63833243096914</v>
      </c>
      <c r="K30" s="234">
        <f>+K29/$BA$30*100000</f>
        <v>154.88594762038863</v>
      </c>
      <c r="L30" s="234">
        <f>+L29/$AY$30*100000</f>
        <v>6.9013112491373363</v>
      </c>
      <c r="M30" s="234">
        <f>+M29/$AZ$30*100000</f>
        <v>0</v>
      </c>
      <c r="N30" s="234">
        <f>+N29/$BA$30*100000</f>
        <v>14.080540692762602</v>
      </c>
      <c r="O30" s="234">
        <f>+O29/$AY$30*100000</f>
        <v>0</v>
      </c>
      <c r="P30" s="234">
        <f>+P29/$AZ$30*100000</f>
        <v>0</v>
      </c>
      <c r="Q30" s="235">
        <f>+Q29/$BA$30*100000</f>
        <v>0</v>
      </c>
      <c r="R30" s="236">
        <f>+R29/$AY$30*100000</f>
        <v>131.12491373360939</v>
      </c>
      <c r="S30" s="234">
        <f>+S29/$AZ$30*100000</f>
        <v>108.28370330265295</v>
      </c>
      <c r="T30" s="234">
        <f>+T29/$BA$30*100000</f>
        <v>154.88594762038863</v>
      </c>
      <c r="U30" s="234">
        <f>+U29/$AY$30*100000</f>
        <v>89.717046238785372</v>
      </c>
      <c r="V30" s="234">
        <f>+V29/$AZ$30*100000</f>
        <v>81.212777476989714</v>
      </c>
      <c r="W30" s="234">
        <f>+W29/$BA$30*100000</f>
        <v>98.563784849338219</v>
      </c>
      <c r="X30" s="234">
        <f>+X29/$AY$30*100000</f>
        <v>0</v>
      </c>
      <c r="Y30" s="234">
        <f>+Y29/$AZ$30*100000</f>
        <v>0</v>
      </c>
      <c r="Z30" s="234">
        <f>+Z29/$BA$30*100000</f>
        <v>0</v>
      </c>
      <c r="AA30" s="234">
        <f>+AA29/$AY$30*100000</f>
        <v>34.506556245686681</v>
      </c>
      <c r="AB30" s="234">
        <f>+AB29/$AZ$30*100000</f>
        <v>27.070925825663238</v>
      </c>
      <c r="AC30" s="234">
        <f>+AC29/$BA$30*100000</f>
        <v>42.241622078287804</v>
      </c>
      <c r="AD30" s="234">
        <f>+AD29/$AY$30*100000</f>
        <v>6.9013112491373363</v>
      </c>
      <c r="AE30" s="234">
        <f>+AE29/$AZ$30*100000</f>
        <v>13.535462912831619</v>
      </c>
      <c r="AF30" s="235">
        <f>+AF29/$BA$30*100000</f>
        <v>0</v>
      </c>
      <c r="AG30" s="236">
        <f>+AG29/$AY$30*100000</f>
        <v>0</v>
      </c>
      <c r="AH30" s="234">
        <f>+AH29/$AZ$30*100000</f>
        <v>0</v>
      </c>
      <c r="AI30" s="237">
        <f>+AI29/$BA$30*100000</f>
        <v>0</v>
      </c>
      <c r="AJ30" s="234">
        <f>+AJ29/$AY$30*100000</f>
        <v>20.703933747412009</v>
      </c>
      <c r="AK30" s="234">
        <f>+AK29/$AZ$30*100000</f>
        <v>27.070925825663238</v>
      </c>
      <c r="AL30" s="234">
        <f>+AL29/$BA$30*100000</f>
        <v>14.080540692762602</v>
      </c>
      <c r="AM30" s="234">
        <f>+AM29/$AY$30*100000</f>
        <v>13.802622498274673</v>
      </c>
      <c r="AN30" s="234">
        <f>+AN29/$AZ$30*100000</f>
        <v>0</v>
      </c>
      <c r="AO30" s="234">
        <f>+AO29/$BA$30*100000</f>
        <v>28.161081385525204</v>
      </c>
      <c r="AP30" s="234">
        <f>+AP29/$AY$30*100000</f>
        <v>75.914423740510699</v>
      </c>
      <c r="AQ30" s="234">
        <f>+AQ29/$AZ$30*100000</f>
        <v>27.070925825663238</v>
      </c>
      <c r="AR30" s="234">
        <f>+AR29/$BA$30*100000</f>
        <v>126.72486623486341</v>
      </c>
      <c r="AS30" s="234">
        <f>+AS29/$AY$30*100000</f>
        <v>27.605244996549345</v>
      </c>
      <c r="AT30" s="234">
        <f>+AT29/$AZ$30*100000</f>
        <v>40.606388738494857</v>
      </c>
      <c r="AU30" s="234">
        <f>+AU29/$BA$30*100000</f>
        <v>14.080540692762602</v>
      </c>
      <c r="AV30" s="234">
        <f>+AV29/$AY$30*100000</f>
        <v>20.703933747412009</v>
      </c>
      <c r="AW30" s="234">
        <f>+AW29/$AZ$30*100000</f>
        <v>13.535462912831619</v>
      </c>
      <c r="AX30" s="235">
        <f>+AX29/$BA$30*100000</f>
        <v>28.161081385525204</v>
      </c>
      <c r="AY30" s="45">
        <f>SUM(AZ30:BA30)</f>
        <v>14490</v>
      </c>
      <c r="AZ30" s="263">
        <f>+人口動態1!AB14</f>
        <v>7388</v>
      </c>
      <c r="BA30" s="264">
        <f>+人口動態1!AC14</f>
        <v>7102</v>
      </c>
    </row>
    <row r="31" spans="1:53" ht="17.25" customHeight="1" thickBot="1">
      <c r="A31" s="448"/>
      <c r="B31" s="301" t="s">
        <v>113</v>
      </c>
      <c r="C31" s="302">
        <v>408.64</v>
      </c>
      <c r="D31" s="303">
        <v>519.35</v>
      </c>
      <c r="E31" s="303">
        <v>315.79000000000002</v>
      </c>
      <c r="F31" s="304">
        <v>0</v>
      </c>
      <c r="G31" s="304">
        <v>0</v>
      </c>
      <c r="H31" s="304">
        <v>0</v>
      </c>
      <c r="I31" s="305">
        <v>112.73</v>
      </c>
      <c r="J31" s="305">
        <v>164.94</v>
      </c>
      <c r="K31" s="305">
        <v>73.62</v>
      </c>
      <c r="L31" s="304">
        <v>1.68</v>
      </c>
      <c r="M31" s="304">
        <v>0</v>
      </c>
      <c r="N31" s="304">
        <v>2.34</v>
      </c>
      <c r="O31" s="304">
        <v>0</v>
      </c>
      <c r="P31" s="304">
        <v>0</v>
      </c>
      <c r="Q31" s="306">
        <v>0</v>
      </c>
      <c r="R31" s="307">
        <v>46.93</v>
      </c>
      <c r="S31" s="305">
        <v>62.62</v>
      </c>
      <c r="T31" s="305">
        <v>33.15</v>
      </c>
      <c r="U31" s="305">
        <v>41.31</v>
      </c>
      <c r="V31" s="305">
        <v>48.21</v>
      </c>
      <c r="W31" s="305">
        <v>39.97</v>
      </c>
      <c r="X31" s="304">
        <v>0</v>
      </c>
      <c r="Y31" s="304">
        <v>0</v>
      </c>
      <c r="Z31" s="304">
        <v>0</v>
      </c>
      <c r="AA31" s="305">
        <v>9.94</v>
      </c>
      <c r="AB31" s="305">
        <v>11.85</v>
      </c>
      <c r="AC31" s="305">
        <v>9.99</v>
      </c>
      <c r="AD31" s="304">
        <v>5.08</v>
      </c>
      <c r="AE31" s="304">
        <v>9.92</v>
      </c>
      <c r="AF31" s="306">
        <v>0</v>
      </c>
      <c r="AG31" s="308">
        <v>0</v>
      </c>
      <c r="AH31" s="304">
        <v>0</v>
      </c>
      <c r="AI31" s="304">
        <v>0</v>
      </c>
      <c r="AJ31" s="309">
        <v>16.61</v>
      </c>
      <c r="AK31" s="304">
        <v>25.22</v>
      </c>
      <c r="AL31" s="304">
        <v>6.81</v>
      </c>
      <c r="AM31" s="304">
        <v>4.91</v>
      </c>
      <c r="AN31" s="304">
        <v>0</v>
      </c>
      <c r="AO31" s="304">
        <v>7.65</v>
      </c>
      <c r="AP31" s="305">
        <v>21.56</v>
      </c>
      <c r="AQ31" s="305">
        <v>11.85</v>
      </c>
      <c r="AR31" s="305">
        <v>26.98</v>
      </c>
      <c r="AS31" s="305">
        <v>23.52</v>
      </c>
      <c r="AT31" s="305">
        <v>38.729999999999997</v>
      </c>
      <c r="AU31" s="305">
        <v>7.56</v>
      </c>
      <c r="AV31" s="305">
        <v>18.489999999999998</v>
      </c>
      <c r="AW31" s="305">
        <v>14.06</v>
      </c>
      <c r="AX31" s="310">
        <v>22.88</v>
      </c>
      <c r="AZ31" s="118"/>
      <c r="BA31" s="119"/>
    </row>
    <row r="32" spans="1:53" ht="10.5" customHeight="1">
      <c r="C32" s="460" t="s">
        <v>186</v>
      </c>
      <c r="D32" s="460"/>
      <c r="G32" s="464" t="s">
        <v>48</v>
      </c>
      <c r="H32" s="464"/>
      <c r="I32" s="464"/>
      <c r="L32" s="461" t="s">
        <v>49</v>
      </c>
      <c r="M32" s="461"/>
    </row>
    <row r="33" spans="3:13" ht="8.25" customHeight="1">
      <c r="C33" s="460"/>
      <c r="D33" s="460"/>
      <c r="G33" s="463" t="s">
        <v>185</v>
      </c>
      <c r="H33" s="463"/>
      <c r="I33" s="463"/>
      <c r="L33" s="461"/>
      <c r="M33" s="461"/>
    </row>
    <row r="34" spans="3:13" ht="8.25" customHeight="1">
      <c r="C34" s="460" t="s">
        <v>50</v>
      </c>
      <c r="D34" s="460"/>
      <c r="E34" s="462" t="s">
        <v>109</v>
      </c>
      <c r="F34" s="462"/>
      <c r="G34" s="462"/>
      <c r="H34" s="462"/>
      <c r="I34" s="462"/>
      <c r="J34" s="462"/>
      <c r="K34" s="462"/>
      <c r="L34" s="461" t="s">
        <v>49</v>
      </c>
      <c r="M34" s="461"/>
    </row>
    <row r="35" spans="3:13" ht="8.25" customHeight="1">
      <c r="C35" s="460"/>
      <c r="D35" s="460"/>
      <c r="E35" s="463" t="s">
        <v>51</v>
      </c>
      <c r="F35" s="463"/>
      <c r="G35" s="463"/>
      <c r="H35" s="463"/>
      <c r="I35" s="463"/>
      <c r="J35" s="463"/>
      <c r="K35" s="463"/>
      <c r="L35" s="461"/>
      <c r="M35" s="461"/>
    </row>
  </sheetData>
  <protectedRanges>
    <protectedRange sqref="C6:AX6 C9:AX9 C12:AX12 C15:AX15 C18:AX18 C21:AX21 C24:AX24 C27:AX27 C30:AX30" name="範囲1_1"/>
    <protectedRange sqref="C5:AX5" name="範囲1_2"/>
    <protectedRange sqref="C7:AX7" name="範囲1_4"/>
    <protectedRange sqref="C8:AX8" name="範囲1_6"/>
    <protectedRange sqref="C10:AX10" name="範囲1_8"/>
    <protectedRange sqref="C11:AX11" name="範囲1_10"/>
    <protectedRange sqref="C13:AX14" name="範囲1_12"/>
    <protectedRange sqref="C16:AX17" name="範囲1_14"/>
    <protectedRange sqref="C19:AX20" name="範囲1_16"/>
    <protectedRange sqref="C22:AX23" name="範囲1_18"/>
    <protectedRange sqref="C25:AX26" name="範囲1_20"/>
    <protectedRange sqref="C28:AX29" name="範囲1_22"/>
    <protectedRange sqref="C31:AX31" name="範囲1_23"/>
  </protectedRanges>
  <mergeCells count="35">
    <mergeCell ref="AD3:AF3"/>
    <mergeCell ref="I3:K3"/>
    <mergeCell ref="L3:N3"/>
    <mergeCell ref="O3:Q3"/>
    <mergeCell ref="R3:T3"/>
    <mergeCell ref="C34:D35"/>
    <mergeCell ref="L34:M35"/>
    <mergeCell ref="AA3:AC3"/>
    <mergeCell ref="U3:W3"/>
    <mergeCell ref="X3:Z3"/>
    <mergeCell ref="F3:H3"/>
    <mergeCell ref="C32:D33"/>
    <mergeCell ref="L32:M33"/>
    <mergeCell ref="C3:E3"/>
    <mergeCell ref="E34:K34"/>
    <mergeCell ref="E35:K35"/>
    <mergeCell ref="G32:I32"/>
    <mergeCell ref="G33:I33"/>
    <mergeCell ref="AG3:AI3"/>
    <mergeCell ref="AV3:AX3"/>
    <mergeCell ref="AY3:BA3"/>
    <mergeCell ref="AJ3:AL3"/>
    <mergeCell ref="AM3:AO3"/>
    <mergeCell ref="AP3:AR3"/>
    <mergeCell ref="AS3:AU3"/>
    <mergeCell ref="A3:B4"/>
    <mergeCell ref="A5:A7"/>
    <mergeCell ref="A8:A10"/>
    <mergeCell ref="A11:A13"/>
    <mergeCell ref="A29:A31"/>
    <mergeCell ref="A14:A16"/>
    <mergeCell ref="A17:A19"/>
    <mergeCell ref="A20:A22"/>
    <mergeCell ref="A23:A25"/>
    <mergeCell ref="A26:A28"/>
  </mergeCells>
  <phoneticPr fontId="2"/>
  <printOptions horizontalCentered="1" verticalCentered="1"/>
  <pageMargins left="0" right="0" top="0.59055118110236227" bottom="0.59055118110236227" header="0" footer="0.19685039370078741"/>
  <pageSetup paperSize="9" scale="95" firstPageNumber="9" fitToWidth="3" orientation="landscape" useFirstPageNumber="1" r:id="rId1"/>
  <headerFooter alignWithMargins="0">
    <oddFooter>&amp;C- &amp;P -</oddFooter>
  </headerFooter>
  <colBreaks count="2" manualBreakCount="2">
    <brk id="17" max="34" man="1"/>
    <brk id="32"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3"/>
  <sheetViews>
    <sheetView view="pageBreakPreview" zoomScaleNormal="100" zoomScaleSheetLayoutView="100" workbookViewId="0">
      <pane xSplit="5" ySplit="6" topLeftCell="F7" activePane="bottomRight" state="frozen"/>
      <selection pane="topRight"/>
      <selection pane="bottomLeft"/>
      <selection pane="bottomRight"/>
    </sheetView>
  </sheetViews>
  <sheetFormatPr defaultRowHeight="13.5"/>
  <cols>
    <col min="1" max="1" width="4.5" style="45" customWidth="1"/>
    <col min="2" max="2" width="9" style="45"/>
    <col min="3" max="38" width="7.625" style="45" customWidth="1"/>
    <col min="39" max="16384" width="9" style="45"/>
  </cols>
  <sheetData>
    <row r="1" spans="1:41">
      <c r="A1" s="117" t="s">
        <v>79</v>
      </c>
      <c r="C1" s="117" t="s">
        <v>199</v>
      </c>
    </row>
    <row r="2" spans="1:41">
      <c r="A2" s="117"/>
      <c r="C2" s="45" t="s">
        <v>52</v>
      </c>
      <c r="U2" s="45" t="s">
        <v>53</v>
      </c>
    </row>
    <row r="3" spans="1:41" ht="14.25" thickBot="1">
      <c r="A3" s="117"/>
      <c r="R3" s="213" t="s">
        <v>182</v>
      </c>
      <c r="AJ3" s="213" t="s">
        <v>182</v>
      </c>
    </row>
    <row r="4" spans="1:41" ht="16.5" customHeight="1">
      <c r="A4" s="470"/>
      <c r="B4" s="471"/>
      <c r="C4" s="476" t="s">
        <v>54</v>
      </c>
      <c r="D4" s="476"/>
      <c r="E4" s="454"/>
      <c r="F4" s="479" t="s">
        <v>55</v>
      </c>
      <c r="G4" s="480"/>
      <c r="H4" s="480"/>
      <c r="I4" s="480"/>
      <c r="J4" s="480"/>
      <c r="K4" s="480"/>
      <c r="L4" s="480"/>
      <c r="M4" s="480"/>
      <c r="N4" s="480"/>
      <c r="O4" s="480"/>
      <c r="P4" s="480"/>
      <c r="Q4" s="480"/>
      <c r="R4" s="480"/>
      <c r="S4" s="480"/>
      <c r="T4" s="481"/>
      <c r="U4" s="479" t="s">
        <v>55</v>
      </c>
      <c r="V4" s="480"/>
      <c r="W4" s="480"/>
      <c r="X4" s="480"/>
      <c r="Y4" s="480"/>
      <c r="Z4" s="480"/>
      <c r="AA4" s="480"/>
      <c r="AB4" s="480"/>
      <c r="AC4" s="480"/>
      <c r="AD4" s="480"/>
      <c r="AE4" s="480"/>
      <c r="AF4" s="480"/>
      <c r="AG4" s="480"/>
      <c r="AH4" s="480"/>
      <c r="AI4" s="480"/>
      <c r="AJ4" s="480"/>
      <c r="AK4" s="480"/>
      <c r="AL4" s="481"/>
    </row>
    <row r="5" spans="1:41" ht="16.5" customHeight="1">
      <c r="A5" s="472"/>
      <c r="B5" s="473"/>
      <c r="C5" s="477"/>
      <c r="D5" s="477"/>
      <c r="E5" s="478"/>
      <c r="F5" s="487" t="s">
        <v>80</v>
      </c>
      <c r="G5" s="482"/>
      <c r="H5" s="482"/>
      <c r="I5" s="482" t="s">
        <v>81</v>
      </c>
      <c r="J5" s="482"/>
      <c r="K5" s="482"/>
      <c r="L5" s="482" t="s">
        <v>82</v>
      </c>
      <c r="M5" s="482"/>
      <c r="N5" s="482"/>
      <c r="O5" s="484" t="s">
        <v>83</v>
      </c>
      <c r="P5" s="484"/>
      <c r="Q5" s="484"/>
      <c r="R5" s="482" t="s">
        <v>84</v>
      </c>
      <c r="S5" s="482"/>
      <c r="T5" s="483"/>
      <c r="U5" s="485" t="s">
        <v>85</v>
      </c>
      <c r="V5" s="486"/>
      <c r="W5" s="486"/>
      <c r="X5" s="484" t="s">
        <v>86</v>
      </c>
      <c r="Y5" s="484"/>
      <c r="Z5" s="482"/>
      <c r="AA5" s="482" t="s">
        <v>87</v>
      </c>
      <c r="AB5" s="482"/>
      <c r="AC5" s="482"/>
      <c r="AD5" s="482" t="s">
        <v>88</v>
      </c>
      <c r="AE5" s="482"/>
      <c r="AF5" s="482"/>
      <c r="AG5" s="482" t="s">
        <v>89</v>
      </c>
      <c r="AH5" s="482"/>
      <c r="AI5" s="482"/>
      <c r="AJ5" s="482" t="s">
        <v>56</v>
      </c>
      <c r="AK5" s="482"/>
      <c r="AL5" s="483"/>
      <c r="AM5" s="468" t="s">
        <v>23</v>
      </c>
      <c r="AN5" s="469"/>
      <c r="AO5" s="469"/>
    </row>
    <row r="6" spans="1:41" ht="16.5" customHeight="1" thickBot="1">
      <c r="A6" s="474"/>
      <c r="B6" s="475"/>
      <c r="C6" s="216" t="s">
        <v>7</v>
      </c>
      <c r="D6" s="216" t="s">
        <v>4</v>
      </c>
      <c r="E6" s="311" t="s">
        <v>3</v>
      </c>
      <c r="F6" s="215" t="s">
        <v>7</v>
      </c>
      <c r="G6" s="216" t="s">
        <v>4</v>
      </c>
      <c r="H6" s="216" t="s">
        <v>3</v>
      </c>
      <c r="I6" s="216" t="s">
        <v>7</v>
      </c>
      <c r="J6" s="216" t="s">
        <v>4</v>
      </c>
      <c r="K6" s="216" t="s">
        <v>3</v>
      </c>
      <c r="L6" s="216" t="s">
        <v>7</v>
      </c>
      <c r="M6" s="216" t="s">
        <v>4</v>
      </c>
      <c r="N6" s="216" t="s">
        <v>3</v>
      </c>
      <c r="O6" s="216" t="s">
        <v>7</v>
      </c>
      <c r="P6" s="216" t="s">
        <v>4</v>
      </c>
      <c r="Q6" s="216" t="s">
        <v>3</v>
      </c>
      <c r="R6" s="216" t="s">
        <v>7</v>
      </c>
      <c r="S6" s="216" t="s">
        <v>4</v>
      </c>
      <c r="T6" s="217" t="s">
        <v>3</v>
      </c>
      <c r="U6" s="215" t="s">
        <v>7</v>
      </c>
      <c r="V6" s="216" t="s">
        <v>4</v>
      </c>
      <c r="W6" s="216" t="s">
        <v>3</v>
      </c>
      <c r="X6" s="216" t="s">
        <v>7</v>
      </c>
      <c r="Y6" s="216" t="s">
        <v>4</v>
      </c>
      <c r="Z6" s="216" t="s">
        <v>3</v>
      </c>
      <c r="AA6" s="216" t="s">
        <v>7</v>
      </c>
      <c r="AB6" s="216" t="s">
        <v>4</v>
      </c>
      <c r="AC6" s="216" t="s">
        <v>3</v>
      </c>
      <c r="AD6" s="216" t="s">
        <v>7</v>
      </c>
      <c r="AE6" s="216" t="s">
        <v>4</v>
      </c>
      <c r="AF6" s="216" t="s">
        <v>3</v>
      </c>
      <c r="AG6" s="216" t="s">
        <v>7</v>
      </c>
      <c r="AH6" s="216" t="s">
        <v>4</v>
      </c>
      <c r="AI6" s="216" t="s">
        <v>3</v>
      </c>
      <c r="AJ6" s="216" t="s">
        <v>7</v>
      </c>
      <c r="AK6" s="216" t="s">
        <v>4</v>
      </c>
      <c r="AL6" s="217" t="s">
        <v>3</v>
      </c>
      <c r="AM6" s="219" t="s">
        <v>7</v>
      </c>
      <c r="AN6" s="378" t="s">
        <v>4</v>
      </c>
      <c r="AO6" s="378" t="s">
        <v>3</v>
      </c>
    </row>
    <row r="7" spans="1:41" ht="17.25" customHeight="1" thickBot="1">
      <c r="A7" s="488" t="s">
        <v>6</v>
      </c>
      <c r="B7" s="312" t="s">
        <v>46</v>
      </c>
      <c r="C7" s="223">
        <v>5172</v>
      </c>
      <c r="D7" s="223">
        <v>3166</v>
      </c>
      <c r="E7" s="227">
        <v>2006</v>
      </c>
      <c r="F7" s="225">
        <v>153</v>
      </c>
      <c r="G7" s="223">
        <v>131</v>
      </c>
      <c r="H7" s="223">
        <v>22</v>
      </c>
      <c r="I7" s="223">
        <v>676</v>
      </c>
      <c r="J7" s="223">
        <v>440</v>
      </c>
      <c r="K7" s="223">
        <v>236</v>
      </c>
      <c r="L7" s="223">
        <v>462</v>
      </c>
      <c r="M7" s="223">
        <v>234</v>
      </c>
      <c r="N7" s="223">
        <v>228</v>
      </c>
      <c r="O7" s="223">
        <v>187</v>
      </c>
      <c r="P7" s="223">
        <v>119</v>
      </c>
      <c r="Q7" s="223">
        <v>68</v>
      </c>
      <c r="R7" s="223">
        <v>374</v>
      </c>
      <c r="S7" s="223">
        <v>243</v>
      </c>
      <c r="T7" s="224">
        <v>131</v>
      </c>
      <c r="U7" s="225">
        <v>248</v>
      </c>
      <c r="V7" s="223">
        <v>116</v>
      </c>
      <c r="W7" s="223">
        <v>132</v>
      </c>
      <c r="X7" s="223">
        <v>488</v>
      </c>
      <c r="Y7" s="223">
        <v>285</v>
      </c>
      <c r="Z7" s="223">
        <v>203</v>
      </c>
      <c r="AA7" s="223">
        <v>1107</v>
      </c>
      <c r="AB7" s="223">
        <v>824</v>
      </c>
      <c r="AC7" s="223">
        <v>283</v>
      </c>
      <c r="AD7" s="223">
        <v>156</v>
      </c>
      <c r="AE7" s="223">
        <v>0</v>
      </c>
      <c r="AF7" s="223">
        <v>156</v>
      </c>
      <c r="AG7" s="313"/>
      <c r="AH7" s="314"/>
      <c r="AI7" s="223">
        <v>83</v>
      </c>
      <c r="AJ7" s="223">
        <v>122</v>
      </c>
      <c r="AK7" s="223">
        <v>72</v>
      </c>
      <c r="AL7" s="224">
        <v>50</v>
      </c>
    </row>
    <row r="8" spans="1:41" ht="17.25" customHeight="1">
      <c r="A8" s="488"/>
      <c r="B8" s="315" t="s">
        <v>47</v>
      </c>
      <c r="C8" s="234">
        <f>+C7/$AM$8*100000</f>
        <v>282.76773408023672</v>
      </c>
      <c r="D8" s="234">
        <f>+D7/$AN$8*100000</f>
        <v>355.60607473118944</v>
      </c>
      <c r="E8" s="316">
        <f>+E7/$AO$8*100000</f>
        <v>213.6879601854377</v>
      </c>
      <c r="F8" s="236">
        <f>+F7/$AM$8*100000</f>
        <v>8.3649387691949375</v>
      </c>
      <c r="G8" s="234">
        <f>+G7/$AN$8*100000</f>
        <v>14.713959504038476</v>
      </c>
      <c r="H8" s="234">
        <f>+H7/$AO$8*100000</f>
        <v>2.3435369511862558</v>
      </c>
      <c r="I8" s="234">
        <f>+I7/$AM$8*100000</f>
        <v>36.958814431214236</v>
      </c>
      <c r="J8" s="234">
        <f>+J7/$AN$8*100000</f>
        <v>49.420932685320075</v>
      </c>
      <c r="K8" s="234">
        <f>+K7/$AO$8*100000</f>
        <v>25.139760021816201</v>
      </c>
      <c r="L8" s="234">
        <f>+L7/$AM$8*100000</f>
        <v>25.25883471482393</v>
      </c>
      <c r="M8" s="234">
        <f>+M7/$AN$8*100000</f>
        <v>26.282950564465676</v>
      </c>
      <c r="N8" s="234">
        <f>+N7/$AO$8*100000</f>
        <v>24.287564766839377</v>
      </c>
      <c r="O8" s="234">
        <f>+O7/$AM$8*100000</f>
        <v>10.223814051238257</v>
      </c>
      <c r="P8" s="234">
        <f>+P7/$AN$8*100000</f>
        <v>13.366115885347929</v>
      </c>
      <c r="Q8" s="234">
        <f>+Q7/$AO$8*100000</f>
        <v>7.2436596673029721</v>
      </c>
      <c r="R8" s="234">
        <f>+R7/$AM$8*100000</f>
        <v>20.447628102476514</v>
      </c>
      <c r="S8" s="234">
        <f>+S7/$AN$8*100000</f>
        <v>27.293833278483586</v>
      </c>
      <c r="T8" s="235">
        <f>+T7/$AO$8*100000</f>
        <v>13.954697300245432</v>
      </c>
      <c r="U8" s="236">
        <f>+U7/$AM$8*100000</f>
        <v>13.558854998433624</v>
      </c>
      <c r="V8" s="234">
        <f>+V7/$AN$8*100000</f>
        <v>13.029154980675292</v>
      </c>
      <c r="W8" s="234">
        <f>+W7/$AO$8*100000</f>
        <v>14.061221707117536</v>
      </c>
      <c r="X8" s="234">
        <f>+X7/$AM$8*100000</f>
        <v>26.680327577562934</v>
      </c>
      <c r="Y8" s="234">
        <f>+Y7/$AN$8*100000</f>
        <v>32.011285943900504</v>
      </c>
      <c r="Z8" s="234">
        <f>+Z7/$AO$8*100000</f>
        <v>21.624454595036816</v>
      </c>
      <c r="AA8" s="234">
        <f>+AA7/$AM$8*100000</f>
        <v>60.522792271233953</v>
      </c>
      <c r="AB8" s="234">
        <f>+AB7/$AN$8*100000</f>
        <v>92.551928483417598</v>
      </c>
      <c r="AC8" s="234">
        <f>+AC7/$AO$8*100000</f>
        <v>30.146407144805014</v>
      </c>
      <c r="AD8" s="234">
        <f>+AD7/$AM$8*100000</f>
        <v>8.5289571764340533</v>
      </c>
      <c r="AE8" s="234">
        <f>+AE7/$AN$11*100000</f>
        <v>0</v>
      </c>
      <c r="AF8" s="234">
        <f>+AF7/$AO$8*100000</f>
        <v>16.617807472047996</v>
      </c>
      <c r="AG8" s="317"/>
      <c r="AH8" s="318"/>
      <c r="AI8" s="234">
        <f>+AI7/$AO$8*100000</f>
        <v>8.8415257703845107</v>
      </c>
      <c r="AJ8" s="234">
        <f>+AJ7/$AM$8*100000</f>
        <v>6.6700818943907336</v>
      </c>
      <c r="AK8" s="234">
        <f>+AK7/$AN$8*100000</f>
        <v>8.0870617121432851</v>
      </c>
      <c r="AL8" s="235">
        <f>+AL7/$AO$8*100000</f>
        <v>5.3262203436051268</v>
      </c>
      <c r="AM8" s="45">
        <f>SUM(AN8:AO8)</f>
        <v>1829063</v>
      </c>
      <c r="AN8" s="238">
        <f>+人口動態1!AB6</f>
        <v>890311</v>
      </c>
      <c r="AO8" s="239">
        <f>+人口動態1!AC6</f>
        <v>938752</v>
      </c>
    </row>
    <row r="9" spans="1:41" ht="17.25" customHeight="1" thickBot="1">
      <c r="A9" s="488"/>
      <c r="B9" s="319" t="s">
        <v>113</v>
      </c>
      <c r="C9" s="244">
        <v>113.95</v>
      </c>
      <c r="D9" s="244">
        <v>160.19999999999999</v>
      </c>
      <c r="E9" s="320">
        <v>78.06</v>
      </c>
      <c r="F9" s="247">
        <v>3.75</v>
      </c>
      <c r="G9" s="243">
        <v>7.3</v>
      </c>
      <c r="H9" s="243">
        <v>0.76</v>
      </c>
      <c r="I9" s="244">
        <v>14.94</v>
      </c>
      <c r="J9" s="244">
        <v>22.64</v>
      </c>
      <c r="K9" s="244">
        <v>8.69</v>
      </c>
      <c r="L9" s="243">
        <v>9.73</v>
      </c>
      <c r="M9" s="243">
        <v>11.95</v>
      </c>
      <c r="N9" s="243">
        <v>7.92</v>
      </c>
      <c r="O9" s="243">
        <v>4.46</v>
      </c>
      <c r="P9" s="243">
        <v>6.45</v>
      </c>
      <c r="Q9" s="243">
        <v>2.85</v>
      </c>
      <c r="R9" s="244">
        <v>7.94</v>
      </c>
      <c r="S9" s="244">
        <v>12.56</v>
      </c>
      <c r="T9" s="249">
        <v>4.07</v>
      </c>
      <c r="U9" s="246">
        <v>4.47</v>
      </c>
      <c r="V9" s="244">
        <v>5.44</v>
      </c>
      <c r="W9" s="244">
        <v>3.66</v>
      </c>
      <c r="X9" s="243">
        <v>11.4</v>
      </c>
      <c r="Y9" s="243">
        <v>15.64</v>
      </c>
      <c r="Z9" s="243">
        <v>7.78</v>
      </c>
      <c r="AA9" s="244">
        <v>23.9</v>
      </c>
      <c r="AB9" s="244">
        <v>40.880000000000003</v>
      </c>
      <c r="AC9" s="244">
        <v>10.52</v>
      </c>
      <c r="AD9" s="243">
        <v>4.38</v>
      </c>
      <c r="AE9" s="243">
        <v>0</v>
      </c>
      <c r="AF9" s="243">
        <v>8.2899999999999991</v>
      </c>
      <c r="AG9" s="321"/>
      <c r="AH9" s="322"/>
      <c r="AI9" s="243">
        <v>4.3899999999999997</v>
      </c>
      <c r="AJ9" s="243">
        <v>3.03</v>
      </c>
      <c r="AK9" s="243">
        <v>3.94</v>
      </c>
      <c r="AL9" s="245">
        <v>2.33</v>
      </c>
      <c r="AN9" s="250"/>
      <c r="AO9" s="251"/>
    </row>
    <row r="10" spans="1:41" ht="17.25" customHeight="1" thickTop="1">
      <c r="A10" s="444" t="s">
        <v>5</v>
      </c>
      <c r="B10" s="323" t="s">
        <v>46</v>
      </c>
      <c r="C10" s="255">
        <v>708</v>
      </c>
      <c r="D10" s="255">
        <v>440</v>
      </c>
      <c r="E10" s="259">
        <v>268</v>
      </c>
      <c r="F10" s="257">
        <v>18</v>
      </c>
      <c r="G10" s="255">
        <v>16</v>
      </c>
      <c r="H10" s="255">
        <v>2</v>
      </c>
      <c r="I10" s="255">
        <v>96</v>
      </c>
      <c r="J10" s="255">
        <v>61</v>
      </c>
      <c r="K10" s="255">
        <v>35</v>
      </c>
      <c r="L10" s="255">
        <v>67</v>
      </c>
      <c r="M10" s="255">
        <v>30</v>
      </c>
      <c r="N10" s="255">
        <v>37</v>
      </c>
      <c r="O10" s="255">
        <v>16</v>
      </c>
      <c r="P10" s="255">
        <v>14</v>
      </c>
      <c r="Q10" s="255">
        <v>2</v>
      </c>
      <c r="R10" s="255">
        <v>55</v>
      </c>
      <c r="S10" s="255">
        <v>38</v>
      </c>
      <c r="T10" s="256">
        <v>17</v>
      </c>
      <c r="U10" s="257">
        <v>42</v>
      </c>
      <c r="V10" s="255">
        <v>25</v>
      </c>
      <c r="W10" s="255">
        <v>17</v>
      </c>
      <c r="X10" s="255">
        <v>77</v>
      </c>
      <c r="Y10" s="255">
        <v>49</v>
      </c>
      <c r="Z10" s="255">
        <v>28</v>
      </c>
      <c r="AA10" s="255">
        <v>150</v>
      </c>
      <c r="AB10" s="255">
        <v>112</v>
      </c>
      <c r="AC10" s="255">
        <v>38</v>
      </c>
      <c r="AD10" s="255">
        <v>26</v>
      </c>
      <c r="AE10" s="255">
        <v>0</v>
      </c>
      <c r="AF10" s="255">
        <v>26</v>
      </c>
      <c r="AG10" s="324"/>
      <c r="AH10" s="325"/>
      <c r="AI10" s="255">
        <v>16</v>
      </c>
      <c r="AJ10" s="255">
        <v>13</v>
      </c>
      <c r="AK10" s="255">
        <v>8</v>
      </c>
      <c r="AL10" s="256">
        <v>5</v>
      </c>
      <c r="AN10" s="250"/>
      <c r="AO10" s="251"/>
    </row>
    <row r="11" spans="1:41" ht="17.25" customHeight="1">
      <c r="A11" s="442"/>
      <c r="B11" s="326" t="s">
        <v>47</v>
      </c>
      <c r="C11" s="234">
        <f>+C10/$AM$11*100000</f>
        <v>249.93204531253861</v>
      </c>
      <c r="D11" s="234">
        <f>+D10/$AN$11*100000</f>
        <v>314.42720652865216</v>
      </c>
      <c r="E11" s="316">
        <f>+E10/$AO$11*100000</f>
        <v>186.96804799776754</v>
      </c>
      <c r="F11" s="236">
        <f>+F10/$AM$11*100000</f>
        <v>6.3542045418442017</v>
      </c>
      <c r="G11" s="234">
        <f>+G10/$AN$11*100000</f>
        <v>11.433716601041898</v>
      </c>
      <c r="H11" s="234">
        <f>+H10/$AO$11*100000</f>
        <v>1.3952839402818473</v>
      </c>
      <c r="I11" s="234">
        <f>+I10/$AM$11*100000</f>
        <v>33.889090889835742</v>
      </c>
      <c r="J11" s="234">
        <f>+J10/$AN$11*100000</f>
        <v>43.591044541472229</v>
      </c>
      <c r="K11" s="234">
        <f>+K10/$AO$11*100000</f>
        <v>24.417468954932328</v>
      </c>
      <c r="L11" s="234">
        <f>+L10/$AM$11*100000</f>
        <v>23.651761350197862</v>
      </c>
      <c r="M11" s="234">
        <f>+M10/$AN$11*100000</f>
        <v>21.438218626953557</v>
      </c>
      <c r="N11" s="234">
        <f>+N10/$AO$11*100000</f>
        <v>25.812752895214178</v>
      </c>
      <c r="O11" s="234">
        <f>+O10/$AM$11*100000</f>
        <v>5.6481818149726237</v>
      </c>
      <c r="P11" s="234">
        <f>+P10/$AN$11*100000</f>
        <v>10.004502025911661</v>
      </c>
      <c r="Q11" s="234">
        <f>+Q10/$AO$11*100000</f>
        <v>1.3952839402818473</v>
      </c>
      <c r="R11" s="234">
        <f>+R10/$AM$11*100000</f>
        <v>19.415624988968393</v>
      </c>
      <c r="S11" s="234">
        <f>+S10/$AN$11*100000</f>
        <v>27.155076927474504</v>
      </c>
      <c r="T11" s="235">
        <f>+T10/$AO$11*100000</f>
        <v>11.859913492395702</v>
      </c>
      <c r="U11" s="236">
        <f>+U10/$AM$11*100000</f>
        <v>14.826477264303136</v>
      </c>
      <c r="V11" s="234">
        <f>+V10/$AN$11*100000</f>
        <v>17.865182189127964</v>
      </c>
      <c r="W11" s="234">
        <f>+W10/$AO$11*100000</f>
        <v>11.859913492395702</v>
      </c>
      <c r="X11" s="234">
        <f>+X10/$AM$11*100000</f>
        <v>27.181874984555751</v>
      </c>
      <c r="Y11" s="234">
        <f>+Y10/$AN$11*100000</f>
        <v>35.015757090690812</v>
      </c>
      <c r="Z11" s="234">
        <f>+Z10/$AO$11*100000</f>
        <v>19.533975163945861</v>
      </c>
      <c r="AA11" s="234">
        <f>+AA10/$AM$11*100000</f>
        <v>52.951704515368348</v>
      </c>
      <c r="AB11" s="234">
        <f>+AB10/$AN$11*100000</f>
        <v>80.036016207293287</v>
      </c>
      <c r="AC11" s="234">
        <f>+AC10/$AO$11*100000</f>
        <v>26.510394865355099</v>
      </c>
      <c r="AD11" s="234">
        <f>+AD10/$AM$11*100000</f>
        <v>9.1782954493305144</v>
      </c>
      <c r="AE11" s="234">
        <f>+AE10/$AN$11*100000</f>
        <v>0</v>
      </c>
      <c r="AF11" s="234">
        <f>+AF10/$AO$11*100000</f>
        <v>18.138691223664015</v>
      </c>
      <c r="AG11" s="327"/>
      <c r="AH11" s="318"/>
      <c r="AI11" s="234">
        <f>+AI10/$AO$11*100000</f>
        <v>11.162271522254779</v>
      </c>
      <c r="AJ11" s="234">
        <f>+AJ10/$AM$11*100000</f>
        <v>4.5891477246652572</v>
      </c>
      <c r="AK11" s="234">
        <f>+AK10/$AN$11*100000</f>
        <v>5.7168583005209488</v>
      </c>
      <c r="AL11" s="235">
        <f>+AL10/$AO$11*100000</f>
        <v>3.4882098507046186</v>
      </c>
      <c r="AM11" s="45">
        <f>SUM(AN11:AO11)</f>
        <v>283277</v>
      </c>
      <c r="AN11" s="263">
        <f>+人口動態1!AB7</f>
        <v>139937</v>
      </c>
      <c r="AO11" s="264">
        <f>+人口動態1!AC7</f>
        <v>143340</v>
      </c>
    </row>
    <row r="12" spans="1:41" ht="17.25" customHeight="1" thickBot="1">
      <c r="A12" s="445"/>
      <c r="B12" s="328" t="s">
        <v>113</v>
      </c>
      <c r="C12" s="269">
        <v>113.49</v>
      </c>
      <c r="D12" s="269">
        <v>160.22999999999999</v>
      </c>
      <c r="E12" s="272">
        <v>76.47</v>
      </c>
      <c r="F12" s="276">
        <v>2.66</v>
      </c>
      <c r="G12" s="268">
        <v>5</v>
      </c>
      <c r="H12" s="268">
        <v>0.98</v>
      </c>
      <c r="I12" s="269">
        <v>15.19</v>
      </c>
      <c r="J12" s="269">
        <v>22.57</v>
      </c>
      <c r="K12" s="269">
        <v>8.86</v>
      </c>
      <c r="L12" s="269">
        <v>9.8699999999999992</v>
      </c>
      <c r="M12" s="269">
        <v>10.85</v>
      </c>
      <c r="N12" s="269">
        <v>8.91</v>
      </c>
      <c r="O12" s="269">
        <v>2.42</v>
      </c>
      <c r="P12" s="269">
        <v>4.7300000000000004</v>
      </c>
      <c r="Q12" s="269" t="s">
        <v>168</v>
      </c>
      <c r="R12" s="269">
        <v>8.19</v>
      </c>
      <c r="S12" s="269">
        <v>13.64</v>
      </c>
      <c r="T12" s="278">
        <v>3.78</v>
      </c>
      <c r="U12" s="271">
        <v>5.53</v>
      </c>
      <c r="V12" s="269">
        <v>7.62</v>
      </c>
      <c r="W12" s="269">
        <v>4.54</v>
      </c>
      <c r="X12" s="269">
        <v>14.12</v>
      </c>
      <c r="Y12" s="269">
        <v>19.62</v>
      </c>
      <c r="Z12" s="269">
        <v>9.39</v>
      </c>
      <c r="AA12" s="269">
        <v>23.82</v>
      </c>
      <c r="AB12" s="269">
        <v>40.51</v>
      </c>
      <c r="AC12" s="269">
        <v>10.07</v>
      </c>
      <c r="AD12" s="269">
        <v>5.21</v>
      </c>
      <c r="AE12" s="269">
        <v>0</v>
      </c>
      <c r="AF12" s="269">
        <v>10.029999999999999</v>
      </c>
      <c r="AG12" s="120"/>
      <c r="AH12" s="322"/>
      <c r="AI12" s="269">
        <v>5.86</v>
      </c>
      <c r="AJ12" s="269">
        <v>2.92</v>
      </c>
      <c r="AK12" s="269">
        <v>3.2</v>
      </c>
      <c r="AL12" s="278">
        <v>2.84</v>
      </c>
      <c r="AN12" s="250"/>
      <c r="AO12" s="251"/>
    </row>
    <row r="13" spans="1:41" ht="17.25" customHeight="1" thickTop="1">
      <c r="A13" s="446" t="s">
        <v>101</v>
      </c>
      <c r="B13" s="329" t="s">
        <v>46</v>
      </c>
      <c r="C13" s="282">
        <v>346</v>
      </c>
      <c r="D13" s="282">
        <v>213</v>
      </c>
      <c r="E13" s="286">
        <v>133</v>
      </c>
      <c r="F13" s="284">
        <v>2</v>
      </c>
      <c r="G13" s="282">
        <v>11</v>
      </c>
      <c r="H13" s="282">
        <v>1</v>
      </c>
      <c r="I13" s="282">
        <v>50</v>
      </c>
      <c r="J13" s="282">
        <v>32</v>
      </c>
      <c r="K13" s="282">
        <v>18</v>
      </c>
      <c r="L13" s="282">
        <v>33</v>
      </c>
      <c r="M13" s="282">
        <v>16</v>
      </c>
      <c r="N13" s="282">
        <v>17</v>
      </c>
      <c r="O13" s="282">
        <v>7</v>
      </c>
      <c r="P13" s="282">
        <v>7</v>
      </c>
      <c r="Q13" s="282">
        <v>0</v>
      </c>
      <c r="R13" s="282">
        <v>30</v>
      </c>
      <c r="S13" s="282">
        <v>24</v>
      </c>
      <c r="T13" s="283">
        <v>6</v>
      </c>
      <c r="U13" s="284">
        <v>21</v>
      </c>
      <c r="V13" s="282">
        <v>11</v>
      </c>
      <c r="W13" s="282">
        <v>10</v>
      </c>
      <c r="X13" s="282">
        <v>38</v>
      </c>
      <c r="Y13" s="282">
        <v>20</v>
      </c>
      <c r="Z13" s="282">
        <v>18</v>
      </c>
      <c r="AA13" s="282">
        <v>68</v>
      </c>
      <c r="AB13" s="282">
        <v>47</v>
      </c>
      <c r="AC13" s="282">
        <v>21</v>
      </c>
      <c r="AD13" s="282">
        <v>12</v>
      </c>
      <c r="AE13" s="282">
        <v>0</v>
      </c>
      <c r="AF13" s="282">
        <v>12</v>
      </c>
      <c r="AG13" s="324"/>
      <c r="AH13" s="330"/>
      <c r="AI13" s="282">
        <v>5</v>
      </c>
      <c r="AJ13" s="282">
        <v>4</v>
      </c>
      <c r="AK13" s="282">
        <v>2</v>
      </c>
      <c r="AL13" s="283">
        <v>2</v>
      </c>
      <c r="AN13" s="250"/>
      <c r="AO13" s="251"/>
    </row>
    <row r="14" spans="1:41" ht="17.25" customHeight="1">
      <c r="A14" s="447"/>
      <c r="B14" s="315" t="s">
        <v>47</v>
      </c>
      <c r="C14" s="234">
        <f>+C13/$AM$14*100000</f>
        <v>245.76656438231618</v>
      </c>
      <c r="D14" s="234">
        <f>+D13/$AN$14*100000</f>
        <v>308.39619499905888</v>
      </c>
      <c r="E14" s="316">
        <f>+E13/$AO$14*100000</f>
        <v>185.45114826331275</v>
      </c>
      <c r="F14" s="236">
        <f>+F13/$AM$14*100000</f>
        <v>1.4206159790885329</v>
      </c>
      <c r="G14" s="234">
        <f>+G13/$AN$14*100000</f>
        <v>15.926564060984262</v>
      </c>
      <c r="H14" s="234">
        <f>+H13/$AO$14*100000</f>
        <v>1.3943695358143815</v>
      </c>
      <c r="I14" s="234">
        <f>+I13/$AM$14*100000</f>
        <v>35.515399477213322</v>
      </c>
      <c r="J14" s="234">
        <f>+J13/$AN$14*100000</f>
        <v>46.331822722863308</v>
      </c>
      <c r="K14" s="234">
        <f>+K13/$AO$14*100000</f>
        <v>25.098651644658869</v>
      </c>
      <c r="L14" s="234">
        <f>+L13/$AM$14*100000</f>
        <v>23.440163654960791</v>
      </c>
      <c r="M14" s="234">
        <f>+M13/$AN$14*100000</f>
        <v>23.165911361431654</v>
      </c>
      <c r="N14" s="234">
        <f>+N13/$AO$14*100000</f>
        <v>23.704282108844485</v>
      </c>
      <c r="O14" s="234">
        <f>+O13/$AM$14*100000</f>
        <v>4.9721559268098652</v>
      </c>
      <c r="P14" s="234">
        <f>+P13/$AN$14*100000</f>
        <v>10.135086220626349</v>
      </c>
      <c r="Q14" s="234">
        <f>+Q13/$AO$14*100000</f>
        <v>0</v>
      </c>
      <c r="R14" s="234">
        <f>+R13/$AM$14*100000</f>
        <v>21.309239686327992</v>
      </c>
      <c r="S14" s="234">
        <f>+S13/$AN$14*100000</f>
        <v>34.748867042147481</v>
      </c>
      <c r="T14" s="235">
        <f>+T13/$AO$14*100000</f>
        <v>8.366217214886289</v>
      </c>
      <c r="U14" s="236">
        <f>+U13/$AM$14*100000</f>
        <v>14.916467780429596</v>
      </c>
      <c r="V14" s="234">
        <f>+V13/$AN$14*100000</f>
        <v>15.926564060984262</v>
      </c>
      <c r="W14" s="234">
        <f>+W13/$AO$14*100000</f>
        <v>13.943695358143815</v>
      </c>
      <c r="X14" s="234">
        <f>+X13/$AM$14*100000</f>
        <v>26.991703602682122</v>
      </c>
      <c r="Y14" s="234">
        <f>+Y13/$AN$14*100000</f>
        <v>28.957389201789571</v>
      </c>
      <c r="Z14" s="234">
        <f>+Z13/$AO$14*100000</f>
        <v>25.098651644658869</v>
      </c>
      <c r="AA14" s="234">
        <f>+AA13/$AM$14*100000</f>
        <v>48.300943289010114</v>
      </c>
      <c r="AB14" s="234">
        <f>+AB13/$AN$14*100000</f>
        <v>68.049864624205483</v>
      </c>
      <c r="AC14" s="234">
        <f>+AC13/$AO$14*100000</f>
        <v>29.281760252102011</v>
      </c>
      <c r="AD14" s="234">
        <f>+AD13/$AM$14*100000</f>
        <v>8.5236958745311959</v>
      </c>
      <c r="AE14" s="234">
        <f>+AE13/$AN$14*100000</f>
        <v>0</v>
      </c>
      <c r="AF14" s="234">
        <f>+AF13/$AO$14*100000</f>
        <v>16.732434429772578</v>
      </c>
      <c r="AG14" s="327"/>
      <c r="AH14" s="318"/>
      <c r="AI14" s="234">
        <f>+AI13/$AO$14*100000</f>
        <v>6.9718476790719075</v>
      </c>
      <c r="AJ14" s="234">
        <f>+AJ13/$AM$14*100000</f>
        <v>2.8412319581770658</v>
      </c>
      <c r="AK14" s="234">
        <f>+AK13/$AN$14*100000</f>
        <v>2.8957389201789567</v>
      </c>
      <c r="AL14" s="235">
        <f>+AL13/$AO$14*100000</f>
        <v>2.788739071628763</v>
      </c>
      <c r="AM14" s="45">
        <f>SUM(AN14:AO14)</f>
        <v>140784</v>
      </c>
      <c r="AN14" s="263">
        <f>+人口動態1!AB8</f>
        <v>69067</v>
      </c>
      <c r="AO14" s="264">
        <f>+人口動態1!AC8</f>
        <v>71717</v>
      </c>
    </row>
    <row r="15" spans="1:41" ht="17.25" customHeight="1">
      <c r="A15" s="447"/>
      <c r="B15" s="319" t="s">
        <v>113</v>
      </c>
      <c r="C15" s="294">
        <v>110.6</v>
      </c>
      <c r="D15" s="294">
        <v>155.88999999999999</v>
      </c>
      <c r="E15" s="331">
        <v>74.78</v>
      </c>
      <c r="F15" s="297">
        <v>3.97</v>
      </c>
      <c r="G15" s="293">
        <v>7.39</v>
      </c>
      <c r="H15" s="293">
        <v>1.5</v>
      </c>
      <c r="I15" s="294">
        <v>14.43</v>
      </c>
      <c r="J15" s="294">
        <v>22.45</v>
      </c>
      <c r="K15" s="294">
        <v>7.48</v>
      </c>
      <c r="L15" s="294">
        <v>10.07</v>
      </c>
      <c r="M15" s="294">
        <v>12.16</v>
      </c>
      <c r="N15" s="294">
        <v>8.36</v>
      </c>
      <c r="O15" s="294">
        <v>2.17</v>
      </c>
      <c r="P15" s="294">
        <v>4.78</v>
      </c>
      <c r="Q15" s="294">
        <v>0</v>
      </c>
      <c r="R15" s="294">
        <v>8.7899999999999991</v>
      </c>
      <c r="S15" s="294">
        <v>16.850000000000001</v>
      </c>
      <c r="T15" s="299">
        <v>2.42</v>
      </c>
      <c r="U15" s="296">
        <v>5.75</v>
      </c>
      <c r="V15" s="294">
        <v>7.03</v>
      </c>
      <c r="W15" s="294">
        <v>5.22</v>
      </c>
      <c r="X15" s="294">
        <v>15.21</v>
      </c>
      <c r="Y15" s="294">
        <v>16.899999999999999</v>
      </c>
      <c r="Z15" s="294">
        <v>13.74</v>
      </c>
      <c r="AA15" s="294">
        <v>20.14</v>
      </c>
      <c r="AB15" s="294">
        <v>32.630000000000003</v>
      </c>
      <c r="AC15" s="294">
        <v>10.220000000000001</v>
      </c>
      <c r="AD15" s="294">
        <v>4.5599999999999996</v>
      </c>
      <c r="AE15" s="294">
        <v>0</v>
      </c>
      <c r="AF15" s="294">
        <v>8.65</v>
      </c>
      <c r="AG15" s="332"/>
      <c r="AH15" s="333"/>
      <c r="AI15" s="294">
        <v>4.41</v>
      </c>
      <c r="AJ15" s="294">
        <v>1.64</v>
      </c>
      <c r="AK15" s="294">
        <v>1.71</v>
      </c>
      <c r="AL15" s="299">
        <v>1.52</v>
      </c>
      <c r="AN15" s="263"/>
      <c r="AO15" s="264"/>
    </row>
    <row r="16" spans="1:41" ht="17.25" customHeight="1">
      <c r="A16" s="449" t="s">
        <v>102</v>
      </c>
      <c r="B16" s="334" t="s">
        <v>46</v>
      </c>
      <c r="C16" s="282">
        <v>109</v>
      </c>
      <c r="D16" s="282">
        <v>67</v>
      </c>
      <c r="E16" s="286">
        <v>42</v>
      </c>
      <c r="F16" s="284">
        <v>3</v>
      </c>
      <c r="G16" s="282">
        <v>3</v>
      </c>
      <c r="H16" s="282">
        <v>0</v>
      </c>
      <c r="I16" s="282">
        <v>17</v>
      </c>
      <c r="J16" s="282">
        <v>11</v>
      </c>
      <c r="K16" s="282">
        <v>6</v>
      </c>
      <c r="L16" s="282">
        <v>8</v>
      </c>
      <c r="M16" s="282">
        <v>2</v>
      </c>
      <c r="N16" s="282">
        <v>6</v>
      </c>
      <c r="O16" s="282">
        <v>3</v>
      </c>
      <c r="P16" s="282">
        <v>3</v>
      </c>
      <c r="Q16" s="282">
        <v>0</v>
      </c>
      <c r="R16" s="282">
        <v>8</v>
      </c>
      <c r="S16" s="282">
        <v>3</v>
      </c>
      <c r="T16" s="283">
        <v>5</v>
      </c>
      <c r="U16" s="284">
        <v>7</v>
      </c>
      <c r="V16" s="282">
        <v>7</v>
      </c>
      <c r="W16" s="282">
        <v>0</v>
      </c>
      <c r="X16" s="282">
        <v>8</v>
      </c>
      <c r="Y16" s="282">
        <v>4</v>
      </c>
      <c r="Z16" s="282">
        <v>4</v>
      </c>
      <c r="AA16" s="282">
        <v>29</v>
      </c>
      <c r="AB16" s="282">
        <v>21</v>
      </c>
      <c r="AC16" s="282">
        <v>8</v>
      </c>
      <c r="AD16" s="282">
        <v>3</v>
      </c>
      <c r="AE16" s="282">
        <v>0</v>
      </c>
      <c r="AF16" s="286">
        <v>3</v>
      </c>
      <c r="AG16" s="335"/>
      <c r="AH16" s="336"/>
      <c r="AI16" s="282">
        <v>4</v>
      </c>
      <c r="AJ16" s="282">
        <v>2</v>
      </c>
      <c r="AK16" s="282">
        <v>2</v>
      </c>
      <c r="AL16" s="283">
        <v>0</v>
      </c>
      <c r="AN16" s="263"/>
      <c r="AO16" s="264"/>
    </row>
    <row r="17" spans="1:41" ht="17.25" customHeight="1">
      <c r="A17" s="450"/>
      <c r="B17" s="337" t="s">
        <v>47</v>
      </c>
      <c r="C17" s="234">
        <f>+C16/$AM$17*100000</f>
        <v>240.02466308464722</v>
      </c>
      <c r="D17" s="234">
        <f>+D16/$AN$17*100000</f>
        <v>290.86173214673323</v>
      </c>
      <c r="E17" s="316">
        <f>+E16/$AO$17*100000</f>
        <v>187.69272020378065</v>
      </c>
      <c r="F17" s="236">
        <f>+F16/$AM$17*100000</f>
        <v>6.6061833876508418</v>
      </c>
      <c r="G17" s="234">
        <f>+G16/$AN$17*100000</f>
        <v>13.023659648361189</v>
      </c>
      <c r="H17" s="234">
        <f>+H16/$AO$17*100000</f>
        <v>0</v>
      </c>
      <c r="I17" s="234">
        <f>+I16/$AM$17*100000</f>
        <v>37.435039196688102</v>
      </c>
      <c r="J17" s="234">
        <f>+J16/$AN$17*100000</f>
        <v>47.753418710657691</v>
      </c>
      <c r="K17" s="234">
        <f>+K16/$AO$17*100000</f>
        <v>26.813245743397239</v>
      </c>
      <c r="L17" s="234">
        <f>+L16/$AM$17*100000</f>
        <v>17.616489033735576</v>
      </c>
      <c r="M17" s="234">
        <f>+M16/$AN$17*100000</f>
        <v>8.6824397655741272</v>
      </c>
      <c r="N17" s="234">
        <f>+N16/$AO$17*100000</f>
        <v>26.813245743397239</v>
      </c>
      <c r="O17" s="234">
        <f>+O16/$AM$17*100000</f>
        <v>6.6061833876508418</v>
      </c>
      <c r="P17" s="234">
        <f>+P16/$AN$17*100000</f>
        <v>13.023659648361189</v>
      </c>
      <c r="Q17" s="234">
        <f>+Q16/$AO$17*100000</f>
        <v>0</v>
      </c>
      <c r="R17" s="234">
        <f>+R16/$AM$17*100000</f>
        <v>17.616489033735576</v>
      </c>
      <c r="S17" s="234">
        <f>+S16/$AN$17*100000</f>
        <v>13.023659648361189</v>
      </c>
      <c r="T17" s="235">
        <f>+T16/$AO$17*100000</f>
        <v>22.34437145283103</v>
      </c>
      <c r="U17" s="236">
        <f>+U16/$AM$17*100000</f>
        <v>15.414427904518629</v>
      </c>
      <c r="V17" s="234">
        <f>+V16/$AN$17*100000</f>
        <v>30.38853917950944</v>
      </c>
      <c r="W17" s="234">
        <f>+W16/$AO$17*100000</f>
        <v>0</v>
      </c>
      <c r="X17" s="234">
        <f>+X16/$AM$17*100000</f>
        <v>17.616489033735576</v>
      </c>
      <c r="Y17" s="234">
        <f>+Y16/$AN$17*100000</f>
        <v>17.364879531148254</v>
      </c>
      <c r="Z17" s="234">
        <f>+Z16/$AO$17*100000</f>
        <v>17.875497162264828</v>
      </c>
      <c r="AA17" s="234">
        <f>+AA16/$AM$17*100000</f>
        <v>63.859772747291466</v>
      </c>
      <c r="AB17" s="234">
        <f>+AB16/$AN$17*100000</f>
        <v>91.165617538528323</v>
      </c>
      <c r="AC17" s="234">
        <f>+AC16/$AO$17*100000</f>
        <v>35.750994324529657</v>
      </c>
      <c r="AD17" s="234">
        <f>+AD16/$AM$17*100000</f>
        <v>6.6061833876508418</v>
      </c>
      <c r="AE17" s="234">
        <f>+AE16/$AN$17*100000</f>
        <v>0</v>
      </c>
      <c r="AF17" s="316">
        <f>+AF16/$AO$17*100000</f>
        <v>13.40662287169862</v>
      </c>
      <c r="AG17" s="338"/>
      <c r="AH17" s="318"/>
      <c r="AI17" s="234">
        <f>+AI16/$AO$17*100000</f>
        <v>17.875497162264828</v>
      </c>
      <c r="AJ17" s="234">
        <f>+AJ16/$AM$17*100000</f>
        <v>4.4041222584338939</v>
      </c>
      <c r="AK17" s="234">
        <f>+AK16/$AN$17*100000</f>
        <v>8.6824397655741272</v>
      </c>
      <c r="AL17" s="235">
        <f>+AL16/$AO$17*100000</f>
        <v>0</v>
      </c>
      <c r="AM17" s="45">
        <f>SUM(AN17:AO17)</f>
        <v>45412</v>
      </c>
      <c r="AN17" s="250">
        <f>+人口動態1!AB9</f>
        <v>23035</v>
      </c>
      <c r="AO17" s="251">
        <f>+人口動態1!AC9</f>
        <v>22377</v>
      </c>
    </row>
    <row r="18" spans="1:41" ht="17.25" customHeight="1">
      <c r="A18" s="450"/>
      <c r="B18" s="339" t="s">
        <v>113</v>
      </c>
      <c r="C18" s="294">
        <v>104.2</v>
      </c>
      <c r="D18" s="294">
        <v>139.06</v>
      </c>
      <c r="E18" s="331">
        <v>79.16</v>
      </c>
      <c r="F18" s="297" t="s">
        <v>169</v>
      </c>
      <c r="G18" s="293">
        <v>4.57</v>
      </c>
      <c r="H18" s="293">
        <v>0</v>
      </c>
      <c r="I18" s="294">
        <v>16.13</v>
      </c>
      <c r="J18" s="294">
        <v>24.3</v>
      </c>
      <c r="K18" s="294">
        <v>8.77</v>
      </c>
      <c r="L18" s="294">
        <v>7.56</v>
      </c>
      <c r="M18" s="294">
        <v>3.62</v>
      </c>
      <c r="N18" s="294">
        <v>11.3</v>
      </c>
      <c r="O18" s="294">
        <v>1.41</v>
      </c>
      <c r="P18" s="294">
        <v>3.98</v>
      </c>
      <c r="Q18" s="294">
        <v>0</v>
      </c>
      <c r="R18" s="294">
        <v>8.5399999999999991</v>
      </c>
      <c r="S18" s="294">
        <v>7.9</v>
      </c>
      <c r="T18" s="299">
        <v>8.67</v>
      </c>
      <c r="U18" s="296">
        <v>4.24</v>
      </c>
      <c r="V18" s="294">
        <v>10.61</v>
      </c>
      <c r="W18" s="294">
        <v>0</v>
      </c>
      <c r="X18" s="294">
        <v>6.04</v>
      </c>
      <c r="Y18" s="294">
        <v>8.0500000000000007</v>
      </c>
      <c r="Z18" s="294">
        <v>4.03</v>
      </c>
      <c r="AA18" s="294">
        <v>28.35</v>
      </c>
      <c r="AB18" s="294">
        <v>44.31</v>
      </c>
      <c r="AC18" s="294">
        <v>16.2</v>
      </c>
      <c r="AD18" s="294">
        <v>5.01</v>
      </c>
      <c r="AE18" s="294">
        <v>0</v>
      </c>
      <c r="AF18" s="331">
        <v>10.57</v>
      </c>
      <c r="AG18" s="332"/>
      <c r="AH18" s="340"/>
      <c r="AI18" s="294">
        <v>12.71</v>
      </c>
      <c r="AJ18" s="294">
        <v>3.03</v>
      </c>
      <c r="AK18" s="294">
        <v>6.06</v>
      </c>
      <c r="AL18" s="299">
        <v>0</v>
      </c>
      <c r="AN18" s="263"/>
      <c r="AO18" s="264"/>
    </row>
    <row r="19" spans="1:41" ht="17.25" customHeight="1">
      <c r="A19" s="449" t="s">
        <v>114</v>
      </c>
      <c r="B19" s="334" t="s">
        <v>46</v>
      </c>
      <c r="C19" s="282">
        <v>18</v>
      </c>
      <c r="D19" s="282">
        <v>13</v>
      </c>
      <c r="E19" s="286">
        <v>5</v>
      </c>
      <c r="F19" s="284">
        <v>0</v>
      </c>
      <c r="G19" s="282">
        <v>0</v>
      </c>
      <c r="H19" s="282">
        <v>0</v>
      </c>
      <c r="I19" s="282">
        <v>4</v>
      </c>
      <c r="J19" s="282">
        <v>3</v>
      </c>
      <c r="K19" s="282">
        <v>1</v>
      </c>
      <c r="L19" s="282">
        <v>3</v>
      </c>
      <c r="M19" s="282">
        <v>1</v>
      </c>
      <c r="N19" s="282">
        <v>2</v>
      </c>
      <c r="O19" s="282">
        <v>1</v>
      </c>
      <c r="P19" s="282">
        <v>1</v>
      </c>
      <c r="Q19" s="282">
        <v>0</v>
      </c>
      <c r="R19" s="282">
        <v>2</v>
      </c>
      <c r="S19" s="282">
        <v>2</v>
      </c>
      <c r="T19" s="283">
        <v>0</v>
      </c>
      <c r="U19" s="284">
        <v>0</v>
      </c>
      <c r="V19" s="282">
        <v>0</v>
      </c>
      <c r="W19" s="282">
        <v>0</v>
      </c>
      <c r="X19" s="282">
        <v>1</v>
      </c>
      <c r="Y19" s="282">
        <v>1</v>
      </c>
      <c r="Z19" s="282">
        <v>0</v>
      </c>
      <c r="AA19" s="282">
        <v>3</v>
      </c>
      <c r="AB19" s="282">
        <v>2</v>
      </c>
      <c r="AC19" s="282">
        <v>1</v>
      </c>
      <c r="AD19" s="282">
        <v>0</v>
      </c>
      <c r="AE19" s="282">
        <v>0</v>
      </c>
      <c r="AF19" s="286">
        <v>0</v>
      </c>
      <c r="AG19" s="335"/>
      <c r="AH19" s="336"/>
      <c r="AI19" s="282">
        <v>0</v>
      </c>
      <c r="AJ19" s="282">
        <v>1</v>
      </c>
      <c r="AK19" s="282">
        <v>1</v>
      </c>
      <c r="AL19" s="283">
        <v>0</v>
      </c>
      <c r="AN19" s="263"/>
      <c r="AO19" s="264"/>
    </row>
    <row r="20" spans="1:41" ht="17.25" customHeight="1">
      <c r="A20" s="450"/>
      <c r="B20" s="337" t="s">
        <v>47</v>
      </c>
      <c r="C20" s="234">
        <f>+C19/$AM$20*100000</f>
        <v>273.09968138370505</v>
      </c>
      <c r="D20" s="234">
        <f>+D19/$AN$20*100000</f>
        <v>391.09506618531896</v>
      </c>
      <c r="E20" s="316">
        <f>+E19/$AO$20*100000</f>
        <v>153.04560759106215</v>
      </c>
      <c r="F20" s="236">
        <f>+F19/$AM$20*100000</f>
        <v>0</v>
      </c>
      <c r="G20" s="234">
        <f>+G19/$AN$20*100000</f>
        <v>0</v>
      </c>
      <c r="H20" s="234">
        <f>+H19/$AO$20*100000</f>
        <v>0</v>
      </c>
      <c r="I20" s="234">
        <f>+I19/$AM$20*100000</f>
        <v>60.688818085267783</v>
      </c>
      <c r="J20" s="234">
        <f>+J19/$AN$20*100000</f>
        <v>90.25270758122744</v>
      </c>
      <c r="K20" s="234">
        <f>+K19/$AO$20*100000</f>
        <v>30.609121518212426</v>
      </c>
      <c r="L20" s="234">
        <f>+L19/$AM$20*100000</f>
        <v>45.516613563950841</v>
      </c>
      <c r="M20" s="234">
        <f>+M19/$AN$20*100000</f>
        <v>30.084235860409148</v>
      </c>
      <c r="N20" s="234">
        <f>+N19/$AO$20*100000</f>
        <v>61.218243036424852</v>
      </c>
      <c r="O20" s="234">
        <f>+O19/$AM$20*100000</f>
        <v>15.172204521316946</v>
      </c>
      <c r="P20" s="234">
        <f>+P19/$AN$20*100000</f>
        <v>30.084235860409148</v>
      </c>
      <c r="Q20" s="234">
        <f>+Q19/$AO$20*100000</f>
        <v>0</v>
      </c>
      <c r="R20" s="234">
        <f>+R19/$AM$20*100000</f>
        <v>30.344409042633892</v>
      </c>
      <c r="S20" s="234">
        <f>+S19/$AN$20*100000</f>
        <v>60.168471720818296</v>
      </c>
      <c r="T20" s="235">
        <f>+T19/$AO$20*100000</f>
        <v>0</v>
      </c>
      <c r="U20" s="236">
        <f>+U19/$AM$20*100000</f>
        <v>0</v>
      </c>
      <c r="V20" s="234">
        <f>+V19/$AN$20*100000</f>
        <v>0</v>
      </c>
      <c r="W20" s="234">
        <f>+W19/$AO$20*100000</f>
        <v>0</v>
      </c>
      <c r="X20" s="234">
        <f>+X19/$AM$20*100000</f>
        <v>15.172204521316946</v>
      </c>
      <c r="Y20" s="234">
        <f>+Y19/$AN$20*100000</f>
        <v>30.084235860409148</v>
      </c>
      <c r="Z20" s="234">
        <f>+Z19/$AO$20*100000</f>
        <v>0</v>
      </c>
      <c r="AA20" s="234">
        <f>+AA19/$AM$20*100000</f>
        <v>45.516613563950841</v>
      </c>
      <c r="AB20" s="234">
        <f>+AB19/$AN$20*100000</f>
        <v>60.168471720818296</v>
      </c>
      <c r="AC20" s="234">
        <f>+AC19/$AO$20*100000</f>
        <v>30.609121518212426</v>
      </c>
      <c r="AD20" s="234">
        <f>+AD19/$AM$20*100000</f>
        <v>0</v>
      </c>
      <c r="AE20" s="234">
        <f>+AE19/$AN$20*100000</f>
        <v>0</v>
      </c>
      <c r="AF20" s="316">
        <f>+AF19/$AO$20*100000</f>
        <v>0</v>
      </c>
      <c r="AG20" s="338"/>
      <c r="AH20" s="318"/>
      <c r="AI20" s="234">
        <f>+AI19/$AO$20*100000</f>
        <v>0</v>
      </c>
      <c r="AJ20" s="234">
        <f>+AJ19/$AM$20*100000</f>
        <v>15.172204521316946</v>
      </c>
      <c r="AK20" s="234">
        <f>+AK19/$AN$20*100000</f>
        <v>30.084235860409148</v>
      </c>
      <c r="AL20" s="235">
        <f>+AL19/$AO$20*100000</f>
        <v>0</v>
      </c>
      <c r="AM20" s="45">
        <f>SUM(AN20:AO20)</f>
        <v>6591</v>
      </c>
      <c r="AN20" s="250">
        <f>+人口動態1!AB10</f>
        <v>3324</v>
      </c>
      <c r="AO20" s="251">
        <f>+人口動態1!AC10</f>
        <v>3267</v>
      </c>
    </row>
    <row r="21" spans="1:41" ht="17.25" customHeight="1">
      <c r="A21" s="450"/>
      <c r="B21" s="339" t="s">
        <v>113</v>
      </c>
      <c r="C21" s="294">
        <v>114.71</v>
      </c>
      <c r="D21" s="294">
        <v>184.1</v>
      </c>
      <c r="E21" s="331">
        <v>43.11</v>
      </c>
      <c r="F21" s="297">
        <v>0</v>
      </c>
      <c r="G21" s="293">
        <v>0</v>
      </c>
      <c r="H21" s="293">
        <v>0</v>
      </c>
      <c r="I21" s="294">
        <v>23.76</v>
      </c>
      <c r="J21" s="294">
        <v>38.31</v>
      </c>
      <c r="K21" s="294">
        <v>9.74</v>
      </c>
      <c r="L21" s="294">
        <v>17.21</v>
      </c>
      <c r="M21" s="294">
        <v>13.59</v>
      </c>
      <c r="N21" s="294">
        <v>18.46</v>
      </c>
      <c r="O21" s="294">
        <v>6.68</v>
      </c>
      <c r="P21" s="294">
        <v>13.59</v>
      </c>
      <c r="Q21" s="294">
        <v>0</v>
      </c>
      <c r="R21" s="294">
        <v>12.35</v>
      </c>
      <c r="S21" s="294">
        <v>24.49</v>
      </c>
      <c r="T21" s="299">
        <v>0</v>
      </c>
      <c r="U21" s="296">
        <v>0</v>
      </c>
      <c r="V21" s="294">
        <v>0</v>
      </c>
      <c r="W21" s="294">
        <v>0</v>
      </c>
      <c r="X21" s="294">
        <v>14.23</v>
      </c>
      <c r="Y21" s="294">
        <v>28.52</v>
      </c>
      <c r="Z21" s="294">
        <v>0</v>
      </c>
      <c r="AA21" s="294">
        <v>18.5</v>
      </c>
      <c r="AB21" s="294">
        <v>26.18</v>
      </c>
      <c r="AC21" s="294">
        <v>11.66</v>
      </c>
      <c r="AD21" s="294">
        <v>0</v>
      </c>
      <c r="AE21" s="294">
        <v>0</v>
      </c>
      <c r="AF21" s="331">
        <v>0</v>
      </c>
      <c r="AG21" s="332"/>
      <c r="AH21" s="340"/>
      <c r="AI21" s="294">
        <v>0</v>
      </c>
      <c r="AJ21" s="294">
        <v>6.68</v>
      </c>
      <c r="AK21" s="294">
        <v>13.59</v>
      </c>
      <c r="AL21" s="299">
        <v>0</v>
      </c>
      <c r="AN21" s="263"/>
      <c r="AO21" s="264"/>
    </row>
    <row r="22" spans="1:41" ht="17.25" customHeight="1">
      <c r="A22" s="447" t="s">
        <v>104</v>
      </c>
      <c r="B22" s="334" t="s">
        <v>46</v>
      </c>
      <c r="C22" s="223">
        <v>63</v>
      </c>
      <c r="D22" s="223">
        <v>41</v>
      </c>
      <c r="E22" s="227">
        <v>22</v>
      </c>
      <c r="F22" s="225">
        <v>2</v>
      </c>
      <c r="G22" s="223">
        <v>2</v>
      </c>
      <c r="H22" s="223">
        <v>0</v>
      </c>
      <c r="I22" s="223">
        <v>10</v>
      </c>
      <c r="J22" s="223">
        <v>7</v>
      </c>
      <c r="K22" s="223">
        <v>3</v>
      </c>
      <c r="L22" s="223">
        <v>8</v>
      </c>
      <c r="M22" s="223">
        <v>4</v>
      </c>
      <c r="N22" s="223">
        <v>4</v>
      </c>
      <c r="O22" s="223">
        <v>0</v>
      </c>
      <c r="P22" s="223">
        <v>0</v>
      </c>
      <c r="Q22" s="223">
        <v>0</v>
      </c>
      <c r="R22" s="223">
        <v>0</v>
      </c>
      <c r="S22" s="223">
        <v>0</v>
      </c>
      <c r="T22" s="224">
        <v>0</v>
      </c>
      <c r="U22" s="225">
        <v>6</v>
      </c>
      <c r="V22" s="223">
        <v>3</v>
      </c>
      <c r="W22" s="223">
        <v>3</v>
      </c>
      <c r="X22" s="223">
        <v>7</v>
      </c>
      <c r="Y22" s="223">
        <v>5</v>
      </c>
      <c r="Z22" s="223">
        <v>2</v>
      </c>
      <c r="AA22" s="223">
        <v>15</v>
      </c>
      <c r="AB22" s="223">
        <v>13</v>
      </c>
      <c r="AC22" s="223">
        <v>2</v>
      </c>
      <c r="AD22" s="223">
        <v>5</v>
      </c>
      <c r="AE22" s="223">
        <v>0</v>
      </c>
      <c r="AF22" s="227">
        <v>5</v>
      </c>
      <c r="AG22" s="335"/>
      <c r="AH22" s="336"/>
      <c r="AI22" s="223">
        <v>0</v>
      </c>
      <c r="AJ22" s="223">
        <v>0</v>
      </c>
      <c r="AK22" s="223">
        <v>0</v>
      </c>
      <c r="AL22" s="224">
        <v>0</v>
      </c>
      <c r="AN22" s="263"/>
      <c r="AO22" s="264"/>
    </row>
    <row r="23" spans="1:41" ht="17.25" customHeight="1">
      <c r="A23" s="447"/>
      <c r="B23" s="337" t="s">
        <v>47</v>
      </c>
      <c r="C23" s="234">
        <f>+C22/$AM$23*100000</f>
        <v>247.03944788644029</v>
      </c>
      <c r="D23" s="234">
        <f>+D22/$AN$23*100000</f>
        <v>328.36777190453307</v>
      </c>
      <c r="E23" s="316">
        <f>+E22/$AO$23*100000</f>
        <v>169.02274124154886</v>
      </c>
      <c r="F23" s="236">
        <f>+F22/$AM$23*100000</f>
        <v>7.8425221551250877</v>
      </c>
      <c r="G23" s="234">
        <f>+G22/$AN$23*100000</f>
        <v>16.017940092904052</v>
      </c>
      <c r="H23" s="234">
        <f>+H22/$AO$23*100000</f>
        <v>0</v>
      </c>
      <c r="I23" s="234">
        <f>+I22/$AM$23*100000</f>
        <v>39.212610775625443</v>
      </c>
      <c r="J23" s="234">
        <f>+J22/$AN$23*100000</f>
        <v>56.062790325164187</v>
      </c>
      <c r="K23" s="234">
        <f>+K22/$AO$23*100000</f>
        <v>23.048555623847573</v>
      </c>
      <c r="L23" s="234">
        <f>+L22/$AM$23*100000</f>
        <v>31.370088620500351</v>
      </c>
      <c r="M23" s="234">
        <f>+M22/$AN$23*100000</f>
        <v>32.035880185808104</v>
      </c>
      <c r="N23" s="234">
        <f>+N22/$AO$23*100000</f>
        <v>30.731407498463426</v>
      </c>
      <c r="O23" s="234">
        <f>+O22/$AM$23*100000</f>
        <v>0</v>
      </c>
      <c r="P23" s="234">
        <f>+P22/$AN$23*100000</f>
        <v>0</v>
      </c>
      <c r="Q23" s="234">
        <f>+Q22/$AO$23*100000</f>
        <v>0</v>
      </c>
      <c r="R23" s="234">
        <f>+R22/$AM$23*100000</f>
        <v>0</v>
      </c>
      <c r="S23" s="234">
        <f>+S22/$AN$23*100000</f>
        <v>0</v>
      </c>
      <c r="T23" s="235">
        <f>+T22/$AO$23*100000</f>
        <v>0</v>
      </c>
      <c r="U23" s="236">
        <f>+U22/$AM$23*100000</f>
        <v>23.527566465375266</v>
      </c>
      <c r="V23" s="234">
        <f>+V22/$AN$23*100000</f>
        <v>24.02691013935608</v>
      </c>
      <c r="W23" s="234">
        <f>+W22/$AO$23*100000</f>
        <v>23.048555623847573</v>
      </c>
      <c r="X23" s="234">
        <f>+X22/$AM$23*100000</f>
        <v>27.448827542937806</v>
      </c>
      <c r="Y23" s="234">
        <f>+Y22/$AN$23*100000</f>
        <v>40.044850232260131</v>
      </c>
      <c r="Z23" s="234">
        <f>+Z22/$AO$23*100000</f>
        <v>15.365703749231713</v>
      </c>
      <c r="AA23" s="234">
        <f>+AA22/$AM$23*100000</f>
        <v>58.818916163438161</v>
      </c>
      <c r="AB23" s="234">
        <f>+AB22/$AN$23*100000</f>
        <v>104.11661060387634</v>
      </c>
      <c r="AC23" s="234">
        <f>+AC22/$AO$23*100000</f>
        <v>15.365703749231713</v>
      </c>
      <c r="AD23" s="234">
        <f>+AD22/$AM$23*100000</f>
        <v>19.606305387812721</v>
      </c>
      <c r="AE23" s="234">
        <f>+AE22/$AN$23*100000</f>
        <v>0</v>
      </c>
      <c r="AF23" s="316">
        <f>+AF22/$AO$23*100000</f>
        <v>38.414259373079283</v>
      </c>
      <c r="AG23" s="338"/>
      <c r="AH23" s="318"/>
      <c r="AI23" s="234">
        <f>+AI22/$AO$23*100000</f>
        <v>0</v>
      </c>
      <c r="AJ23" s="234">
        <f>+AJ22/$AM$23*100000</f>
        <v>0</v>
      </c>
      <c r="AK23" s="234">
        <f>+AK22/$AN$23*100000</f>
        <v>0</v>
      </c>
      <c r="AL23" s="235">
        <f>+AL22/$AO$23*100000</f>
        <v>0</v>
      </c>
      <c r="AM23" s="45">
        <f>SUM(AN23:AO23)</f>
        <v>25502</v>
      </c>
      <c r="AN23" s="263">
        <f>+人口動態1!AB11</f>
        <v>12486</v>
      </c>
      <c r="AO23" s="264">
        <f>+人口動態1!AC11</f>
        <v>13016</v>
      </c>
    </row>
    <row r="24" spans="1:41" ht="17.25" customHeight="1">
      <c r="A24" s="447"/>
      <c r="B24" s="339" t="s">
        <v>113</v>
      </c>
      <c r="C24" s="294">
        <v>114.03</v>
      </c>
      <c r="D24" s="294">
        <v>152.08000000000001</v>
      </c>
      <c r="E24" s="331">
        <v>85.76</v>
      </c>
      <c r="F24" s="297">
        <v>2.36</v>
      </c>
      <c r="G24" s="293">
        <v>5.83</v>
      </c>
      <c r="H24" s="293">
        <v>0</v>
      </c>
      <c r="I24" s="294">
        <v>19.95</v>
      </c>
      <c r="J24" s="294">
        <v>28.16</v>
      </c>
      <c r="K24" s="294">
        <v>13.25</v>
      </c>
      <c r="L24" s="294">
        <v>13.29</v>
      </c>
      <c r="M24" s="294">
        <v>14.8</v>
      </c>
      <c r="N24" s="294">
        <v>10.49</v>
      </c>
      <c r="O24" s="294">
        <v>0</v>
      </c>
      <c r="P24" s="294">
        <v>0</v>
      </c>
      <c r="Q24" s="294">
        <v>0</v>
      </c>
      <c r="R24" s="294">
        <v>0</v>
      </c>
      <c r="S24" s="294">
        <v>0</v>
      </c>
      <c r="T24" s="299">
        <v>0</v>
      </c>
      <c r="U24" s="296">
        <v>8.0399999999999991</v>
      </c>
      <c r="V24" s="294">
        <v>10.58</v>
      </c>
      <c r="W24" s="294">
        <v>6.68</v>
      </c>
      <c r="X24" s="294">
        <v>11.52</v>
      </c>
      <c r="Y24" s="294">
        <v>16.37</v>
      </c>
      <c r="Z24" s="294">
        <v>7.58</v>
      </c>
      <c r="AA24" s="294">
        <v>30.01</v>
      </c>
      <c r="AB24" s="294">
        <v>52.45</v>
      </c>
      <c r="AC24" s="294">
        <v>12.33</v>
      </c>
      <c r="AD24" s="294">
        <v>14.93</v>
      </c>
      <c r="AE24" s="294">
        <v>0</v>
      </c>
      <c r="AF24" s="331">
        <v>28.75</v>
      </c>
      <c r="AG24" s="332"/>
      <c r="AH24" s="341"/>
      <c r="AI24" s="294">
        <v>0</v>
      </c>
      <c r="AJ24" s="294">
        <v>0</v>
      </c>
      <c r="AK24" s="294">
        <v>0</v>
      </c>
      <c r="AL24" s="299">
        <v>0</v>
      </c>
      <c r="AN24" s="263"/>
      <c r="AO24" s="264"/>
    </row>
    <row r="25" spans="1:41" ht="17.25" customHeight="1">
      <c r="A25" s="446" t="s">
        <v>105</v>
      </c>
      <c r="B25" s="342" t="s">
        <v>46</v>
      </c>
      <c r="C25" s="282">
        <v>131</v>
      </c>
      <c r="D25" s="282">
        <v>81</v>
      </c>
      <c r="E25" s="286">
        <v>50</v>
      </c>
      <c r="F25" s="284">
        <v>1</v>
      </c>
      <c r="G25" s="282">
        <v>0</v>
      </c>
      <c r="H25" s="282">
        <v>1</v>
      </c>
      <c r="I25" s="282">
        <v>11</v>
      </c>
      <c r="J25" s="282">
        <v>6</v>
      </c>
      <c r="K25" s="282">
        <v>5</v>
      </c>
      <c r="L25" s="282">
        <v>13</v>
      </c>
      <c r="M25" s="282">
        <v>6</v>
      </c>
      <c r="N25" s="282">
        <v>7</v>
      </c>
      <c r="O25" s="282">
        <v>4</v>
      </c>
      <c r="P25" s="282">
        <v>2</v>
      </c>
      <c r="Q25" s="282">
        <v>2</v>
      </c>
      <c r="R25" s="282">
        <v>9</v>
      </c>
      <c r="S25" s="282">
        <v>5</v>
      </c>
      <c r="T25" s="283">
        <v>4</v>
      </c>
      <c r="U25" s="284">
        <v>3</v>
      </c>
      <c r="V25" s="282">
        <v>2</v>
      </c>
      <c r="W25" s="282">
        <v>1</v>
      </c>
      <c r="X25" s="282">
        <v>15</v>
      </c>
      <c r="Y25" s="282">
        <v>12</v>
      </c>
      <c r="Z25" s="282">
        <v>3</v>
      </c>
      <c r="AA25" s="282">
        <v>30</v>
      </c>
      <c r="AB25" s="282">
        <v>26</v>
      </c>
      <c r="AC25" s="282">
        <v>4</v>
      </c>
      <c r="AD25" s="282">
        <v>4</v>
      </c>
      <c r="AE25" s="282">
        <v>0</v>
      </c>
      <c r="AF25" s="286">
        <v>4</v>
      </c>
      <c r="AG25" s="335"/>
      <c r="AH25" s="330"/>
      <c r="AI25" s="282">
        <v>5</v>
      </c>
      <c r="AJ25" s="282">
        <v>5</v>
      </c>
      <c r="AK25" s="282">
        <v>2</v>
      </c>
      <c r="AL25" s="283">
        <v>3</v>
      </c>
      <c r="AN25" s="263"/>
      <c r="AO25" s="264"/>
    </row>
    <row r="26" spans="1:41" ht="17.25" customHeight="1">
      <c r="A26" s="447"/>
      <c r="B26" s="337" t="s">
        <v>47</v>
      </c>
      <c r="C26" s="234">
        <f>+C25/$AM$26*100000</f>
        <v>324.47427736358458</v>
      </c>
      <c r="D26" s="234">
        <f>+D25/$AN$26*100000</f>
        <v>413.91997547140886</v>
      </c>
      <c r="E26" s="316">
        <f>+E25/$AO$26*100000</f>
        <v>240.33839646221878</v>
      </c>
      <c r="F26" s="236">
        <f>+F25/$AM$26*100000</f>
        <v>2.47690288063805</v>
      </c>
      <c r="G26" s="234">
        <f>+G25/$AN$26*100000</f>
        <v>0</v>
      </c>
      <c r="H26" s="234">
        <f>+H25/$AO$26*100000</f>
        <v>4.8067679292443763</v>
      </c>
      <c r="I26" s="234">
        <f>+I25/$AM$26*100000</f>
        <v>27.245931687018555</v>
      </c>
      <c r="J26" s="234">
        <f>+J25/$AN$26*100000</f>
        <v>30.660738923808065</v>
      </c>
      <c r="K26" s="234">
        <f>+K25/$AO$26*100000</f>
        <v>24.033839646221882</v>
      </c>
      <c r="L26" s="234">
        <f>+L25/$AM$26*100000</f>
        <v>32.199737448294655</v>
      </c>
      <c r="M26" s="234">
        <f>+M25/$AN$26*100000</f>
        <v>30.660738923808065</v>
      </c>
      <c r="N26" s="234">
        <f>+N25/$AO$26*100000</f>
        <v>33.647375504710631</v>
      </c>
      <c r="O26" s="234">
        <f>+O25/$AM$26*100000</f>
        <v>9.9076115225521999</v>
      </c>
      <c r="P26" s="234">
        <f>+P25/$AN$26*100000</f>
        <v>10.220246307936021</v>
      </c>
      <c r="Q26" s="234">
        <f>+Q25/$AO$26*100000</f>
        <v>9.6135358584887527</v>
      </c>
      <c r="R26" s="234">
        <f>+R25/$AM$26*100000</f>
        <v>22.29212592574245</v>
      </c>
      <c r="S26" s="234">
        <f>+S25/$AN$26*100000</f>
        <v>25.550615769840054</v>
      </c>
      <c r="T26" s="235">
        <f>+T25/$AO$26*100000</f>
        <v>19.227071716977505</v>
      </c>
      <c r="U26" s="236">
        <f>+U25/$AM$26*100000</f>
        <v>7.4307086419141504</v>
      </c>
      <c r="V26" s="234">
        <f>+V25/$AN$26*100000</f>
        <v>10.220246307936021</v>
      </c>
      <c r="W26" s="234">
        <f>+W25/$AO$26*100000</f>
        <v>4.8067679292443763</v>
      </c>
      <c r="X26" s="234">
        <f>+X25/$AM$26*100000</f>
        <v>37.153543209570749</v>
      </c>
      <c r="Y26" s="234">
        <f>+Y25/$AN$26*100000</f>
        <v>61.32147784761613</v>
      </c>
      <c r="Z26" s="234">
        <f>+Z25/$AO$26*100000</f>
        <v>14.420303787733129</v>
      </c>
      <c r="AA26" s="234">
        <f>+AA25/$AM$26*100000</f>
        <v>74.307086419141498</v>
      </c>
      <c r="AB26" s="234">
        <f>+AB25/$AN$26*100000</f>
        <v>132.86320200316828</v>
      </c>
      <c r="AC26" s="234">
        <f>+AC25/$AO$26*100000</f>
        <v>19.227071716977505</v>
      </c>
      <c r="AD26" s="234">
        <f>+AD25/$AM$26*100000</f>
        <v>9.9076115225521999</v>
      </c>
      <c r="AE26" s="234">
        <f>+AE25/$AN$26*100000</f>
        <v>0</v>
      </c>
      <c r="AF26" s="316">
        <f>+AF25/$AO$26*100000</f>
        <v>19.227071716977505</v>
      </c>
      <c r="AG26" s="338"/>
      <c r="AH26" s="318"/>
      <c r="AI26" s="234">
        <f>+AI25/$AO$26*100000</f>
        <v>24.033839646221882</v>
      </c>
      <c r="AJ26" s="234">
        <f>+AJ25/$AM$26*100000</f>
        <v>12.38451440319025</v>
      </c>
      <c r="AK26" s="234">
        <f>+AK25/$AN$26*100000</f>
        <v>10.220246307936021</v>
      </c>
      <c r="AL26" s="235">
        <f>+AL25/$AO$26*100000</f>
        <v>14.420303787733129</v>
      </c>
      <c r="AM26" s="45">
        <f>SUM(AN26:AO26)</f>
        <v>40373</v>
      </c>
      <c r="AN26" s="250">
        <f>+人口動態1!AB12</f>
        <v>19569</v>
      </c>
      <c r="AO26" s="251">
        <f>+人口動態1!AC12</f>
        <v>20804</v>
      </c>
    </row>
    <row r="27" spans="1:41" ht="17.25" customHeight="1">
      <c r="A27" s="447"/>
      <c r="B27" s="339" t="s">
        <v>113</v>
      </c>
      <c r="C27" s="294">
        <v>139.99</v>
      </c>
      <c r="D27" s="294">
        <v>211.63</v>
      </c>
      <c r="E27" s="331">
        <v>82.05</v>
      </c>
      <c r="F27" s="297">
        <v>0.84</v>
      </c>
      <c r="G27" s="293">
        <v>0</v>
      </c>
      <c r="H27" s="293">
        <v>1.38</v>
      </c>
      <c r="I27" s="294">
        <v>11.12</v>
      </c>
      <c r="J27" s="294">
        <v>14.68</v>
      </c>
      <c r="K27" s="294">
        <v>8.84</v>
      </c>
      <c r="L27" s="294">
        <v>10.220000000000001</v>
      </c>
      <c r="M27" s="294">
        <v>13.89</v>
      </c>
      <c r="N27" s="294">
        <v>6.87</v>
      </c>
      <c r="O27" s="294">
        <v>5.16</v>
      </c>
      <c r="P27" s="294">
        <v>6.29</v>
      </c>
      <c r="Q27" s="294">
        <v>3.98</v>
      </c>
      <c r="R27" s="294">
        <v>7.24</v>
      </c>
      <c r="S27" s="294">
        <v>10.94</v>
      </c>
      <c r="T27" s="299">
        <v>4.58</v>
      </c>
      <c r="U27" s="296">
        <v>1.7</v>
      </c>
      <c r="V27" s="294">
        <v>3.81</v>
      </c>
      <c r="W27" s="294">
        <v>0.57999999999999996</v>
      </c>
      <c r="X27" s="294">
        <v>17.690000000000001</v>
      </c>
      <c r="Y27" s="294">
        <v>32.950000000000003</v>
      </c>
      <c r="Z27" s="294">
        <v>4.5599999999999996</v>
      </c>
      <c r="AA27" s="294">
        <v>37.1</v>
      </c>
      <c r="AB27" s="294">
        <v>74.52</v>
      </c>
      <c r="AC27" s="294">
        <v>5.24</v>
      </c>
      <c r="AD27" s="294">
        <v>1.71</v>
      </c>
      <c r="AE27" s="294">
        <v>0</v>
      </c>
      <c r="AF27" s="331">
        <v>2.31</v>
      </c>
      <c r="AG27" s="332"/>
      <c r="AH27" s="340"/>
      <c r="AI27" s="294">
        <v>9.4700000000000006</v>
      </c>
      <c r="AJ27" s="294">
        <v>8.9</v>
      </c>
      <c r="AK27" s="294">
        <v>4.5</v>
      </c>
      <c r="AL27" s="299">
        <v>14.22</v>
      </c>
      <c r="AN27" s="263"/>
      <c r="AO27" s="264"/>
    </row>
    <row r="28" spans="1:41" ht="17.25" customHeight="1">
      <c r="A28" s="446" t="s">
        <v>106</v>
      </c>
      <c r="B28" s="334" t="s">
        <v>46</v>
      </c>
      <c r="C28" s="282">
        <v>12</v>
      </c>
      <c r="D28" s="282">
        <v>7</v>
      </c>
      <c r="E28" s="286">
        <v>5</v>
      </c>
      <c r="F28" s="284">
        <v>0</v>
      </c>
      <c r="G28" s="282">
        <v>0</v>
      </c>
      <c r="H28" s="282">
        <v>0</v>
      </c>
      <c r="I28" s="282">
        <v>0</v>
      </c>
      <c r="J28" s="282">
        <v>0</v>
      </c>
      <c r="K28" s="282">
        <v>0</v>
      </c>
      <c r="L28" s="282">
        <v>1</v>
      </c>
      <c r="M28" s="282">
        <v>1</v>
      </c>
      <c r="N28" s="282">
        <v>0</v>
      </c>
      <c r="O28" s="282">
        <v>0</v>
      </c>
      <c r="P28" s="282">
        <v>0</v>
      </c>
      <c r="Q28" s="282">
        <v>0</v>
      </c>
      <c r="R28" s="282">
        <v>1</v>
      </c>
      <c r="S28" s="282">
        <v>0</v>
      </c>
      <c r="T28" s="283">
        <v>1</v>
      </c>
      <c r="U28" s="284">
        <v>0</v>
      </c>
      <c r="V28" s="282">
        <v>0</v>
      </c>
      <c r="W28" s="282">
        <v>0</v>
      </c>
      <c r="X28" s="282">
        <v>5</v>
      </c>
      <c r="Y28" s="282">
        <v>4</v>
      </c>
      <c r="Z28" s="282">
        <v>1</v>
      </c>
      <c r="AA28" s="282">
        <v>2</v>
      </c>
      <c r="AB28" s="282">
        <v>1</v>
      </c>
      <c r="AC28" s="282">
        <v>1</v>
      </c>
      <c r="AD28" s="282">
        <v>2</v>
      </c>
      <c r="AE28" s="282">
        <v>0</v>
      </c>
      <c r="AF28" s="286">
        <v>2</v>
      </c>
      <c r="AG28" s="335"/>
      <c r="AH28" s="336"/>
      <c r="AI28" s="282">
        <v>0</v>
      </c>
      <c r="AJ28" s="282">
        <v>1</v>
      </c>
      <c r="AK28" s="282">
        <v>1</v>
      </c>
      <c r="AL28" s="283">
        <v>0</v>
      </c>
      <c r="AN28" s="263"/>
      <c r="AO28" s="264"/>
    </row>
    <row r="29" spans="1:41" ht="17.25" customHeight="1">
      <c r="A29" s="447"/>
      <c r="B29" s="337" t="s">
        <v>47</v>
      </c>
      <c r="C29" s="234">
        <f>+C28/$AM$29*100000</f>
        <v>118.51851851851852</v>
      </c>
      <c r="D29" s="234">
        <f>+D28/$AN$29*100000</f>
        <v>138.12154696132595</v>
      </c>
      <c r="E29" s="316">
        <f>+E28/$AO$29*100000</f>
        <v>98.872849515523029</v>
      </c>
      <c r="F29" s="236">
        <f>+F28/$AM$29*100000</f>
        <v>0</v>
      </c>
      <c r="G29" s="234">
        <f>+G28/$AN$29*100000</f>
        <v>0</v>
      </c>
      <c r="H29" s="234">
        <f>+H28/$AO$29*100000</f>
        <v>0</v>
      </c>
      <c r="I29" s="234">
        <f>+I28/$AM$29*100000</f>
        <v>0</v>
      </c>
      <c r="J29" s="234">
        <f>+J28/$AN$29*100000</f>
        <v>0</v>
      </c>
      <c r="K29" s="234">
        <f>+K28/$AO$29*100000</f>
        <v>0</v>
      </c>
      <c r="L29" s="234">
        <f>+L28/$AM$29*100000</f>
        <v>9.8765432098765427</v>
      </c>
      <c r="M29" s="234">
        <f>+M28/$AN$29*100000</f>
        <v>19.731649565903709</v>
      </c>
      <c r="N29" s="234">
        <f>+N28/$AO$29*100000</f>
        <v>0</v>
      </c>
      <c r="O29" s="234">
        <f>+O28/$AM$29*100000</f>
        <v>0</v>
      </c>
      <c r="P29" s="234">
        <f>+P28/$AN$29*100000</f>
        <v>0</v>
      </c>
      <c r="Q29" s="234">
        <f>+Q28/$AO$29*100000</f>
        <v>0</v>
      </c>
      <c r="R29" s="234">
        <f>+R28/$AM$29*100000</f>
        <v>9.8765432098765427</v>
      </c>
      <c r="S29" s="234">
        <f>+S28/$AN$29*100000</f>
        <v>0</v>
      </c>
      <c r="T29" s="235">
        <f>+T28/$AO$29*100000</f>
        <v>19.774569903104609</v>
      </c>
      <c r="U29" s="236">
        <f>+U28/$AM$29*100000</f>
        <v>0</v>
      </c>
      <c r="V29" s="234">
        <f>+V28/$AN$29*100000</f>
        <v>0</v>
      </c>
      <c r="W29" s="234">
        <f>+W28/$AO$29*100000</f>
        <v>0</v>
      </c>
      <c r="X29" s="234">
        <f>+X28/$AM$29*100000</f>
        <v>49.382716049382715</v>
      </c>
      <c r="Y29" s="234">
        <f>+Y28/$AN$29*100000</f>
        <v>78.926598263614835</v>
      </c>
      <c r="Z29" s="234">
        <f>+Z28/$AO$29*100000</f>
        <v>19.774569903104609</v>
      </c>
      <c r="AA29" s="234">
        <f>+AA28/$AM$29*100000</f>
        <v>19.753086419753085</v>
      </c>
      <c r="AB29" s="234">
        <f>+AB28/$AN$29*100000</f>
        <v>19.731649565903709</v>
      </c>
      <c r="AC29" s="234">
        <f>+AC28/$AO$29*100000</f>
        <v>19.774569903104609</v>
      </c>
      <c r="AD29" s="234">
        <f>+AD28/$AM$29*100000</f>
        <v>19.753086419753085</v>
      </c>
      <c r="AE29" s="234">
        <f>+AE28/$AN$29*100000</f>
        <v>0</v>
      </c>
      <c r="AF29" s="316">
        <f>+AF28/$AO$29*100000</f>
        <v>39.549139806209219</v>
      </c>
      <c r="AG29" s="338"/>
      <c r="AH29" s="318"/>
      <c r="AI29" s="234">
        <f>+AI28/$AO$29*100000</f>
        <v>0</v>
      </c>
      <c r="AJ29" s="234">
        <f>+AJ28/$AM$29*100000</f>
        <v>9.8765432098765427</v>
      </c>
      <c r="AK29" s="234">
        <f>+AK28/$AN$29*100000</f>
        <v>19.731649565903709</v>
      </c>
      <c r="AL29" s="235">
        <f>+AL28/$AO$29*100000</f>
        <v>0</v>
      </c>
      <c r="AM29" s="45">
        <f>SUM(AN29:AO29)</f>
        <v>10125</v>
      </c>
      <c r="AN29" s="250">
        <f>+人口動態1!AB13</f>
        <v>5068</v>
      </c>
      <c r="AO29" s="251">
        <f>+人口動態1!AC13</f>
        <v>5057</v>
      </c>
    </row>
    <row r="30" spans="1:41" ht="17.25" customHeight="1">
      <c r="A30" s="447"/>
      <c r="B30" s="339" t="s">
        <v>113</v>
      </c>
      <c r="C30" s="294">
        <v>70.78</v>
      </c>
      <c r="D30" s="294">
        <v>85.3</v>
      </c>
      <c r="E30" s="331">
        <v>63.37</v>
      </c>
      <c r="F30" s="297">
        <v>0</v>
      </c>
      <c r="G30" s="293">
        <v>0</v>
      </c>
      <c r="H30" s="293">
        <v>0</v>
      </c>
      <c r="I30" s="294">
        <v>0</v>
      </c>
      <c r="J30" s="294">
        <v>0</v>
      </c>
      <c r="K30" s="294">
        <v>0</v>
      </c>
      <c r="L30" s="294">
        <v>5.81</v>
      </c>
      <c r="M30" s="294">
        <v>11.75</v>
      </c>
      <c r="N30" s="294">
        <v>0</v>
      </c>
      <c r="O30" s="294">
        <v>0</v>
      </c>
      <c r="P30" s="294">
        <v>0</v>
      </c>
      <c r="Q30" s="294">
        <v>0</v>
      </c>
      <c r="R30" s="294">
        <v>2.4300000000000002</v>
      </c>
      <c r="S30" s="294">
        <v>0</v>
      </c>
      <c r="T30" s="299">
        <v>3.64</v>
      </c>
      <c r="U30" s="296">
        <v>0</v>
      </c>
      <c r="V30" s="294">
        <v>0</v>
      </c>
      <c r="W30" s="294">
        <v>0</v>
      </c>
      <c r="X30" s="294">
        <v>29.46</v>
      </c>
      <c r="Y30" s="294">
        <v>51.85</v>
      </c>
      <c r="Z30" s="294">
        <v>13.59</v>
      </c>
      <c r="AA30" s="294">
        <v>7.62</v>
      </c>
      <c r="AB30" s="294">
        <v>10.57</v>
      </c>
      <c r="AC30" s="294">
        <v>3.64</v>
      </c>
      <c r="AD30" s="294">
        <v>21.37</v>
      </c>
      <c r="AE30" s="294">
        <v>0</v>
      </c>
      <c r="AF30" s="331">
        <v>42.5</v>
      </c>
      <c r="AG30" s="332"/>
      <c r="AH30" s="341"/>
      <c r="AI30" s="294">
        <v>0</v>
      </c>
      <c r="AJ30" s="294">
        <v>4.09</v>
      </c>
      <c r="AK30" s="294">
        <v>11.13</v>
      </c>
      <c r="AL30" s="299">
        <v>0</v>
      </c>
      <c r="AN30" s="250"/>
      <c r="AO30" s="251"/>
    </row>
    <row r="31" spans="1:41" ht="17.25" customHeight="1">
      <c r="A31" s="447" t="s">
        <v>107</v>
      </c>
      <c r="B31" s="343" t="s">
        <v>46</v>
      </c>
      <c r="C31" s="344">
        <v>29</v>
      </c>
      <c r="D31" s="344">
        <v>18</v>
      </c>
      <c r="E31" s="345">
        <v>11</v>
      </c>
      <c r="F31" s="121">
        <v>0</v>
      </c>
      <c r="G31" s="122">
        <v>0</v>
      </c>
      <c r="H31" s="122">
        <v>0</v>
      </c>
      <c r="I31" s="123">
        <v>4</v>
      </c>
      <c r="J31" s="123">
        <v>2</v>
      </c>
      <c r="K31" s="122">
        <v>2</v>
      </c>
      <c r="L31" s="123">
        <v>1</v>
      </c>
      <c r="M31" s="123">
        <v>0</v>
      </c>
      <c r="N31" s="123">
        <v>1</v>
      </c>
      <c r="O31" s="123">
        <v>1</v>
      </c>
      <c r="P31" s="123">
        <v>1</v>
      </c>
      <c r="Q31" s="123">
        <v>0</v>
      </c>
      <c r="R31" s="123">
        <v>5</v>
      </c>
      <c r="S31" s="123">
        <v>4</v>
      </c>
      <c r="T31" s="124">
        <v>1</v>
      </c>
      <c r="U31" s="125">
        <v>5</v>
      </c>
      <c r="V31" s="346">
        <v>2</v>
      </c>
      <c r="W31" s="346">
        <v>3</v>
      </c>
      <c r="X31" s="346">
        <v>3</v>
      </c>
      <c r="Y31" s="346">
        <v>3</v>
      </c>
      <c r="Z31" s="346">
        <v>0</v>
      </c>
      <c r="AA31" s="346">
        <v>3</v>
      </c>
      <c r="AB31" s="346">
        <v>2</v>
      </c>
      <c r="AC31" s="346">
        <v>1</v>
      </c>
      <c r="AD31" s="346">
        <v>0</v>
      </c>
      <c r="AE31" s="346">
        <v>0</v>
      </c>
      <c r="AF31" s="347">
        <v>0</v>
      </c>
      <c r="AG31" s="348"/>
      <c r="AH31" s="126"/>
      <c r="AI31" s="346">
        <v>2</v>
      </c>
      <c r="AJ31" s="346">
        <v>0</v>
      </c>
      <c r="AK31" s="346">
        <v>0</v>
      </c>
      <c r="AL31" s="349">
        <v>0</v>
      </c>
      <c r="AN31" s="250"/>
      <c r="AO31" s="251"/>
    </row>
    <row r="32" spans="1:41" ht="17.25" customHeight="1">
      <c r="A32" s="447"/>
      <c r="B32" s="315" t="s">
        <v>47</v>
      </c>
      <c r="C32" s="234">
        <f>+C31/$AM$32*100000</f>
        <v>200.13802622498275</v>
      </c>
      <c r="D32" s="234">
        <f>+D31/$AN$32*100000</f>
        <v>243.63833243096914</v>
      </c>
      <c r="E32" s="316">
        <f>+E31/$AO$32*100000</f>
        <v>154.88594762038863</v>
      </c>
      <c r="F32" s="236">
        <f>+F31/$AM$32*100000</f>
        <v>0</v>
      </c>
      <c r="G32" s="234">
        <f>+G31/$AN$32*100000</f>
        <v>0</v>
      </c>
      <c r="H32" s="234">
        <f>+H31/$AO$32*100000</f>
        <v>0</v>
      </c>
      <c r="I32" s="234">
        <f>+I31/$AM$32*100000</f>
        <v>27.605244996549345</v>
      </c>
      <c r="J32" s="234">
        <f>+J31/$AN$32*100000</f>
        <v>27.070925825663238</v>
      </c>
      <c r="K32" s="234">
        <f>+K31/$AO$32*100000</f>
        <v>28.161081385525204</v>
      </c>
      <c r="L32" s="234">
        <f>+L31/$AM$32*100000</f>
        <v>6.9013112491373363</v>
      </c>
      <c r="M32" s="234">
        <f>+M31/$AN$32*100000</f>
        <v>0</v>
      </c>
      <c r="N32" s="234">
        <f>+N31/$AO$32*100000</f>
        <v>14.080540692762602</v>
      </c>
      <c r="O32" s="234">
        <f>+O31/$AM$32*100000</f>
        <v>6.9013112491373363</v>
      </c>
      <c r="P32" s="234">
        <f>+P31/$AN$32*100000</f>
        <v>13.535462912831619</v>
      </c>
      <c r="Q32" s="234">
        <f>+Q31/$AO$32*100000</f>
        <v>0</v>
      </c>
      <c r="R32" s="234">
        <f>+R31/$AM$32*100000</f>
        <v>34.506556245686681</v>
      </c>
      <c r="S32" s="234">
        <f>+S31/$AN$32*100000</f>
        <v>54.141851651326476</v>
      </c>
      <c r="T32" s="235">
        <f>+T31/$AO$32*100000</f>
        <v>14.080540692762602</v>
      </c>
      <c r="U32" s="236">
        <f>+U31/$AM$32*100000</f>
        <v>34.506556245686681</v>
      </c>
      <c r="V32" s="234">
        <f>+V31/$AN$32*100000</f>
        <v>27.070925825663238</v>
      </c>
      <c r="W32" s="234">
        <f>+W31/$AO$32*100000</f>
        <v>42.241622078287804</v>
      </c>
      <c r="X32" s="234">
        <f>+X31/$AM$32*100000</f>
        <v>20.703933747412009</v>
      </c>
      <c r="Y32" s="234">
        <f>+Y31/$AN$32*100000</f>
        <v>40.606388738494857</v>
      </c>
      <c r="Z32" s="234">
        <f>+Z31/$AO$32*100000</f>
        <v>0</v>
      </c>
      <c r="AA32" s="234">
        <f>+AA31/$AM$32*100000</f>
        <v>20.703933747412009</v>
      </c>
      <c r="AB32" s="234">
        <f>+AB31/$AN$32*100000</f>
        <v>27.070925825663238</v>
      </c>
      <c r="AC32" s="234">
        <f>+AC31/$AO$32*100000</f>
        <v>14.080540692762602</v>
      </c>
      <c r="AD32" s="234">
        <f>+AD31/$AM$32*100000</f>
        <v>0</v>
      </c>
      <c r="AE32" s="234">
        <f>+AE31/$AN$32*100000</f>
        <v>0</v>
      </c>
      <c r="AF32" s="316">
        <f>+AF31/$AO$32*100000</f>
        <v>0</v>
      </c>
      <c r="AG32" s="338"/>
      <c r="AH32" s="318"/>
      <c r="AI32" s="234">
        <f>+AI31/$AO$32*100000</f>
        <v>28.161081385525204</v>
      </c>
      <c r="AJ32" s="234">
        <f>+AJ31/$AM$32*100000</f>
        <v>0</v>
      </c>
      <c r="AK32" s="234">
        <f>+AK31/$AN$32*100000</f>
        <v>0</v>
      </c>
      <c r="AL32" s="235">
        <f>+AL31/$AO$32*100000</f>
        <v>0</v>
      </c>
      <c r="AM32" s="45">
        <f>SUM(AN32:AO32)</f>
        <v>14490</v>
      </c>
      <c r="AN32" s="263">
        <f>+人口動態1!AB14</f>
        <v>7388</v>
      </c>
      <c r="AO32" s="264">
        <f>+人口動態1!AC14</f>
        <v>7102</v>
      </c>
    </row>
    <row r="33" spans="1:41" ht="17.25" customHeight="1" thickBot="1">
      <c r="A33" s="448"/>
      <c r="B33" s="350" t="s">
        <v>113</v>
      </c>
      <c r="C33" s="305">
        <v>112.73</v>
      </c>
      <c r="D33" s="305">
        <v>164.94</v>
      </c>
      <c r="E33" s="351">
        <v>73.62</v>
      </c>
      <c r="F33" s="308">
        <v>0</v>
      </c>
      <c r="G33" s="304">
        <v>0</v>
      </c>
      <c r="H33" s="304">
        <v>0</v>
      </c>
      <c r="I33" s="305">
        <v>22.98</v>
      </c>
      <c r="J33" s="305">
        <v>23.72</v>
      </c>
      <c r="K33" s="305">
        <v>23.47</v>
      </c>
      <c r="L33" s="304">
        <v>1.68</v>
      </c>
      <c r="M33" s="304">
        <v>0</v>
      </c>
      <c r="N33" s="304">
        <v>2.34</v>
      </c>
      <c r="O33" s="304">
        <v>3.62</v>
      </c>
      <c r="P33" s="304">
        <v>7.75</v>
      </c>
      <c r="Q33" s="304">
        <v>0</v>
      </c>
      <c r="R33" s="305">
        <v>23.77</v>
      </c>
      <c r="S33" s="305">
        <v>40.75</v>
      </c>
      <c r="T33" s="310">
        <v>10.42</v>
      </c>
      <c r="U33" s="307">
        <v>19.86</v>
      </c>
      <c r="V33" s="305">
        <v>15.85</v>
      </c>
      <c r="W33" s="305">
        <v>25.07</v>
      </c>
      <c r="X33" s="304">
        <v>12.75</v>
      </c>
      <c r="Y33" s="304">
        <v>27.68</v>
      </c>
      <c r="Z33" s="304">
        <v>0</v>
      </c>
      <c r="AA33" s="305">
        <v>10.1</v>
      </c>
      <c r="AB33" s="305">
        <v>16.04</v>
      </c>
      <c r="AC33" s="305">
        <v>5.31</v>
      </c>
      <c r="AD33" s="304">
        <v>0</v>
      </c>
      <c r="AE33" s="304">
        <v>0</v>
      </c>
      <c r="AF33" s="352">
        <v>0</v>
      </c>
      <c r="AG33" s="353"/>
      <c r="AH33" s="354"/>
      <c r="AI33" s="304">
        <v>4.67</v>
      </c>
      <c r="AJ33" s="304">
        <v>0</v>
      </c>
      <c r="AK33" s="304">
        <v>0</v>
      </c>
      <c r="AL33" s="306">
        <v>0</v>
      </c>
      <c r="AN33" s="118"/>
      <c r="AO33" s="119"/>
    </row>
  </sheetData>
  <protectedRanges>
    <protectedRange sqref="C8:AL8 C11:AL11 C14:AL14 C17:AL17 C20:AL20 C23:AL23 C26:AL26 C29:AL29 C32:AL32" name="範囲1_3"/>
    <protectedRange sqref="C7:AL7" name="範囲1_2_1"/>
    <protectedRange sqref="C9:AL10" name="範囲1_6_1"/>
    <protectedRange sqref="C12:AL13" name="範囲1_8_1"/>
    <protectedRange sqref="C15:AL16" name="範囲1_10_1"/>
    <protectedRange sqref="C18:AL19" name="範囲1_12_1"/>
    <protectedRange sqref="C21:AL22" name="範囲1_14_1"/>
    <protectedRange sqref="C24:AL25" name="範囲1_16_1"/>
    <protectedRange sqref="C27:AL28" name="範囲1_18_1"/>
    <protectedRange sqref="C30:AL31" name="範囲1_21_1"/>
    <protectedRange sqref="C33:AL33" name="範囲1_23_1"/>
  </protectedRanges>
  <mergeCells count="25">
    <mergeCell ref="A31:A33"/>
    <mergeCell ref="A7:A9"/>
    <mergeCell ref="A10:A12"/>
    <mergeCell ref="A13:A15"/>
    <mergeCell ref="A16:A18"/>
    <mergeCell ref="A19:A21"/>
    <mergeCell ref="A22:A24"/>
    <mergeCell ref="A25:A27"/>
    <mergeCell ref="A28:A30"/>
    <mergeCell ref="AM5:AO5"/>
    <mergeCell ref="A4:B6"/>
    <mergeCell ref="C4:E5"/>
    <mergeCell ref="F4:T4"/>
    <mergeCell ref="U4:AL4"/>
    <mergeCell ref="AA5:AC5"/>
    <mergeCell ref="AD5:AF5"/>
    <mergeCell ref="AG5:AI5"/>
    <mergeCell ref="AJ5:AL5"/>
    <mergeCell ref="O5:Q5"/>
    <mergeCell ref="R5:T5"/>
    <mergeCell ref="U5:W5"/>
    <mergeCell ref="X5:Z5"/>
    <mergeCell ref="F5:H5"/>
    <mergeCell ref="I5:K5"/>
    <mergeCell ref="L5:N5"/>
  </mergeCells>
  <phoneticPr fontId="2"/>
  <printOptions horizontalCentered="1" verticalCentered="1"/>
  <pageMargins left="0" right="0" top="0.59055118110236227" bottom="0.59055118110236227" header="0" footer="0.19685039370078741"/>
  <pageSetup paperSize="9" scale="95" firstPageNumber="12" orientation="landscape" useFirstPageNumber="1" r:id="rId1"/>
  <headerFooter alignWithMargins="0">
    <oddFooter>&amp;C- &amp;P -</oddFooter>
  </headerFooter>
  <colBreaks count="1" manualBreakCount="1">
    <brk id="20" max="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view="pageBreakPreview" zoomScaleNormal="100" zoomScaleSheetLayoutView="100" workbookViewId="0"/>
  </sheetViews>
  <sheetFormatPr defaultRowHeight="13.5"/>
  <cols>
    <col min="1" max="1" width="10.625" style="85" customWidth="1"/>
    <col min="2" max="2" width="6" style="54" customWidth="1"/>
    <col min="3" max="3" width="11.5" style="54" customWidth="1"/>
    <col min="4" max="7" width="9.75" style="54" customWidth="1"/>
    <col min="8" max="8" width="13.875" style="54" customWidth="1"/>
    <col min="9" max="10" width="10.5" style="54" customWidth="1"/>
    <col min="11" max="13" width="10.875" style="54" customWidth="1"/>
    <col min="14" max="14" width="5.375" style="54" customWidth="1"/>
    <col min="15" max="16384" width="9" style="54"/>
  </cols>
  <sheetData>
    <row r="1" spans="1:19" ht="14.25">
      <c r="B1" s="127" t="s">
        <v>155</v>
      </c>
      <c r="C1" s="53"/>
      <c r="D1" s="53"/>
      <c r="E1" s="53"/>
      <c r="F1" s="53"/>
      <c r="G1" s="53"/>
      <c r="H1" s="53"/>
      <c r="I1" s="53"/>
      <c r="J1" s="53"/>
      <c r="K1" s="53"/>
      <c r="L1" s="53"/>
      <c r="M1" s="53"/>
      <c r="N1" s="45"/>
      <c r="O1" s="45"/>
      <c r="P1" s="45"/>
      <c r="Q1" s="45"/>
      <c r="R1" s="45"/>
      <c r="S1" s="45"/>
    </row>
    <row r="2" spans="1:19" ht="22.5" customHeight="1" thickBot="1">
      <c r="M2" s="355" t="s">
        <v>170</v>
      </c>
      <c r="N2" s="45"/>
      <c r="O2" s="45"/>
      <c r="P2" s="45"/>
      <c r="Q2" s="45"/>
      <c r="R2" s="45"/>
      <c r="S2" s="45"/>
    </row>
    <row r="3" spans="1:19" ht="17.25" customHeight="1">
      <c r="B3" s="496"/>
      <c r="C3" s="500" t="s">
        <v>132</v>
      </c>
      <c r="D3" s="502" t="s">
        <v>2</v>
      </c>
      <c r="E3" s="489" t="s">
        <v>133</v>
      </c>
      <c r="F3" s="490"/>
      <c r="G3" s="490"/>
      <c r="H3" s="490"/>
      <c r="I3" s="490"/>
      <c r="J3" s="491"/>
      <c r="K3" s="55"/>
      <c r="L3" s="379" t="s">
        <v>138</v>
      </c>
      <c r="M3" s="56"/>
      <c r="N3" s="45"/>
      <c r="O3" s="45"/>
      <c r="P3" s="45"/>
      <c r="Q3" s="45"/>
      <c r="R3" s="45"/>
      <c r="S3" s="45"/>
    </row>
    <row r="4" spans="1:19" ht="28.5" customHeight="1" thickBot="1">
      <c r="B4" s="497"/>
      <c r="C4" s="501"/>
      <c r="D4" s="503"/>
      <c r="E4" s="57" t="s">
        <v>2</v>
      </c>
      <c r="F4" s="57" t="s">
        <v>134</v>
      </c>
      <c r="G4" s="57" t="s">
        <v>135</v>
      </c>
      <c r="H4" s="128" t="s">
        <v>156</v>
      </c>
      <c r="I4" s="57" t="s">
        <v>136</v>
      </c>
      <c r="J4" s="58" t="s">
        <v>137</v>
      </c>
      <c r="K4" s="57" t="s">
        <v>2</v>
      </c>
      <c r="L4" s="57" t="s">
        <v>139</v>
      </c>
      <c r="M4" s="59" t="s">
        <v>140</v>
      </c>
      <c r="N4" s="45"/>
      <c r="O4" s="45"/>
      <c r="P4" s="45"/>
      <c r="Q4" s="45"/>
      <c r="R4" s="45"/>
      <c r="S4" s="45"/>
    </row>
    <row r="5" spans="1:19" ht="18" customHeight="1">
      <c r="B5" s="492" t="s">
        <v>151</v>
      </c>
      <c r="C5" s="60" t="s">
        <v>149</v>
      </c>
      <c r="D5" s="356">
        <v>1273004</v>
      </c>
      <c r="E5" s="357">
        <v>1082864</v>
      </c>
      <c r="F5" s="357">
        <v>956913</v>
      </c>
      <c r="G5" s="357">
        <v>26574</v>
      </c>
      <c r="H5" s="357">
        <v>26037</v>
      </c>
      <c r="I5" s="357">
        <v>2</v>
      </c>
      <c r="J5" s="357">
        <v>73338</v>
      </c>
      <c r="K5" s="357">
        <v>190140</v>
      </c>
      <c r="L5" s="357">
        <v>162599</v>
      </c>
      <c r="M5" s="358">
        <v>27541</v>
      </c>
      <c r="N5" s="45"/>
      <c r="O5" s="45"/>
      <c r="P5" s="45"/>
      <c r="Q5" s="45"/>
      <c r="R5" s="45"/>
      <c r="S5" s="45"/>
    </row>
    <row r="6" spans="1:19" ht="18" customHeight="1" thickBot="1">
      <c r="B6" s="493"/>
      <c r="C6" s="61" t="s">
        <v>141</v>
      </c>
      <c r="D6" s="359">
        <v>19525</v>
      </c>
      <c r="E6" s="360">
        <v>16522</v>
      </c>
      <c r="F6" s="360">
        <v>14126</v>
      </c>
      <c r="G6" s="360">
        <v>278</v>
      </c>
      <c r="H6" s="360">
        <v>720</v>
      </c>
      <c r="I6" s="360">
        <v>0</v>
      </c>
      <c r="J6" s="360">
        <v>1398</v>
      </c>
      <c r="K6" s="360">
        <v>3003</v>
      </c>
      <c r="L6" s="360">
        <v>2479</v>
      </c>
      <c r="M6" s="361">
        <v>524</v>
      </c>
      <c r="N6" s="45"/>
      <c r="O6" s="45"/>
      <c r="P6" s="45"/>
      <c r="Q6" s="45"/>
      <c r="R6" s="45"/>
      <c r="S6" s="45"/>
    </row>
    <row r="7" spans="1:19" ht="18" customHeight="1" thickTop="1" thickBot="1">
      <c r="B7" s="493"/>
      <c r="C7" s="62" t="s">
        <v>150</v>
      </c>
      <c r="D7" s="362">
        <v>2611</v>
      </c>
      <c r="E7" s="363">
        <v>2242</v>
      </c>
      <c r="F7" s="363">
        <v>1898</v>
      </c>
      <c r="G7" s="363">
        <v>113</v>
      </c>
      <c r="H7" s="363">
        <v>109</v>
      </c>
      <c r="I7" s="363">
        <v>0</v>
      </c>
      <c r="J7" s="363">
        <v>122</v>
      </c>
      <c r="K7" s="363">
        <v>369</v>
      </c>
      <c r="L7" s="363">
        <v>328</v>
      </c>
      <c r="M7" s="364">
        <v>41</v>
      </c>
      <c r="N7" s="45"/>
      <c r="O7" s="45"/>
      <c r="P7" s="45"/>
      <c r="Q7" s="45"/>
      <c r="R7" s="45"/>
      <c r="S7" s="45"/>
    </row>
    <row r="8" spans="1:19" ht="18" customHeight="1" thickTop="1">
      <c r="B8" s="493"/>
      <c r="C8" s="63" t="s">
        <v>142</v>
      </c>
      <c r="D8" s="365">
        <v>1284</v>
      </c>
      <c r="E8" s="366">
        <v>1112</v>
      </c>
      <c r="F8" s="366">
        <v>916</v>
      </c>
      <c r="G8" s="366">
        <v>80</v>
      </c>
      <c r="H8" s="366">
        <v>59</v>
      </c>
      <c r="I8" s="366">
        <v>0</v>
      </c>
      <c r="J8" s="366">
        <v>57</v>
      </c>
      <c r="K8" s="366">
        <v>172</v>
      </c>
      <c r="L8" s="366">
        <v>155</v>
      </c>
      <c r="M8" s="367">
        <v>17</v>
      </c>
      <c r="N8" s="45"/>
      <c r="O8" s="45"/>
      <c r="P8" s="45"/>
      <c r="Q8" s="45"/>
      <c r="R8" s="45"/>
      <c r="S8" s="45"/>
    </row>
    <row r="9" spans="1:19" ht="18" customHeight="1">
      <c r="B9" s="493"/>
      <c r="C9" s="64" t="s">
        <v>143</v>
      </c>
      <c r="D9" s="368">
        <v>469</v>
      </c>
      <c r="E9" s="369">
        <v>411</v>
      </c>
      <c r="F9" s="369">
        <v>382</v>
      </c>
      <c r="G9" s="369">
        <v>9</v>
      </c>
      <c r="H9" s="369">
        <v>9</v>
      </c>
      <c r="I9" s="369">
        <v>0</v>
      </c>
      <c r="J9" s="369">
        <v>11</v>
      </c>
      <c r="K9" s="369">
        <v>58</v>
      </c>
      <c r="L9" s="369">
        <v>53</v>
      </c>
      <c r="M9" s="370">
        <v>5</v>
      </c>
      <c r="N9" s="45"/>
      <c r="O9" s="45"/>
      <c r="P9" s="45"/>
      <c r="Q9" s="45"/>
      <c r="R9" s="45"/>
      <c r="S9" s="45"/>
    </row>
    <row r="10" spans="1:19" ht="18" customHeight="1">
      <c r="B10" s="493"/>
      <c r="C10" s="64" t="s">
        <v>144</v>
      </c>
      <c r="D10" s="368">
        <v>57</v>
      </c>
      <c r="E10" s="369">
        <v>52</v>
      </c>
      <c r="F10" s="369">
        <v>49</v>
      </c>
      <c r="G10" s="369">
        <v>0</v>
      </c>
      <c r="H10" s="369">
        <v>2</v>
      </c>
      <c r="I10" s="369">
        <v>0</v>
      </c>
      <c r="J10" s="369">
        <v>1</v>
      </c>
      <c r="K10" s="369">
        <v>5</v>
      </c>
      <c r="L10" s="369">
        <v>5</v>
      </c>
      <c r="M10" s="370">
        <v>0</v>
      </c>
    </row>
    <row r="11" spans="1:19" ht="18" customHeight="1">
      <c r="B11" s="493"/>
      <c r="C11" s="64" t="s">
        <v>145</v>
      </c>
      <c r="D11" s="368">
        <v>198</v>
      </c>
      <c r="E11" s="369">
        <v>170</v>
      </c>
      <c r="F11" s="369">
        <v>139</v>
      </c>
      <c r="G11" s="369">
        <v>18</v>
      </c>
      <c r="H11" s="369">
        <v>5</v>
      </c>
      <c r="I11" s="369">
        <v>0</v>
      </c>
      <c r="J11" s="369">
        <v>8</v>
      </c>
      <c r="K11" s="369">
        <v>28</v>
      </c>
      <c r="L11" s="369">
        <v>26</v>
      </c>
      <c r="M11" s="370">
        <v>2</v>
      </c>
    </row>
    <row r="12" spans="1:19" ht="18" customHeight="1">
      <c r="A12" s="498" t="s">
        <v>161</v>
      </c>
      <c r="B12" s="493"/>
      <c r="C12" s="64" t="s">
        <v>146</v>
      </c>
      <c r="D12" s="368">
        <v>430</v>
      </c>
      <c r="E12" s="369">
        <v>357</v>
      </c>
      <c r="F12" s="369">
        <v>297</v>
      </c>
      <c r="G12" s="369">
        <v>3</v>
      </c>
      <c r="H12" s="369">
        <v>27</v>
      </c>
      <c r="I12" s="369">
        <v>0</v>
      </c>
      <c r="J12" s="369">
        <v>30</v>
      </c>
      <c r="K12" s="369">
        <v>73</v>
      </c>
      <c r="L12" s="369">
        <v>58</v>
      </c>
      <c r="M12" s="370">
        <v>15</v>
      </c>
    </row>
    <row r="13" spans="1:19" ht="18" customHeight="1">
      <c r="A13" s="499"/>
      <c r="B13" s="493"/>
      <c r="C13" s="64" t="s">
        <v>147</v>
      </c>
      <c r="D13" s="368">
        <v>55</v>
      </c>
      <c r="E13" s="369">
        <v>48</v>
      </c>
      <c r="F13" s="369">
        <v>34</v>
      </c>
      <c r="G13" s="369">
        <v>2</v>
      </c>
      <c r="H13" s="369">
        <v>3</v>
      </c>
      <c r="I13" s="369">
        <v>0</v>
      </c>
      <c r="J13" s="369">
        <v>9</v>
      </c>
      <c r="K13" s="369">
        <v>7</v>
      </c>
      <c r="L13" s="369">
        <v>7</v>
      </c>
      <c r="M13" s="370">
        <v>0</v>
      </c>
    </row>
    <row r="14" spans="1:19" ht="18" customHeight="1" thickBot="1">
      <c r="A14" s="499"/>
      <c r="B14" s="493"/>
      <c r="C14" s="65" t="s">
        <v>148</v>
      </c>
      <c r="D14" s="371">
        <v>118</v>
      </c>
      <c r="E14" s="372">
        <v>92</v>
      </c>
      <c r="F14" s="372">
        <v>81</v>
      </c>
      <c r="G14" s="372">
        <v>1</v>
      </c>
      <c r="H14" s="372">
        <v>4</v>
      </c>
      <c r="I14" s="372">
        <v>0</v>
      </c>
      <c r="J14" s="372">
        <v>6</v>
      </c>
      <c r="K14" s="372">
        <v>26</v>
      </c>
      <c r="L14" s="372">
        <v>24</v>
      </c>
      <c r="M14" s="373">
        <v>2</v>
      </c>
    </row>
    <row r="15" spans="1:19" ht="18" customHeight="1">
      <c r="B15" s="492" t="s">
        <v>154</v>
      </c>
      <c r="C15" s="66" t="s">
        <v>149</v>
      </c>
      <c r="D15" s="67">
        <f>D5/$D5*100</f>
        <v>100</v>
      </c>
      <c r="E15" s="68">
        <f t="shared" ref="E15:M15" si="0">E5/$D5*100</f>
        <v>85.063676154984591</v>
      </c>
      <c r="F15" s="68">
        <f t="shared" si="0"/>
        <v>75.169677393001123</v>
      </c>
      <c r="G15" s="68">
        <f t="shared" si="0"/>
        <v>2.0875032600054673</v>
      </c>
      <c r="H15" s="68">
        <f>H5/$D5*100</f>
        <v>2.0453195748010216</v>
      </c>
      <c r="I15" s="68">
        <f>I5/$D5*100</f>
        <v>1.5710869722326088E-4</v>
      </c>
      <c r="J15" s="68">
        <f t="shared" si="0"/>
        <v>5.7610188184797533</v>
      </c>
      <c r="K15" s="68">
        <f t="shared" si="0"/>
        <v>14.936323845015412</v>
      </c>
      <c r="L15" s="68">
        <f t="shared" si="0"/>
        <v>12.772858529902498</v>
      </c>
      <c r="M15" s="69">
        <f t="shared" si="0"/>
        <v>2.163465315112914</v>
      </c>
    </row>
    <row r="16" spans="1:19" ht="18" customHeight="1" thickBot="1">
      <c r="B16" s="493"/>
      <c r="C16" s="61" t="s">
        <v>141</v>
      </c>
      <c r="D16" s="70">
        <f t="shared" ref="D16:M24" si="1">D6/$D6*100</f>
        <v>100</v>
      </c>
      <c r="E16" s="71">
        <f t="shared" si="1"/>
        <v>84.619718309859167</v>
      </c>
      <c r="F16" s="71">
        <f t="shared" si="1"/>
        <v>72.348271446862995</v>
      </c>
      <c r="G16" s="71">
        <f t="shared" si="1"/>
        <v>1.4238156209987196</v>
      </c>
      <c r="H16" s="71">
        <f t="shared" si="1"/>
        <v>3.6875800256081948</v>
      </c>
      <c r="I16" s="71">
        <f t="shared" si="1"/>
        <v>0</v>
      </c>
      <c r="J16" s="71">
        <f t="shared" si="1"/>
        <v>7.1600512163892445</v>
      </c>
      <c r="K16" s="71">
        <f t="shared" si="1"/>
        <v>15.380281690140846</v>
      </c>
      <c r="L16" s="71">
        <f t="shared" si="1"/>
        <v>12.696542893725994</v>
      </c>
      <c r="M16" s="72">
        <f t="shared" si="1"/>
        <v>2.6837387964148531</v>
      </c>
    </row>
    <row r="17" spans="2:13" ht="18" customHeight="1" thickTop="1" thickBot="1">
      <c r="B17" s="493"/>
      <c r="C17" s="62" t="s">
        <v>150</v>
      </c>
      <c r="D17" s="73">
        <f t="shared" si="1"/>
        <v>100</v>
      </c>
      <c r="E17" s="74">
        <f t="shared" si="1"/>
        <v>85.867483722711597</v>
      </c>
      <c r="F17" s="74">
        <f t="shared" si="1"/>
        <v>72.692454998085026</v>
      </c>
      <c r="G17" s="74">
        <f t="shared" si="1"/>
        <v>4.3278437380314054</v>
      </c>
      <c r="H17" s="74">
        <f t="shared" si="1"/>
        <v>4.1746457296055155</v>
      </c>
      <c r="I17" s="74">
        <f t="shared" si="1"/>
        <v>0</v>
      </c>
      <c r="J17" s="74">
        <f t="shared" si="1"/>
        <v>4.6725392569896593</v>
      </c>
      <c r="K17" s="74">
        <f t="shared" si="1"/>
        <v>14.132516277288396</v>
      </c>
      <c r="L17" s="74">
        <f t="shared" si="1"/>
        <v>12.562236690923017</v>
      </c>
      <c r="M17" s="75">
        <f t="shared" si="1"/>
        <v>1.5702795863653771</v>
      </c>
    </row>
    <row r="18" spans="2:13" ht="18" customHeight="1" thickTop="1">
      <c r="B18" s="494"/>
      <c r="C18" s="63" t="s">
        <v>142</v>
      </c>
      <c r="D18" s="76">
        <f t="shared" si="1"/>
        <v>100</v>
      </c>
      <c r="E18" s="77">
        <f t="shared" si="1"/>
        <v>86.604361370716504</v>
      </c>
      <c r="F18" s="77">
        <f t="shared" si="1"/>
        <v>71.339563862928344</v>
      </c>
      <c r="G18" s="77">
        <f t="shared" si="1"/>
        <v>6.2305295950155761</v>
      </c>
      <c r="H18" s="77">
        <f t="shared" si="1"/>
        <v>4.5950155763239877</v>
      </c>
      <c r="I18" s="77">
        <f t="shared" si="1"/>
        <v>0</v>
      </c>
      <c r="J18" s="77">
        <f t="shared" si="1"/>
        <v>4.4392523364485976</v>
      </c>
      <c r="K18" s="77">
        <f t="shared" si="1"/>
        <v>13.395638629283487</v>
      </c>
      <c r="L18" s="77">
        <f t="shared" si="1"/>
        <v>12.071651090342678</v>
      </c>
      <c r="M18" s="78">
        <f t="shared" si="1"/>
        <v>1.32398753894081</v>
      </c>
    </row>
    <row r="19" spans="2:13" ht="18" customHeight="1">
      <c r="B19" s="494"/>
      <c r="C19" s="64" t="s">
        <v>143</v>
      </c>
      <c r="D19" s="79">
        <f t="shared" si="1"/>
        <v>100</v>
      </c>
      <c r="E19" s="80">
        <f t="shared" si="1"/>
        <v>87.633262260127935</v>
      </c>
      <c r="F19" s="80">
        <f t="shared" si="1"/>
        <v>81.449893390191903</v>
      </c>
      <c r="G19" s="80">
        <f t="shared" si="1"/>
        <v>1.9189765458422177</v>
      </c>
      <c r="H19" s="80">
        <f t="shared" si="1"/>
        <v>1.9189765458422177</v>
      </c>
      <c r="I19" s="80">
        <f t="shared" si="1"/>
        <v>0</v>
      </c>
      <c r="J19" s="80">
        <f t="shared" si="1"/>
        <v>2.3454157782515992</v>
      </c>
      <c r="K19" s="80">
        <f t="shared" si="1"/>
        <v>12.366737739872068</v>
      </c>
      <c r="L19" s="80">
        <f t="shared" si="1"/>
        <v>11.300639658848615</v>
      </c>
      <c r="M19" s="81">
        <f t="shared" si="1"/>
        <v>1.0660980810234542</v>
      </c>
    </row>
    <row r="20" spans="2:13" ht="18" customHeight="1">
      <c r="B20" s="494"/>
      <c r="C20" s="64" t="s">
        <v>144</v>
      </c>
      <c r="D20" s="79">
        <f t="shared" si="1"/>
        <v>100</v>
      </c>
      <c r="E20" s="80">
        <f t="shared" si="1"/>
        <v>91.228070175438589</v>
      </c>
      <c r="F20" s="80">
        <f t="shared" si="1"/>
        <v>85.964912280701753</v>
      </c>
      <c r="G20" s="80">
        <f t="shared" si="1"/>
        <v>0</v>
      </c>
      <c r="H20" s="80">
        <f t="shared" si="1"/>
        <v>3.5087719298245612</v>
      </c>
      <c r="I20" s="80">
        <f t="shared" si="1"/>
        <v>0</v>
      </c>
      <c r="J20" s="80">
        <f t="shared" si="1"/>
        <v>1.7543859649122806</v>
      </c>
      <c r="K20" s="80">
        <f t="shared" si="1"/>
        <v>8.7719298245614024</v>
      </c>
      <c r="L20" s="80">
        <f t="shared" si="1"/>
        <v>8.7719298245614024</v>
      </c>
      <c r="M20" s="81">
        <f t="shared" si="1"/>
        <v>0</v>
      </c>
    </row>
    <row r="21" spans="2:13" ht="18" customHeight="1">
      <c r="B21" s="494"/>
      <c r="C21" s="64" t="s">
        <v>145</v>
      </c>
      <c r="D21" s="79">
        <f t="shared" si="1"/>
        <v>100</v>
      </c>
      <c r="E21" s="80">
        <f t="shared" si="1"/>
        <v>85.858585858585855</v>
      </c>
      <c r="F21" s="80">
        <f t="shared" si="1"/>
        <v>70.202020202020194</v>
      </c>
      <c r="G21" s="80">
        <f t="shared" si="1"/>
        <v>9.0909090909090917</v>
      </c>
      <c r="H21" s="80">
        <f t="shared" si="1"/>
        <v>2.5252525252525251</v>
      </c>
      <c r="I21" s="80">
        <f t="shared" si="1"/>
        <v>0</v>
      </c>
      <c r="J21" s="80">
        <f t="shared" si="1"/>
        <v>4.0404040404040407</v>
      </c>
      <c r="K21" s="80">
        <f t="shared" si="1"/>
        <v>14.14141414141414</v>
      </c>
      <c r="L21" s="80">
        <f t="shared" si="1"/>
        <v>13.131313131313133</v>
      </c>
      <c r="M21" s="81">
        <f t="shared" si="1"/>
        <v>1.0101010101010102</v>
      </c>
    </row>
    <row r="22" spans="2:13" ht="18" customHeight="1">
      <c r="B22" s="494"/>
      <c r="C22" s="64" t="s">
        <v>146</v>
      </c>
      <c r="D22" s="79">
        <f t="shared" si="1"/>
        <v>100</v>
      </c>
      <c r="E22" s="80">
        <f t="shared" si="1"/>
        <v>83.023255813953483</v>
      </c>
      <c r="F22" s="80">
        <f t="shared" si="1"/>
        <v>69.069767441860463</v>
      </c>
      <c r="G22" s="80">
        <f t="shared" si="1"/>
        <v>0.69767441860465118</v>
      </c>
      <c r="H22" s="80">
        <f t="shared" si="1"/>
        <v>6.279069767441861</v>
      </c>
      <c r="I22" s="80">
        <f t="shared" si="1"/>
        <v>0</v>
      </c>
      <c r="J22" s="80">
        <f t="shared" si="1"/>
        <v>6.9767441860465116</v>
      </c>
      <c r="K22" s="80">
        <f t="shared" si="1"/>
        <v>16.97674418604651</v>
      </c>
      <c r="L22" s="80">
        <f t="shared" si="1"/>
        <v>13.488372093023257</v>
      </c>
      <c r="M22" s="81">
        <f t="shared" si="1"/>
        <v>3.4883720930232558</v>
      </c>
    </row>
    <row r="23" spans="2:13" ht="18" customHeight="1">
      <c r="B23" s="494"/>
      <c r="C23" s="64" t="s">
        <v>147</v>
      </c>
      <c r="D23" s="79">
        <f t="shared" si="1"/>
        <v>100</v>
      </c>
      <c r="E23" s="80">
        <f t="shared" si="1"/>
        <v>87.272727272727266</v>
      </c>
      <c r="F23" s="80">
        <f t="shared" si="1"/>
        <v>61.818181818181813</v>
      </c>
      <c r="G23" s="80">
        <f t="shared" si="1"/>
        <v>3.6363636363636362</v>
      </c>
      <c r="H23" s="80">
        <f t="shared" si="1"/>
        <v>5.4545454545454541</v>
      </c>
      <c r="I23" s="80">
        <f t="shared" si="1"/>
        <v>0</v>
      </c>
      <c r="J23" s="80">
        <f t="shared" si="1"/>
        <v>16.363636363636363</v>
      </c>
      <c r="K23" s="80">
        <f t="shared" si="1"/>
        <v>12.727272727272727</v>
      </c>
      <c r="L23" s="80">
        <f t="shared" si="1"/>
        <v>12.727272727272727</v>
      </c>
      <c r="M23" s="81">
        <f t="shared" si="1"/>
        <v>0</v>
      </c>
    </row>
    <row r="24" spans="2:13" ht="18" customHeight="1" thickBot="1">
      <c r="B24" s="495"/>
      <c r="C24" s="380" t="s">
        <v>148</v>
      </c>
      <c r="D24" s="82">
        <f t="shared" si="1"/>
        <v>100</v>
      </c>
      <c r="E24" s="83">
        <f t="shared" si="1"/>
        <v>77.966101694915253</v>
      </c>
      <c r="F24" s="83">
        <f t="shared" si="1"/>
        <v>68.644067796610159</v>
      </c>
      <c r="G24" s="83">
        <f t="shared" si="1"/>
        <v>0.84745762711864403</v>
      </c>
      <c r="H24" s="83">
        <f t="shared" si="1"/>
        <v>3.3898305084745761</v>
      </c>
      <c r="I24" s="83">
        <f t="shared" si="1"/>
        <v>0</v>
      </c>
      <c r="J24" s="83">
        <f t="shared" si="1"/>
        <v>5.0847457627118651</v>
      </c>
      <c r="K24" s="83">
        <f t="shared" si="1"/>
        <v>22.033898305084744</v>
      </c>
      <c r="L24" s="83">
        <f t="shared" si="1"/>
        <v>20.33898305084746</v>
      </c>
      <c r="M24" s="84">
        <f t="shared" si="1"/>
        <v>1.6949152542372881</v>
      </c>
    </row>
  </sheetData>
  <mergeCells count="7">
    <mergeCell ref="E3:J3"/>
    <mergeCell ref="B5:B14"/>
    <mergeCell ref="B15:B24"/>
    <mergeCell ref="B3:B4"/>
    <mergeCell ref="A12:A14"/>
    <mergeCell ref="C3:C4"/>
    <mergeCell ref="D3:D4"/>
  </mergeCells>
  <phoneticPr fontId="2"/>
  <printOptions verticalCentered="1"/>
  <pageMargins left="0" right="0.39370078740157483" top="0.78740157480314965" bottom="0.78740157480314965" header="0" footer="0"/>
  <pageSetup paperSize="9" firstPageNumber="1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view="pageBreakPreview" zoomScaleNormal="100" zoomScaleSheetLayoutView="100" workbookViewId="0"/>
  </sheetViews>
  <sheetFormatPr defaultRowHeight="13.5"/>
  <cols>
    <col min="1" max="3" width="1.625" customWidth="1"/>
    <col min="4" max="4" width="13.5" customWidth="1"/>
    <col min="5" max="9" width="13.125" customWidth="1"/>
    <col min="14" max="14" width="7.625" customWidth="1"/>
    <col min="20" max="20" width="10.625" customWidth="1"/>
    <col min="21" max="21" width="9.125" customWidth="1"/>
    <col min="24" max="25" width="10.125" customWidth="1"/>
    <col min="26" max="26" width="8.125" customWidth="1"/>
    <col min="28" max="69" width="7.125" customWidth="1"/>
  </cols>
  <sheetData>
    <row r="1" spans="1:23" ht="18" thickBot="1">
      <c r="A1" s="129" t="s">
        <v>90</v>
      </c>
      <c r="B1" s="45"/>
      <c r="C1" s="45"/>
      <c r="D1" s="45"/>
      <c r="E1" s="45" t="s">
        <v>117</v>
      </c>
      <c r="F1" s="45"/>
      <c r="G1" s="45"/>
      <c r="H1" s="45"/>
      <c r="I1" s="45"/>
      <c r="K1" t="s">
        <v>57</v>
      </c>
      <c r="R1" t="s">
        <v>96</v>
      </c>
    </row>
    <row r="2" spans="1:23">
      <c r="A2" s="45"/>
      <c r="B2" s="45"/>
      <c r="C2" s="45"/>
      <c r="D2" s="45"/>
      <c r="E2" s="45"/>
      <c r="F2" s="45"/>
      <c r="G2" s="45"/>
      <c r="H2" s="45"/>
      <c r="I2" s="45"/>
      <c r="K2" s="33"/>
      <c r="L2" s="34" t="s">
        <v>130</v>
      </c>
      <c r="M2" s="35" t="s">
        <v>131</v>
      </c>
      <c r="N2" s="35" t="s">
        <v>128</v>
      </c>
      <c r="O2" s="35" t="s">
        <v>171</v>
      </c>
      <c r="P2" s="88" t="s">
        <v>172</v>
      </c>
      <c r="R2" s="33"/>
      <c r="S2" s="34" t="s">
        <v>130</v>
      </c>
      <c r="T2" s="35" t="s">
        <v>131</v>
      </c>
      <c r="U2" s="35" t="s">
        <v>128</v>
      </c>
      <c r="V2" s="35" t="s">
        <v>171</v>
      </c>
      <c r="W2" s="88" t="s">
        <v>172</v>
      </c>
    </row>
    <row r="3" spans="1:23">
      <c r="A3" s="45"/>
      <c r="B3" s="45"/>
      <c r="C3" s="45"/>
      <c r="D3" s="45"/>
      <c r="E3" s="45"/>
      <c r="F3" s="45"/>
      <c r="G3" s="45"/>
      <c r="H3" s="45"/>
      <c r="I3" s="45"/>
      <c r="K3" s="33" t="s">
        <v>115</v>
      </c>
      <c r="L3" s="6">
        <v>1.5</v>
      </c>
      <c r="M3" s="36">
        <v>1.45</v>
      </c>
      <c r="N3" s="36">
        <v>1.48</v>
      </c>
      <c r="O3" s="36">
        <v>1.53</v>
      </c>
      <c r="P3" s="89">
        <v>1.47</v>
      </c>
      <c r="R3" s="33" t="s">
        <v>115</v>
      </c>
      <c r="S3" s="7">
        <v>2</v>
      </c>
      <c r="T3" s="42">
        <v>2.5</v>
      </c>
      <c r="U3" s="42">
        <v>5.4</v>
      </c>
      <c r="V3" s="42">
        <v>2.5</v>
      </c>
      <c r="W3" s="90">
        <v>0.4</v>
      </c>
    </row>
    <row r="4" spans="1:23" ht="14.25" thickBot="1">
      <c r="A4" s="45"/>
      <c r="B4" s="45"/>
      <c r="C4" s="45"/>
      <c r="D4" s="45"/>
      <c r="E4" s="45"/>
      <c r="F4" s="45"/>
      <c r="G4" s="45"/>
      <c r="H4" s="45"/>
      <c r="I4" s="45"/>
      <c r="K4" s="33" t="s">
        <v>6</v>
      </c>
      <c r="L4" s="37">
        <v>1.51</v>
      </c>
      <c r="M4" s="38">
        <v>1.47</v>
      </c>
      <c r="N4" s="38">
        <v>1.47</v>
      </c>
      <c r="O4" s="38">
        <v>1.49</v>
      </c>
      <c r="P4" s="91">
        <v>1.45</v>
      </c>
      <c r="R4" s="33" t="s">
        <v>6</v>
      </c>
      <c r="S4" s="43">
        <v>2.4</v>
      </c>
      <c r="T4" s="44">
        <v>2.5</v>
      </c>
      <c r="U4" s="44">
        <v>3.3</v>
      </c>
      <c r="V4" s="44">
        <v>3</v>
      </c>
      <c r="W4" s="92">
        <v>2</v>
      </c>
    </row>
    <row r="5" spans="1:23" ht="14.25" thickBot="1">
      <c r="A5" s="45"/>
      <c r="B5" s="45"/>
      <c r="C5" s="45"/>
      <c r="D5" s="45"/>
      <c r="E5" s="45"/>
      <c r="F5" s="45"/>
      <c r="G5" s="45"/>
      <c r="H5" s="45"/>
      <c r="I5" s="45"/>
      <c r="K5" t="s">
        <v>58</v>
      </c>
      <c r="P5" s="46"/>
      <c r="R5" t="s">
        <v>59</v>
      </c>
    </row>
    <row r="6" spans="1:23">
      <c r="A6" s="45"/>
      <c r="B6" s="45"/>
      <c r="C6" s="45"/>
      <c r="D6" s="45"/>
      <c r="E6" s="45"/>
      <c r="F6" s="45"/>
      <c r="G6" s="45"/>
      <c r="H6" s="45"/>
      <c r="I6" s="45"/>
      <c r="K6" s="33"/>
      <c r="L6" s="34" t="s">
        <v>130</v>
      </c>
      <c r="M6" s="35" t="s">
        <v>131</v>
      </c>
      <c r="N6" s="35" t="s">
        <v>128</v>
      </c>
      <c r="O6" s="35" t="s">
        <v>171</v>
      </c>
      <c r="P6" s="88" t="s">
        <v>172</v>
      </c>
      <c r="R6" s="33"/>
      <c r="S6" s="34" t="s">
        <v>130</v>
      </c>
      <c r="T6" s="35" t="s">
        <v>131</v>
      </c>
      <c r="U6" s="35" t="s">
        <v>128</v>
      </c>
      <c r="V6" s="35" t="s">
        <v>171</v>
      </c>
      <c r="W6" s="88" t="s">
        <v>172</v>
      </c>
    </row>
    <row r="7" spans="1:23">
      <c r="A7" s="45"/>
      <c r="B7" s="45"/>
      <c r="C7" s="45"/>
      <c r="D7" s="45"/>
      <c r="E7" s="45"/>
      <c r="F7" s="45"/>
      <c r="G7" s="45"/>
      <c r="H7" s="45"/>
      <c r="I7" s="45"/>
      <c r="K7" s="33" t="s">
        <v>115</v>
      </c>
      <c r="L7" s="8">
        <v>9</v>
      </c>
      <c r="M7" s="39">
        <v>8.6</v>
      </c>
      <c r="N7" s="39">
        <v>8.5</v>
      </c>
      <c r="O7" s="39">
        <v>8.6</v>
      </c>
      <c r="P7" s="93">
        <v>7.9</v>
      </c>
      <c r="R7" s="33" t="s">
        <v>115</v>
      </c>
      <c r="S7" s="7">
        <v>7.4</v>
      </c>
      <c r="T7" s="42">
        <v>3.3</v>
      </c>
      <c r="U7" s="42">
        <v>4.0999999999999996</v>
      </c>
      <c r="V7" s="42">
        <v>3.7</v>
      </c>
      <c r="W7" s="90">
        <v>4.4000000000000004</v>
      </c>
    </row>
    <row r="8" spans="1:23" ht="14.25" thickBot="1">
      <c r="A8" s="45"/>
      <c r="B8" s="45"/>
      <c r="C8" s="45"/>
      <c r="D8" s="45"/>
      <c r="E8" s="45"/>
      <c r="F8" s="45"/>
      <c r="G8" s="45"/>
      <c r="H8" s="45"/>
      <c r="I8" s="45"/>
      <c r="K8" s="33" t="s">
        <v>6</v>
      </c>
      <c r="L8" s="8">
        <v>8.4</v>
      </c>
      <c r="M8" s="39">
        <v>8.3000000000000007</v>
      </c>
      <c r="N8" s="39">
        <v>8.1</v>
      </c>
      <c r="O8" s="39">
        <v>8.1</v>
      </c>
      <c r="P8" s="93">
        <v>7.7</v>
      </c>
      <c r="R8" s="33" t="s">
        <v>6</v>
      </c>
      <c r="S8" s="43">
        <v>4.4000000000000004</v>
      </c>
      <c r="T8" s="44">
        <v>4.4000000000000004</v>
      </c>
      <c r="U8" s="44">
        <v>4.2</v>
      </c>
      <c r="V8" s="44">
        <v>4.0999999999999996</v>
      </c>
      <c r="W8" s="92">
        <v>4.4000000000000004</v>
      </c>
    </row>
    <row r="9" spans="1:23">
      <c r="A9" s="45"/>
      <c r="B9" s="45"/>
      <c r="C9" s="45"/>
      <c r="D9" s="45"/>
      <c r="E9" s="45"/>
      <c r="F9" s="45"/>
      <c r="G9" s="45"/>
      <c r="H9" s="45"/>
      <c r="I9" s="45"/>
      <c r="K9" s="33" t="s">
        <v>115</v>
      </c>
      <c r="L9" s="8">
        <v>9.1</v>
      </c>
      <c r="M9" s="39">
        <v>8.9</v>
      </c>
      <c r="N9" s="39">
        <v>8.8000000000000007</v>
      </c>
      <c r="O9" s="47">
        <v>8.8000000000000007</v>
      </c>
      <c r="P9" s="94">
        <v>9.3000000000000007</v>
      </c>
    </row>
    <row r="10" spans="1:23" ht="14.25" thickBot="1">
      <c r="A10" s="45"/>
      <c r="B10" s="45"/>
      <c r="C10" s="45"/>
      <c r="D10" s="45"/>
      <c r="E10" s="45"/>
      <c r="F10" s="45"/>
      <c r="G10" s="45"/>
      <c r="H10" s="45"/>
      <c r="I10" s="45"/>
      <c r="K10" s="33" t="s">
        <v>6</v>
      </c>
      <c r="L10" s="40">
        <v>9.1999999999999993</v>
      </c>
      <c r="M10" s="41">
        <v>9</v>
      </c>
      <c r="N10" s="41">
        <v>8.9</v>
      </c>
      <c r="O10" s="48">
        <v>8.9</v>
      </c>
      <c r="P10" s="95">
        <v>9.6999999999999993</v>
      </c>
    </row>
    <row r="11" spans="1:23">
      <c r="A11" s="45"/>
      <c r="B11" s="45"/>
      <c r="C11" s="45"/>
      <c r="D11" s="45"/>
      <c r="E11" s="45"/>
      <c r="F11" s="45"/>
      <c r="G11" s="45"/>
      <c r="H11" s="45"/>
      <c r="I11" s="45"/>
    </row>
    <row r="12" spans="1:23">
      <c r="A12" s="45"/>
      <c r="B12" s="45"/>
      <c r="C12" s="45"/>
      <c r="D12" s="45"/>
      <c r="E12" s="45"/>
      <c r="F12" s="45"/>
      <c r="G12" s="45"/>
      <c r="H12" s="45"/>
      <c r="I12" s="45"/>
    </row>
    <row r="13" spans="1:23">
      <c r="A13" s="45"/>
      <c r="B13" s="45"/>
      <c r="C13" s="45"/>
      <c r="D13" s="45"/>
      <c r="E13" s="45"/>
      <c r="F13" s="45"/>
      <c r="G13" s="45"/>
      <c r="H13" s="45"/>
      <c r="I13" s="45"/>
    </row>
    <row r="14" spans="1:23">
      <c r="A14" s="45"/>
      <c r="B14" s="45"/>
      <c r="C14" s="45"/>
      <c r="D14" s="45"/>
      <c r="E14" s="45"/>
      <c r="F14" s="45"/>
      <c r="G14" s="45"/>
      <c r="H14" s="45"/>
      <c r="I14" s="45"/>
    </row>
    <row r="15" spans="1:23">
      <c r="A15" s="45"/>
      <c r="B15" s="45"/>
      <c r="C15" s="45"/>
      <c r="D15" s="45"/>
      <c r="E15" s="45"/>
      <c r="F15" s="45"/>
      <c r="G15" s="45"/>
      <c r="H15" s="45"/>
      <c r="I15" s="45"/>
    </row>
    <row r="16" spans="1:23">
      <c r="A16" s="45"/>
      <c r="B16" s="45"/>
      <c r="C16" s="45"/>
      <c r="D16" s="45"/>
      <c r="E16" s="45"/>
      <c r="F16" s="45"/>
      <c r="G16" s="45"/>
      <c r="H16" s="45"/>
      <c r="I16" s="45"/>
    </row>
    <row r="17" spans="1:20">
      <c r="A17" s="45"/>
      <c r="B17" s="45"/>
      <c r="C17" s="45"/>
      <c r="D17" s="45"/>
      <c r="E17" s="45"/>
      <c r="F17" s="45"/>
      <c r="G17" s="45"/>
      <c r="H17" s="45"/>
      <c r="I17" s="45"/>
      <c r="K17" s="5" t="s">
        <v>173</v>
      </c>
    </row>
    <row r="18" spans="1:20">
      <c r="A18" s="45"/>
      <c r="B18" s="45"/>
      <c r="C18" s="45"/>
      <c r="D18" s="45"/>
      <c r="E18" s="45"/>
      <c r="F18" s="45"/>
      <c r="G18" s="45"/>
      <c r="H18" s="45"/>
      <c r="I18" s="45"/>
    </row>
    <row r="19" spans="1:20" ht="14.25" thickBot="1">
      <c r="A19" s="45"/>
      <c r="B19" s="45"/>
      <c r="C19" s="45"/>
      <c r="D19" s="45"/>
      <c r="E19" s="45"/>
      <c r="F19" s="45"/>
      <c r="G19" s="45"/>
      <c r="H19" s="45"/>
      <c r="I19" s="45"/>
      <c r="K19" t="s">
        <v>60</v>
      </c>
      <c r="N19" s="4" t="s">
        <v>61</v>
      </c>
      <c r="P19" s="1" t="s">
        <v>62</v>
      </c>
      <c r="Q19" s="1"/>
      <c r="R19" s="1" t="s">
        <v>61</v>
      </c>
      <c r="S19" s="1"/>
      <c r="T19" s="1"/>
    </row>
    <row r="20" spans="1:20" ht="15.75" customHeight="1">
      <c r="A20" s="45"/>
      <c r="B20" s="45"/>
      <c r="C20" s="45"/>
      <c r="D20" s="45"/>
      <c r="E20" s="45"/>
      <c r="F20" s="45"/>
      <c r="G20" s="45"/>
      <c r="H20" s="45"/>
      <c r="I20" s="45"/>
      <c r="L20" s="87" t="s">
        <v>63</v>
      </c>
      <c r="M20" s="87" t="s">
        <v>6</v>
      </c>
      <c r="N20" s="87" t="s">
        <v>115</v>
      </c>
      <c r="P20" s="86" t="s">
        <v>63</v>
      </c>
      <c r="Q20" s="9" t="s">
        <v>64</v>
      </c>
      <c r="R20" s="10" t="s">
        <v>65</v>
      </c>
      <c r="S20" s="2" t="s">
        <v>174</v>
      </c>
      <c r="T20" s="1"/>
    </row>
    <row r="21" spans="1:20" ht="13.5" customHeight="1">
      <c r="A21" s="45"/>
      <c r="B21" s="45"/>
      <c r="C21" s="45"/>
      <c r="D21" s="45"/>
      <c r="E21" s="45"/>
      <c r="F21" s="45"/>
      <c r="G21" s="45"/>
      <c r="H21" s="45"/>
      <c r="I21" s="45"/>
      <c r="L21" s="87" t="s">
        <v>66</v>
      </c>
      <c r="M21" s="11">
        <f>+Q30</f>
        <v>23.9</v>
      </c>
      <c r="N21" s="11">
        <f>+Q29</f>
        <v>23.4</v>
      </c>
      <c r="P21" s="504" t="s">
        <v>34</v>
      </c>
      <c r="Q21" s="12">
        <v>160.19999999999999</v>
      </c>
      <c r="R21" s="13">
        <v>78.099999999999994</v>
      </c>
      <c r="S21" s="3" t="s">
        <v>129</v>
      </c>
      <c r="T21" s="1"/>
    </row>
    <row r="22" spans="1:20" ht="13.5" customHeight="1">
      <c r="A22" s="45"/>
      <c r="B22" s="45"/>
      <c r="C22" s="45"/>
      <c r="D22" s="45"/>
      <c r="E22" s="45"/>
      <c r="F22" s="45"/>
      <c r="G22" s="45"/>
      <c r="H22" s="45"/>
      <c r="I22" s="45"/>
      <c r="L22" s="87" t="s">
        <v>67</v>
      </c>
      <c r="M22" s="11">
        <f>+Q28</f>
        <v>36.9</v>
      </c>
      <c r="N22" s="11">
        <f>+Q27</f>
        <v>44.4</v>
      </c>
      <c r="P22" s="504"/>
      <c r="Q22" s="14">
        <v>160.19999999999999</v>
      </c>
      <c r="R22" s="15">
        <v>76.5</v>
      </c>
      <c r="S22" s="1"/>
      <c r="T22" s="1"/>
    </row>
    <row r="23" spans="1:20" ht="13.5" customHeight="1">
      <c r="A23" s="45"/>
      <c r="B23" s="45"/>
      <c r="C23" s="45"/>
      <c r="D23" s="45"/>
      <c r="E23" s="45"/>
      <c r="F23" s="45"/>
      <c r="G23" s="45"/>
      <c r="H23" s="45"/>
      <c r="I23" s="45"/>
      <c r="L23" s="87" t="s">
        <v>37</v>
      </c>
      <c r="M23" s="11">
        <f>+Q26</f>
        <v>37.5</v>
      </c>
      <c r="N23" s="11">
        <f>+Q25</f>
        <v>35.299999999999997</v>
      </c>
      <c r="P23" s="504" t="s">
        <v>175</v>
      </c>
      <c r="Q23" s="12">
        <v>60.2</v>
      </c>
      <c r="R23" s="13">
        <v>30.1</v>
      </c>
      <c r="S23" s="2" t="s">
        <v>68</v>
      </c>
      <c r="T23" s="1"/>
    </row>
    <row r="24" spans="1:20" ht="13.5" customHeight="1">
      <c r="A24" s="45"/>
      <c r="B24" s="45"/>
      <c r="C24" s="45"/>
      <c r="D24" s="45"/>
      <c r="E24" s="45"/>
      <c r="F24" s="45"/>
      <c r="G24" s="45"/>
      <c r="H24" s="45"/>
      <c r="I24" s="45"/>
      <c r="L24" s="87" t="s">
        <v>69</v>
      </c>
      <c r="M24" s="11">
        <f>+Q24</f>
        <v>68</v>
      </c>
      <c r="N24" s="11">
        <f>+Q23</f>
        <v>60.2</v>
      </c>
      <c r="P24" s="504"/>
      <c r="Q24" s="14">
        <v>68</v>
      </c>
      <c r="R24" s="15">
        <v>36</v>
      </c>
      <c r="S24" s="1"/>
      <c r="T24" s="1"/>
    </row>
    <row r="25" spans="1:20" ht="13.5" customHeight="1">
      <c r="A25" s="45"/>
      <c r="B25" s="45"/>
      <c r="C25" s="45"/>
      <c r="D25" s="45"/>
      <c r="E25" s="45"/>
      <c r="F25" s="45"/>
      <c r="G25" s="45"/>
      <c r="H25" s="45"/>
      <c r="I25" s="45"/>
      <c r="L25" s="87" t="s">
        <v>34</v>
      </c>
      <c r="M25" s="11">
        <f>+Q22</f>
        <v>160.19999999999999</v>
      </c>
      <c r="N25" s="11">
        <f>+Q21</f>
        <v>160.19999999999999</v>
      </c>
      <c r="P25" s="504" t="s">
        <v>37</v>
      </c>
      <c r="Q25" s="12">
        <v>35.299999999999997</v>
      </c>
      <c r="R25" s="13">
        <v>22.6</v>
      </c>
      <c r="S25" s="2" t="s">
        <v>70</v>
      </c>
      <c r="T25" s="1"/>
    </row>
    <row r="26" spans="1:20" ht="13.5" customHeight="1">
      <c r="A26" s="45"/>
      <c r="B26" s="45"/>
      <c r="C26" s="45"/>
      <c r="D26" s="45"/>
      <c r="E26" s="45"/>
      <c r="F26" s="45"/>
      <c r="G26" s="45"/>
      <c r="H26" s="45"/>
      <c r="I26" s="45"/>
      <c r="K26" s="16" t="s">
        <v>71</v>
      </c>
      <c r="L26" s="17"/>
      <c r="M26" s="17"/>
      <c r="N26" s="18" t="s">
        <v>61</v>
      </c>
      <c r="P26" s="504"/>
      <c r="Q26" s="14">
        <v>37.5</v>
      </c>
      <c r="R26" s="15">
        <v>22.8</v>
      </c>
      <c r="S26" s="19"/>
      <c r="T26" s="1"/>
    </row>
    <row r="27" spans="1:20" ht="13.5" customHeight="1">
      <c r="A27" s="45"/>
      <c r="B27" s="45"/>
      <c r="C27" s="45"/>
      <c r="D27" s="45"/>
      <c r="E27" s="45"/>
      <c r="F27" s="45"/>
      <c r="G27" s="45"/>
      <c r="H27" s="45"/>
      <c r="I27" s="45"/>
      <c r="L27" s="87" t="s">
        <v>63</v>
      </c>
      <c r="M27" s="87" t="s">
        <v>6</v>
      </c>
      <c r="N27" s="87" t="s">
        <v>115</v>
      </c>
      <c r="P27" s="504" t="s">
        <v>176</v>
      </c>
      <c r="Q27" s="12">
        <v>44.4</v>
      </c>
      <c r="R27" s="13">
        <v>15.9</v>
      </c>
      <c r="S27" s="1"/>
      <c r="T27" s="1"/>
    </row>
    <row r="28" spans="1:20" ht="13.5" customHeight="1">
      <c r="A28" s="45"/>
      <c r="B28" s="45"/>
      <c r="C28" s="45"/>
      <c r="D28" s="45"/>
      <c r="E28" s="45"/>
      <c r="F28" s="45"/>
      <c r="G28" s="45"/>
      <c r="H28" s="45"/>
      <c r="I28" s="45"/>
      <c r="L28" s="87" t="s">
        <v>66</v>
      </c>
      <c r="M28" s="11">
        <f>+R30</f>
        <v>9.9</v>
      </c>
      <c r="N28" s="11">
        <f>+R29</f>
        <v>10.6</v>
      </c>
      <c r="P28" s="504"/>
      <c r="Q28" s="14">
        <v>36.9</v>
      </c>
      <c r="R28" s="15">
        <v>15.2</v>
      </c>
      <c r="S28" s="1"/>
      <c r="T28" s="1"/>
    </row>
    <row r="29" spans="1:20" ht="13.5" customHeight="1">
      <c r="A29" s="45"/>
      <c r="B29" s="45"/>
      <c r="C29" s="45"/>
      <c r="D29" s="45"/>
      <c r="E29" s="45"/>
      <c r="F29" s="45"/>
      <c r="G29" s="45"/>
      <c r="H29" s="45"/>
      <c r="I29" s="45"/>
      <c r="L29" s="87" t="s">
        <v>73</v>
      </c>
      <c r="M29" s="11">
        <f>+R28</f>
        <v>15.2</v>
      </c>
      <c r="N29" s="11">
        <f>+R27</f>
        <v>15.9</v>
      </c>
      <c r="P29" s="504" t="s">
        <v>177</v>
      </c>
      <c r="Q29" s="12">
        <v>23.4</v>
      </c>
      <c r="R29" s="13">
        <v>10.6</v>
      </c>
      <c r="S29" s="1"/>
      <c r="T29" s="1"/>
    </row>
    <row r="30" spans="1:20" ht="14.25" customHeight="1" thickBot="1">
      <c r="A30" s="45"/>
      <c r="B30" s="45"/>
      <c r="C30" s="45"/>
      <c r="D30" s="45"/>
      <c r="E30" s="45"/>
      <c r="F30" s="45"/>
      <c r="G30" s="45"/>
      <c r="H30" s="45"/>
      <c r="I30" s="45"/>
      <c r="L30" s="87" t="s">
        <v>37</v>
      </c>
      <c r="M30" s="11">
        <f>+R26</f>
        <v>22.8</v>
      </c>
      <c r="N30" s="11">
        <f>+R25</f>
        <v>22.6</v>
      </c>
      <c r="P30" s="507"/>
      <c r="Q30" s="20">
        <v>23.9</v>
      </c>
      <c r="R30" s="21">
        <v>9.9</v>
      </c>
      <c r="S30" s="1"/>
      <c r="T30" s="1"/>
    </row>
    <row r="31" spans="1:20">
      <c r="A31" s="45"/>
      <c r="B31" s="45"/>
      <c r="C31" s="45"/>
      <c r="D31" s="45"/>
      <c r="E31" s="45"/>
      <c r="F31" s="45"/>
      <c r="G31" s="45"/>
      <c r="H31" s="45"/>
      <c r="I31" s="45"/>
      <c r="L31" s="87" t="s">
        <v>74</v>
      </c>
      <c r="M31" s="11">
        <f>+R24</f>
        <v>36</v>
      </c>
      <c r="N31" s="11">
        <f>+R23</f>
        <v>30.1</v>
      </c>
    </row>
    <row r="32" spans="1:20">
      <c r="A32" s="45"/>
      <c r="B32" s="45"/>
      <c r="C32" s="45"/>
      <c r="D32" s="130" t="str">
        <f>+K17</f>
        <v>年齢調整死亡率（平成26年）</v>
      </c>
      <c r="E32" s="45"/>
      <c r="F32" s="45"/>
      <c r="G32" s="45"/>
      <c r="H32" s="45"/>
      <c r="I32" s="45"/>
      <c r="L32" s="87" t="s">
        <v>34</v>
      </c>
      <c r="M32" s="11">
        <f>+R22</f>
        <v>76.5</v>
      </c>
      <c r="N32" s="11">
        <f>+R21</f>
        <v>78.099999999999994</v>
      </c>
    </row>
    <row r="33" spans="1:17">
      <c r="A33" s="45"/>
      <c r="B33" s="45"/>
      <c r="C33" s="45"/>
      <c r="D33" s="45"/>
      <c r="E33" s="45"/>
      <c r="F33" s="45"/>
      <c r="G33" s="45"/>
      <c r="H33" s="45"/>
      <c r="I33" s="45"/>
    </row>
    <row r="34" spans="1:17">
      <c r="A34" s="45"/>
      <c r="B34" s="45"/>
      <c r="C34" s="45"/>
      <c r="D34" s="45"/>
      <c r="E34" s="45"/>
      <c r="F34" s="45"/>
      <c r="G34" s="45"/>
      <c r="H34" s="45"/>
      <c r="I34" s="45"/>
    </row>
    <row r="35" spans="1:17">
      <c r="A35" s="45"/>
      <c r="B35" s="45"/>
      <c r="C35" s="45"/>
      <c r="D35" s="45"/>
      <c r="E35" s="45"/>
      <c r="F35" s="45"/>
      <c r="G35" s="45"/>
      <c r="H35" s="45"/>
      <c r="I35" s="45"/>
      <c r="K35" s="17"/>
      <c r="L35" s="17" t="s">
        <v>91</v>
      </c>
      <c r="M35" s="17"/>
      <c r="N35" s="17"/>
      <c r="O35" s="17"/>
      <c r="P35" s="17"/>
      <c r="Q35" s="17"/>
    </row>
    <row r="36" spans="1:17" ht="14.25" thickBot="1">
      <c r="A36" s="45"/>
      <c r="B36" s="45"/>
      <c r="C36" s="45"/>
      <c r="D36" s="45"/>
      <c r="E36" s="45"/>
      <c r="F36" s="45"/>
      <c r="G36" s="45"/>
      <c r="H36" s="45"/>
      <c r="I36" s="45"/>
      <c r="K36" s="505"/>
      <c r="L36" s="505"/>
      <c r="M36" s="22" t="s">
        <v>130</v>
      </c>
      <c r="N36" s="22" t="s">
        <v>131</v>
      </c>
      <c r="O36" s="87" t="s">
        <v>128</v>
      </c>
      <c r="P36" s="87" t="s">
        <v>178</v>
      </c>
      <c r="Q36" s="96" t="s">
        <v>179</v>
      </c>
    </row>
    <row r="37" spans="1:17">
      <c r="A37" s="45"/>
      <c r="B37" s="45"/>
      <c r="C37" s="45"/>
      <c r="D37" s="45"/>
      <c r="E37" s="45"/>
      <c r="F37" s="45"/>
      <c r="G37" s="45"/>
      <c r="H37" s="45"/>
      <c r="I37" s="45"/>
      <c r="K37" s="505" t="s">
        <v>92</v>
      </c>
      <c r="L37" s="506"/>
      <c r="M37" s="23">
        <v>191</v>
      </c>
      <c r="N37" s="24">
        <v>163</v>
      </c>
      <c r="O37" s="25">
        <v>166.66923234276501</v>
      </c>
      <c r="P37" s="25">
        <v>163</v>
      </c>
      <c r="Q37" s="25">
        <v>160</v>
      </c>
    </row>
    <row r="38" spans="1:17">
      <c r="A38" s="45"/>
      <c r="B38" s="45"/>
      <c r="C38" s="45"/>
      <c r="D38" s="45"/>
      <c r="E38" s="45"/>
      <c r="F38" s="45"/>
      <c r="G38" s="45"/>
      <c r="H38" s="45"/>
      <c r="I38" s="45"/>
      <c r="K38" s="505" t="s">
        <v>93</v>
      </c>
      <c r="L38" s="506"/>
      <c r="M38" s="26">
        <v>73</v>
      </c>
      <c r="N38" s="27">
        <v>77</v>
      </c>
      <c r="O38" s="25">
        <v>67.242896028696293</v>
      </c>
      <c r="P38" s="25">
        <v>63</v>
      </c>
      <c r="Q38" s="25">
        <v>60</v>
      </c>
    </row>
    <row r="39" spans="1:17">
      <c r="A39" s="45"/>
      <c r="B39" s="45"/>
      <c r="C39" s="45"/>
      <c r="D39" s="45"/>
      <c r="E39" s="45"/>
      <c r="F39" s="45"/>
      <c r="G39" s="45"/>
      <c r="H39" s="45"/>
      <c r="I39" s="45"/>
      <c r="K39" s="505" t="s">
        <v>94</v>
      </c>
      <c r="L39" s="506"/>
      <c r="M39" s="26">
        <v>46</v>
      </c>
      <c r="N39" s="27">
        <v>38</v>
      </c>
      <c r="O39" s="25">
        <v>41.318550155785601</v>
      </c>
      <c r="P39" s="25">
        <v>33</v>
      </c>
      <c r="Q39" s="25">
        <v>35</v>
      </c>
    </row>
    <row r="40" spans="1:17">
      <c r="A40" s="45"/>
      <c r="B40" s="45"/>
      <c r="C40" s="45"/>
      <c r="D40" s="45"/>
      <c r="E40" s="45"/>
      <c r="F40" s="45"/>
      <c r="G40" s="45"/>
      <c r="H40" s="45"/>
      <c r="I40" s="45"/>
      <c r="K40" s="505" t="s">
        <v>180</v>
      </c>
      <c r="L40" s="506"/>
      <c r="M40" s="26">
        <v>47</v>
      </c>
      <c r="N40" s="27">
        <v>44</v>
      </c>
      <c r="O40" s="25">
        <v>47.866363531820902</v>
      </c>
      <c r="P40" s="25">
        <v>42</v>
      </c>
      <c r="Q40" s="25">
        <v>44</v>
      </c>
    </row>
    <row r="41" spans="1:17" ht="14.25" thickBot="1">
      <c r="A41" s="45"/>
      <c r="B41" s="45"/>
      <c r="C41" s="45"/>
      <c r="D41" s="45"/>
      <c r="E41" s="45"/>
      <c r="F41" s="45"/>
      <c r="G41" s="45"/>
      <c r="H41" s="45"/>
      <c r="I41" s="45"/>
      <c r="K41" s="505" t="s">
        <v>44</v>
      </c>
      <c r="L41" s="506"/>
      <c r="M41" s="28">
        <v>26</v>
      </c>
      <c r="N41" s="29">
        <v>21</v>
      </c>
      <c r="O41" s="25">
        <v>27.107092911618398</v>
      </c>
      <c r="P41" s="25">
        <v>34</v>
      </c>
      <c r="Q41" s="25">
        <v>23</v>
      </c>
    </row>
    <row r="42" spans="1:17">
      <c r="A42" s="45"/>
      <c r="B42" s="45"/>
      <c r="C42" s="45"/>
      <c r="D42" s="45"/>
      <c r="E42" s="45"/>
      <c r="F42" s="45"/>
      <c r="G42" s="45"/>
      <c r="H42" s="45"/>
      <c r="I42" s="45"/>
      <c r="K42" s="508"/>
      <c r="L42" s="508"/>
      <c r="M42" s="30"/>
      <c r="N42" s="30"/>
      <c r="O42" s="30"/>
      <c r="P42" s="30"/>
      <c r="Q42" s="31"/>
    </row>
    <row r="43" spans="1:17">
      <c r="A43" s="45"/>
      <c r="B43" s="45"/>
      <c r="C43" s="45"/>
      <c r="D43" s="130" t="s">
        <v>75</v>
      </c>
      <c r="E43" s="45"/>
      <c r="F43" s="45"/>
      <c r="G43" s="45"/>
      <c r="H43" s="45"/>
      <c r="I43" s="45"/>
      <c r="K43" s="17"/>
      <c r="L43" s="32" t="s">
        <v>95</v>
      </c>
      <c r="M43" s="17"/>
      <c r="N43" s="17"/>
      <c r="O43" s="17"/>
      <c r="P43" s="17"/>
      <c r="Q43" s="17"/>
    </row>
    <row r="44" spans="1:17" ht="14.25" thickBot="1">
      <c r="A44" s="45"/>
      <c r="B44" s="45"/>
      <c r="C44" s="45"/>
      <c r="D44" s="45"/>
      <c r="E44" s="45"/>
      <c r="F44" s="45"/>
      <c r="G44" s="45"/>
      <c r="H44" s="45"/>
      <c r="I44" s="45"/>
      <c r="K44" s="505"/>
      <c r="L44" s="505"/>
      <c r="M44" s="22" t="s">
        <v>130</v>
      </c>
      <c r="N44" s="22" t="s">
        <v>131</v>
      </c>
      <c r="O44" s="87" t="s">
        <v>128</v>
      </c>
      <c r="P44" s="87" t="s">
        <v>158</v>
      </c>
      <c r="Q44" s="96" t="s">
        <v>181</v>
      </c>
    </row>
    <row r="45" spans="1:17">
      <c r="A45" s="45"/>
      <c r="B45" s="45"/>
      <c r="C45" s="45"/>
      <c r="D45" s="45"/>
      <c r="E45" s="45"/>
      <c r="F45" s="45"/>
      <c r="G45" s="45"/>
      <c r="H45" s="45"/>
      <c r="I45" s="45"/>
      <c r="K45" s="505" t="s">
        <v>92</v>
      </c>
      <c r="L45" s="506"/>
      <c r="M45" s="23">
        <v>83.691584291347155</v>
      </c>
      <c r="N45" s="24">
        <v>86</v>
      </c>
      <c r="O45" s="25">
        <v>87.979824051622998</v>
      </c>
      <c r="P45" s="25">
        <v>82</v>
      </c>
      <c r="Q45" s="25">
        <v>77</v>
      </c>
    </row>
    <row r="46" spans="1:17">
      <c r="A46" s="45"/>
      <c r="B46" s="45"/>
      <c r="C46" s="45"/>
      <c r="D46" s="45"/>
      <c r="E46" s="45"/>
      <c r="F46" s="45"/>
      <c r="G46" s="45"/>
      <c r="H46" s="45"/>
      <c r="I46" s="45"/>
      <c r="K46" s="505" t="s">
        <v>93</v>
      </c>
      <c r="L46" s="506"/>
      <c r="M46" s="26">
        <v>40.863079035909458</v>
      </c>
      <c r="N46" s="27">
        <v>40</v>
      </c>
      <c r="O46" s="25">
        <v>31.506639902037101</v>
      </c>
      <c r="P46" s="25">
        <v>39</v>
      </c>
      <c r="Q46" s="25">
        <v>30</v>
      </c>
    </row>
    <row r="47" spans="1:17">
      <c r="A47" s="45"/>
      <c r="B47" s="45"/>
      <c r="C47" s="45"/>
      <c r="D47" s="45"/>
      <c r="E47" s="45"/>
      <c r="F47" s="45"/>
      <c r="G47" s="45"/>
      <c r="H47" s="45"/>
      <c r="I47" s="45"/>
      <c r="K47" s="505" t="s">
        <v>94</v>
      </c>
      <c r="L47" s="506"/>
      <c r="M47" s="26">
        <v>25.537806981746257</v>
      </c>
      <c r="N47" s="27">
        <v>29</v>
      </c>
      <c r="O47" s="25">
        <v>20.639146882106999</v>
      </c>
      <c r="P47" s="25">
        <v>18</v>
      </c>
      <c r="Q47" s="25">
        <v>23</v>
      </c>
    </row>
    <row r="48" spans="1:17">
      <c r="A48" s="45"/>
      <c r="B48" s="45"/>
      <c r="C48" s="45"/>
      <c r="D48" s="45"/>
      <c r="E48" s="45"/>
      <c r="F48" s="45"/>
      <c r="G48" s="45"/>
      <c r="H48" s="45"/>
      <c r="I48" s="45"/>
      <c r="K48" s="505" t="s">
        <v>72</v>
      </c>
      <c r="L48" s="506"/>
      <c r="M48" s="26">
        <v>19.501605976695693</v>
      </c>
      <c r="N48" s="27">
        <v>16.18</v>
      </c>
      <c r="O48" s="25">
        <v>15.8638123155246</v>
      </c>
      <c r="P48" s="25">
        <v>18</v>
      </c>
      <c r="Q48" s="25">
        <v>16</v>
      </c>
    </row>
    <row r="49" spans="1:17" ht="14.25" thickBot="1">
      <c r="A49" s="45"/>
      <c r="B49" s="45"/>
      <c r="C49" s="45"/>
      <c r="D49" s="45"/>
      <c r="E49" s="45"/>
      <c r="F49" s="45"/>
      <c r="G49" s="45"/>
      <c r="H49" s="45"/>
      <c r="I49" s="45"/>
      <c r="K49" s="505" t="s">
        <v>44</v>
      </c>
      <c r="L49" s="506"/>
      <c r="M49" s="28">
        <v>14.306659274712057</v>
      </c>
      <c r="N49" s="29">
        <v>14</v>
      </c>
      <c r="O49" s="25">
        <v>8.8897084318840296</v>
      </c>
      <c r="P49" s="25">
        <v>11</v>
      </c>
      <c r="Q49" s="25">
        <v>11</v>
      </c>
    </row>
    <row r="50" spans="1:17">
      <c r="A50" s="45"/>
      <c r="B50" s="45"/>
      <c r="C50" s="45"/>
      <c r="D50" s="45"/>
      <c r="E50" s="45"/>
      <c r="F50" s="45"/>
      <c r="G50" s="45"/>
      <c r="H50" s="45"/>
      <c r="I50" s="45"/>
    </row>
    <row r="51" spans="1:17">
      <c r="A51" s="45"/>
      <c r="B51" s="45"/>
      <c r="C51" s="45"/>
      <c r="D51" s="45"/>
      <c r="E51" s="45"/>
      <c r="F51" s="45"/>
      <c r="G51" s="45"/>
      <c r="H51" s="45"/>
      <c r="I51" s="45"/>
    </row>
    <row r="52" spans="1:17">
      <c r="A52" s="45"/>
      <c r="B52" s="45"/>
      <c r="C52" s="45"/>
      <c r="D52" s="45"/>
      <c r="E52" s="45"/>
      <c r="F52" s="45"/>
      <c r="G52" s="45"/>
      <c r="H52" s="45"/>
      <c r="I52" s="45"/>
    </row>
    <row r="53" spans="1:17">
      <c r="A53" s="45"/>
      <c r="B53" s="45"/>
      <c r="C53" s="45"/>
      <c r="D53" s="45"/>
      <c r="E53" s="45"/>
      <c r="F53" s="45"/>
      <c r="G53" s="45"/>
      <c r="H53" s="45"/>
      <c r="I53" s="45"/>
    </row>
    <row r="54" spans="1:17">
      <c r="A54" s="45"/>
      <c r="B54" s="45"/>
      <c r="C54" s="45"/>
      <c r="D54" s="45"/>
      <c r="E54" s="45"/>
      <c r="F54" s="45"/>
      <c r="G54" s="45"/>
      <c r="H54" s="45"/>
      <c r="I54" s="45"/>
    </row>
    <row r="55" spans="1:17">
      <c r="A55" s="45"/>
      <c r="B55" s="45"/>
      <c r="C55" s="45"/>
      <c r="D55" s="45"/>
      <c r="E55" s="45"/>
      <c r="F55" s="45"/>
      <c r="G55" s="45"/>
      <c r="H55" s="45"/>
      <c r="I55" s="45"/>
    </row>
    <row r="56" spans="1:17">
      <c r="A56" s="45"/>
      <c r="B56" s="45"/>
      <c r="C56" s="45"/>
      <c r="D56" s="45"/>
      <c r="E56" s="45"/>
      <c r="F56" s="45"/>
      <c r="G56" s="45"/>
      <c r="H56" s="45"/>
      <c r="I56" s="45"/>
    </row>
  </sheetData>
  <mergeCells count="18">
    <mergeCell ref="K47:L47"/>
    <mergeCell ref="K48:L48"/>
    <mergeCell ref="K49:L49"/>
    <mergeCell ref="K42:L42"/>
    <mergeCell ref="K44:L44"/>
    <mergeCell ref="K45:L45"/>
    <mergeCell ref="K46:L46"/>
    <mergeCell ref="P21:P22"/>
    <mergeCell ref="P23:P24"/>
    <mergeCell ref="P25:P26"/>
    <mergeCell ref="K41:L41"/>
    <mergeCell ref="P27:P28"/>
    <mergeCell ref="P29:P30"/>
    <mergeCell ref="K36:L36"/>
    <mergeCell ref="K37:L37"/>
    <mergeCell ref="K38:L38"/>
    <mergeCell ref="K39:L39"/>
    <mergeCell ref="K40:L40"/>
  </mergeCells>
  <phoneticPr fontId="2"/>
  <printOptions horizontalCentered="1"/>
  <pageMargins left="0.39370078740157483" right="0.39370078740157483" top="0.78740157480314965" bottom="0.78740157480314965" header="0" footer="0.19685039370078741"/>
  <pageSetup paperSize="9" firstPageNumber="15" orientation="portrait" useFirstPageNumber="1" r:id="rId1"/>
  <headerFooter alignWithMargins="0">
    <oddFooter>&amp;C-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動態 </vt:lpstr>
      <vt:lpstr>人口動態1</vt:lpstr>
      <vt:lpstr>動態2</vt:lpstr>
      <vt:lpstr>動態3</vt:lpstr>
      <vt:lpstr>動態4</vt:lpstr>
      <vt:lpstr>グラフ</vt:lpstr>
      <vt:lpstr>グラフ!Print_Area</vt:lpstr>
      <vt:lpstr>人口動態1!Print_Area</vt:lpstr>
      <vt:lpstr>'動態 '!Print_Area</vt:lpstr>
      <vt:lpstr>動態2!Print_Area</vt:lpstr>
      <vt:lpstr>動態3!Print_Area</vt:lpstr>
      <vt:lpstr>動態4!Print_Area</vt:lpstr>
      <vt:lpstr>動態2!Print_Titles</vt:lpstr>
      <vt:lpstr>動態3!Print_Titles</vt:lpstr>
    </vt:vector>
  </TitlesOfParts>
  <Company>三重県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2016-07-13T01:48:49Z</cp:lastPrinted>
  <dcterms:created xsi:type="dcterms:W3CDTF">2002-07-11T05:16:57Z</dcterms:created>
  <dcterms:modified xsi:type="dcterms:W3CDTF">2016-07-13T01:49:10Z</dcterms:modified>
</cp:coreProperties>
</file>