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91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O35" i="9"/>
  <c r="AM35"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c r="U35" i="9" l="1"/>
  <c r="U36" i="9" s="1"/>
  <c r="AM34" i="9"/>
  <c r="BE34" i="9" l="1"/>
  <c r="BE35" i="9" s="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<sst xmlns="http://schemas.openxmlformats.org/spreadsheetml/2006/main" count="1036" uniqueCount="557">
  <si>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</si>
  <si>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</si>
  <si>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</si>
  <si>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</si>
  <si>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</si>
  <si>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</si>
  <si>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</si>
  <si>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</si>
  <si>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</si>
  <si>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</si>
  <si>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</si>
  <si>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</si>
  <si>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</si>
  <si>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</si>
  <si>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</si>
  <si>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</si>
  <si>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</si>
  <si>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</si>
  <si>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</si>
  <si>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</si>
  <si>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</si>
  <si>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</si>
  <si>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</si>
  <si>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</si>
  <si>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</si>
  <si>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</si>
  <si>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</si>
  <si>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</si>
  <si>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</si>
  <si>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</si>
  <si>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</si>
  <si>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</si>
  <si>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</si>
  <si>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</si>
  <si>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</si>
  <si>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</si>
  <si>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</si>
  <si>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</si>
  <si>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</si>
  <si>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</si>
  <si>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</si>
  <si>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</si>
  <si>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</si>
  <si>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</si>
  <si>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</si>
  <si>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</si>
  <si>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</si>
  <si>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</si>
  <si>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</si>
  <si>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</si>
  <si>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</si>
  <si>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</si>
  <si>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</si>
  <si>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</si>
  <si>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</si>
  <si>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</si>
  <si>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</si>
  <si>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</si>
  <si>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</si>
  <si>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</si>
  <si>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</si>
  <si>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</si>
  <si>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</si>
  <si>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</si>
  <si>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</si>
  <si>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</si>
  <si>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</si>
  <si>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</si>
  <si>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</si>
  <si>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</si>
  <si>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</si>
  <si>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</si>
  <si>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</si>
  <si>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</si>
  <si>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</si>
  <si>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</si>
  <si>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</si>
  <si>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</si>
  <si>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</si>
  <si>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</si>
  <si>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</si>
  <si>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明和町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</si>
  <si>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</si>
  <si>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</si>
  <si>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</si>
  <si>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</si>
  <si>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</si>
  <si>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</si>
  <si>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</si>
  <si>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</si>
  <si>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</si>
  <si>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</si>
  <si>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</si>
  <si>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</si>
  <si>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</si>
  <si>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</si>
  <si>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</si>
  <si>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</si>
  <si>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</si>
  <si>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</si>
  <si>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</si>
  <si>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</si>
  <si>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</si>
  <si>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</si>
  <si>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</si>
  <si>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</si>
  <si>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</si>
  <si>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</si>
  <si>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</si>
  <si>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</si>
  <si>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</si>
  <si>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</si>
  <si>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</si>
  <si>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</si>
  <si>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</si>
  <si>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</si>
  <si>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</si>
  <si>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</si>
  <si>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</si>
  <si>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</si>
  <si>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</si>
  <si>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</si>
  <si>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</si>
  <si>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</si>
  <si>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</si>
  <si>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</si>
  <si>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</si>
  <si>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</si>
  <si>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</si>
  <si>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</si>
  <si>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</si>
  <si>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</si>
  <si>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</si>
  <si>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</si>
  <si>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</si>
  <si>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</si>
  <si>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</si>
  <si>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</si>
  <si>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</si>
  <si>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</si>
  <si>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</si>
  <si>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</si>
  <si>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</si>
  <si>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</si>
  <si>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</si>
  <si>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</si>
  <si>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</si>
  <si>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</si>
  <si>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</si>
  <si>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</si>
  <si>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</si>
  <si>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</si>
  <si>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</si>
  <si>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</si>
  <si>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</si>
  <si>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</si>
  <si>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</si>
  <si>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</si>
  <si>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</si>
  <si>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</si>
  <si>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</si>
  <si>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</si>
  <si>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</si>
  <si>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</si>
  <si>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</si>
  <si>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</si>
  <si>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</si>
  <si>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</si>
  <si>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</si>
  <si>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</si>
  <si>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</si>
  <si>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</si>
  <si>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</si>
  <si>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</si>
  <si>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</si>
  <si>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</si>
  <si>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</si>
  <si>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</si>
  <si>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</si>
  <si>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</si>
  <si>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</si>
  <si>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</si>
  <si>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</si>
  <si>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</si>
  <si>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</si>
  <si>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</si>
  <si>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</si>
  <si>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</si>
  <si>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</si>
  <si>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</si>
  <si>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</si>
  <si>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</si>
  <si>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</si>
  <si>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</si>
  <si>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三重県明和町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</si>
  <si>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</si>
  <si>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</si>
  <si>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</si>
  <si>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</si>
  <si>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</si>
  <si>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</si>
  <si>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</si>
  <si>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</si>
  <si>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</si>
  <si>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</si>
  <si>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</si>
  <si>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</si>
  <si>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</si>
  <si>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</si>
  <si>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</si>
  <si>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</si>
  <si>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</si>
  <si>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</si>
  <si>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</si>
  <si>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</si>
  <si>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</si>
  <si>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</si>
  <si>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</si>
  <si>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</si>
  <si>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</si>
  <si>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</si>
  <si>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</si>
  <si>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</si>
  <si>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</si>
  <si>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</si>
  <si>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</si>
  <si>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</si>
  <si>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</si>
  <si>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</si>
  <si>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</si>
  <si>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</si>
  <si>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</si>
  <si>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</si>
  <si>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</si>
  <si>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</si>
  <si>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</si>
  <si>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</si>
  <si>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</si>
  <si>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</si>
  <si>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</si>
  <si>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</si>
  <si>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</si>
  <si>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</si>
  <si>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</si>
  <si>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</si>
  <si>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</si>
  <si>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</si>
  <si>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</si>
  <si>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</si>
  <si>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</si>
  <si>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</si>
  <si>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</si>
  <si>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</si>
  <si>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</si>
  <si>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</si>
  <si>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</si>
  <si>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</si>
  <si>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</si>
  <si>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</si>
  <si>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</si>
  <si>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</si>
  <si>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</si>
  <si>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</si>
  <si>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</si>
  <si>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</si>
  <si>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</si>
  <si>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</si>
  <si>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</si>
  <si>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</si>
  <si>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</si>
  <si>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</si>
  <si>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</si>
  <si>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</si>
  <si>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</si>
  <si>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</si>
  <si>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</si>
  <si>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</si>
  <si>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</si>
  <si>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</si>
  <si>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</si>
  <si>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</si>
  <si>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</si>
  <si>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</si>
  <si>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</si>
  <si>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</si>
  <si>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</si>
  <si>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</si>
  <si>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</si>
  <si>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</si>
  <si>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</si>
  <si>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</si>
  <si>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</si>
  <si>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</si>
  <si>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</si>
  <si>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</si>
  <si>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</si>
  <si>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</si>
  <si>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</si>
  <si>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</si>
  <si>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</si>
  <si>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</si>
  <si>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</si>
  <si>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</si>
  <si>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</si>
  <si>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</si>
  <si>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</si>
  <si>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</si>
  <si>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</si>
  <si>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</si>
  <si>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</si>
  <si>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</si>
  <si>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</si>
  <si>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</si>
  <si>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</si>
  <si>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</si>
  <si>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</si>
  <si>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</si>
  <si>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</si>
  <si>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</si>
  <si>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</si>
  <si>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</si>
  <si>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</si>
  <si>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</si>
  <si>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</si>
  <si>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</si>
  <si>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</si>
  <si>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</si>
  <si>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</si>
  <si>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</si>
  <si>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</si>
  <si>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</si>
  <si>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</si>
  <si>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</si>
  <si>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</si>
  <si>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</si>
  <si>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</si>
  <si>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</si>
  <si>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</si>
  <si>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</si>
  <si>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</si>
  <si>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</si>
  <si>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</si>
  <si>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</si>
  <si>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三重県明和町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</si>
  <si>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</si>
  <si>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</si>
  <si>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</si>
  <si>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</si>
  <si>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</si>
  <si>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</si>
  <si>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</si>
  <si>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</si>
  <si>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</si>
  <si>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</si>
  <si>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</si>
  <si>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</si>
  <si>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</si>
  <si>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</si>
  <si>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</si>
  <si>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</si>
  <si>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</si>
  <si>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</si>
  <si>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</si>
  <si>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</si>
  <si>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斎宮跡保存事業特別会計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</si>
  <si>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</si>
  <si>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</si>
  <si>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</si>
  <si>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</si>
  <si>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</si>
  <si>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</si>
  <si>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</si>
  <si>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</si>
  <si>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</si>
  <si>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</si>
  <si>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</si>
  <si>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</si>
  <si>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</si>
  <si>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</si>
  <si>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</si>
  <si>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</si>
  <si>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</si>
  <si>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</si>
  <si>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</si>
  <si>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</si>
  <si>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</si>
  <si>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</si>
  <si>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</si>
  <si>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</si>
  <si>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</si>
  <si>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</si>
  <si>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</si>
  <si>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</si>
  <si>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</si>
  <si>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</si>
  <si>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</si>
  <si>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</si>
  <si>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</si>
  <si>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</si>
  <si>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</si>
  <si>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</si>
  <si>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</si>
  <si>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</si>
  <si>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</si>
  <si>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</si>
  <si>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</si>
  <si>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</si>
  <si>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</si>
  <si>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</si>
  <si>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</si>
  <si>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</si>
  <si>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</si>
  <si>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</si>
  <si>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</si>
  <si>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</si>
  <si>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</si>
  <si>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</si>
  <si>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</si>
  <si>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</si>
  <si>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</si>
  <si>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</si>
  <si>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</si>
  <si>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</si>
  <si>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</si>
  <si>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</si>
  <si>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</si>
  <si>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</si>
  <si>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</si>
  <si>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</si>
  <si>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</si>
  <si>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</si>
  <si>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</si>
  <si>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</si>
  <si>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</si>
  <si>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</si>
  <si>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</si>
  <si>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</si>
  <si>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</si>
  <si>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</si>
  <si>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</si>
  <si>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</si>
  <si>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</si>
  <si>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</si>
  <si>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</si>
  <si>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</si>
  <si>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</si>
  <si>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</si>
  <si>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</si>
  <si>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</si>
  <si>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</si>
  <si>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</si>
  <si>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</si>
  <si>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</si>
  <si>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</si>
  <si>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</si>
  <si>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</si>
  <si>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</si>
  <si>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</si>
  <si>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</si>
  <si>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</si>
  <si>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</si>
  <si>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</si>
  <si>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</si>
  <si>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</si>
  <si>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</si>
  <si>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</si>
  <si>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</si>
  <si>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</si>
  <si>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</si>
  <si>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</si>
  <si>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</si>
  <si>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</si>
  <si>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</si>
  <si>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</si>
  <si>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</si>
  <si>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</si>
  <si>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</si>
  <si>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</si>
  <si>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</si>
  <si>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</si>
  <si>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</si>
  <si>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</si>
  <si>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</si>
  <si>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</si>
  <si>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</si>
  <si>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</si>
  <si>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</si>
  <si>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</si>
  <si>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</si>
  <si>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</si>
  <si>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</si>
  <si>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</si>
  <si>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</si>
  <si>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</si>
  <si>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</si>
  <si>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</si>
  <si>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</si>
  <si>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</si>
  <si>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</si>
  <si>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</si>
  <si>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</si>
  <si>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</si>
  <si>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</si>
  <si>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</si>
  <si>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</si>
  <si>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</si>
  <si>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</si>
  <si>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</si>
  <si>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</si>
  <si>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</si>
  <si>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</si>
  <si>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</si>
  <si>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</si>
  <si>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</si>
  <si>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</si>
  <si>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</si>
  <si>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</si>
  <si>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</si>
  <si>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</si>
  <si>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</si>
  <si>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7.22</t>
  </si>
  <si>
    <t>▲ 0.18</t>
  </si>
  <si>
    <t>▲ 3.98</t>
  </si>
  <si>
    <t>水道事業会計</t>
  </si>
  <si>
    <t>一般会計</t>
  </si>
  <si>
    <t>国民健康保険特別会計</t>
  </si>
  <si>
    <t>介護保険特別会計</t>
  </si>
  <si>
    <t>住宅新築資金等貸付事業特別会計</t>
  </si>
  <si>
    <t>斎宮跡保存事業特別会計</t>
  </si>
  <si>
    <t>▲ 1.94</t>
  </si>
  <si>
    <t>公共下水道事業特別会計</t>
  </si>
  <si>
    <t>後期高齢者医療特別会計</t>
  </si>
  <si>
    <t>その他会計（赤字）</t>
  </si>
  <si>
    <t>その他会計（黒字）</t>
  </si>
  <si>
    <t>〇</t>
    <phoneticPr fontId="2"/>
  </si>
  <si>
    <t>多気東部土地開発公社</t>
    <rPh sb="0" eb="1">
      <t>タ</t>
    </rPh>
    <rPh sb="1" eb="2">
      <t>キ</t>
    </rPh>
    <rPh sb="2" eb="4">
      <t>トウブ</t>
    </rPh>
    <rPh sb="4" eb="6">
      <t>トチ</t>
    </rPh>
    <rPh sb="6" eb="8">
      <t>カイハツ</t>
    </rPh>
    <rPh sb="8" eb="10">
      <t>コウシャ</t>
    </rPh>
    <phoneticPr fontId="2"/>
  </si>
  <si>
    <t>‐</t>
    <phoneticPr fontId="2"/>
  </si>
  <si>
    <t>-</t>
    <phoneticPr fontId="2"/>
  </si>
  <si>
    <t>-</t>
    <phoneticPr fontId="2"/>
  </si>
  <si>
    <t>伊勢広域環境組合</t>
    <rPh sb="0" eb="2">
      <t>イセ</t>
    </rPh>
    <rPh sb="2" eb="4">
      <t>コウイキ</t>
    </rPh>
    <rPh sb="4" eb="6">
      <t>カンキョウ</t>
    </rPh>
    <rPh sb="6" eb="8">
      <t>クミアイ</t>
    </rPh>
    <phoneticPr fontId="5"/>
  </si>
  <si>
    <t>松阪地区広域消防組合</t>
    <rPh sb="0" eb="2">
      <t>マツサカ</t>
    </rPh>
    <rPh sb="2" eb="4">
      <t>チク</t>
    </rPh>
    <rPh sb="4" eb="6">
      <t>コウイキ</t>
    </rPh>
    <rPh sb="6" eb="8">
      <t>ショウボウ</t>
    </rPh>
    <rPh sb="8" eb="10">
      <t>クミアイ</t>
    </rPh>
    <phoneticPr fontId="5"/>
  </si>
  <si>
    <t>宮川福祉施設組合　一般会計</t>
    <rPh sb="0" eb="2">
      <t>ミヤガワ</t>
    </rPh>
    <rPh sb="2" eb="4">
      <t>フクシ</t>
    </rPh>
    <rPh sb="4" eb="6">
      <t>シセツ</t>
    </rPh>
    <rPh sb="6" eb="8">
      <t>クミアイ</t>
    </rPh>
    <phoneticPr fontId="5"/>
  </si>
  <si>
    <t>宮川福祉施設組合　介護事業ｻｰﾋﾞｽ特別会計</t>
    <rPh sb="0" eb="2">
      <t>ミヤガワ</t>
    </rPh>
    <rPh sb="2" eb="4">
      <t>フクシ</t>
    </rPh>
    <rPh sb="4" eb="6">
      <t>シセツ</t>
    </rPh>
    <rPh sb="6" eb="8">
      <t>クミアイ</t>
    </rPh>
    <phoneticPr fontId="5"/>
  </si>
  <si>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5"/>
  </si>
  <si>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5"/>
  </si>
  <si>
    <t>菊狭間環境整備施設組合</t>
    <rPh sb="0" eb="1">
      <t>キク</t>
    </rPh>
    <rPh sb="1" eb="3">
      <t>ハザマ</t>
    </rPh>
    <rPh sb="3" eb="5">
      <t>カンキョウ</t>
    </rPh>
    <rPh sb="5" eb="7">
      <t>セイビ</t>
    </rPh>
    <rPh sb="7" eb="9">
      <t>シセツ</t>
    </rPh>
    <rPh sb="9" eb="11">
      <t>クミアイ</t>
    </rPh>
    <phoneticPr fontId="5"/>
  </si>
  <si>
    <t>松阪地区広域衛生組合</t>
    <rPh sb="0" eb="2">
      <t>マツサカ</t>
    </rPh>
    <rPh sb="2" eb="4">
      <t>チク</t>
    </rPh>
    <rPh sb="4" eb="6">
      <t>コウイキ</t>
    </rPh>
    <rPh sb="6" eb="8">
      <t>エイセイ</t>
    </rPh>
    <rPh sb="8" eb="10">
      <t>クミアイ</t>
    </rPh>
    <phoneticPr fontId="5"/>
  </si>
  <si>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5"/>
  </si>
  <si>
    <t>三重県市町総合事務組合　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5"/>
  </si>
  <si>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5"/>
  </si>
  <si>
    <t>三重県市町総合事務組合　公平委員会会計</t>
    <rPh sb="0" eb="3">
      <t>ミエケン</t>
    </rPh>
    <rPh sb="3" eb="4">
      <t>シ</t>
    </rPh>
    <rPh sb="4" eb="5">
      <t>マチ</t>
    </rPh>
    <rPh sb="5" eb="7">
      <t>ソウゴウ</t>
    </rPh>
    <rPh sb="7" eb="9">
      <t>ジム</t>
    </rPh>
    <rPh sb="9" eb="11">
      <t>クミアイ</t>
    </rPh>
    <rPh sb="12" eb="14">
      <t>コウヘイ</t>
    </rPh>
    <rPh sb="14" eb="17">
      <t>イインカイ</t>
    </rPh>
    <rPh sb="17" eb="19">
      <t>カイケイ</t>
    </rPh>
    <phoneticPr fontId="5"/>
  </si>
  <si>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5"/>
  </si>
  <si>
    <t>松阪飯多農業共済事務組合 農業共済事業特別会計</t>
    <rPh sb="0" eb="2">
      <t>マツサカ</t>
    </rPh>
    <rPh sb="2" eb="3">
      <t>メシ</t>
    </rPh>
    <rPh sb="3" eb="4">
      <t>タ</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5"/>
  </si>
  <si>
    <t>三重県市町総合事務組合　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5"/>
  </si>
  <si>
    <t>三重県市町総合事務組合　デジタル地図特別会計</t>
    <rPh sb="0" eb="3">
      <t>ミエケン</t>
    </rPh>
    <rPh sb="3" eb="4">
      <t>シ</t>
    </rPh>
    <rPh sb="4" eb="5">
      <t>マチ</t>
    </rPh>
    <rPh sb="5" eb="7">
      <t>ソウゴウ</t>
    </rPh>
    <rPh sb="7" eb="9">
      <t>ジム</t>
    </rPh>
    <rPh sb="9" eb="11">
      <t>クミアイ</t>
    </rPh>
    <rPh sb="16" eb="18">
      <t>チズ</t>
    </rPh>
    <rPh sb="18" eb="20">
      <t>トクベツ</t>
    </rPh>
    <rPh sb="20" eb="22">
      <t>カイケイ</t>
    </rPh>
    <phoneticPr fontId="5"/>
  </si>
  <si>
    <t>三重県地方税管理回収機構　一般会計</t>
    <rPh sb="0" eb="3">
      <t>ミエケン</t>
    </rPh>
    <rPh sb="3" eb="6">
      <t>チホウゼイ</t>
    </rPh>
    <rPh sb="6" eb="8">
      <t>カンリ</t>
    </rPh>
    <rPh sb="8" eb="10">
      <t>カイシュウ</t>
    </rPh>
    <rPh sb="10" eb="12">
      <t>キコウ</t>
    </rPh>
    <rPh sb="13" eb="15">
      <t>イッパン</t>
    </rPh>
    <rPh sb="15" eb="17">
      <t>カイケイ</t>
    </rPh>
    <phoneticPr fontId="5"/>
  </si>
  <si>
    <t>三重県地方税管理回収機構　滞納整理拡充事業特別会計</t>
    <rPh sb="0" eb="3">
      <t>ミエケン</t>
    </rPh>
    <rPh sb="3" eb="6">
      <t>チホウゼイ</t>
    </rPh>
    <rPh sb="6" eb="8">
      <t>カンリ</t>
    </rPh>
    <rPh sb="8" eb="10">
      <t>カイシュウ</t>
    </rPh>
    <rPh sb="10" eb="12">
      <t>キコウ</t>
    </rPh>
    <rPh sb="13" eb="15">
      <t>タイノウ</t>
    </rPh>
    <rPh sb="15" eb="17">
      <t>セイリ</t>
    </rPh>
    <rPh sb="17" eb="19">
      <t>カクジュウ</t>
    </rPh>
    <rPh sb="19" eb="21">
      <t>ジギョウ</t>
    </rPh>
    <rPh sb="21" eb="23">
      <t>トクベツ</t>
    </rPh>
    <rPh sb="23" eb="25">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</si>
</sst>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42839</c:v>
                </c:pt>
                <c:pt idx="2">
                  <c:v>48407</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49947</c:v>
                </c:pt>
                <c:pt idx="1">
                  <c:v>45951</c:v>
                </c:pt>
                <c:pt idx="2">
                  <c:v>46856</c:v>
                </c:pt>
                <c:pt idx="3">
                  <c:v>71778</c:v>
                </c:pt>
                <c:pt idx="4">
                  <c:v>86646</c:v>
                </c:pt>
              </c:numCache>
            </c:numRef>
          </c:val>
          <c:smooth val="0"/>
        </c:ser>
        <c:dLbls>
          <c:showLegendKey val="0"/>
          <c:showVal val="0"/>
          <c:showCatName val="0"/>
          <c:showSerName val="0"/>
          <c:showPercent val="0"/>
          <c:showBubbleSize val="0"/>
        </c:dLbls>
        <c:marker val="1"/>
        <c:smooth val="0"/>
        <c:axId val="118934912"/>
        <c:axId val="119428608"/>
      </c:lineChart>
      <c:catAx>
        <c:axId val="118934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428608"/>
        <c:crosses val="autoZero"/>
        <c:auto val="1"/>
        <c:lblAlgn val="ctr"/>
        <c:lblOffset val="100"/>
        <c:tickLblSkip val="1"/>
        <c:tickMarkSkip val="1"/>
        <c:noMultiLvlLbl val="0"/>
      </c:catAx>
      <c:valAx>
        <c:axId val="11942860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934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11.58</c:v>
                </c:pt>
                <c:pt idx="1">
                  <c:v>9.58</c:v>
                </c:pt>
                <c:pt idx="2">
                  <c:v>9.35</c:v>
                </c:pt>
                <c:pt idx="3">
                  <c:v>11.71</c:v>
                </c:pt>
                <c:pt idx="4">
                  <c:v>7.11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26.53</c:v>
                </c:pt>
                <c:pt idx="1">
                  <c:v>29.59</c:v>
                </c:pt>
                <c:pt idx="2">
                  <c:v>23.16</c:v>
                </c:pt>
                <c:pt idx="3">
                  <c:v>20.239999999999998</c:v>
                </c:pt>
                <c:pt idx="4">
                  <c:v>20.86</c:v>
                </c:pt>
              </c:numCache>
            </c:numRef>
          </c:val>
        </c:ser>
        <c:dLbls>
          <c:showLegendKey val="0"/>
          <c:showVal val="0"/>
          <c:showCatName val="0"/>
          <c:showSerName val="0"/>
          <c:showPercent val="0"/>
          <c:showBubbleSize val="0"/>
        </c:dLbls>
        <c:gapWidth val="250"/>
        <c:overlap val="100"/>
        <c:axId val="119914880"/>
        <c:axId val="119916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2.0099999999999998</c:v>
                </c:pt>
                <c:pt idx="1">
                  <c:v>1.38</c:v>
                </c:pt>
                <c:pt idx="2">
                  <c:v>-7.22</c:v>
                </c:pt>
                <c:pt idx="3">
                  <c:v>-0.18</c:v>
                </c:pt>
                <c:pt idx="4">
                  <c:v>-3.98</c:v>
                </c:pt>
              </c:numCache>
            </c:numRef>
          </c:val>
          <c:smooth val="0"/>
        </c:ser>
        <c:dLbls>
          <c:showLegendKey val="0"/>
          <c:showVal val="0"/>
          <c:showCatName val="0"/>
          <c:showSerName val="0"/>
          <c:showPercent val="0"/>
          <c:showBubbleSize val="0"/>
        </c:dLbls>
        <c:marker val="1"/>
        <c:smooth val="0"/>
        <c:axId val="119914880"/>
        <c:axId val="119916800"/>
      </c:lineChart>
      <c:catAx>
        <c:axId val="119914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9916800"/>
        <c:crosses val="autoZero"/>
        <c:auto val="1"/>
        <c:lblAlgn val="ctr"/>
        <c:lblOffset val="100"/>
        <c:tickLblSkip val="1"/>
        <c:tickMarkSkip val="1"/>
        <c:noMultiLvlLbl val="0"/>
      </c:catAx>
      <c:valAx>
        <c:axId val="119916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14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2.75</c:v>
                </c:pt>
                <c:pt idx="2">
                  <c:v>#N/A</c:v>
                </c:pt>
                <c:pt idx="3">
                  <c:v>0.43</c:v>
                </c:pt>
                <c:pt idx="4">
                  <c:v>#N/A</c:v>
                </c:pt>
                <c:pt idx="5">
                  <c:v>0.62</c:v>
                </c:pt>
                <c:pt idx="6">
                  <c:v>#N/A</c:v>
                </c:pt>
                <c:pt idx="7">
                  <c:v>0.49</c:v>
                </c:pt>
                <c:pt idx="8">
                  <c:v>#N/A</c:v>
                </c:pt>
                <c:pt idx="9">
                  <c:v>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0.11</c:v>
                </c:pt>
                <c:pt idx="2">
                  <c:v>#N/A</c:v>
                </c:pt>
                <c:pt idx="3">
                  <c:v>0.11</c:v>
                </c:pt>
                <c:pt idx="4">
                  <c:v>#N/A</c:v>
                </c:pt>
                <c:pt idx="5">
                  <c:v>7.0000000000000007E-2</c:v>
                </c:pt>
                <c:pt idx="6">
                  <c:v>#N/A</c:v>
                </c:pt>
                <c:pt idx="7">
                  <c:v>0.19</c:v>
                </c:pt>
                <c:pt idx="8">
                  <c:v>#N/A</c:v>
                </c:pt>
                <c:pt idx="9">
                  <c:v>0.17</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0.11</c:v>
                </c:pt>
                <c:pt idx="2">
                  <c:v>#N/A</c:v>
                </c:pt>
                <c:pt idx="3">
                  <c:v>0.11</c:v>
                </c:pt>
                <c:pt idx="4">
                  <c:v>#N/A</c:v>
                </c:pt>
                <c:pt idx="5">
                  <c:v>0.14000000000000001</c:v>
                </c:pt>
                <c:pt idx="6">
                  <c:v>#N/A</c:v>
                </c:pt>
                <c:pt idx="7">
                  <c:v>0.01</c:v>
                </c:pt>
                <c:pt idx="8">
                  <c:v>#N/A</c:v>
                </c:pt>
                <c:pt idx="9">
                  <c:v>0.2</c:v>
                </c:pt>
              </c:numCache>
            </c:numRef>
          </c:val>
        </c:ser>
        <c:ser>
          <c:idx val="4"/>
          <c:order val="4"/>
          <c:tx>
            <c:strRef>
              <c:f>データシート!$A$31</c:f>
              <c:strCache>
                <c:ptCount val="1"/>
                <c:pt idx="0">
                  <c:v>斎宮跡保存事業特別会計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1.94</c:v>
                </c:pt>
                <c:pt idx="1">
                  <c:v>#N/A</c:v>
                </c:pt>
                <c:pt idx="2">
                  <c:v>#N/A</c:v>
                </c:pt>
                <c:pt idx="3">
                  <c:v>0.02</c:v>
                </c:pt>
                <c:pt idx="4">
                  <c:v>#N/A</c:v>
                </c:pt>
                <c:pt idx="5">
                  <c:v>0.05</c:v>
                </c:pt>
                <c:pt idx="6">
                  <c:v>#N/A</c:v>
                </c:pt>
                <c:pt idx="7">
                  <c:v>0.18</c:v>
                </c:pt>
                <c:pt idx="8">
                  <c:v>#N/A</c:v>
                </c:pt>
                <c:pt idx="9">
                  <c:v>0.33</c:v>
                </c:pt>
              </c:numCache>
            </c:numRef>
          </c:val>
        </c:ser>
        <c:ser>
          <c:idx val="5"/>
          <c:order val="5"/>
          <c:tx>
            <c:strRef>
              <c:f>データシート!$A$32</c:f>
              <c:strCache>
                <c:ptCount val="1"/>
                <c:pt idx="0">
                  <c:v>住宅新築資金等貸付事業特別会計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0.64</c:v>
                </c:pt>
                <c:pt idx="2">
                  <c:v>#N/A</c:v>
                </c:pt>
                <c:pt idx="3">
                  <c:v>0.77</c:v>
                </c:pt>
                <c:pt idx="4">
                  <c:v>#N/A</c:v>
                </c:pt>
                <c:pt idx="5">
                  <c:v>0.61</c:v>
                </c:pt>
                <c:pt idx="6">
                  <c:v>#N/A</c:v>
                </c:pt>
                <c:pt idx="7">
                  <c:v>0.55000000000000004</c:v>
                </c:pt>
                <c:pt idx="8">
                  <c:v>#N/A</c:v>
                </c:pt>
                <c:pt idx="9">
                  <c:v>0.38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1.87</c:v>
                </c:pt>
                <c:pt idx="2">
                  <c:v>#N/A</c:v>
                </c:pt>
                <c:pt idx="3">
                  <c:v>0.9</c:v>
                </c:pt>
                <c:pt idx="4">
                  <c:v>#N/A</c:v>
                </c:pt>
                <c:pt idx="5">
                  <c:v>1.53</c:v>
                </c:pt>
                <c:pt idx="6">
                  <c:v>#N/A</c:v>
                </c:pt>
                <c:pt idx="7">
                  <c:v>1.9</c:v>
                </c:pt>
                <c:pt idx="8">
                  <c:v>#N/A</c:v>
                </c:pt>
                <c:pt idx="9">
                  <c:v>1.05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2.62</c:v>
                </c:pt>
                <c:pt idx="2">
                  <c:v>#N/A</c:v>
                </c:pt>
                <c:pt idx="3">
                  <c:v>2.94</c:v>
                </c:pt>
                <c:pt idx="4">
                  <c:v>#N/A</c:v>
                </c:pt>
                <c:pt idx="5">
                  <c:v>3.09</c:v>
                </c:pt>
                <c:pt idx="6">
                  <c:v>#N/A</c:v>
                </c:pt>
                <c:pt idx="7">
                  <c:v>3.55</c:v>
                </c:pt>
                <c:pt idx="8">
                  <c:v>#N/A</c:v>
                </c:pt>
                <c:pt idx="9">
                  <c:v>2.4900000000000002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12.87</c:v>
                </c:pt>
                <c:pt idx="2">
                  <c:v>#N/A</c:v>
                </c:pt>
                <c:pt idx="3">
                  <c:v>8.7799999999999994</c:v>
                </c:pt>
                <c:pt idx="4">
                  <c:v>#N/A</c:v>
                </c:pt>
                <c:pt idx="5">
                  <c:v>8.67</c:v>
                </c:pt>
                <c:pt idx="6">
                  <c:v>#N/A</c:v>
                </c:pt>
                <c:pt idx="7">
                  <c:v>10.96</c:v>
                </c:pt>
                <c:pt idx="8">
                  <c:v>#N/A</c:v>
                </c:pt>
                <c:pt idx="9">
                  <c:v>6.38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8.36</c:v>
                </c:pt>
                <c:pt idx="2">
                  <c:v>#N/A</c:v>
                </c:pt>
                <c:pt idx="3">
                  <c:v>8.1199999999999992</c:v>
                </c:pt>
                <c:pt idx="4">
                  <c:v>#N/A</c:v>
                </c:pt>
                <c:pt idx="5">
                  <c:v>8.06</c:v>
                </c:pt>
                <c:pt idx="6">
                  <c:v>#N/A</c:v>
                </c:pt>
                <c:pt idx="7">
                  <c:v>7.41</c:v>
                </c:pt>
                <c:pt idx="8">
                  <c:v>#N/A</c:v>
                </c:pt>
                <c:pt idx="9">
                  <c:v>9.24</c:v>
                </c:pt>
              </c:numCache>
            </c:numRef>
          </c:val>
        </c:ser>
        <c:dLbls>
          <c:showLegendKey val="0"/>
          <c:showVal val="0"/>
          <c:showCatName val="0"/>
          <c:showSerName val="0"/>
          <c:showPercent val="0"/>
          <c:showBubbleSize val="0"/>
        </c:dLbls>
        <c:gapWidth val="150"/>
        <c:overlap val="100"/>
        <c:axId val="120203520"/>
        <c:axId val="120217600"/>
      </c:barChart>
      <c:catAx>
        <c:axId val="120203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217600"/>
        <c:crosses val="autoZero"/>
        <c:auto val="1"/>
        <c:lblAlgn val="ctr"/>
        <c:lblOffset val="100"/>
        <c:tickLblSkip val="1"/>
        <c:tickMarkSkip val="1"/>
        <c:noMultiLvlLbl val="0"/>
      </c:catAx>
      <c:valAx>
        <c:axId val="120217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203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801</c:v>
                </c:pt>
                <c:pt idx="5">
                  <c:v>766</c:v>
                </c:pt>
                <c:pt idx="8">
                  <c:v>729</c:v>
                </c:pt>
                <c:pt idx="11">
                  <c:v>720</c:v>
                </c:pt>
                <c:pt idx="14">
                  <c:v>748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1</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48</c:v>
                </c:pt>
                <c:pt idx="3">
                  <c:v>53</c:v>
                </c:pt>
                <c:pt idx="6">
                  <c:v>71</c:v>
                </c:pt>
                <c:pt idx="9">
                  <c:v>95</c:v>
                </c:pt>
                <c:pt idx="12">
                  <c:v>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175</c:v>
                </c:pt>
                <c:pt idx="3">
                  <c:v>169</c:v>
                </c:pt>
                <c:pt idx="6">
                  <c:v>175</c:v>
                </c:pt>
                <c:pt idx="9">
                  <c:v>187</c:v>
                </c:pt>
                <c:pt idx="12">
                  <c:v>201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970</c:v>
                </c:pt>
                <c:pt idx="3">
                  <c:v>889</c:v>
                </c:pt>
                <c:pt idx="6">
                  <c:v>824</c:v>
                </c:pt>
                <c:pt idx="9">
                  <c:v>797</c:v>
                </c:pt>
                <c:pt idx="12">
                  <c:v>832</c:v>
                </c:pt>
              </c:numCache>
            </c:numRef>
          </c:val>
        </c:ser>
        <c:dLbls>
          <c:showLegendKey val="0"/>
          <c:showVal val="0"/>
          <c:showCatName val="0"/>
          <c:showSerName val="0"/>
          <c:showPercent val="0"/>
          <c:showBubbleSize val="0"/>
        </c:dLbls>
        <c:gapWidth val="100"/>
        <c:overlap val="100"/>
        <c:axId val="120395264"/>
        <c:axId val="1203971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392</c:v>
                </c:pt>
                <c:pt idx="2">
                  <c:v>#N/A</c:v>
                </c:pt>
                <c:pt idx="3">
                  <c:v>#N/A</c:v>
                </c:pt>
                <c:pt idx="4">
                  <c:v>345</c:v>
                </c:pt>
                <c:pt idx="5">
                  <c:v>#N/A</c:v>
                </c:pt>
                <c:pt idx="6">
                  <c:v>#N/A</c:v>
                </c:pt>
                <c:pt idx="7">
                  <c:v>342</c:v>
                </c:pt>
                <c:pt idx="8">
                  <c:v>#N/A</c:v>
                </c:pt>
                <c:pt idx="9">
                  <c:v>#N/A</c:v>
                </c:pt>
                <c:pt idx="10">
                  <c:v>360</c:v>
                </c:pt>
                <c:pt idx="11">
                  <c:v>#N/A</c:v>
                </c:pt>
                <c:pt idx="12">
                  <c:v>#N/A</c:v>
                </c:pt>
                <c:pt idx="13">
                  <c:v>353</c:v>
                </c:pt>
                <c:pt idx="14">
                  <c:v>#N/A</c:v>
                </c:pt>
              </c:numCache>
            </c:numRef>
          </c:val>
          <c:smooth val="0"/>
        </c:ser>
        <c:dLbls>
          <c:showLegendKey val="0"/>
          <c:showVal val="0"/>
          <c:showCatName val="0"/>
          <c:showSerName val="0"/>
          <c:showPercent val="0"/>
          <c:showBubbleSize val="0"/>
        </c:dLbls>
        <c:marker val="1"/>
        <c:smooth val="0"/>
        <c:axId val="120395264"/>
        <c:axId val="120397184"/>
      </c:lineChart>
      <c:catAx>
        <c:axId val="120395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397184"/>
        <c:crosses val="autoZero"/>
        <c:auto val="1"/>
        <c:lblAlgn val="ctr"/>
        <c:lblOffset val="100"/>
        <c:tickLblSkip val="1"/>
        <c:tickMarkSkip val="1"/>
        <c:noMultiLvlLbl val="0"/>
      </c:catAx>
      <c:valAx>
        <c:axId val="120397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95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7158</c:v>
                </c:pt>
                <c:pt idx="5">
                  <c:v>7464</c:v>
                </c:pt>
                <c:pt idx="8">
                  <c:v>7891</c:v>
                </c:pt>
                <c:pt idx="11">
                  <c:v>8252</c:v>
                </c:pt>
                <c:pt idx="14">
                  <c:v>8243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845</c:v>
                </c:pt>
                <c:pt idx="5">
                  <c:v>1109</c:v>
                </c:pt>
                <c:pt idx="8">
                  <c:v>1412</c:v>
                </c:pt>
                <c:pt idx="11">
                  <c:v>1101</c:v>
                </c:pt>
                <c:pt idx="14">
                  <c:v>1071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3048</c:v>
                </c:pt>
                <c:pt idx="5">
                  <c:v>3343</c:v>
                </c:pt>
                <c:pt idx="8">
                  <c:v>2825</c:v>
                </c:pt>
                <c:pt idx="11">
                  <c:v>2638</c:v>
                </c:pt>
                <c:pt idx="14">
                  <c:v>2685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66</c:v>
                </c:pt>
                <c:pt idx="3">
                  <c:v>125</c:v>
                </c:pt>
                <c:pt idx="6">
                  <c:v>582</c:v>
                </c:pt>
                <c:pt idx="9">
                  <c:v>414</c:v>
                </c:pt>
                <c:pt idx="12">
                  <c:v>510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1389</c:v>
                </c:pt>
                <c:pt idx="3">
                  <c:v>1326</c:v>
                </c:pt>
                <c:pt idx="6">
                  <c:v>1216</c:v>
                </c:pt>
                <c:pt idx="9">
                  <c:v>1387</c:v>
                </c:pt>
                <c:pt idx="12">
                  <c:v>1274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431</c:v>
                </c:pt>
                <c:pt idx="3">
                  <c:v>600</c:v>
                </c:pt>
                <c:pt idx="6">
                  <c:v>572</c:v>
                </c:pt>
                <c:pt idx="9">
                  <c:v>500</c:v>
                </c:pt>
                <c:pt idx="12">
                  <c:v>458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3647</c:v>
                </c:pt>
                <c:pt idx="3">
                  <c:v>3707</c:v>
                </c:pt>
                <c:pt idx="6">
                  <c:v>4321</c:v>
                </c:pt>
                <c:pt idx="9">
                  <c:v>4725</c:v>
                </c:pt>
                <c:pt idx="12">
                  <c:v>4797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c:v>
                </c:pt>
                <c:pt idx="3">
                  <c:v>1</c:v>
                </c:pt>
                <c:pt idx="6">
                  <c:v>1</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8239</c:v>
                </c:pt>
                <c:pt idx="3">
                  <c:v>8092</c:v>
                </c:pt>
                <c:pt idx="6">
                  <c:v>8056</c:v>
                </c:pt>
                <c:pt idx="9">
                  <c:v>8488</c:v>
                </c:pt>
                <c:pt idx="12">
                  <c:v>8549</c:v>
                </c:pt>
              </c:numCache>
            </c:numRef>
          </c:val>
        </c:ser>
        <c:dLbls>
          <c:showLegendKey val="0"/>
          <c:showVal val="0"/>
          <c:showCatName val="0"/>
          <c:showSerName val="0"/>
          <c:showPercent val="0"/>
          <c:showBubbleSize val="0"/>
        </c:dLbls>
        <c:gapWidth val="100"/>
        <c:overlap val="100"/>
        <c:axId val="119993856"/>
        <c:axId val="119995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2722</c:v>
                </c:pt>
                <c:pt idx="2">
                  <c:v>#N/A</c:v>
                </c:pt>
                <c:pt idx="3">
                  <c:v>#N/A</c:v>
                </c:pt>
                <c:pt idx="4">
                  <c:v>1935</c:v>
                </c:pt>
                <c:pt idx="5">
                  <c:v>#N/A</c:v>
                </c:pt>
                <c:pt idx="6">
                  <c:v>#N/A</c:v>
                </c:pt>
                <c:pt idx="7">
                  <c:v>2621</c:v>
                </c:pt>
                <c:pt idx="8">
                  <c:v>#N/A</c:v>
                </c:pt>
                <c:pt idx="9">
                  <c:v>#N/A</c:v>
                </c:pt>
                <c:pt idx="10">
                  <c:v>3525</c:v>
                </c:pt>
                <c:pt idx="11">
                  <c:v>#N/A</c:v>
                </c:pt>
                <c:pt idx="12">
                  <c:v>#N/A</c:v>
                </c:pt>
                <c:pt idx="13">
                  <c:v>3589</c:v>
                </c:pt>
                <c:pt idx="14">
                  <c:v>#N/A</c:v>
                </c:pt>
              </c:numCache>
            </c:numRef>
          </c:val>
          <c:smooth val="0"/>
        </c:ser>
        <c:dLbls>
          <c:showLegendKey val="0"/>
          <c:showVal val="0"/>
          <c:showCatName val="0"/>
          <c:showSerName val="0"/>
          <c:showPercent val="0"/>
          <c:showBubbleSize val="0"/>
        </c:dLbls>
        <c:marker val="1"/>
        <c:smooth val="0"/>
        <c:axId val="119993856"/>
        <c:axId val="119995776"/>
      </c:lineChart>
      <c:catAx>
        <c:axId val="119993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9995776"/>
        <c:crosses val="autoZero"/>
        <c:auto val="1"/>
        <c:lblAlgn val="ctr"/>
        <c:lblOffset val="100"/>
        <c:tickLblSkip val="1"/>
        <c:tickMarkSkip val="1"/>
        <c:noMultiLvlLbl val="0"/>
      </c:catAx>
      <c:valAx>
        <c:axId val="119995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93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三重県明和町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23,181
23,006
41.04
9,366,518
8,962,813
363,861
5,119,664
8,548,855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80.5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300">
              <a:solidFill>
                <a:schemeClr val="dk1"/>
              </a:solidFill>
              <a:latin typeface="+mn-lt"/>
              <a:ea typeface="+mn-ea"/>
              <a:cs typeface="+mn-cs"/>
            </a:rPr>
            <a:t>長引く景気低迷の影響が尾を引き、法人関係の税収減などの状況により、類似団体平均を下回り０．５５となっている。</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a:t>
          </a:r>
          <a:r>
            <a:rPr kumimoji="1" lang="ja-JP" altLang="en-US" sz="1300">
              <a:solidFill>
                <a:schemeClr val="dk1"/>
              </a:solidFill>
              <a:latin typeface="+mn-lt"/>
              <a:ea typeface="+mn-ea"/>
              <a:cs typeface="+mn-cs"/>
            </a:rPr>
            <a:t>義務的経費の抑制に努め</a:t>
          </a:r>
          <a:r>
            <a:rPr kumimoji="1" lang="ja-JP" altLang="ja-JP" sz="1300">
              <a:solidFill>
                <a:schemeClr val="dk1"/>
              </a:solidFill>
              <a:latin typeface="+mn-lt"/>
              <a:ea typeface="+mn-ea"/>
              <a:cs typeface="+mn-cs"/>
            </a:rPr>
            <a:t>、投資的経費を</a:t>
          </a:r>
          <a:r>
            <a:rPr kumimoji="1" lang="ja-JP" altLang="en-US" sz="1300">
              <a:solidFill>
                <a:schemeClr val="dk1"/>
              </a:solidFill>
              <a:latin typeface="+mn-lt"/>
              <a:ea typeface="+mn-ea"/>
              <a:cs typeface="+mn-cs"/>
            </a:rPr>
            <a:t>抑制</a:t>
          </a:r>
          <a:r>
            <a:rPr kumimoji="1" lang="ja-JP" altLang="ja-JP" sz="1300">
              <a:solidFill>
                <a:schemeClr val="dk1"/>
              </a:solidFill>
              <a:latin typeface="+mn-lt"/>
              <a:ea typeface="+mn-ea"/>
              <a:cs typeface="+mn-cs"/>
            </a:rPr>
            <a:t>する等、歳出の徹底的な見直しを図るとともに、引き続き税収の徴収率向上対策を中心とする歳入確保に努めたい。</a:t>
          </a:r>
          <a:endParaRPr lang="ja-JP" altLang="ja-JP" sz="13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81845</xdr:rowOff>
    </xdr:from>
    <xdr:to>
      <xdr:col>7</xdr:col>
      <xdr:colOff>152400</xdr:colOff>
      <xdr:row>43</xdr:row>
      <xdr:rowOff>81845</xdr:rowOff>
    </xdr:to>
    <xdr:cxnSp macro="">
      <xdr:nvCxnSpPr>
        <xdr:cNvPr id="67" name="直線コネクタ 66"/>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81845</xdr:rowOff>
    </xdr:from>
    <xdr:to>
      <xdr:col>6</xdr:col>
      <xdr:colOff>0</xdr:colOff>
      <xdr:row>43</xdr:row>
      <xdr:rowOff>81845</xdr:rowOff>
    </xdr:to>
    <xdr:cxnSp macro="">
      <xdr:nvCxnSpPr>
        <xdr:cNvPr id="70" name="直線コネクタ 69"/>
        <xdr:cNvCxnSpPr/>
      </xdr:nvCxnSpPr>
      <xdr:spPr>
        <a:xfrm>
          <a:off x="3225800" y="74541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68439</xdr:rowOff>
    </xdr:from>
    <xdr:to>
      <xdr:col>4</xdr:col>
      <xdr:colOff>482600</xdr:colOff>
      <xdr:row>43</xdr:row>
      <xdr:rowOff>81845</xdr:rowOff>
    </xdr:to>
    <xdr:cxnSp macro="">
      <xdr:nvCxnSpPr>
        <xdr:cNvPr id="73" name="直線コネクタ 72"/>
        <xdr:cNvCxnSpPr/>
      </xdr:nvCxnSpPr>
      <xdr:spPr>
        <a:xfrm>
          <a:off x="2336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68439</xdr:rowOff>
    </xdr:to>
    <xdr:cxnSp macro="">
      <xdr:nvCxnSpPr>
        <xdr:cNvPr id="76" name="直線コネクタ 75"/>
        <xdr:cNvCxnSpPr/>
      </xdr:nvCxnSpPr>
      <xdr:spPr>
        <a:xfrm>
          <a:off x="1447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9" name="フローチャート : 判断 78"/>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0" name="テキスト ボックス 79"/>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31045</xdr:rowOff>
    </xdr:from>
    <xdr:to>
      <xdr:col>7</xdr:col>
      <xdr:colOff>203200</xdr:colOff>
      <xdr:row>43</xdr:row>
      <xdr:rowOff>132645</xdr:rowOff>
    </xdr:to>
    <xdr:sp macro="" textlink="">
      <xdr:nvSpPr>
        <xdr:cNvPr id="86" name="円/楕円 85"/>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3122</xdr:rowOff>
    </xdr:from>
    <xdr:ext cx="762000" cy="259045"/>
    <xdr:sp macro="" textlink="">
      <xdr:nvSpPr>
        <xdr:cNvPr id="87" name="財政力該当値テキスト"/>
        <xdr:cNvSpPr txBox="1"/>
      </xdr:nvSpPr>
      <xdr:spPr>
        <a:xfrm>
          <a:off x="5041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31045</xdr:rowOff>
    </xdr:from>
    <xdr:to>
      <xdr:col>6</xdr:col>
      <xdr:colOff>50800</xdr:colOff>
      <xdr:row>43</xdr:row>
      <xdr:rowOff>132645</xdr:rowOff>
    </xdr:to>
    <xdr:sp macro="" textlink="">
      <xdr:nvSpPr>
        <xdr:cNvPr id="88" name="円/楕円 87"/>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117422</xdr:rowOff>
    </xdr:from>
    <xdr:ext cx="736600" cy="259045"/>
    <xdr:sp macro="" textlink="">
      <xdr:nvSpPr>
        <xdr:cNvPr id="89" name="テキスト ボックス 88"/>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31045</xdr:rowOff>
    </xdr:from>
    <xdr:to>
      <xdr:col>4</xdr:col>
      <xdr:colOff>533400</xdr:colOff>
      <xdr:row>43</xdr:row>
      <xdr:rowOff>132645</xdr:rowOff>
    </xdr:to>
    <xdr:sp macro="" textlink="">
      <xdr:nvSpPr>
        <xdr:cNvPr id="90" name="円/楕円 89"/>
        <xdr:cNvSpPr/>
      </xdr:nvSpPr>
      <xdr:spPr>
        <a:xfrm>
          <a:off x="3175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91" name="テキスト ボックス 90"/>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17639</xdr:rowOff>
    </xdr:from>
    <xdr:to>
      <xdr:col>3</xdr:col>
      <xdr:colOff>330200</xdr:colOff>
      <xdr:row>43</xdr:row>
      <xdr:rowOff>119239</xdr:rowOff>
    </xdr:to>
    <xdr:sp macro="" textlink="">
      <xdr:nvSpPr>
        <xdr:cNvPr id="92" name="円/楕円 91"/>
        <xdr:cNvSpPr/>
      </xdr:nvSpPr>
      <xdr:spPr>
        <a:xfrm>
          <a:off x="2286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104016</xdr:rowOff>
    </xdr:from>
    <xdr:ext cx="762000" cy="259045"/>
    <xdr:sp macro="" textlink="">
      <xdr:nvSpPr>
        <xdr:cNvPr id="93" name="テキスト ボックス 92"/>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4" name="円/楕円 93"/>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5" name="テキスト ボックス 94"/>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en-US" sz="1100" b="0" i="0">
              <a:solidFill>
                <a:schemeClr val="dk1"/>
              </a:solidFill>
              <a:latin typeface="+mn-lt"/>
              <a:ea typeface="+mn-ea"/>
              <a:cs typeface="+mn-cs"/>
            </a:rPr>
            <a:t>　</a:t>
          </a:r>
          <a:r>
            <a:rPr lang="ja-JP" altLang="en-US" sz="1300" b="0" i="0">
              <a:solidFill>
                <a:schemeClr val="dk1"/>
              </a:solidFill>
              <a:latin typeface="+mn-lt"/>
              <a:ea typeface="+mn-ea"/>
              <a:cs typeface="+mn-cs"/>
            </a:rPr>
            <a:t>年々増加する扶助費及び公債費により、</a:t>
          </a:r>
          <a:r>
            <a:rPr lang="ja-JP" altLang="ja-JP" sz="1300" b="0" i="0">
              <a:solidFill>
                <a:schemeClr val="dk1"/>
              </a:solidFill>
              <a:latin typeface="+mn-lt"/>
              <a:ea typeface="+mn-ea"/>
              <a:cs typeface="+mn-cs"/>
            </a:rPr>
            <a:t>昨年より</a:t>
          </a:r>
          <a:r>
            <a:rPr lang="ja-JP" altLang="en-US" sz="1300" b="0" i="0">
              <a:solidFill>
                <a:schemeClr val="dk1"/>
              </a:solidFill>
              <a:latin typeface="+mn-lt"/>
              <a:ea typeface="+mn-ea"/>
              <a:cs typeface="+mn-cs"/>
            </a:rPr>
            <a:t>２</a:t>
          </a:r>
          <a:r>
            <a:rPr lang="ja-JP" altLang="ja-JP" sz="1300" b="0" i="0">
              <a:solidFill>
                <a:schemeClr val="dk1"/>
              </a:solidFill>
              <a:latin typeface="+mn-lt"/>
              <a:ea typeface="+mn-ea"/>
              <a:cs typeface="+mn-cs"/>
            </a:rPr>
            <a:t>．</a:t>
          </a:r>
          <a:r>
            <a:rPr lang="ja-JP" altLang="en-US" sz="1300" b="0" i="0">
              <a:solidFill>
                <a:schemeClr val="dk1"/>
              </a:solidFill>
              <a:latin typeface="+mn-lt"/>
              <a:ea typeface="+mn-ea"/>
              <a:cs typeface="+mn-cs"/>
            </a:rPr>
            <a:t>８</a:t>
          </a:r>
          <a:r>
            <a:rPr lang="ja-JP" altLang="ja-JP" sz="1300" b="0" i="0">
              <a:solidFill>
                <a:schemeClr val="dk1"/>
              </a:solidFill>
              <a:latin typeface="+mn-lt"/>
              <a:ea typeface="+mn-ea"/>
              <a:cs typeface="+mn-cs"/>
            </a:rPr>
            <a:t>％上回ったものの、類似団体平均を下回っている状況である。</a:t>
          </a:r>
          <a:endParaRPr lang="en-US" altLang="ja-JP" sz="1300" b="0" i="0">
            <a:solidFill>
              <a:schemeClr val="dk1"/>
            </a:solidFill>
            <a:latin typeface="+mn-lt"/>
            <a:ea typeface="+mn-ea"/>
            <a:cs typeface="+mn-cs"/>
          </a:endParaRPr>
        </a:p>
        <a:p>
          <a:pPr algn="l" rtl="1"/>
          <a:r>
            <a:rPr lang="ja-JP" altLang="ja-JP" sz="1300" b="0" i="0">
              <a:solidFill>
                <a:schemeClr val="dk1"/>
              </a:solidFill>
              <a:latin typeface="+mn-lt"/>
              <a:ea typeface="+mn-ea"/>
              <a:cs typeface="+mn-cs"/>
            </a:rPr>
            <a:t>　</a:t>
          </a:r>
          <a:r>
            <a:rPr lang="ja-JP" altLang="en-US" sz="1300" b="0" i="0">
              <a:solidFill>
                <a:schemeClr val="dk1"/>
              </a:solidFill>
              <a:latin typeface="+mn-lt"/>
              <a:ea typeface="+mn-ea"/>
              <a:cs typeface="+mn-cs"/>
            </a:rPr>
            <a:t>今後も</a:t>
          </a:r>
          <a:r>
            <a:rPr lang="ja-JP" altLang="ja-JP" sz="1300" b="0" i="0">
              <a:solidFill>
                <a:schemeClr val="dk1"/>
              </a:solidFill>
              <a:latin typeface="+mn-lt"/>
              <a:ea typeface="+mn-ea"/>
              <a:cs typeface="+mn-cs"/>
            </a:rPr>
            <a:t>扶助費関係経費の増加が見込まれているため、事務事業の見直しや自主財源の確保をさらに検討していきたい。</a:t>
          </a:r>
          <a:endParaRPr lang="en-US" altLang="ja-JP" sz="1300" b="0" i="0">
            <a:solidFill>
              <a:schemeClr val="dk1"/>
            </a:solidFill>
            <a:latin typeface="+mn-lt"/>
            <a:ea typeface="+mn-ea"/>
            <a:cs typeface="+mn-cs"/>
          </a:endParaRPr>
        </a:p>
        <a:p>
          <a:pPr algn="l"/>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25146</xdr:rowOff>
    </xdr:from>
    <xdr:to>
      <xdr:col>7</xdr:col>
      <xdr:colOff>152400</xdr:colOff>
      <xdr:row>62</xdr:row>
      <xdr:rowOff>160274</xdr:rowOff>
    </xdr:to>
    <xdr:cxnSp macro="">
      <xdr:nvCxnSpPr>
        <xdr:cNvPr id="128" name="直線コネクタ 127"/>
        <xdr:cNvCxnSpPr/>
      </xdr:nvCxnSpPr>
      <xdr:spPr>
        <a:xfrm>
          <a:off x="4114800" y="10655046"/>
          <a:ext cx="8382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25146</xdr:rowOff>
    </xdr:from>
    <xdr:to>
      <xdr:col>6</xdr:col>
      <xdr:colOff>0</xdr:colOff>
      <xdr:row>62</xdr:row>
      <xdr:rowOff>49276</xdr:rowOff>
    </xdr:to>
    <xdr:cxnSp macro="">
      <xdr:nvCxnSpPr>
        <xdr:cNvPr id="131" name="直線コネクタ 130"/>
        <xdr:cNvCxnSpPr/>
      </xdr:nvCxnSpPr>
      <xdr:spPr>
        <a:xfrm flipV="1">
          <a:off x="3225800" y="1065504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138684</xdr:rowOff>
    </xdr:from>
    <xdr:to>
      <xdr:col>4</xdr:col>
      <xdr:colOff>482600</xdr:colOff>
      <xdr:row>62</xdr:row>
      <xdr:rowOff>49276</xdr:rowOff>
    </xdr:to>
    <xdr:cxnSp macro="">
      <xdr:nvCxnSpPr>
        <xdr:cNvPr id="134" name="直線コネクタ 133"/>
        <xdr:cNvCxnSpPr/>
      </xdr:nvCxnSpPr>
      <xdr:spPr>
        <a:xfrm>
          <a:off x="2336800" y="1059713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5" name="フローチャート : 判断 134"/>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96791</xdr:rowOff>
    </xdr:from>
    <xdr:ext cx="762000" cy="259045"/>
    <xdr:sp macro="" textlink="">
      <xdr:nvSpPr>
        <xdr:cNvPr id="136" name="テキスト ボックス 135"/>
        <xdr:cNvSpPr txBox="1"/>
      </xdr:nvSpPr>
      <xdr:spPr>
        <a:xfrm>
          <a:off x="2844800" y="1089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37338</xdr:rowOff>
    </xdr:from>
    <xdr:to>
      <xdr:col>3</xdr:col>
      <xdr:colOff>279400</xdr:colOff>
      <xdr:row>61</xdr:row>
      <xdr:rowOff>138684</xdr:rowOff>
    </xdr:to>
    <xdr:cxnSp macro="">
      <xdr:nvCxnSpPr>
        <xdr:cNvPr id="137" name="直線コネクタ 136"/>
        <xdr:cNvCxnSpPr/>
      </xdr:nvCxnSpPr>
      <xdr:spPr>
        <a:xfrm>
          <a:off x="1447800" y="10495788"/>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0" name="フローチャート : 判断 139"/>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41" name="テキスト ボックス 140"/>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109474</xdr:rowOff>
    </xdr:from>
    <xdr:to>
      <xdr:col>7</xdr:col>
      <xdr:colOff>203200</xdr:colOff>
      <xdr:row>63</xdr:row>
      <xdr:rowOff>39624</xdr:rowOff>
    </xdr:to>
    <xdr:sp macro="" textlink="">
      <xdr:nvSpPr>
        <xdr:cNvPr id="147" name="円/楕円 146"/>
        <xdr:cNvSpPr/>
      </xdr:nvSpPr>
      <xdr:spPr>
        <a:xfrm>
          <a:off x="49022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126001</xdr:rowOff>
    </xdr:from>
    <xdr:ext cx="762000" cy="259045"/>
    <xdr:sp macro="" textlink="">
      <xdr:nvSpPr>
        <xdr:cNvPr id="148" name="財政構造の弾力性該当値テキスト"/>
        <xdr:cNvSpPr txBox="1"/>
      </xdr:nvSpPr>
      <xdr:spPr>
        <a:xfrm>
          <a:off x="5041900" y="1058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145796</xdr:rowOff>
    </xdr:from>
    <xdr:to>
      <xdr:col>6</xdr:col>
      <xdr:colOff>50800</xdr:colOff>
      <xdr:row>62</xdr:row>
      <xdr:rowOff>75946</xdr:rowOff>
    </xdr:to>
    <xdr:sp macro="" textlink="">
      <xdr:nvSpPr>
        <xdr:cNvPr id="149" name="円/楕円 148"/>
        <xdr:cNvSpPr/>
      </xdr:nvSpPr>
      <xdr:spPr>
        <a:xfrm>
          <a:off x="4064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86123</xdr:rowOff>
    </xdr:from>
    <xdr:ext cx="736600" cy="259045"/>
    <xdr:sp macro="" textlink="">
      <xdr:nvSpPr>
        <xdr:cNvPr id="150" name="テキスト ボックス 149"/>
        <xdr:cNvSpPr txBox="1"/>
      </xdr:nvSpPr>
      <xdr:spPr>
        <a:xfrm>
          <a:off x="3733800" y="1037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169926</xdr:rowOff>
    </xdr:from>
    <xdr:to>
      <xdr:col>4</xdr:col>
      <xdr:colOff>533400</xdr:colOff>
      <xdr:row>62</xdr:row>
      <xdr:rowOff>100076</xdr:rowOff>
    </xdr:to>
    <xdr:sp macro="" textlink="">
      <xdr:nvSpPr>
        <xdr:cNvPr id="151" name="円/楕円 150"/>
        <xdr:cNvSpPr/>
      </xdr:nvSpPr>
      <xdr:spPr>
        <a:xfrm>
          <a:off x="3175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110253</xdr:rowOff>
    </xdr:from>
    <xdr:ext cx="762000" cy="259045"/>
    <xdr:sp macro="" textlink="">
      <xdr:nvSpPr>
        <xdr:cNvPr id="152" name="テキスト ボックス 151"/>
        <xdr:cNvSpPr txBox="1"/>
      </xdr:nvSpPr>
      <xdr:spPr>
        <a:xfrm>
          <a:off x="2844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87884</xdr:rowOff>
    </xdr:from>
    <xdr:to>
      <xdr:col>3</xdr:col>
      <xdr:colOff>330200</xdr:colOff>
      <xdr:row>62</xdr:row>
      <xdr:rowOff>18034</xdr:rowOff>
    </xdr:to>
    <xdr:sp macro="" textlink="">
      <xdr:nvSpPr>
        <xdr:cNvPr id="153" name="円/楕円 152"/>
        <xdr:cNvSpPr/>
      </xdr:nvSpPr>
      <xdr:spPr>
        <a:xfrm>
          <a:off x="22860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28211</xdr:rowOff>
    </xdr:from>
    <xdr:ext cx="762000" cy="259045"/>
    <xdr:sp macro="" textlink="">
      <xdr:nvSpPr>
        <xdr:cNvPr id="154" name="テキスト ボックス 153"/>
        <xdr:cNvSpPr txBox="1"/>
      </xdr:nvSpPr>
      <xdr:spPr>
        <a:xfrm>
          <a:off x="1955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157988</xdr:rowOff>
    </xdr:from>
    <xdr:to>
      <xdr:col>2</xdr:col>
      <xdr:colOff>127000</xdr:colOff>
      <xdr:row>61</xdr:row>
      <xdr:rowOff>88138</xdr:rowOff>
    </xdr:to>
    <xdr:sp macro="" textlink="">
      <xdr:nvSpPr>
        <xdr:cNvPr id="155" name="円/楕円 154"/>
        <xdr:cNvSpPr/>
      </xdr:nvSpPr>
      <xdr:spPr>
        <a:xfrm>
          <a:off x="1397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98315</xdr:rowOff>
    </xdr:from>
    <xdr:ext cx="762000" cy="259045"/>
    <xdr:sp macro="" textlink="">
      <xdr:nvSpPr>
        <xdr:cNvPr id="156" name="テキスト ボックス 155"/>
        <xdr:cNvSpPr txBox="1"/>
      </xdr:nvSpPr>
      <xdr:spPr>
        <a:xfrm>
          <a:off x="1066800" y="1021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[109,094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昨年に引き続き、１０９，０９４円と類似団体平均と比較して同程度である。</a:t>
          </a:r>
          <a:endParaRPr kumimoji="1" lang="en-US" altLang="ja-JP" sz="1300">
            <a:latin typeface="ＭＳ Ｐゴシック"/>
          </a:endParaRPr>
        </a:p>
        <a:p>
          <a:r>
            <a:rPr kumimoji="1" lang="ja-JP" altLang="en-US" sz="1300">
              <a:latin typeface="ＭＳ Ｐゴシック"/>
            </a:rPr>
            <a:t>　人件費については、職員削減の効果が現れているが、住民サービスの低下を招かないように計画的な採用を図っていきたい。また、物件費等については、適正なチェックに努めているが、近年増加傾向にある電算等の委託料・維持補修費の抑制に努めたい。</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139148</xdr:rowOff>
    </xdr:from>
    <xdr:to>
      <xdr:col>7</xdr:col>
      <xdr:colOff>152400</xdr:colOff>
      <xdr:row>83</xdr:row>
      <xdr:rowOff>45630</xdr:rowOff>
    </xdr:to>
    <xdr:cxnSp macro="">
      <xdr:nvCxnSpPr>
        <xdr:cNvPr id="191" name="直線コネクタ 190"/>
        <xdr:cNvCxnSpPr/>
      </xdr:nvCxnSpPr>
      <xdr:spPr>
        <a:xfrm>
          <a:off x="4114800" y="14198048"/>
          <a:ext cx="838200" cy="77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138962</xdr:rowOff>
    </xdr:from>
    <xdr:to>
      <xdr:col>6</xdr:col>
      <xdr:colOff>0</xdr:colOff>
      <xdr:row>82</xdr:row>
      <xdr:rowOff>139148</xdr:rowOff>
    </xdr:to>
    <xdr:cxnSp macro="">
      <xdr:nvCxnSpPr>
        <xdr:cNvPr id="194" name="直線コネクタ 193"/>
        <xdr:cNvCxnSpPr/>
      </xdr:nvCxnSpPr>
      <xdr:spPr>
        <a:xfrm>
          <a:off x="3225800" y="14197862"/>
          <a:ext cx="889000" cy="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138962</xdr:rowOff>
    </xdr:from>
    <xdr:to>
      <xdr:col>4</xdr:col>
      <xdr:colOff>482600</xdr:colOff>
      <xdr:row>82</xdr:row>
      <xdr:rowOff>168433</xdr:rowOff>
    </xdr:to>
    <xdr:cxnSp macro="">
      <xdr:nvCxnSpPr>
        <xdr:cNvPr id="197" name="直線コネクタ 196"/>
        <xdr:cNvCxnSpPr/>
      </xdr:nvCxnSpPr>
      <xdr:spPr>
        <a:xfrm flipV="1">
          <a:off x="2336800" y="14197862"/>
          <a:ext cx="889000" cy="29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733</xdr:rowOff>
    </xdr:from>
    <xdr:to>
      <xdr:col>4</xdr:col>
      <xdr:colOff>533400</xdr:colOff>
      <xdr:row>83</xdr:row>
      <xdr:rowOff>102333</xdr:rowOff>
    </xdr:to>
    <xdr:sp macro="" textlink="">
      <xdr:nvSpPr>
        <xdr:cNvPr id="198" name="フローチャート : 判断 197"/>
        <xdr:cNvSpPr/>
      </xdr:nvSpPr>
      <xdr:spPr>
        <a:xfrm>
          <a:off x="3175000" y="1423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87110</xdr:rowOff>
    </xdr:from>
    <xdr:ext cx="762000" cy="259045"/>
    <xdr:sp macro="" textlink="">
      <xdr:nvSpPr>
        <xdr:cNvPr id="199" name="テキスト ボックス 198"/>
        <xdr:cNvSpPr txBox="1"/>
      </xdr:nvSpPr>
      <xdr:spPr>
        <a:xfrm>
          <a:off x="2844800" y="14317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159344</xdr:rowOff>
    </xdr:from>
    <xdr:to>
      <xdr:col>3</xdr:col>
      <xdr:colOff>279400</xdr:colOff>
      <xdr:row>82</xdr:row>
      <xdr:rowOff>168433</xdr:rowOff>
    </xdr:to>
    <xdr:cxnSp macro="">
      <xdr:nvCxnSpPr>
        <xdr:cNvPr id="200" name="直線コネクタ 199"/>
        <xdr:cNvCxnSpPr/>
      </xdr:nvCxnSpPr>
      <xdr:spPr>
        <a:xfrm>
          <a:off x="1447800" y="14218244"/>
          <a:ext cx="889000" cy="9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76879</xdr:rowOff>
    </xdr:from>
    <xdr:to>
      <xdr:col>2</xdr:col>
      <xdr:colOff>127000</xdr:colOff>
      <xdr:row>84</xdr:row>
      <xdr:rowOff>7029</xdr:rowOff>
    </xdr:to>
    <xdr:sp macro="" textlink="">
      <xdr:nvSpPr>
        <xdr:cNvPr id="203" name="フローチャート : 判断 202"/>
        <xdr:cNvSpPr/>
      </xdr:nvSpPr>
      <xdr:spPr>
        <a:xfrm>
          <a:off x="1397000" y="14307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163256</xdr:rowOff>
    </xdr:from>
    <xdr:ext cx="762000" cy="259045"/>
    <xdr:sp macro="" textlink="">
      <xdr:nvSpPr>
        <xdr:cNvPr id="204" name="テキスト ボックス 203"/>
        <xdr:cNvSpPr txBox="1"/>
      </xdr:nvSpPr>
      <xdr:spPr>
        <a:xfrm>
          <a:off x="1066800" y="1439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166280</xdr:rowOff>
    </xdr:from>
    <xdr:to>
      <xdr:col>7</xdr:col>
      <xdr:colOff>203200</xdr:colOff>
      <xdr:row>83</xdr:row>
      <xdr:rowOff>96430</xdr:rowOff>
    </xdr:to>
    <xdr:sp macro="" textlink="">
      <xdr:nvSpPr>
        <xdr:cNvPr id="210" name="円/楕円 209"/>
        <xdr:cNvSpPr/>
      </xdr:nvSpPr>
      <xdr:spPr>
        <a:xfrm>
          <a:off x="4902200" y="1422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11357</xdr:rowOff>
    </xdr:from>
    <xdr:ext cx="762000" cy="259045"/>
    <xdr:sp macro="" textlink="">
      <xdr:nvSpPr>
        <xdr:cNvPr id="211" name="人件費・物件費等の状況該当値テキスト"/>
        <xdr:cNvSpPr txBox="1"/>
      </xdr:nvSpPr>
      <xdr:spPr>
        <a:xfrm>
          <a:off x="5041900" y="14070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109,094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88348</xdr:rowOff>
    </xdr:from>
    <xdr:to>
      <xdr:col>6</xdr:col>
      <xdr:colOff>50800</xdr:colOff>
      <xdr:row>83</xdr:row>
      <xdr:rowOff>18498</xdr:rowOff>
    </xdr:to>
    <xdr:sp macro="" textlink="">
      <xdr:nvSpPr>
        <xdr:cNvPr id="212" name="円/楕円 211"/>
        <xdr:cNvSpPr/>
      </xdr:nvSpPr>
      <xdr:spPr>
        <a:xfrm>
          <a:off x="4064000" y="14147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28675</xdr:rowOff>
    </xdr:from>
    <xdr:ext cx="736600" cy="259045"/>
    <xdr:sp macro="" textlink="">
      <xdr:nvSpPr>
        <xdr:cNvPr id="213" name="テキスト ボックス 212"/>
        <xdr:cNvSpPr txBox="1"/>
      </xdr:nvSpPr>
      <xdr:spPr>
        <a:xfrm>
          <a:off x="3733800" y="13916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99,405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88162</xdr:rowOff>
    </xdr:from>
    <xdr:to>
      <xdr:col>4</xdr:col>
      <xdr:colOff>533400</xdr:colOff>
      <xdr:row>83</xdr:row>
      <xdr:rowOff>18312</xdr:rowOff>
    </xdr:to>
    <xdr:sp macro="" textlink="">
      <xdr:nvSpPr>
        <xdr:cNvPr id="214" name="円/楕円 213"/>
        <xdr:cNvSpPr/>
      </xdr:nvSpPr>
      <xdr:spPr>
        <a:xfrm>
          <a:off x="3175000" y="14147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28489</xdr:rowOff>
    </xdr:from>
    <xdr:ext cx="762000" cy="259045"/>
    <xdr:sp macro="" textlink="">
      <xdr:nvSpPr>
        <xdr:cNvPr id="215" name="テキスト ボックス 214"/>
        <xdr:cNvSpPr txBox="1"/>
      </xdr:nvSpPr>
      <xdr:spPr>
        <a:xfrm>
          <a:off x="2844800" y="13915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99,382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117633</xdr:rowOff>
    </xdr:from>
    <xdr:to>
      <xdr:col>3</xdr:col>
      <xdr:colOff>330200</xdr:colOff>
      <xdr:row>83</xdr:row>
      <xdr:rowOff>47783</xdr:rowOff>
    </xdr:to>
    <xdr:sp macro="" textlink="">
      <xdr:nvSpPr>
        <xdr:cNvPr id="216" name="円/楕円 215"/>
        <xdr:cNvSpPr/>
      </xdr:nvSpPr>
      <xdr:spPr>
        <a:xfrm>
          <a:off x="2286000" y="14176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57960</xdr:rowOff>
    </xdr:from>
    <xdr:ext cx="762000" cy="259045"/>
    <xdr:sp macro="" textlink="">
      <xdr:nvSpPr>
        <xdr:cNvPr id="217" name="テキスト ボックス 216"/>
        <xdr:cNvSpPr txBox="1"/>
      </xdr:nvSpPr>
      <xdr:spPr>
        <a:xfrm>
          <a:off x="1955800" y="13945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103,046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108544</xdr:rowOff>
    </xdr:from>
    <xdr:to>
      <xdr:col>2</xdr:col>
      <xdr:colOff>127000</xdr:colOff>
      <xdr:row>83</xdr:row>
      <xdr:rowOff>38694</xdr:rowOff>
    </xdr:to>
    <xdr:sp macro="" textlink="">
      <xdr:nvSpPr>
        <xdr:cNvPr id="218" name="円/楕円 217"/>
        <xdr:cNvSpPr/>
      </xdr:nvSpPr>
      <xdr:spPr>
        <a:xfrm>
          <a:off x="1397000" y="14167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48871</xdr:rowOff>
    </xdr:from>
    <xdr:ext cx="762000" cy="259045"/>
    <xdr:sp macro="" textlink="">
      <xdr:nvSpPr>
        <xdr:cNvPr id="219" name="テキスト ボックス 218"/>
        <xdr:cNvSpPr txBox="1"/>
      </xdr:nvSpPr>
      <xdr:spPr>
        <a:xfrm>
          <a:off x="1066800" y="13936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昨年に比べ、０．４ポイント上回ったが、依然として類似団体平均よりも低いまま推移している。</a:t>
          </a:r>
          <a:endParaRPr kumimoji="1" lang="en-US" altLang="ja-JP" sz="1300">
            <a:latin typeface="ＭＳ Ｐゴシック"/>
          </a:endParaRPr>
        </a:p>
        <a:p>
          <a:r>
            <a:rPr kumimoji="1" lang="ja-JP" altLang="en-US" sz="1300">
              <a:latin typeface="ＭＳ Ｐゴシック"/>
            </a:rPr>
            <a:t>　今後も手当の見直しを行うなど、適正化を図りたい。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65314</xdr:rowOff>
    </xdr:from>
    <xdr:to>
      <xdr:col>24</xdr:col>
      <xdr:colOff>558800</xdr:colOff>
      <xdr:row>84</xdr:row>
      <xdr:rowOff>111277</xdr:rowOff>
    </xdr:to>
    <xdr:cxnSp macro="">
      <xdr:nvCxnSpPr>
        <xdr:cNvPr id="255" name="直線コネクタ 254"/>
        <xdr:cNvCxnSpPr/>
      </xdr:nvCxnSpPr>
      <xdr:spPr>
        <a:xfrm>
          <a:off x="16179800" y="14467114"/>
          <a:ext cx="8382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65314</xdr:rowOff>
    </xdr:from>
    <xdr:to>
      <xdr:col>23</xdr:col>
      <xdr:colOff>406400</xdr:colOff>
      <xdr:row>88</xdr:row>
      <xdr:rowOff>103414</xdr:rowOff>
    </xdr:to>
    <xdr:cxnSp macro="">
      <xdr:nvCxnSpPr>
        <xdr:cNvPr id="258" name="直線コネクタ 257"/>
        <xdr:cNvCxnSpPr/>
      </xdr:nvCxnSpPr>
      <xdr:spPr>
        <a:xfrm flipV="1">
          <a:off x="15290800" y="14467114"/>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103414</xdr:rowOff>
    </xdr:from>
    <xdr:to>
      <xdr:col>22</xdr:col>
      <xdr:colOff>203200</xdr:colOff>
      <xdr:row>88</xdr:row>
      <xdr:rowOff>137886</xdr:rowOff>
    </xdr:to>
    <xdr:cxnSp macro="">
      <xdr:nvCxnSpPr>
        <xdr:cNvPr id="261" name="直線コネクタ 260"/>
        <xdr:cNvCxnSpPr/>
      </xdr:nvCxnSpPr>
      <xdr:spPr>
        <a:xfrm flipV="1">
          <a:off x="14401800" y="151910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7559</xdr:rowOff>
    </xdr:from>
    <xdr:to>
      <xdr:col>22</xdr:col>
      <xdr:colOff>254000</xdr:colOff>
      <xdr:row>89</xdr:row>
      <xdr:rowOff>109159</xdr:rowOff>
    </xdr:to>
    <xdr:sp macro="" textlink="">
      <xdr:nvSpPr>
        <xdr:cNvPr id="262" name="フローチャート : 判断 261"/>
        <xdr:cNvSpPr/>
      </xdr:nvSpPr>
      <xdr:spPr>
        <a:xfrm>
          <a:off x="15240000" y="1526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93936</xdr:rowOff>
    </xdr:from>
    <xdr:ext cx="762000" cy="259045"/>
    <xdr:sp macro="" textlink="">
      <xdr:nvSpPr>
        <xdr:cNvPr id="263" name="テキスト ボックス 262"/>
        <xdr:cNvSpPr txBox="1"/>
      </xdr:nvSpPr>
      <xdr:spPr>
        <a:xfrm>
          <a:off x="14909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167821</xdr:rowOff>
    </xdr:from>
    <xdr:to>
      <xdr:col>21</xdr:col>
      <xdr:colOff>0</xdr:colOff>
      <xdr:row>88</xdr:row>
      <xdr:rowOff>137886</xdr:rowOff>
    </xdr:to>
    <xdr:cxnSp macro="">
      <xdr:nvCxnSpPr>
        <xdr:cNvPr id="264" name="直線コネクタ 263"/>
        <xdr:cNvCxnSpPr/>
      </xdr:nvCxnSpPr>
      <xdr:spPr>
        <a:xfrm>
          <a:off x="13512800" y="14398171"/>
          <a:ext cx="889000" cy="82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67" name="フローチャート : 判断 266"/>
        <xdr:cNvSpPr/>
      </xdr:nvSpPr>
      <xdr:spPr>
        <a:xfrm>
          <a:off x="13462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125384</xdr:rowOff>
    </xdr:from>
    <xdr:ext cx="762000" cy="259045"/>
    <xdr:sp macro="" textlink="">
      <xdr:nvSpPr>
        <xdr:cNvPr id="268" name="テキスト ボックス 267"/>
        <xdr:cNvSpPr txBox="1"/>
      </xdr:nvSpPr>
      <xdr:spPr>
        <a:xfrm>
          <a:off x="13131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60477</xdr:rowOff>
    </xdr:from>
    <xdr:to>
      <xdr:col>24</xdr:col>
      <xdr:colOff>609600</xdr:colOff>
      <xdr:row>84</xdr:row>
      <xdr:rowOff>162077</xdr:rowOff>
    </xdr:to>
    <xdr:sp macro="" textlink="">
      <xdr:nvSpPr>
        <xdr:cNvPr id="274" name="円/楕円 273"/>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77004</xdr:rowOff>
    </xdr:from>
    <xdr:ext cx="762000" cy="259045"/>
    <xdr:sp macro="" textlink="">
      <xdr:nvSpPr>
        <xdr:cNvPr id="275" name="給与水準   （国との比較）該当値テキスト"/>
        <xdr:cNvSpPr txBox="1"/>
      </xdr:nvSpPr>
      <xdr:spPr>
        <a:xfrm>
          <a:off x="171069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14514</xdr:rowOff>
    </xdr:from>
    <xdr:to>
      <xdr:col>23</xdr:col>
      <xdr:colOff>457200</xdr:colOff>
      <xdr:row>84</xdr:row>
      <xdr:rowOff>116114</xdr:rowOff>
    </xdr:to>
    <xdr:sp macro="" textlink="">
      <xdr:nvSpPr>
        <xdr:cNvPr id="276" name="円/楕円 275"/>
        <xdr:cNvSpPr/>
      </xdr:nvSpPr>
      <xdr:spPr>
        <a:xfrm>
          <a:off x="16129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126291</xdr:rowOff>
    </xdr:from>
    <xdr:ext cx="736600" cy="259045"/>
    <xdr:sp macro="" textlink="">
      <xdr:nvSpPr>
        <xdr:cNvPr id="277" name="テキスト ボックス 276"/>
        <xdr:cNvSpPr txBox="1"/>
      </xdr:nvSpPr>
      <xdr:spPr>
        <a:xfrm>
          <a:off x="15798800" y="14185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52614</xdr:rowOff>
    </xdr:from>
    <xdr:to>
      <xdr:col>22</xdr:col>
      <xdr:colOff>254000</xdr:colOff>
      <xdr:row>88</xdr:row>
      <xdr:rowOff>154214</xdr:rowOff>
    </xdr:to>
    <xdr:sp macro="" textlink="">
      <xdr:nvSpPr>
        <xdr:cNvPr id="278" name="円/楕円 277"/>
        <xdr:cNvSpPr/>
      </xdr:nvSpPr>
      <xdr:spPr>
        <a:xfrm>
          <a:off x="15240000" y="1514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79" name="テキスト ボックス 278"/>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87086</xdr:rowOff>
    </xdr:from>
    <xdr:to>
      <xdr:col>21</xdr:col>
      <xdr:colOff>50800</xdr:colOff>
      <xdr:row>89</xdr:row>
      <xdr:rowOff>17236</xdr:rowOff>
    </xdr:to>
    <xdr:sp macro="" textlink="">
      <xdr:nvSpPr>
        <xdr:cNvPr id="280" name="円/楕円 279"/>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27413</xdr:rowOff>
    </xdr:from>
    <xdr:ext cx="762000" cy="259045"/>
    <xdr:sp macro="" textlink="">
      <xdr:nvSpPr>
        <xdr:cNvPr id="281" name="テキスト ボックス 280"/>
        <xdr:cNvSpPr txBox="1"/>
      </xdr:nvSpPr>
      <xdr:spPr>
        <a:xfrm>
          <a:off x="14020800" y="1494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117021</xdr:rowOff>
    </xdr:from>
    <xdr:to>
      <xdr:col>19</xdr:col>
      <xdr:colOff>533400</xdr:colOff>
      <xdr:row>84</xdr:row>
      <xdr:rowOff>47171</xdr:rowOff>
    </xdr:to>
    <xdr:sp macro="" textlink="">
      <xdr:nvSpPr>
        <xdr:cNvPr id="282" name="円/楕円 281"/>
        <xdr:cNvSpPr/>
      </xdr:nvSpPr>
      <xdr:spPr>
        <a:xfrm>
          <a:off x="13462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31948</xdr:rowOff>
    </xdr:from>
    <xdr:ext cx="762000" cy="259045"/>
    <xdr:sp macro="" textlink="">
      <xdr:nvSpPr>
        <xdr:cNvPr id="283" name="テキスト ボックス 282"/>
        <xdr:cNvSpPr txBox="1"/>
      </xdr:nvSpPr>
      <xdr:spPr>
        <a:xfrm>
          <a:off x="13131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　</a:t>
          </a:r>
          <a:r>
            <a:rPr kumimoji="1" lang="ja-JP" altLang="ja-JP" sz="1300">
              <a:solidFill>
                <a:schemeClr val="dk1"/>
              </a:solidFill>
              <a:latin typeface="+mn-lt"/>
              <a:ea typeface="+mn-ea"/>
              <a:cs typeface="+mn-cs"/>
            </a:rPr>
            <a:t>明和町</a:t>
          </a:r>
          <a:r>
            <a:rPr lang="ja-JP" altLang="ja-JP" sz="1300" b="0" i="0" baseline="0">
              <a:solidFill>
                <a:schemeClr val="dk1"/>
              </a:solidFill>
              <a:latin typeface="+mn-lt"/>
              <a:ea typeface="+mn-ea"/>
              <a:cs typeface="+mn-cs"/>
            </a:rPr>
            <a:t>定員適正化計画のもと定員管理を行っているが、７．</a:t>
          </a:r>
          <a:r>
            <a:rPr lang="ja-JP" altLang="en-US" sz="1300" b="0" i="0" baseline="0">
              <a:solidFill>
                <a:schemeClr val="dk1"/>
              </a:solidFill>
              <a:latin typeface="+mn-lt"/>
              <a:ea typeface="+mn-ea"/>
              <a:cs typeface="+mn-cs"/>
            </a:rPr>
            <a:t>８５</a:t>
          </a:r>
          <a:r>
            <a:rPr lang="ja-JP" altLang="ja-JP" sz="1300" b="0" i="0" baseline="0">
              <a:solidFill>
                <a:schemeClr val="dk1"/>
              </a:solidFill>
              <a:latin typeface="+mn-lt"/>
              <a:ea typeface="+mn-ea"/>
              <a:cs typeface="+mn-cs"/>
            </a:rPr>
            <a:t>人と類似団体平均より</a:t>
          </a:r>
          <a:r>
            <a:rPr lang="ja-JP" altLang="en-US" sz="1300" b="0" i="0" baseline="0">
              <a:solidFill>
                <a:schemeClr val="dk1"/>
              </a:solidFill>
              <a:latin typeface="+mn-lt"/>
              <a:ea typeface="+mn-ea"/>
              <a:cs typeface="+mn-cs"/>
            </a:rPr>
            <a:t>１．１２</a:t>
          </a:r>
          <a:r>
            <a:rPr lang="ja-JP" altLang="ja-JP" sz="1300" b="0" i="0" baseline="0">
              <a:solidFill>
                <a:schemeClr val="dk1"/>
              </a:solidFill>
              <a:latin typeface="+mn-lt"/>
              <a:ea typeface="+mn-ea"/>
              <a:cs typeface="+mn-cs"/>
            </a:rPr>
            <a:t>％上回っている状態である。今後</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可能な範囲での適正な定員管理に努めたい。</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5624</xdr:rowOff>
    </xdr:from>
    <xdr:to>
      <xdr:col>24</xdr:col>
      <xdr:colOff>558800</xdr:colOff>
      <xdr:row>61</xdr:row>
      <xdr:rowOff>32052</xdr:rowOff>
    </xdr:to>
    <xdr:cxnSp macro="">
      <xdr:nvCxnSpPr>
        <xdr:cNvPr id="320" name="直線コネクタ 319"/>
        <xdr:cNvCxnSpPr/>
      </xdr:nvCxnSpPr>
      <xdr:spPr>
        <a:xfrm>
          <a:off x="16179800" y="10464074"/>
          <a:ext cx="8382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21"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159838</xdr:rowOff>
    </xdr:from>
    <xdr:to>
      <xdr:col>23</xdr:col>
      <xdr:colOff>406400</xdr:colOff>
      <xdr:row>61</xdr:row>
      <xdr:rowOff>5624</xdr:rowOff>
    </xdr:to>
    <xdr:cxnSp macro="">
      <xdr:nvCxnSpPr>
        <xdr:cNvPr id="323" name="直線コネクタ 322"/>
        <xdr:cNvCxnSpPr/>
      </xdr:nvCxnSpPr>
      <xdr:spPr>
        <a:xfrm>
          <a:off x="15290800" y="10446838"/>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5" name="テキスト ボックス 324"/>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159838</xdr:rowOff>
    </xdr:from>
    <xdr:to>
      <xdr:col>22</xdr:col>
      <xdr:colOff>203200</xdr:colOff>
      <xdr:row>60</xdr:row>
      <xdr:rowOff>164435</xdr:rowOff>
    </xdr:to>
    <xdr:cxnSp macro="">
      <xdr:nvCxnSpPr>
        <xdr:cNvPr id="326" name="直線コネクタ 325"/>
        <xdr:cNvCxnSpPr/>
      </xdr:nvCxnSpPr>
      <xdr:spPr>
        <a:xfrm flipV="1">
          <a:off x="14401800" y="10446838"/>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88356</xdr:rowOff>
    </xdr:from>
    <xdr:to>
      <xdr:col>22</xdr:col>
      <xdr:colOff>254000</xdr:colOff>
      <xdr:row>61</xdr:row>
      <xdr:rowOff>18506</xdr:rowOff>
    </xdr:to>
    <xdr:sp macro="" textlink="">
      <xdr:nvSpPr>
        <xdr:cNvPr id="327" name="フローチャート : 判断 326"/>
        <xdr:cNvSpPr/>
      </xdr:nvSpPr>
      <xdr:spPr>
        <a:xfrm>
          <a:off x="15240000" y="1037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28683</xdr:rowOff>
    </xdr:from>
    <xdr:ext cx="762000" cy="259045"/>
    <xdr:sp macro="" textlink="">
      <xdr:nvSpPr>
        <xdr:cNvPr id="328" name="テキスト ボックス 327"/>
        <xdr:cNvSpPr txBox="1"/>
      </xdr:nvSpPr>
      <xdr:spPr>
        <a:xfrm>
          <a:off x="14909800" y="1014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164435</xdr:rowOff>
    </xdr:from>
    <xdr:to>
      <xdr:col>21</xdr:col>
      <xdr:colOff>0</xdr:colOff>
      <xdr:row>60</xdr:row>
      <xdr:rowOff>171329</xdr:rowOff>
    </xdr:to>
    <xdr:cxnSp macro="">
      <xdr:nvCxnSpPr>
        <xdr:cNvPr id="329" name="直線コネクタ 328"/>
        <xdr:cNvCxnSpPr/>
      </xdr:nvCxnSpPr>
      <xdr:spPr>
        <a:xfrm flipV="1">
          <a:off x="13512800" y="10451435"/>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31" name="テキスト ボックス 330"/>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28363</xdr:rowOff>
    </xdr:from>
    <xdr:to>
      <xdr:col>19</xdr:col>
      <xdr:colOff>533400</xdr:colOff>
      <xdr:row>61</xdr:row>
      <xdr:rowOff>129963</xdr:rowOff>
    </xdr:to>
    <xdr:sp macro="" textlink="">
      <xdr:nvSpPr>
        <xdr:cNvPr id="332" name="フローチャート : 判断 331"/>
        <xdr:cNvSpPr/>
      </xdr:nvSpPr>
      <xdr:spPr>
        <a:xfrm>
          <a:off x="13462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114740</xdr:rowOff>
    </xdr:from>
    <xdr:ext cx="762000" cy="259045"/>
    <xdr:sp macro="" textlink="">
      <xdr:nvSpPr>
        <xdr:cNvPr id="333" name="テキスト ボックス 332"/>
        <xdr:cNvSpPr txBox="1"/>
      </xdr:nvSpPr>
      <xdr:spPr>
        <a:xfrm>
          <a:off x="13131800" y="1057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152702</xdr:rowOff>
    </xdr:from>
    <xdr:to>
      <xdr:col>24</xdr:col>
      <xdr:colOff>609600</xdr:colOff>
      <xdr:row>61</xdr:row>
      <xdr:rowOff>82852</xdr:rowOff>
    </xdr:to>
    <xdr:sp macro="" textlink="">
      <xdr:nvSpPr>
        <xdr:cNvPr id="339" name="円/楕円 338"/>
        <xdr:cNvSpPr/>
      </xdr:nvSpPr>
      <xdr:spPr>
        <a:xfrm>
          <a:off x="16967200" y="10439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124779</xdr:rowOff>
    </xdr:from>
    <xdr:ext cx="762000" cy="259045"/>
    <xdr:sp macro="" textlink="">
      <xdr:nvSpPr>
        <xdr:cNvPr id="340" name="定員管理の状況該当値テキスト"/>
        <xdr:cNvSpPr txBox="1"/>
      </xdr:nvSpPr>
      <xdr:spPr>
        <a:xfrm>
          <a:off x="17106900" y="10411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126274</xdr:rowOff>
    </xdr:from>
    <xdr:to>
      <xdr:col>23</xdr:col>
      <xdr:colOff>457200</xdr:colOff>
      <xdr:row>61</xdr:row>
      <xdr:rowOff>56424</xdr:rowOff>
    </xdr:to>
    <xdr:sp macro="" textlink="">
      <xdr:nvSpPr>
        <xdr:cNvPr id="341" name="円/楕円 340"/>
        <xdr:cNvSpPr/>
      </xdr:nvSpPr>
      <xdr:spPr>
        <a:xfrm>
          <a:off x="16129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41201</xdr:rowOff>
    </xdr:from>
    <xdr:ext cx="736600" cy="259045"/>
    <xdr:sp macro="" textlink="">
      <xdr:nvSpPr>
        <xdr:cNvPr id="342" name="テキスト ボックス 341"/>
        <xdr:cNvSpPr txBox="1"/>
      </xdr:nvSpPr>
      <xdr:spPr>
        <a:xfrm>
          <a:off x="15798800" y="104996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109038</xdr:rowOff>
    </xdr:from>
    <xdr:to>
      <xdr:col>22</xdr:col>
      <xdr:colOff>254000</xdr:colOff>
      <xdr:row>61</xdr:row>
      <xdr:rowOff>39188</xdr:rowOff>
    </xdr:to>
    <xdr:sp macro="" textlink="">
      <xdr:nvSpPr>
        <xdr:cNvPr id="343" name="円/楕円 342"/>
        <xdr:cNvSpPr/>
      </xdr:nvSpPr>
      <xdr:spPr>
        <a:xfrm>
          <a:off x="15240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23965</xdr:rowOff>
    </xdr:from>
    <xdr:ext cx="762000" cy="259045"/>
    <xdr:sp macro="" textlink="">
      <xdr:nvSpPr>
        <xdr:cNvPr id="344" name="テキスト ボックス 343"/>
        <xdr:cNvSpPr txBox="1"/>
      </xdr:nvSpPr>
      <xdr:spPr>
        <a:xfrm>
          <a:off x="14909800" y="1048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113635</xdr:rowOff>
    </xdr:from>
    <xdr:to>
      <xdr:col>21</xdr:col>
      <xdr:colOff>50800</xdr:colOff>
      <xdr:row>61</xdr:row>
      <xdr:rowOff>43785</xdr:rowOff>
    </xdr:to>
    <xdr:sp macro="" textlink="">
      <xdr:nvSpPr>
        <xdr:cNvPr id="345" name="円/楕円 344"/>
        <xdr:cNvSpPr/>
      </xdr:nvSpPr>
      <xdr:spPr>
        <a:xfrm>
          <a:off x="14351000" y="104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28562</xdr:rowOff>
    </xdr:from>
    <xdr:ext cx="762000" cy="259045"/>
    <xdr:sp macro="" textlink="">
      <xdr:nvSpPr>
        <xdr:cNvPr id="346" name="テキスト ボックス 345"/>
        <xdr:cNvSpPr txBox="1"/>
      </xdr:nvSpPr>
      <xdr:spPr>
        <a:xfrm>
          <a:off x="14020800" y="10487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120529</xdr:rowOff>
    </xdr:from>
    <xdr:to>
      <xdr:col>19</xdr:col>
      <xdr:colOff>533400</xdr:colOff>
      <xdr:row>61</xdr:row>
      <xdr:rowOff>50679</xdr:rowOff>
    </xdr:to>
    <xdr:sp macro="" textlink="">
      <xdr:nvSpPr>
        <xdr:cNvPr id="347" name="円/楕円 346"/>
        <xdr:cNvSpPr/>
      </xdr:nvSpPr>
      <xdr:spPr>
        <a:xfrm>
          <a:off x="13462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60856</xdr:rowOff>
    </xdr:from>
    <xdr:ext cx="762000" cy="259045"/>
    <xdr:sp macro="" textlink="">
      <xdr:nvSpPr>
        <xdr:cNvPr id="348" name="テキスト ボックス 347"/>
        <xdr:cNvSpPr txBox="1"/>
      </xdr:nvSpPr>
      <xdr:spPr>
        <a:xfrm>
          <a:off x="13131800" y="1017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単年度比率では微減ではあるが、３カ年平均だと前年度より０．１％の増となっている。</a:t>
          </a:r>
          <a:endParaRPr kumimoji="1" lang="en-US" altLang="ja-JP" sz="1300">
            <a:latin typeface="ＭＳ Ｐゴシック"/>
          </a:endParaRPr>
        </a:p>
        <a:p>
          <a:r>
            <a:rPr kumimoji="1" lang="ja-JP" altLang="en-US" sz="1300">
              <a:latin typeface="ＭＳ Ｐゴシック"/>
            </a:rPr>
            <a:t>　今後も公債費の抑制に努めていきたいが、下水道事業や社会資本整備総合交付金事業などによる大幅な支出が見込まれているため、全体的な投資事業の見直しや起債抑制を図っていく。</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1270</xdr:rowOff>
    </xdr:from>
    <xdr:to>
      <xdr:col>24</xdr:col>
      <xdr:colOff>558800</xdr:colOff>
      <xdr:row>42</xdr:row>
      <xdr:rowOff>9313</xdr:rowOff>
    </xdr:to>
    <xdr:cxnSp macro="">
      <xdr:nvCxnSpPr>
        <xdr:cNvPr id="381" name="直線コネクタ 380"/>
        <xdr:cNvCxnSpPr/>
      </xdr:nvCxnSpPr>
      <xdr:spPr>
        <a:xfrm>
          <a:off x="16179800" y="720217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1270</xdr:rowOff>
    </xdr:from>
    <xdr:to>
      <xdr:col>23</xdr:col>
      <xdr:colOff>406400</xdr:colOff>
      <xdr:row>42</xdr:row>
      <xdr:rowOff>17356</xdr:rowOff>
    </xdr:to>
    <xdr:cxnSp macro="">
      <xdr:nvCxnSpPr>
        <xdr:cNvPr id="384" name="直線コネクタ 383"/>
        <xdr:cNvCxnSpPr/>
      </xdr:nvCxnSpPr>
      <xdr:spPr>
        <a:xfrm flipV="1">
          <a:off x="15290800" y="720217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6" name="テキスト ボックス 385"/>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17356</xdr:rowOff>
    </xdr:from>
    <xdr:to>
      <xdr:col>22</xdr:col>
      <xdr:colOff>203200</xdr:colOff>
      <xdr:row>42</xdr:row>
      <xdr:rowOff>81704</xdr:rowOff>
    </xdr:to>
    <xdr:cxnSp macro="">
      <xdr:nvCxnSpPr>
        <xdr:cNvPr id="387" name="直線コネクタ 386"/>
        <xdr:cNvCxnSpPr/>
      </xdr:nvCxnSpPr>
      <xdr:spPr>
        <a:xfrm flipV="1">
          <a:off x="14401800" y="7218256"/>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159596</xdr:rowOff>
    </xdr:from>
    <xdr:to>
      <xdr:col>22</xdr:col>
      <xdr:colOff>254000</xdr:colOff>
      <xdr:row>43</xdr:row>
      <xdr:rowOff>89746</xdr:rowOff>
    </xdr:to>
    <xdr:sp macro="" textlink="">
      <xdr:nvSpPr>
        <xdr:cNvPr id="388" name="フローチャート : 判断 387"/>
        <xdr:cNvSpPr/>
      </xdr:nvSpPr>
      <xdr:spPr>
        <a:xfrm>
          <a:off x="15240000" y="736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74523</xdr:rowOff>
    </xdr:from>
    <xdr:ext cx="762000" cy="259045"/>
    <xdr:sp macro="" textlink="">
      <xdr:nvSpPr>
        <xdr:cNvPr id="389" name="テキスト ボックス 388"/>
        <xdr:cNvSpPr txBox="1"/>
      </xdr:nvSpPr>
      <xdr:spPr>
        <a:xfrm>
          <a:off x="14909800" y="744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81704</xdr:rowOff>
    </xdr:from>
    <xdr:to>
      <xdr:col>21</xdr:col>
      <xdr:colOff>0</xdr:colOff>
      <xdr:row>43</xdr:row>
      <xdr:rowOff>38946</xdr:rowOff>
    </xdr:to>
    <xdr:cxnSp macro="">
      <xdr:nvCxnSpPr>
        <xdr:cNvPr id="390" name="直線コネクタ 389"/>
        <xdr:cNvCxnSpPr/>
      </xdr:nvCxnSpPr>
      <xdr:spPr>
        <a:xfrm flipV="1">
          <a:off x="13512800" y="7282604"/>
          <a:ext cx="889000" cy="12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2" name="テキスト ボックス 391"/>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393" name="フローチャート : 判断 392"/>
        <xdr:cNvSpPr/>
      </xdr:nvSpPr>
      <xdr:spPr>
        <a:xfrm>
          <a:off x="13462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394" name="テキスト ボックス 393"/>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129963</xdr:rowOff>
    </xdr:from>
    <xdr:to>
      <xdr:col>24</xdr:col>
      <xdr:colOff>609600</xdr:colOff>
      <xdr:row>42</xdr:row>
      <xdr:rowOff>60113</xdr:rowOff>
    </xdr:to>
    <xdr:sp macro="" textlink="">
      <xdr:nvSpPr>
        <xdr:cNvPr id="400" name="円/楕円 399"/>
        <xdr:cNvSpPr/>
      </xdr:nvSpPr>
      <xdr:spPr>
        <a:xfrm>
          <a:off x="169672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102040</xdr:rowOff>
    </xdr:from>
    <xdr:ext cx="762000" cy="259045"/>
    <xdr:sp macro="" textlink="">
      <xdr:nvSpPr>
        <xdr:cNvPr id="401" name="公債費負担の状況該当値テキスト"/>
        <xdr:cNvSpPr txBox="1"/>
      </xdr:nvSpPr>
      <xdr:spPr>
        <a:xfrm>
          <a:off x="17106900" y="713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121920</xdr:rowOff>
    </xdr:from>
    <xdr:to>
      <xdr:col>23</xdr:col>
      <xdr:colOff>457200</xdr:colOff>
      <xdr:row>42</xdr:row>
      <xdr:rowOff>52070</xdr:rowOff>
    </xdr:to>
    <xdr:sp macro="" textlink="">
      <xdr:nvSpPr>
        <xdr:cNvPr id="402" name="円/楕円 401"/>
        <xdr:cNvSpPr/>
      </xdr:nvSpPr>
      <xdr:spPr>
        <a:xfrm>
          <a:off x="16129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62247</xdr:rowOff>
    </xdr:from>
    <xdr:ext cx="736600" cy="259045"/>
    <xdr:sp macro="" textlink="">
      <xdr:nvSpPr>
        <xdr:cNvPr id="403" name="テキスト ボックス 402"/>
        <xdr:cNvSpPr txBox="1"/>
      </xdr:nvSpPr>
      <xdr:spPr>
        <a:xfrm>
          <a:off x="15798800" y="692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138006</xdr:rowOff>
    </xdr:from>
    <xdr:to>
      <xdr:col>22</xdr:col>
      <xdr:colOff>254000</xdr:colOff>
      <xdr:row>42</xdr:row>
      <xdr:rowOff>68156</xdr:rowOff>
    </xdr:to>
    <xdr:sp macro="" textlink="">
      <xdr:nvSpPr>
        <xdr:cNvPr id="404" name="円/楕円 403"/>
        <xdr:cNvSpPr/>
      </xdr:nvSpPr>
      <xdr:spPr>
        <a:xfrm>
          <a:off x="15240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78333</xdr:rowOff>
    </xdr:from>
    <xdr:ext cx="762000" cy="259045"/>
    <xdr:sp macro="" textlink="">
      <xdr:nvSpPr>
        <xdr:cNvPr id="405" name="テキスト ボックス 404"/>
        <xdr:cNvSpPr txBox="1"/>
      </xdr:nvSpPr>
      <xdr:spPr>
        <a:xfrm>
          <a:off x="14909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30904</xdr:rowOff>
    </xdr:from>
    <xdr:to>
      <xdr:col>21</xdr:col>
      <xdr:colOff>50800</xdr:colOff>
      <xdr:row>42</xdr:row>
      <xdr:rowOff>132504</xdr:rowOff>
    </xdr:to>
    <xdr:sp macro="" textlink="">
      <xdr:nvSpPr>
        <xdr:cNvPr id="406" name="円/楕円 405"/>
        <xdr:cNvSpPr/>
      </xdr:nvSpPr>
      <xdr:spPr>
        <a:xfrm>
          <a:off x="143510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142681</xdr:rowOff>
    </xdr:from>
    <xdr:ext cx="762000" cy="259045"/>
    <xdr:sp macro="" textlink="">
      <xdr:nvSpPr>
        <xdr:cNvPr id="407" name="テキスト ボックス 406"/>
        <xdr:cNvSpPr txBox="1"/>
      </xdr:nvSpPr>
      <xdr:spPr>
        <a:xfrm>
          <a:off x="14020800" y="700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159596</xdr:rowOff>
    </xdr:from>
    <xdr:to>
      <xdr:col>19</xdr:col>
      <xdr:colOff>533400</xdr:colOff>
      <xdr:row>43</xdr:row>
      <xdr:rowOff>89746</xdr:rowOff>
    </xdr:to>
    <xdr:sp macro="" textlink="">
      <xdr:nvSpPr>
        <xdr:cNvPr id="408" name="円/楕円 407"/>
        <xdr:cNvSpPr/>
      </xdr:nvSpPr>
      <xdr:spPr>
        <a:xfrm>
          <a:off x="13462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99923</xdr:rowOff>
    </xdr:from>
    <xdr:ext cx="762000" cy="259045"/>
    <xdr:sp macro="" textlink="">
      <xdr:nvSpPr>
        <xdr:cNvPr id="409" name="テキスト ボックス 408"/>
        <xdr:cNvSpPr txBox="1"/>
      </xdr:nvSpPr>
      <xdr:spPr>
        <a:xfrm>
          <a:off x="13131800" y="712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en-US" sz="1300">
              <a:solidFill>
                <a:schemeClr val="dk1"/>
              </a:solidFill>
              <a:latin typeface="+mn-lt"/>
              <a:ea typeface="+mn-ea"/>
              <a:cs typeface="+mn-cs"/>
            </a:rPr>
            <a:t>地方債残高の増及び公営企業債等の繰入見込額の増、また、</a:t>
          </a:r>
          <a:r>
            <a:rPr kumimoji="1" lang="ja-JP" altLang="ja-JP" sz="1300">
              <a:solidFill>
                <a:schemeClr val="dk1"/>
              </a:solidFill>
              <a:latin typeface="+mn-lt"/>
              <a:ea typeface="+mn-ea"/>
              <a:cs typeface="+mn-cs"/>
            </a:rPr>
            <a:t>基金の取り崩しが多かったこと</a:t>
          </a:r>
          <a:r>
            <a:rPr kumimoji="1" lang="ja-JP" altLang="en-US" sz="1300">
              <a:solidFill>
                <a:schemeClr val="dk1"/>
              </a:solidFill>
              <a:latin typeface="+mn-lt"/>
              <a:ea typeface="+mn-ea"/>
              <a:cs typeface="+mn-cs"/>
            </a:rPr>
            <a:t>などにより、昨年より比率が高くなり、類似団体平均も大きく上回っている。</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a:t>
          </a:r>
          <a:r>
            <a:rPr kumimoji="1" lang="ja-JP" altLang="en-US" sz="1300">
              <a:solidFill>
                <a:schemeClr val="dk1"/>
              </a:solidFill>
              <a:latin typeface="+mn-lt"/>
              <a:ea typeface="+mn-ea"/>
              <a:cs typeface="+mn-cs"/>
            </a:rPr>
            <a:t>このため、</a:t>
          </a:r>
          <a:r>
            <a:rPr kumimoji="1" lang="ja-JP" altLang="ja-JP" sz="1300">
              <a:solidFill>
                <a:schemeClr val="dk1"/>
              </a:solidFill>
              <a:latin typeface="+mn-lt"/>
              <a:ea typeface="+mn-ea"/>
              <a:cs typeface="+mn-cs"/>
            </a:rPr>
            <a:t>公債費等義務的経費の削減を中心とする行財政改革を進め、財政の健全化に努めていきたい。</a:t>
          </a:r>
          <a:endParaRPr lang="ja-JP" altLang="ja-JP" sz="1300"/>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86614</xdr:rowOff>
    </xdr:from>
    <xdr:to>
      <xdr:col>24</xdr:col>
      <xdr:colOff>558800</xdr:colOff>
      <xdr:row>17</xdr:row>
      <xdr:rowOff>103505</xdr:rowOff>
    </xdr:to>
    <xdr:cxnSp macro="">
      <xdr:nvCxnSpPr>
        <xdr:cNvPr id="443" name="直線コネクタ 442"/>
        <xdr:cNvCxnSpPr/>
      </xdr:nvCxnSpPr>
      <xdr:spPr>
        <a:xfrm>
          <a:off x="16179800" y="3001264"/>
          <a:ext cx="8382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4"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99610</xdr:rowOff>
    </xdr:from>
    <xdr:to>
      <xdr:col>23</xdr:col>
      <xdr:colOff>406400</xdr:colOff>
      <xdr:row>17</xdr:row>
      <xdr:rowOff>86614</xdr:rowOff>
    </xdr:to>
    <xdr:cxnSp macro="">
      <xdr:nvCxnSpPr>
        <xdr:cNvPr id="446" name="直線コネクタ 445"/>
        <xdr:cNvCxnSpPr/>
      </xdr:nvCxnSpPr>
      <xdr:spPr>
        <a:xfrm>
          <a:off x="15290800" y="2842810"/>
          <a:ext cx="889000" cy="158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8" name="テキスト ボックス 447"/>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139954</xdr:rowOff>
    </xdr:from>
    <xdr:to>
      <xdr:col>22</xdr:col>
      <xdr:colOff>203200</xdr:colOff>
      <xdr:row>16</xdr:row>
      <xdr:rowOff>99610</xdr:rowOff>
    </xdr:to>
    <xdr:cxnSp macro="">
      <xdr:nvCxnSpPr>
        <xdr:cNvPr id="449" name="直線コネクタ 448"/>
        <xdr:cNvCxnSpPr/>
      </xdr:nvCxnSpPr>
      <xdr:spPr>
        <a:xfrm>
          <a:off x="14401800" y="2711704"/>
          <a:ext cx="889000" cy="13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93980</xdr:rowOff>
    </xdr:from>
    <xdr:to>
      <xdr:col>22</xdr:col>
      <xdr:colOff>254000</xdr:colOff>
      <xdr:row>16</xdr:row>
      <xdr:rowOff>24130</xdr:rowOff>
    </xdr:to>
    <xdr:sp macro="" textlink="">
      <xdr:nvSpPr>
        <xdr:cNvPr id="450" name="フローチャート : 判断 449"/>
        <xdr:cNvSpPr/>
      </xdr:nvSpPr>
      <xdr:spPr>
        <a:xfrm>
          <a:off x="15240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34307</xdr:rowOff>
    </xdr:from>
    <xdr:ext cx="762000" cy="259045"/>
    <xdr:sp macro="" textlink="">
      <xdr:nvSpPr>
        <xdr:cNvPr id="451" name="テキスト ボックス 450"/>
        <xdr:cNvSpPr txBox="1"/>
      </xdr:nvSpPr>
      <xdr:spPr>
        <a:xfrm>
          <a:off x="14909800" y="243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139954</xdr:rowOff>
    </xdr:from>
    <xdr:to>
      <xdr:col>21</xdr:col>
      <xdr:colOff>0</xdr:colOff>
      <xdr:row>16</xdr:row>
      <xdr:rowOff>109262</xdr:rowOff>
    </xdr:to>
    <xdr:cxnSp macro="">
      <xdr:nvCxnSpPr>
        <xdr:cNvPr id="452" name="直線コネクタ 451"/>
        <xdr:cNvCxnSpPr/>
      </xdr:nvCxnSpPr>
      <xdr:spPr>
        <a:xfrm flipV="1">
          <a:off x="13512800" y="2711704"/>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3" name="フローチャート : 判断 452"/>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4" name="テキスト ボックス 453"/>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5" name="フローチャート : 判断 454"/>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167361</xdr:rowOff>
    </xdr:from>
    <xdr:ext cx="762000" cy="259045"/>
    <xdr:sp macro="" textlink="">
      <xdr:nvSpPr>
        <xdr:cNvPr id="456" name="テキスト ボックス 455"/>
        <xdr:cNvSpPr txBox="1"/>
      </xdr:nvSpPr>
      <xdr:spPr>
        <a:xfrm>
          <a:off x="13131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52705</xdr:rowOff>
    </xdr:from>
    <xdr:to>
      <xdr:col>24</xdr:col>
      <xdr:colOff>609600</xdr:colOff>
      <xdr:row>17</xdr:row>
      <xdr:rowOff>154305</xdr:rowOff>
    </xdr:to>
    <xdr:sp macro="" textlink="">
      <xdr:nvSpPr>
        <xdr:cNvPr id="462" name="円/楕円 461"/>
        <xdr:cNvSpPr/>
      </xdr:nvSpPr>
      <xdr:spPr>
        <a:xfrm>
          <a:off x="16967200" y="296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24782</xdr:rowOff>
    </xdr:from>
    <xdr:ext cx="762000" cy="259045"/>
    <xdr:sp macro="" textlink="">
      <xdr:nvSpPr>
        <xdr:cNvPr id="463" name="将来負担の状況該当値テキスト"/>
        <xdr:cNvSpPr txBox="1"/>
      </xdr:nvSpPr>
      <xdr:spPr>
        <a:xfrm>
          <a:off x="17106900" y="2939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35814</xdr:rowOff>
    </xdr:from>
    <xdr:to>
      <xdr:col>23</xdr:col>
      <xdr:colOff>457200</xdr:colOff>
      <xdr:row>17</xdr:row>
      <xdr:rowOff>137414</xdr:rowOff>
    </xdr:to>
    <xdr:sp macro="" textlink="">
      <xdr:nvSpPr>
        <xdr:cNvPr id="464" name="円/楕円 463"/>
        <xdr:cNvSpPr/>
      </xdr:nvSpPr>
      <xdr:spPr>
        <a:xfrm>
          <a:off x="16129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122191</xdr:rowOff>
    </xdr:from>
    <xdr:ext cx="736600" cy="259045"/>
    <xdr:sp macro="" textlink="">
      <xdr:nvSpPr>
        <xdr:cNvPr id="465" name="テキスト ボックス 464"/>
        <xdr:cNvSpPr txBox="1"/>
      </xdr:nvSpPr>
      <xdr:spPr>
        <a:xfrm>
          <a:off x="15798800" y="3036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48810</xdr:rowOff>
    </xdr:from>
    <xdr:to>
      <xdr:col>22</xdr:col>
      <xdr:colOff>254000</xdr:colOff>
      <xdr:row>16</xdr:row>
      <xdr:rowOff>150410</xdr:rowOff>
    </xdr:to>
    <xdr:sp macro="" textlink="">
      <xdr:nvSpPr>
        <xdr:cNvPr id="466" name="円/楕円 465"/>
        <xdr:cNvSpPr/>
      </xdr:nvSpPr>
      <xdr:spPr>
        <a:xfrm>
          <a:off x="15240000" y="279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135187</xdr:rowOff>
    </xdr:from>
    <xdr:ext cx="762000" cy="259045"/>
    <xdr:sp macro="" textlink="">
      <xdr:nvSpPr>
        <xdr:cNvPr id="467" name="テキスト ボックス 466"/>
        <xdr:cNvSpPr txBox="1"/>
      </xdr:nvSpPr>
      <xdr:spPr>
        <a:xfrm>
          <a:off x="14909800" y="2878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89154</xdr:rowOff>
    </xdr:from>
    <xdr:to>
      <xdr:col>21</xdr:col>
      <xdr:colOff>50800</xdr:colOff>
      <xdr:row>16</xdr:row>
      <xdr:rowOff>19304</xdr:rowOff>
    </xdr:to>
    <xdr:sp macro="" textlink="">
      <xdr:nvSpPr>
        <xdr:cNvPr id="468" name="円/楕円 467"/>
        <xdr:cNvSpPr/>
      </xdr:nvSpPr>
      <xdr:spPr>
        <a:xfrm>
          <a:off x="143510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4081</xdr:rowOff>
    </xdr:from>
    <xdr:ext cx="762000" cy="259045"/>
    <xdr:sp macro="" textlink="">
      <xdr:nvSpPr>
        <xdr:cNvPr id="469" name="テキスト ボックス 468"/>
        <xdr:cNvSpPr txBox="1"/>
      </xdr:nvSpPr>
      <xdr:spPr>
        <a:xfrm>
          <a:off x="14020800" y="274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58462</xdr:rowOff>
    </xdr:from>
    <xdr:to>
      <xdr:col>19</xdr:col>
      <xdr:colOff>533400</xdr:colOff>
      <xdr:row>16</xdr:row>
      <xdr:rowOff>160062</xdr:rowOff>
    </xdr:to>
    <xdr:sp macro="" textlink="">
      <xdr:nvSpPr>
        <xdr:cNvPr id="470" name="円/楕円 469"/>
        <xdr:cNvSpPr/>
      </xdr:nvSpPr>
      <xdr:spPr>
        <a:xfrm>
          <a:off x="13462000" y="280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170239</xdr:rowOff>
    </xdr:from>
    <xdr:ext cx="762000" cy="259045"/>
    <xdr:sp macro="" textlink="">
      <xdr:nvSpPr>
        <xdr:cNvPr id="471" name="テキスト ボックス 470"/>
        <xdr:cNvSpPr txBox="1"/>
      </xdr:nvSpPr>
      <xdr:spPr>
        <a:xfrm>
          <a:off x="13131800" y="257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三重県明和町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23,181
23,006
41.04
9,366,518
8,962,813
363,861
5,119,664
8,548,855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80.5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今後数年間で大量に退職予定があり、採用の平均化を図るため、計画的に退職者より多くの採用を実施している。</a:t>
          </a:r>
          <a:endParaRPr kumimoji="1" lang="en-US" altLang="ja-JP" sz="1300">
            <a:latin typeface="ＭＳ Ｐゴシック"/>
          </a:endParaRPr>
        </a:p>
        <a:p>
          <a:r>
            <a:rPr kumimoji="1" lang="ja-JP" altLang="en-US" sz="1300">
              <a:latin typeface="ＭＳ Ｐゴシック"/>
            </a:rPr>
            <a:t>　今後、住民サービスの低下を招かないように計画的な職員採用を行っていきたい。</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81280</xdr:rowOff>
    </xdr:from>
    <xdr:to>
      <xdr:col>7</xdr:col>
      <xdr:colOff>15875</xdr:colOff>
      <xdr:row>37</xdr:row>
      <xdr:rowOff>74422</xdr:rowOff>
    </xdr:to>
    <xdr:cxnSp macro="">
      <xdr:nvCxnSpPr>
        <xdr:cNvPr id="62" name="直線コネクタ 61"/>
        <xdr:cNvCxnSpPr/>
      </xdr:nvCxnSpPr>
      <xdr:spPr>
        <a:xfrm>
          <a:off x="3987800" y="6253480"/>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81280</xdr:rowOff>
    </xdr:from>
    <xdr:to>
      <xdr:col>5</xdr:col>
      <xdr:colOff>549275</xdr:colOff>
      <xdr:row>36</xdr:row>
      <xdr:rowOff>154432</xdr:rowOff>
    </xdr:to>
    <xdr:cxnSp macro="">
      <xdr:nvCxnSpPr>
        <xdr:cNvPr id="65" name="直線コネクタ 64"/>
        <xdr:cNvCxnSpPr/>
      </xdr:nvCxnSpPr>
      <xdr:spPr>
        <a:xfrm flipV="1">
          <a:off x="3098800" y="62534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154432</xdr:rowOff>
    </xdr:from>
    <xdr:to>
      <xdr:col>4</xdr:col>
      <xdr:colOff>346075</xdr:colOff>
      <xdr:row>36</xdr:row>
      <xdr:rowOff>168148</xdr:rowOff>
    </xdr:to>
    <xdr:cxnSp macro="">
      <xdr:nvCxnSpPr>
        <xdr:cNvPr id="68" name="直線コネクタ 67"/>
        <xdr:cNvCxnSpPr/>
      </xdr:nvCxnSpPr>
      <xdr:spPr>
        <a:xfrm flipV="1">
          <a:off x="2209800" y="63266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89916</xdr:rowOff>
    </xdr:from>
    <xdr:to>
      <xdr:col>4</xdr:col>
      <xdr:colOff>396875</xdr:colOff>
      <xdr:row>37</xdr:row>
      <xdr:rowOff>20066</xdr:rowOff>
    </xdr:to>
    <xdr:sp macro="" textlink="">
      <xdr:nvSpPr>
        <xdr:cNvPr id="69" name="フローチャート : 判断 68"/>
        <xdr:cNvSpPr/>
      </xdr:nvSpPr>
      <xdr:spPr>
        <a:xfrm>
          <a:off x="3048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30243</xdr:rowOff>
    </xdr:from>
    <xdr:ext cx="762000" cy="259045"/>
    <xdr:sp macro="" textlink="">
      <xdr:nvSpPr>
        <xdr:cNvPr id="70" name="テキスト ボックス 69"/>
        <xdr:cNvSpPr txBox="1"/>
      </xdr:nvSpPr>
      <xdr:spPr>
        <a:xfrm>
          <a:off x="2717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163576</xdr:rowOff>
    </xdr:from>
    <xdr:to>
      <xdr:col>3</xdr:col>
      <xdr:colOff>142875</xdr:colOff>
      <xdr:row>36</xdr:row>
      <xdr:rowOff>168148</xdr:rowOff>
    </xdr:to>
    <xdr:cxnSp macro="">
      <xdr:nvCxnSpPr>
        <xdr:cNvPr id="71" name="直線コネクタ 70"/>
        <xdr:cNvCxnSpPr/>
      </xdr:nvCxnSpPr>
      <xdr:spPr>
        <a:xfrm>
          <a:off x="1320800" y="63357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48531</xdr:rowOff>
    </xdr:from>
    <xdr:ext cx="762000" cy="259045"/>
    <xdr:sp macro="" textlink="">
      <xdr:nvSpPr>
        <xdr:cNvPr id="75" name="テキスト ボックス 74"/>
        <xdr:cNvSpPr txBox="1"/>
      </xdr:nvSpPr>
      <xdr:spPr>
        <a:xfrm>
          <a:off x="939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23622</xdr:rowOff>
    </xdr:from>
    <xdr:to>
      <xdr:col>7</xdr:col>
      <xdr:colOff>66675</xdr:colOff>
      <xdr:row>37</xdr:row>
      <xdr:rowOff>125222</xdr:rowOff>
    </xdr:to>
    <xdr:sp macro="" textlink="">
      <xdr:nvSpPr>
        <xdr:cNvPr id="81" name="円/楕円 80"/>
        <xdr:cNvSpPr/>
      </xdr:nvSpPr>
      <xdr:spPr>
        <a:xfrm>
          <a:off x="47752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167149</xdr:rowOff>
    </xdr:from>
    <xdr:ext cx="762000" cy="259045"/>
    <xdr:sp macro="" textlink="">
      <xdr:nvSpPr>
        <xdr:cNvPr id="82" name="人件費該当値テキスト"/>
        <xdr:cNvSpPr txBox="1"/>
      </xdr:nvSpPr>
      <xdr:spPr>
        <a:xfrm>
          <a:off x="49149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30480</xdr:rowOff>
    </xdr:from>
    <xdr:to>
      <xdr:col>5</xdr:col>
      <xdr:colOff>600075</xdr:colOff>
      <xdr:row>36</xdr:row>
      <xdr:rowOff>132080</xdr:rowOff>
    </xdr:to>
    <xdr:sp macro="" textlink="">
      <xdr:nvSpPr>
        <xdr:cNvPr id="83" name="円/楕円 82"/>
        <xdr:cNvSpPr/>
      </xdr:nvSpPr>
      <xdr:spPr>
        <a:xfrm>
          <a:off x="3937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142257</xdr:rowOff>
    </xdr:from>
    <xdr:ext cx="736600" cy="259045"/>
    <xdr:sp macro="" textlink="">
      <xdr:nvSpPr>
        <xdr:cNvPr id="84" name="テキスト ボックス 83"/>
        <xdr:cNvSpPr txBox="1"/>
      </xdr:nvSpPr>
      <xdr:spPr>
        <a:xfrm>
          <a:off x="3606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103632</xdr:rowOff>
    </xdr:from>
    <xdr:to>
      <xdr:col>4</xdr:col>
      <xdr:colOff>396875</xdr:colOff>
      <xdr:row>37</xdr:row>
      <xdr:rowOff>33782</xdr:rowOff>
    </xdr:to>
    <xdr:sp macro="" textlink="">
      <xdr:nvSpPr>
        <xdr:cNvPr id="85" name="円/楕円 84"/>
        <xdr:cNvSpPr/>
      </xdr:nvSpPr>
      <xdr:spPr>
        <a:xfrm>
          <a:off x="3048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18559</xdr:rowOff>
    </xdr:from>
    <xdr:ext cx="762000" cy="259045"/>
    <xdr:sp macro="" textlink="">
      <xdr:nvSpPr>
        <xdr:cNvPr id="86" name="テキスト ボックス 85"/>
        <xdr:cNvSpPr txBox="1"/>
      </xdr:nvSpPr>
      <xdr:spPr>
        <a:xfrm>
          <a:off x="2717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117348</xdr:rowOff>
    </xdr:from>
    <xdr:to>
      <xdr:col>3</xdr:col>
      <xdr:colOff>193675</xdr:colOff>
      <xdr:row>37</xdr:row>
      <xdr:rowOff>47498</xdr:rowOff>
    </xdr:to>
    <xdr:sp macro="" textlink="">
      <xdr:nvSpPr>
        <xdr:cNvPr id="87" name="円/楕円 86"/>
        <xdr:cNvSpPr/>
      </xdr:nvSpPr>
      <xdr:spPr>
        <a:xfrm>
          <a:off x="2159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57675</xdr:rowOff>
    </xdr:from>
    <xdr:ext cx="762000" cy="259045"/>
    <xdr:sp macro="" textlink="">
      <xdr:nvSpPr>
        <xdr:cNvPr id="88" name="テキスト ボックス 87"/>
        <xdr:cNvSpPr txBox="1"/>
      </xdr:nvSpPr>
      <xdr:spPr>
        <a:xfrm>
          <a:off x="1828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112776</xdr:rowOff>
    </xdr:from>
    <xdr:to>
      <xdr:col>1</xdr:col>
      <xdr:colOff>676275</xdr:colOff>
      <xdr:row>37</xdr:row>
      <xdr:rowOff>42926</xdr:rowOff>
    </xdr:to>
    <xdr:sp macro="" textlink="">
      <xdr:nvSpPr>
        <xdr:cNvPr id="89" name="円/楕円 88"/>
        <xdr:cNvSpPr/>
      </xdr:nvSpPr>
      <xdr:spPr>
        <a:xfrm>
          <a:off x="1270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27703</xdr:rowOff>
    </xdr:from>
    <xdr:ext cx="762000" cy="259045"/>
    <xdr:sp macro="" textlink="">
      <xdr:nvSpPr>
        <xdr:cNvPr id="90" name="テキスト ボックス 89"/>
        <xdr:cNvSpPr txBox="1"/>
      </xdr:nvSpPr>
      <xdr:spPr>
        <a:xfrm>
          <a:off x="939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昨年より０．５％増となったが、依然類似団体平均より低い数値で推移している。今後も引き続き、精査による抑制に努めたい。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21844</xdr:rowOff>
    </xdr:from>
    <xdr:to>
      <xdr:col>24</xdr:col>
      <xdr:colOff>31750</xdr:colOff>
      <xdr:row>16</xdr:row>
      <xdr:rowOff>44704</xdr:rowOff>
    </xdr:to>
    <xdr:cxnSp macro="">
      <xdr:nvCxnSpPr>
        <xdr:cNvPr id="120" name="直線コネクタ 119"/>
        <xdr:cNvCxnSpPr/>
      </xdr:nvCxnSpPr>
      <xdr:spPr>
        <a:xfrm>
          <a:off x="15671800" y="27650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21844</xdr:rowOff>
    </xdr:to>
    <xdr:cxnSp macro="">
      <xdr:nvCxnSpPr>
        <xdr:cNvPr id="123" name="直線コネクタ 122"/>
        <xdr:cNvCxnSpPr/>
      </xdr:nvCxnSpPr>
      <xdr:spPr>
        <a:xfrm>
          <a:off x="14782800" y="273304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161290</xdr:rowOff>
    </xdr:from>
    <xdr:to>
      <xdr:col>21</xdr:col>
      <xdr:colOff>361950</xdr:colOff>
      <xdr:row>16</xdr:row>
      <xdr:rowOff>8128</xdr:rowOff>
    </xdr:to>
    <xdr:cxnSp macro="">
      <xdr:nvCxnSpPr>
        <xdr:cNvPr id="126" name="直線コネクタ 125"/>
        <xdr:cNvCxnSpPr/>
      </xdr:nvCxnSpPr>
      <xdr:spPr>
        <a:xfrm flipV="1">
          <a:off x="13893800" y="273304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112776</xdr:rowOff>
    </xdr:from>
    <xdr:to>
      <xdr:col>21</xdr:col>
      <xdr:colOff>412750</xdr:colOff>
      <xdr:row>17</xdr:row>
      <xdr:rowOff>42926</xdr:rowOff>
    </xdr:to>
    <xdr:sp macro="" textlink="">
      <xdr:nvSpPr>
        <xdr:cNvPr id="127" name="フローチャート : 判断 126"/>
        <xdr:cNvSpPr/>
      </xdr:nvSpPr>
      <xdr:spPr>
        <a:xfrm>
          <a:off x="14732000" y="285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27703</xdr:rowOff>
    </xdr:from>
    <xdr:ext cx="762000" cy="259045"/>
    <xdr:sp macro="" textlink="">
      <xdr:nvSpPr>
        <xdr:cNvPr id="128" name="テキスト ボックス 127"/>
        <xdr:cNvSpPr txBox="1"/>
      </xdr:nvSpPr>
      <xdr:spPr>
        <a:xfrm>
          <a:off x="14401800" y="294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147574</xdr:rowOff>
    </xdr:from>
    <xdr:to>
      <xdr:col>20</xdr:col>
      <xdr:colOff>158750</xdr:colOff>
      <xdr:row>16</xdr:row>
      <xdr:rowOff>8128</xdr:rowOff>
    </xdr:to>
    <xdr:cxnSp macro="">
      <xdr:nvCxnSpPr>
        <xdr:cNvPr id="129" name="直線コネクタ 128"/>
        <xdr:cNvCxnSpPr/>
      </xdr:nvCxnSpPr>
      <xdr:spPr>
        <a:xfrm>
          <a:off x="13004800" y="27193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2" name="フローチャート : 判断 131"/>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153433</xdr:rowOff>
    </xdr:from>
    <xdr:ext cx="762000" cy="259045"/>
    <xdr:sp macro="" textlink="">
      <xdr:nvSpPr>
        <xdr:cNvPr id="133" name="テキスト ボックス 132"/>
        <xdr:cNvSpPr txBox="1"/>
      </xdr:nvSpPr>
      <xdr:spPr>
        <a:xfrm>
          <a:off x="12623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165354</xdr:rowOff>
    </xdr:from>
    <xdr:to>
      <xdr:col>24</xdr:col>
      <xdr:colOff>82550</xdr:colOff>
      <xdr:row>16</xdr:row>
      <xdr:rowOff>95504</xdr:rowOff>
    </xdr:to>
    <xdr:sp macro="" textlink="">
      <xdr:nvSpPr>
        <xdr:cNvPr id="139" name="円/楕円 138"/>
        <xdr:cNvSpPr/>
      </xdr:nvSpPr>
      <xdr:spPr>
        <a:xfrm>
          <a:off x="164592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10431</xdr:rowOff>
    </xdr:from>
    <xdr:ext cx="762000" cy="259045"/>
    <xdr:sp macro="" textlink="">
      <xdr:nvSpPr>
        <xdr:cNvPr id="140" name="物件費該当値テキスト"/>
        <xdr:cNvSpPr txBox="1"/>
      </xdr:nvSpPr>
      <xdr:spPr>
        <a:xfrm>
          <a:off x="16598900" y="2582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142494</xdr:rowOff>
    </xdr:from>
    <xdr:to>
      <xdr:col>22</xdr:col>
      <xdr:colOff>615950</xdr:colOff>
      <xdr:row>16</xdr:row>
      <xdr:rowOff>72644</xdr:rowOff>
    </xdr:to>
    <xdr:sp macro="" textlink="">
      <xdr:nvSpPr>
        <xdr:cNvPr id="141" name="円/楕円 140"/>
        <xdr:cNvSpPr/>
      </xdr:nvSpPr>
      <xdr:spPr>
        <a:xfrm>
          <a:off x="15621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82821</xdr:rowOff>
    </xdr:from>
    <xdr:ext cx="736600" cy="259045"/>
    <xdr:sp macro="" textlink="">
      <xdr:nvSpPr>
        <xdr:cNvPr id="142" name="テキスト ボックス 141"/>
        <xdr:cNvSpPr txBox="1"/>
      </xdr:nvSpPr>
      <xdr:spPr>
        <a:xfrm>
          <a:off x="15290800" y="2483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43" name="円/楕円 142"/>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50817</xdr:rowOff>
    </xdr:from>
    <xdr:ext cx="762000" cy="259045"/>
    <xdr:sp macro="" textlink="">
      <xdr:nvSpPr>
        <xdr:cNvPr id="144" name="テキスト ボックス 143"/>
        <xdr:cNvSpPr txBox="1"/>
      </xdr:nvSpPr>
      <xdr:spPr>
        <a:xfrm>
          <a:off x="14401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128778</xdr:rowOff>
    </xdr:from>
    <xdr:to>
      <xdr:col>20</xdr:col>
      <xdr:colOff>209550</xdr:colOff>
      <xdr:row>16</xdr:row>
      <xdr:rowOff>58928</xdr:rowOff>
    </xdr:to>
    <xdr:sp macro="" textlink="">
      <xdr:nvSpPr>
        <xdr:cNvPr id="145" name="円/楕円 144"/>
        <xdr:cNvSpPr/>
      </xdr:nvSpPr>
      <xdr:spPr>
        <a:xfrm>
          <a:off x="13843000" y="270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69105</xdr:rowOff>
    </xdr:from>
    <xdr:ext cx="762000" cy="259045"/>
    <xdr:sp macro="" textlink="">
      <xdr:nvSpPr>
        <xdr:cNvPr id="146" name="テキスト ボックス 145"/>
        <xdr:cNvSpPr txBox="1"/>
      </xdr:nvSpPr>
      <xdr:spPr>
        <a:xfrm>
          <a:off x="13512800" y="246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96774</xdr:rowOff>
    </xdr:from>
    <xdr:to>
      <xdr:col>19</xdr:col>
      <xdr:colOff>6350</xdr:colOff>
      <xdr:row>16</xdr:row>
      <xdr:rowOff>26924</xdr:rowOff>
    </xdr:to>
    <xdr:sp macro="" textlink="">
      <xdr:nvSpPr>
        <xdr:cNvPr id="147" name="円/楕円 146"/>
        <xdr:cNvSpPr/>
      </xdr:nvSpPr>
      <xdr:spPr>
        <a:xfrm>
          <a:off x="12954000" y="266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37101</xdr:rowOff>
    </xdr:from>
    <xdr:ext cx="762000" cy="259045"/>
    <xdr:sp macro="" textlink="">
      <xdr:nvSpPr>
        <xdr:cNvPr id="148" name="テキスト ボックス 147"/>
        <xdr:cNvSpPr txBox="1"/>
      </xdr:nvSpPr>
      <xdr:spPr>
        <a:xfrm>
          <a:off x="12623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平成２６年度は、前年度より１．８％下回り、類似団体平均よりも下回る結果となったが、増加傾向にあることは変わっていない。特に介護給付費が増加しており、自主財源の確保に努めたい。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0</xdr:rowOff>
    </xdr:from>
    <xdr:to>
      <xdr:col>7</xdr:col>
      <xdr:colOff>15875</xdr:colOff>
      <xdr:row>57</xdr:row>
      <xdr:rowOff>57150</xdr:rowOff>
    </xdr:to>
    <xdr:cxnSp macro="">
      <xdr:nvCxnSpPr>
        <xdr:cNvPr id="181" name="直線コネクタ 180"/>
        <xdr:cNvCxnSpPr/>
      </xdr:nvCxnSpPr>
      <xdr:spPr>
        <a:xfrm flipV="1">
          <a:off x="3987800" y="96012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19050</xdr:rowOff>
    </xdr:from>
    <xdr:to>
      <xdr:col>5</xdr:col>
      <xdr:colOff>549275</xdr:colOff>
      <xdr:row>57</xdr:row>
      <xdr:rowOff>57150</xdr:rowOff>
    </xdr:to>
    <xdr:cxnSp macro="">
      <xdr:nvCxnSpPr>
        <xdr:cNvPr id="184" name="直線コネクタ 183"/>
        <xdr:cNvCxnSpPr/>
      </xdr:nvCxnSpPr>
      <xdr:spPr>
        <a:xfrm>
          <a:off x="3098800" y="9791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152400</xdr:rowOff>
    </xdr:from>
    <xdr:to>
      <xdr:col>4</xdr:col>
      <xdr:colOff>346075</xdr:colOff>
      <xdr:row>57</xdr:row>
      <xdr:rowOff>19050</xdr:rowOff>
    </xdr:to>
    <xdr:cxnSp macro="">
      <xdr:nvCxnSpPr>
        <xdr:cNvPr id="187" name="直線コネクタ 186"/>
        <xdr:cNvCxnSpPr/>
      </xdr:nvCxnSpPr>
      <xdr:spPr>
        <a:xfrm>
          <a:off x="2209800" y="9753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88" name="フローチャート : 判断 187"/>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189" name="テキスト ボックス 188"/>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50800</xdr:rowOff>
    </xdr:from>
    <xdr:to>
      <xdr:col>3</xdr:col>
      <xdr:colOff>142875</xdr:colOff>
      <xdr:row>56</xdr:row>
      <xdr:rowOff>152400</xdr:rowOff>
    </xdr:to>
    <xdr:cxnSp macro="">
      <xdr:nvCxnSpPr>
        <xdr:cNvPr id="190" name="直線コネクタ 189"/>
        <xdr:cNvCxnSpPr/>
      </xdr:nvCxnSpPr>
      <xdr:spPr>
        <a:xfrm>
          <a:off x="1320800" y="96520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193" name="フローチャート : 判断 192"/>
        <xdr:cNvSpPr/>
      </xdr:nvSpPr>
      <xdr:spPr>
        <a:xfrm>
          <a:off x="12700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80027</xdr:rowOff>
    </xdr:from>
    <xdr:ext cx="762000" cy="259045"/>
    <xdr:sp macro="" textlink="">
      <xdr:nvSpPr>
        <xdr:cNvPr id="194" name="テキスト ボックス 193"/>
        <xdr:cNvSpPr txBox="1"/>
      </xdr:nvSpPr>
      <xdr:spPr>
        <a:xfrm>
          <a:off x="939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120650</xdr:rowOff>
    </xdr:from>
    <xdr:to>
      <xdr:col>7</xdr:col>
      <xdr:colOff>66675</xdr:colOff>
      <xdr:row>56</xdr:row>
      <xdr:rowOff>50800</xdr:rowOff>
    </xdr:to>
    <xdr:sp macro="" textlink="">
      <xdr:nvSpPr>
        <xdr:cNvPr id="200" name="円/楕円 199"/>
        <xdr:cNvSpPr/>
      </xdr:nvSpPr>
      <xdr:spPr>
        <a:xfrm>
          <a:off x="47752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137177</xdr:rowOff>
    </xdr:from>
    <xdr:ext cx="762000" cy="259045"/>
    <xdr:sp macro="" textlink="">
      <xdr:nvSpPr>
        <xdr:cNvPr id="201" name="扶助費該当値テキスト"/>
        <xdr:cNvSpPr txBox="1"/>
      </xdr:nvSpPr>
      <xdr:spPr>
        <a:xfrm>
          <a:off x="4914900" y="939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6350</xdr:rowOff>
    </xdr:from>
    <xdr:to>
      <xdr:col>5</xdr:col>
      <xdr:colOff>600075</xdr:colOff>
      <xdr:row>57</xdr:row>
      <xdr:rowOff>107950</xdr:rowOff>
    </xdr:to>
    <xdr:sp macro="" textlink="">
      <xdr:nvSpPr>
        <xdr:cNvPr id="202" name="円/楕円 201"/>
        <xdr:cNvSpPr/>
      </xdr:nvSpPr>
      <xdr:spPr>
        <a:xfrm>
          <a:off x="3937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92727</xdr:rowOff>
    </xdr:from>
    <xdr:ext cx="736600" cy="259045"/>
    <xdr:sp macro="" textlink="">
      <xdr:nvSpPr>
        <xdr:cNvPr id="203" name="テキスト ボックス 202"/>
        <xdr:cNvSpPr txBox="1"/>
      </xdr:nvSpPr>
      <xdr:spPr>
        <a:xfrm>
          <a:off x="3606800" y="986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139700</xdr:rowOff>
    </xdr:from>
    <xdr:to>
      <xdr:col>4</xdr:col>
      <xdr:colOff>396875</xdr:colOff>
      <xdr:row>57</xdr:row>
      <xdr:rowOff>69850</xdr:rowOff>
    </xdr:to>
    <xdr:sp macro="" textlink="">
      <xdr:nvSpPr>
        <xdr:cNvPr id="204" name="円/楕円 203"/>
        <xdr:cNvSpPr/>
      </xdr:nvSpPr>
      <xdr:spPr>
        <a:xfrm>
          <a:off x="3048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54627</xdr:rowOff>
    </xdr:from>
    <xdr:ext cx="762000" cy="259045"/>
    <xdr:sp macro="" textlink="">
      <xdr:nvSpPr>
        <xdr:cNvPr id="205" name="テキスト ボックス 204"/>
        <xdr:cNvSpPr txBox="1"/>
      </xdr:nvSpPr>
      <xdr:spPr>
        <a:xfrm>
          <a:off x="2717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101600</xdr:rowOff>
    </xdr:from>
    <xdr:to>
      <xdr:col>3</xdr:col>
      <xdr:colOff>193675</xdr:colOff>
      <xdr:row>57</xdr:row>
      <xdr:rowOff>31750</xdr:rowOff>
    </xdr:to>
    <xdr:sp macro="" textlink="">
      <xdr:nvSpPr>
        <xdr:cNvPr id="206" name="円/楕円 205"/>
        <xdr:cNvSpPr/>
      </xdr:nvSpPr>
      <xdr:spPr>
        <a:xfrm>
          <a:off x="2159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16527</xdr:rowOff>
    </xdr:from>
    <xdr:ext cx="762000" cy="259045"/>
    <xdr:sp macro="" textlink="">
      <xdr:nvSpPr>
        <xdr:cNvPr id="207" name="テキスト ボックス 206"/>
        <xdr:cNvSpPr txBox="1"/>
      </xdr:nvSpPr>
      <xdr:spPr>
        <a:xfrm>
          <a:off x="1828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08" name="円/楕円 207"/>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09" name="テキスト ボックス 208"/>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今年度も昨年度に引き続き類似団体を上回っているが、主な要因としては、各種特別会計への繰出金によるものである。特に下水道事業及び介護保険特別会計への基準内繰出しが、昨年に引き続き増加している状況である。経費削減はもとより、料金改定を行うなど、独立採算の原則に</a:t>
          </a:r>
          <a:r>
            <a:rPr kumimoji="1" lang="ja-JP" altLang="en-US" sz="1300">
              <a:solidFill>
                <a:schemeClr val="dk1"/>
              </a:solidFill>
              <a:latin typeface="+mn-lt"/>
              <a:ea typeface="+mn-ea"/>
              <a:cs typeface="+mn-cs"/>
            </a:rPr>
            <a:t>基づき</a:t>
          </a:r>
          <a:r>
            <a:rPr kumimoji="1" lang="ja-JP" altLang="ja-JP" sz="1300">
              <a:solidFill>
                <a:schemeClr val="dk1"/>
              </a:solidFill>
              <a:latin typeface="+mn-lt"/>
              <a:ea typeface="+mn-ea"/>
              <a:cs typeface="+mn-cs"/>
            </a:rPr>
            <a:t>健全化を行うことにより、税収を主な財源とする普通会計の負担額を減らしていくように努め</a:t>
          </a:r>
          <a:r>
            <a:rPr kumimoji="1" lang="ja-JP" altLang="en-US" sz="1300">
              <a:solidFill>
                <a:schemeClr val="dk1"/>
              </a:solidFill>
              <a:latin typeface="+mn-lt"/>
              <a:ea typeface="+mn-ea"/>
              <a:cs typeface="+mn-cs"/>
            </a:rPr>
            <a:t>たい</a:t>
          </a:r>
          <a:r>
            <a:rPr kumimoji="1" lang="ja-JP" altLang="ja-JP" sz="1300">
              <a:solidFill>
                <a:schemeClr val="dk1"/>
              </a:solidFill>
              <a:latin typeface="+mn-lt"/>
              <a:ea typeface="+mn-ea"/>
              <a:cs typeface="+mn-cs"/>
            </a:rPr>
            <a:t>。</a:t>
          </a:r>
          <a:endParaRPr kumimoji="1" lang="en-US" altLang="ja-JP" sz="13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110998</xdr:rowOff>
    </xdr:from>
    <xdr:to>
      <xdr:col>24</xdr:col>
      <xdr:colOff>31750</xdr:colOff>
      <xdr:row>57</xdr:row>
      <xdr:rowOff>115570</xdr:rowOff>
    </xdr:to>
    <xdr:cxnSp macro="">
      <xdr:nvCxnSpPr>
        <xdr:cNvPr id="239" name="直線コネクタ 238"/>
        <xdr:cNvCxnSpPr/>
      </xdr:nvCxnSpPr>
      <xdr:spPr>
        <a:xfrm>
          <a:off x="15671800" y="988364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110998</xdr:rowOff>
    </xdr:from>
    <xdr:to>
      <xdr:col>22</xdr:col>
      <xdr:colOff>565150</xdr:colOff>
      <xdr:row>57</xdr:row>
      <xdr:rowOff>124714</xdr:rowOff>
    </xdr:to>
    <xdr:cxnSp macro="">
      <xdr:nvCxnSpPr>
        <xdr:cNvPr id="242" name="直線コネクタ 241"/>
        <xdr:cNvCxnSpPr/>
      </xdr:nvCxnSpPr>
      <xdr:spPr>
        <a:xfrm flipV="1">
          <a:off x="14782800" y="98836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14986</xdr:rowOff>
    </xdr:from>
    <xdr:to>
      <xdr:col>21</xdr:col>
      <xdr:colOff>361950</xdr:colOff>
      <xdr:row>57</xdr:row>
      <xdr:rowOff>124714</xdr:rowOff>
    </xdr:to>
    <xdr:cxnSp macro="">
      <xdr:nvCxnSpPr>
        <xdr:cNvPr id="245" name="直線コネクタ 244"/>
        <xdr:cNvCxnSpPr/>
      </xdr:nvCxnSpPr>
      <xdr:spPr>
        <a:xfrm>
          <a:off x="13893800" y="978763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153924</xdr:rowOff>
    </xdr:from>
    <xdr:to>
      <xdr:col>21</xdr:col>
      <xdr:colOff>412750</xdr:colOff>
      <xdr:row>57</xdr:row>
      <xdr:rowOff>84074</xdr:rowOff>
    </xdr:to>
    <xdr:sp macro="" textlink="">
      <xdr:nvSpPr>
        <xdr:cNvPr id="246" name="フローチャート : 判断 245"/>
        <xdr:cNvSpPr/>
      </xdr:nvSpPr>
      <xdr:spPr>
        <a:xfrm>
          <a:off x="14732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94251</xdr:rowOff>
    </xdr:from>
    <xdr:ext cx="762000" cy="259045"/>
    <xdr:sp macro="" textlink="">
      <xdr:nvSpPr>
        <xdr:cNvPr id="247" name="テキスト ボックス 246"/>
        <xdr:cNvSpPr txBox="1"/>
      </xdr:nvSpPr>
      <xdr:spPr>
        <a:xfrm>
          <a:off x="14401800" y="952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154432</xdr:rowOff>
    </xdr:from>
    <xdr:to>
      <xdr:col>20</xdr:col>
      <xdr:colOff>158750</xdr:colOff>
      <xdr:row>57</xdr:row>
      <xdr:rowOff>14986</xdr:rowOff>
    </xdr:to>
    <xdr:cxnSp macro="">
      <xdr:nvCxnSpPr>
        <xdr:cNvPr id="248" name="直線コネクタ 247"/>
        <xdr:cNvCxnSpPr/>
      </xdr:nvCxnSpPr>
      <xdr:spPr>
        <a:xfrm>
          <a:off x="13004800" y="97556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1" name="フローチャート : 判断 250"/>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52" name="テキスト ボックス 251"/>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8" name="円/楕円 257"/>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59" name="その他該当値テキスト"/>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60198</xdr:rowOff>
    </xdr:from>
    <xdr:to>
      <xdr:col>22</xdr:col>
      <xdr:colOff>615950</xdr:colOff>
      <xdr:row>57</xdr:row>
      <xdr:rowOff>161798</xdr:rowOff>
    </xdr:to>
    <xdr:sp macro="" textlink="">
      <xdr:nvSpPr>
        <xdr:cNvPr id="260" name="円/楕円 259"/>
        <xdr:cNvSpPr/>
      </xdr:nvSpPr>
      <xdr:spPr>
        <a:xfrm>
          <a:off x="156210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146575</xdr:rowOff>
    </xdr:from>
    <xdr:ext cx="736600" cy="259045"/>
    <xdr:sp macro="" textlink="">
      <xdr:nvSpPr>
        <xdr:cNvPr id="261" name="テキスト ボックス 260"/>
        <xdr:cNvSpPr txBox="1"/>
      </xdr:nvSpPr>
      <xdr:spPr>
        <a:xfrm>
          <a:off x="15290800" y="9919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73914</xdr:rowOff>
    </xdr:from>
    <xdr:to>
      <xdr:col>21</xdr:col>
      <xdr:colOff>412750</xdr:colOff>
      <xdr:row>58</xdr:row>
      <xdr:rowOff>4064</xdr:rowOff>
    </xdr:to>
    <xdr:sp macro="" textlink="">
      <xdr:nvSpPr>
        <xdr:cNvPr id="262" name="円/楕円 261"/>
        <xdr:cNvSpPr/>
      </xdr:nvSpPr>
      <xdr:spPr>
        <a:xfrm>
          <a:off x="14732000" y="98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160291</xdr:rowOff>
    </xdr:from>
    <xdr:ext cx="762000" cy="259045"/>
    <xdr:sp macro="" textlink="">
      <xdr:nvSpPr>
        <xdr:cNvPr id="263" name="テキスト ボックス 262"/>
        <xdr:cNvSpPr txBox="1"/>
      </xdr:nvSpPr>
      <xdr:spPr>
        <a:xfrm>
          <a:off x="14401800" y="993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135636</xdr:rowOff>
    </xdr:from>
    <xdr:to>
      <xdr:col>20</xdr:col>
      <xdr:colOff>209550</xdr:colOff>
      <xdr:row>57</xdr:row>
      <xdr:rowOff>65786</xdr:rowOff>
    </xdr:to>
    <xdr:sp macro="" textlink="">
      <xdr:nvSpPr>
        <xdr:cNvPr id="264" name="円/楕円 263"/>
        <xdr:cNvSpPr/>
      </xdr:nvSpPr>
      <xdr:spPr>
        <a:xfrm>
          <a:off x="13843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50563</xdr:rowOff>
    </xdr:from>
    <xdr:ext cx="762000" cy="259045"/>
    <xdr:sp macro="" textlink="">
      <xdr:nvSpPr>
        <xdr:cNvPr id="265" name="テキスト ボックス 264"/>
        <xdr:cNvSpPr txBox="1"/>
      </xdr:nvSpPr>
      <xdr:spPr>
        <a:xfrm>
          <a:off x="13512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103632</xdr:rowOff>
    </xdr:from>
    <xdr:to>
      <xdr:col>19</xdr:col>
      <xdr:colOff>6350</xdr:colOff>
      <xdr:row>57</xdr:row>
      <xdr:rowOff>33782</xdr:rowOff>
    </xdr:to>
    <xdr:sp macro="" textlink="">
      <xdr:nvSpPr>
        <xdr:cNvPr id="266" name="円/楕円 265"/>
        <xdr:cNvSpPr/>
      </xdr:nvSpPr>
      <xdr:spPr>
        <a:xfrm>
          <a:off x="12954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18559</xdr:rowOff>
    </xdr:from>
    <xdr:ext cx="762000" cy="259045"/>
    <xdr:sp macro="" textlink="">
      <xdr:nvSpPr>
        <xdr:cNvPr id="267" name="テキスト ボックス 266"/>
        <xdr:cNvSpPr txBox="1"/>
      </xdr:nvSpPr>
      <xdr:spPr>
        <a:xfrm>
          <a:off x="12623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lt"/>
              <a:ea typeface="+mn-ea"/>
              <a:cs typeface="+mn-cs"/>
            </a:rPr>
            <a:t>平均的な数値で推移しているが、今後も精査を行い、増加させることなく推移させたい。</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また、補助費を抑えられている理由としては、一部事務組合の負担額の一時的な減少のためである。</a:t>
          </a:r>
          <a:endParaRPr lang="ja-JP" altLang="ja-JP" sz="1300"/>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76708</xdr:rowOff>
    </xdr:from>
    <xdr:to>
      <xdr:col>24</xdr:col>
      <xdr:colOff>31750</xdr:colOff>
      <xdr:row>36</xdr:row>
      <xdr:rowOff>99568</xdr:rowOff>
    </xdr:to>
    <xdr:cxnSp macro="">
      <xdr:nvCxnSpPr>
        <xdr:cNvPr id="297" name="直線コネクタ 296"/>
        <xdr:cNvCxnSpPr/>
      </xdr:nvCxnSpPr>
      <xdr:spPr>
        <a:xfrm flipV="1">
          <a:off x="15671800" y="624890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99568</xdr:rowOff>
    </xdr:to>
    <xdr:cxnSp macro="">
      <xdr:nvCxnSpPr>
        <xdr:cNvPr id="300" name="直線コネクタ 299"/>
        <xdr:cNvCxnSpPr/>
      </xdr:nvCxnSpPr>
      <xdr:spPr>
        <a:xfrm>
          <a:off x="14782800" y="62626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90424</xdr:rowOff>
    </xdr:from>
    <xdr:to>
      <xdr:col>21</xdr:col>
      <xdr:colOff>361950</xdr:colOff>
      <xdr:row>36</xdr:row>
      <xdr:rowOff>99568</xdr:rowOff>
    </xdr:to>
    <xdr:cxnSp macro="">
      <xdr:nvCxnSpPr>
        <xdr:cNvPr id="303" name="直線コネクタ 302"/>
        <xdr:cNvCxnSpPr/>
      </xdr:nvCxnSpPr>
      <xdr:spPr>
        <a:xfrm flipV="1">
          <a:off x="13893800" y="62626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158496</xdr:rowOff>
    </xdr:from>
    <xdr:to>
      <xdr:col>21</xdr:col>
      <xdr:colOff>412750</xdr:colOff>
      <xdr:row>37</xdr:row>
      <xdr:rowOff>88646</xdr:rowOff>
    </xdr:to>
    <xdr:sp macro="" textlink="">
      <xdr:nvSpPr>
        <xdr:cNvPr id="304" name="フローチャート : 判断 303"/>
        <xdr:cNvSpPr/>
      </xdr:nvSpPr>
      <xdr:spPr>
        <a:xfrm>
          <a:off x="14732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73423</xdr:rowOff>
    </xdr:from>
    <xdr:ext cx="762000" cy="259045"/>
    <xdr:sp macro="" textlink="">
      <xdr:nvSpPr>
        <xdr:cNvPr id="305" name="テキスト ボックス 304"/>
        <xdr:cNvSpPr txBox="1"/>
      </xdr:nvSpPr>
      <xdr:spPr>
        <a:xfrm>
          <a:off x="14401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90424</xdr:rowOff>
    </xdr:from>
    <xdr:to>
      <xdr:col>20</xdr:col>
      <xdr:colOff>158750</xdr:colOff>
      <xdr:row>36</xdr:row>
      <xdr:rowOff>99568</xdr:rowOff>
    </xdr:to>
    <xdr:cxnSp macro="">
      <xdr:nvCxnSpPr>
        <xdr:cNvPr id="306" name="直線コネクタ 305"/>
        <xdr:cNvCxnSpPr/>
      </xdr:nvCxnSpPr>
      <xdr:spPr>
        <a:xfrm>
          <a:off x="13004800" y="62626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09" name="フローチャート : 判断 308"/>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0" name="テキスト ボックス 30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25908</xdr:rowOff>
    </xdr:from>
    <xdr:to>
      <xdr:col>24</xdr:col>
      <xdr:colOff>82550</xdr:colOff>
      <xdr:row>36</xdr:row>
      <xdr:rowOff>127508</xdr:rowOff>
    </xdr:to>
    <xdr:sp macro="" textlink="">
      <xdr:nvSpPr>
        <xdr:cNvPr id="316" name="円/楕円 315"/>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42435</xdr:rowOff>
    </xdr:from>
    <xdr:ext cx="762000" cy="259045"/>
    <xdr:sp macro="" textlink="">
      <xdr:nvSpPr>
        <xdr:cNvPr id="317" name="補助費等該当値テキスト"/>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48768</xdr:rowOff>
    </xdr:from>
    <xdr:to>
      <xdr:col>22</xdr:col>
      <xdr:colOff>615950</xdr:colOff>
      <xdr:row>36</xdr:row>
      <xdr:rowOff>150368</xdr:rowOff>
    </xdr:to>
    <xdr:sp macro="" textlink="">
      <xdr:nvSpPr>
        <xdr:cNvPr id="318" name="円/楕円 317"/>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160545</xdr:rowOff>
    </xdr:from>
    <xdr:ext cx="736600" cy="259045"/>
    <xdr:sp macro="" textlink="">
      <xdr:nvSpPr>
        <xdr:cNvPr id="319" name="テキスト ボックス 318"/>
        <xdr:cNvSpPr txBox="1"/>
      </xdr:nvSpPr>
      <xdr:spPr>
        <a:xfrm>
          <a:off x="15290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39624</xdr:rowOff>
    </xdr:from>
    <xdr:to>
      <xdr:col>21</xdr:col>
      <xdr:colOff>412750</xdr:colOff>
      <xdr:row>36</xdr:row>
      <xdr:rowOff>141224</xdr:rowOff>
    </xdr:to>
    <xdr:sp macro="" textlink="">
      <xdr:nvSpPr>
        <xdr:cNvPr id="320" name="円/楕円 319"/>
        <xdr:cNvSpPr/>
      </xdr:nvSpPr>
      <xdr:spPr>
        <a:xfrm>
          <a:off x="14732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151401</xdr:rowOff>
    </xdr:from>
    <xdr:ext cx="762000" cy="259045"/>
    <xdr:sp macro="" textlink="">
      <xdr:nvSpPr>
        <xdr:cNvPr id="321" name="テキスト ボックス 320"/>
        <xdr:cNvSpPr txBox="1"/>
      </xdr:nvSpPr>
      <xdr:spPr>
        <a:xfrm>
          <a:off x="14401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48768</xdr:rowOff>
    </xdr:from>
    <xdr:to>
      <xdr:col>20</xdr:col>
      <xdr:colOff>209550</xdr:colOff>
      <xdr:row>36</xdr:row>
      <xdr:rowOff>150368</xdr:rowOff>
    </xdr:to>
    <xdr:sp macro="" textlink="">
      <xdr:nvSpPr>
        <xdr:cNvPr id="322" name="円/楕円 321"/>
        <xdr:cNvSpPr/>
      </xdr:nvSpPr>
      <xdr:spPr>
        <a:xfrm>
          <a:off x="13843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23" name="テキスト ボックス 322"/>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24" name="円/楕円 323"/>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151401</xdr:rowOff>
    </xdr:from>
    <xdr:ext cx="762000" cy="259045"/>
    <xdr:sp macro="" textlink="">
      <xdr:nvSpPr>
        <xdr:cNvPr id="325" name="テキスト ボックス 324"/>
        <xdr:cNvSpPr txBox="1"/>
      </xdr:nvSpPr>
      <xdr:spPr>
        <a:xfrm>
          <a:off x="12623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起債借入の抑制を図ってはいるが、経常的な公共事業等債や臨時財政対策債などの償還が増加しており、昨年より０．９ポイント増加し、類似団体平均並みとなった。</a:t>
          </a:r>
          <a:endParaRPr kumimoji="1" lang="en-US" altLang="ja-JP" sz="1300">
            <a:latin typeface="ＭＳ Ｐゴシック"/>
          </a:endParaRPr>
        </a:p>
        <a:p>
          <a:r>
            <a:rPr kumimoji="1" lang="ja-JP" altLang="en-US" sz="1300">
              <a:latin typeface="ＭＳ Ｐゴシック"/>
            </a:rPr>
            <a:t>　今後も大規模事業が控えているため、しばらく増加が見込まれるが、投資的事業の見直しを早期に行い、起債抑制を図りたい。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142239</xdr:rowOff>
    </xdr:from>
    <xdr:to>
      <xdr:col>7</xdr:col>
      <xdr:colOff>15875</xdr:colOff>
      <xdr:row>77</xdr:row>
      <xdr:rowOff>39370</xdr:rowOff>
    </xdr:to>
    <xdr:cxnSp macro="">
      <xdr:nvCxnSpPr>
        <xdr:cNvPr id="358" name="直線コネクタ 357"/>
        <xdr:cNvCxnSpPr/>
      </xdr:nvCxnSpPr>
      <xdr:spPr>
        <a:xfrm>
          <a:off x="3987800" y="13172439"/>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142239</xdr:rowOff>
    </xdr:to>
    <xdr:cxnSp macro="">
      <xdr:nvCxnSpPr>
        <xdr:cNvPr id="361" name="直線コネクタ 360"/>
        <xdr:cNvCxnSpPr/>
      </xdr:nvCxnSpPr>
      <xdr:spPr>
        <a:xfrm>
          <a:off x="3098800" y="131572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76</xdr:row>
      <xdr:rowOff>134620</xdr:rowOff>
    </xdr:to>
    <xdr:cxnSp macro="">
      <xdr:nvCxnSpPr>
        <xdr:cNvPr id="364" name="直線コネクタ 363"/>
        <xdr:cNvCxnSpPr/>
      </xdr:nvCxnSpPr>
      <xdr:spPr>
        <a:xfrm flipV="1">
          <a:off x="2209800" y="13157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11430</xdr:rowOff>
    </xdr:from>
    <xdr:to>
      <xdr:col>4</xdr:col>
      <xdr:colOff>396875</xdr:colOff>
      <xdr:row>77</xdr:row>
      <xdr:rowOff>113030</xdr:rowOff>
    </xdr:to>
    <xdr:sp macro="" textlink="">
      <xdr:nvSpPr>
        <xdr:cNvPr id="365" name="フローチャート : 判断 364"/>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97807</xdr:rowOff>
    </xdr:from>
    <xdr:ext cx="762000" cy="259045"/>
    <xdr:sp macro="" textlink="">
      <xdr:nvSpPr>
        <xdr:cNvPr id="366" name="テキスト ボックス 365"/>
        <xdr:cNvSpPr txBox="1"/>
      </xdr:nvSpPr>
      <xdr:spPr>
        <a:xfrm>
          <a:off x="2717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134620</xdr:rowOff>
    </xdr:from>
    <xdr:to>
      <xdr:col>3</xdr:col>
      <xdr:colOff>142875</xdr:colOff>
      <xdr:row>76</xdr:row>
      <xdr:rowOff>165100</xdr:rowOff>
    </xdr:to>
    <xdr:cxnSp macro="">
      <xdr:nvCxnSpPr>
        <xdr:cNvPr id="367" name="直線コネクタ 366"/>
        <xdr:cNvCxnSpPr/>
      </xdr:nvCxnSpPr>
      <xdr:spPr>
        <a:xfrm flipV="1">
          <a:off x="1320800" y="131648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0" name="フローチャート : 判断 369"/>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55897</xdr:rowOff>
    </xdr:from>
    <xdr:ext cx="762000" cy="259045"/>
    <xdr:sp macro="" textlink="">
      <xdr:nvSpPr>
        <xdr:cNvPr id="371" name="テキスト ボックス 370"/>
        <xdr:cNvSpPr txBox="1"/>
      </xdr:nvSpPr>
      <xdr:spPr>
        <a:xfrm>
          <a:off x="939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160020</xdr:rowOff>
    </xdr:from>
    <xdr:to>
      <xdr:col>7</xdr:col>
      <xdr:colOff>66675</xdr:colOff>
      <xdr:row>77</xdr:row>
      <xdr:rowOff>90170</xdr:rowOff>
    </xdr:to>
    <xdr:sp macro="" textlink="">
      <xdr:nvSpPr>
        <xdr:cNvPr id="377" name="円/楕円 376"/>
        <xdr:cNvSpPr/>
      </xdr:nvSpPr>
      <xdr:spPr>
        <a:xfrm>
          <a:off x="47752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132097</xdr:rowOff>
    </xdr:from>
    <xdr:ext cx="762000" cy="259045"/>
    <xdr:sp macro="" textlink="">
      <xdr:nvSpPr>
        <xdr:cNvPr id="378" name="公債費該当値テキスト"/>
        <xdr:cNvSpPr txBox="1"/>
      </xdr:nvSpPr>
      <xdr:spPr>
        <a:xfrm>
          <a:off x="4914900" y="1316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91439</xdr:rowOff>
    </xdr:from>
    <xdr:to>
      <xdr:col>5</xdr:col>
      <xdr:colOff>600075</xdr:colOff>
      <xdr:row>77</xdr:row>
      <xdr:rowOff>21589</xdr:rowOff>
    </xdr:to>
    <xdr:sp macro="" textlink="">
      <xdr:nvSpPr>
        <xdr:cNvPr id="379" name="円/楕円 378"/>
        <xdr:cNvSpPr/>
      </xdr:nvSpPr>
      <xdr:spPr>
        <a:xfrm>
          <a:off x="3937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31767</xdr:rowOff>
    </xdr:from>
    <xdr:ext cx="736600" cy="259045"/>
    <xdr:sp macro="" textlink="">
      <xdr:nvSpPr>
        <xdr:cNvPr id="380" name="テキスト ボックス 379"/>
        <xdr:cNvSpPr txBox="1"/>
      </xdr:nvSpPr>
      <xdr:spPr>
        <a:xfrm>
          <a:off x="3606800" y="1289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81" name="円/楕円 380"/>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2" name="テキスト ボックス 381"/>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83820</xdr:rowOff>
    </xdr:from>
    <xdr:to>
      <xdr:col>3</xdr:col>
      <xdr:colOff>193675</xdr:colOff>
      <xdr:row>77</xdr:row>
      <xdr:rowOff>13970</xdr:rowOff>
    </xdr:to>
    <xdr:sp macro="" textlink="">
      <xdr:nvSpPr>
        <xdr:cNvPr id="383" name="円/楕円 382"/>
        <xdr:cNvSpPr/>
      </xdr:nvSpPr>
      <xdr:spPr>
        <a:xfrm>
          <a:off x="2159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24147</xdr:rowOff>
    </xdr:from>
    <xdr:ext cx="762000" cy="259045"/>
    <xdr:sp macro="" textlink="">
      <xdr:nvSpPr>
        <xdr:cNvPr id="384" name="テキスト ボックス 383"/>
        <xdr:cNvSpPr txBox="1"/>
      </xdr:nvSpPr>
      <xdr:spPr>
        <a:xfrm>
          <a:off x="1828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114300</xdr:rowOff>
    </xdr:from>
    <xdr:to>
      <xdr:col>1</xdr:col>
      <xdr:colOff>676275</xdr:colOff>
      <xdr:row>77</xdr:row>
      <xdr:rowOff>44450</xdr:rowOff>
    </xdr:to>
    <xdr:sp macro="" textlink="">
      <xdr:nvSpPr>
        <xdr:cNvPr id="385" name="円/楕円 384"/>
        <xdr:cNvSpPr/>
      </xdr:nvSpPr>
      <xdr:spPr>
        <a:xfrm>
          <a:off x="1270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54627</xdr:rowOff>
    </xdr:from>
    <xdr:ext cx="762000" cy="259045"/>
    <xdr:sp macro="" textlink="">
      <xdr:nvSpPr>
        <xdr:cNvPr id="386" name="テキスト ボックス 385"/>
        <xdr:cNvSpPr txBox="1"/>
      </xdr:nvSpPr>
      <xdr:spPr>
        <a:xfrm>
          <a:off x="939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300">
              <a:solidFill>
                <a:schemeClr val="dk1"/>
              </a:solidFill>
              <a:latin typeface="+mn-lt"/>
              <a:ea typeface="+mn-ea"/>
              <a:cs typeface="+mn-cs"/>
            </a:rPr>
            <a:t>昨年度と比較すると</a:t>
          </a:r>
          <a:r>
            <a:rPr kumimoji="1" lang="ja-JP" altLang="en-US" sz="1300">
              <a:solidFill>
                <a:schemeClr val="dk1"/>
              </a:solidFill>
              <a:latin typeface="+mn-lt"/>
              <a:ea typeface="+mn-ea"/>
              <a:cs typeface="+mn-cs"/>
            </a:rPr>
            <a:t>１</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９</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増</a:t>
          </a:r>
          <a:r>
            <a:rPr kumimoji="1" lang="ja-JP" altLang="ja-JP" sz="1300">
              <a:solidFill>
                <a:schemeClr val="dk1"/>
              </a:solidFill>
              <a:latin typeface="+mn-lt"/>
              <a:ea typeface="+mn-ea"/>
              <a:cs typeface="+mn-cs"/>
            </a:rPr>
            <a:t>となり、類似団体平均を下回っているものの、今後も必要経費を精査し、可能な限りの抑制に努めたい。</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110998</xdr:rowOff>
    </xdr:from>
    <xdr:to>
      <xdr:col>24</xdr:col>
      <xdr:colOff>31750</xdr:colOff>
      <xdr:row>76</xdr:row>
      <xdr:rowOff>26415</xdr:rowOff>
    </xdr:to>
    <xdr:cxnSp macro="">
      <xdr:nvCxnSpPr>
        <xdr:cNvPr id="417" name="直線コネクタ 416"/>
        <xdr:cNvCxnSpPr/>
      </xdr:nvCxnSpPr>
      <xdr:spPr>
        <a:xfrm>
          <a:off x="15671800" y="12969748"/>
          <a:ext cx="8382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110998</xdr:rowOff>
    </xdr:from>
    <xdr:to>
      <xdr:col>22</xdr:col>
      <xdr:colOff>565150</xdr:colOff>
      <xdr:row>75</xdr:row>
      <xdr:rowOff>143002</xdr:rowOff>
    </xdr:to>
    <xdr:cxnSp macro="">
      <xdr:nvCxnSpPr>
        <xdr:cNvPr id="420" name="直線コネクタ 419"/>
        <xdr:cNvCxnSpPr/>
      </xdr:nvCxnSpPr>
      <xdr:spPr>
        <a:xfrm flipV="1">
          <a:off x="14782800" y="129697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60706</xdr:rowOff>
    </xdr:from>
    <xdr:to>
      <xdr:col>21</xdr:col>
      <xdr:colOff>361950</xdr:colOff>
      <xdr:row>75</xdr:row>
      <xdr:rowOff>143002</xdr:rowOff>
    </xdr:to>
    <xdr:cxnSp macro="">
      <xdr:nvCxnSpPr>
        <xdr:cNvPr id="423" name="直線コネクタ 422"/>
        <xdr:cNvCxnSpPr/>
      </xdr:nvCxnSpPr>
      <xdr:spPr>
        <a:xfrm>
          <a:off x="13893800" y="129194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30480</xdr:rowOff>
    </xdr:from>
    <xdr:to>
      <xdr:col>21</xdr:col>
      <xdr:colOff>412750</xdr:colOff>
      <xdr:row>76</xdr:row>
      <xdr:rowOff>132080</xdr:rowOff>
    </xdr:to>
    <xdr:sp macro="" textlink="">
      <xdr:nvSpPr>
        <xdr:cNvPr id="424" name="フローチャート : 判断 423"/>
        <xdr:cNvSpPr/>
      </xdr:nvSpPr>
      <xdr:spPr>
        <a:xfrm>
          <a:off x="14732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116857</xdr:rowOff>
    </xdr:from>
    <xdr:ext cx="762000" cy="259045"/>
    <xdr:sp macro="" textlink="">
      <xdr:nvSpPr>
        <xdr:cNvPr id="425" name="テキスト ボックス 424"/>
        <xdr:cNvSpPr txBox="1"/>
      </xdr:nvSpPr>
      <xdr:spPr>
        <a:xfrm>
          <a:off x="14401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117856</xdr:rowOff>
    </xdr:from>
    <xdr:to>
      <xdr:col>20</xdr:col>
      <xdr:colOff>158750</xdr:colOff>
      <xdr:row>75</xdr:row>
      <xdr:rowOff>60706</xdr:rowOff>
    </xdr:to>
    <xdr:cxnSp macro="">
      <xdr:nvCxnSpPr>
        <xdr:cNvPr id="426" name="直線コネクタ 425"/>
        <xdr:cNvCxnSpPr/>
      </xdr:nvCxnSpPr>
      <xdr:spPr>
        <a:xfrm>
          <a:off x="13004800" y="1280515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29" name="フローチャート : 判断 428"/>
        <xdr:cNvSpPr/>
      </xdr:nvSpPr>
      <xdr:spPr>
        <a:xfrm>
          <a:off x="12954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105427</xdr:rowOff>
    </xdr:from>
    <xdr:ext cx="762000" cy="259045"/>
    <xdr:sp macro="" textlink="">
      <xdr:nvSpPr>
        <xdr:cNvPr id="430" name="テキスト ボックス 429"/>
        <xdr:cNvSpPr txBox="1"/>
      </xdr:nvSpPr>
      <xdr:spPr>
        <a:xfrm>
          <a:off x="12623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147065</xdr:rowOff>
    </xdr:from>
    <xdr:to>
      <xdr:col>24</xdr:col>
      <xdr:colOff>82550</xdr:colOff>
      <xdr:row>76</xdr:row>
      <xdr:rowOff>77215</xdr:rowOff>
    </xdr:to>
    <xdr:sp macro="" textlink="">
      <xdr:nvSpPr>
        <xdr:cNvPr id="436" name="円/楕円 435"/>
        <xdr:cNvSpPr/>
      </xdr:nvSpPr>
      <xdr:spPr>
        <a:xfrm>
          <a:off x="164592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163593</xdr:rowOff>
    </xdr:from>
    <xdr:ext cx="762000" cy="259045"/>
    <xdr:sp macro="" textlink="">
      <xdr:nvSpPr>
        <xdr:cNvPr id="437" name="公債費以外該当値テキスト"/>
        <xdr:cNvSpPr txBox="1"/>
      </xdr:nvSpPr>
      <xdr:spPr>
        <a:xfrm>
          <a:off x="16598900" y="1285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60198</xdr:rowOff>
    </xdr:from>
    <xdr:to>
      <xdr:col>22</xdr:col>
      <xdr:colOff>615950</xdr:colOff>
      <xdr:row>75</xdr:row>
      <xdr:rowOff>161798</xdr:rowOff>
    </xdr:to>
    <xdr:sp macro="" textlink="">
      <xdr:nvSpPr>
        <xdr:cNvPr id="438" name="円/楕円 437"/>
        <xdr:cNvSpPr/>
      </xdr:nvSpPr>
      <xdr:spPr>
        <a:xfrm>
          <a:off x="15621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525</xdr:rowOff>
    </xdr:from>
    <xdr:ext cx="736600" cy="259045"/>
    <xdr:sp macro="" textlink="">
      <xdr:nvSpPr>
        <xdr:cNvPr id="439" name="テキスト ボックス 438"/>
        <xdr:cNvSpPr txBox="1"/>
      </xdr:nvSpPr>
      <xdr:spPr>
        <a:xfrm>
          <a:off x="15290800" y="12687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92202</xdr:rowOff>
    </xdr:from>
    <xdr:to>
      <xdr:col>21</xdr:col>
      <xdr:colOff>412750</xdr:colOff>
      <xdr:row>76</xdr:row>
      <xdr:rowOff>22352</xdr:rowOff>
    </xdr:to>
    <xdr:sp macro="" textlink="">
      <xdr:nvSpPr>
        <xdr:cNvPr id="440" name="円/楕円 439"/>
        <xdr:cNvSpPr/>
      </xdr:nvSpPr>
      <xdr:spPr>
        <a:xfrm>
          <a:off x="14732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32529</xdr:rowOff>
    </xdr:from>
    <xdr:ext cx="762000" cy="259045"/>
    <xdr:sp macro="" textlink="">
      <xdr:nvSpPr>
        <xdr:cNvPr id="441" name="テキスト ボックス 440"/>
        <xdr:cNvSpPr txBox="1"/>
      </xdr:nvSpPr>
      <xdr:spPr>
        <a:xfrm>
          <a:off x="14401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9906</xdr:rowOff>
    </xdr:from>
    <xdr:to>
      <xdr:col>20</xdr:col>
      <xdr:colOff>209550</xdr:colOff>
      <xdr:row>75</xdr:row>
      <xdr:rowOff>111506</xdr:rowOff>
    </xdr:to>
    <xdr:sp macro="" textlink="">
      <xdr:nvSpPr>
        <xdr:cNvPr id="442" name="円/楕円 441"/>
        <xdr:cNvSpPr/>
      </xdr:nvSpPr>
      <xdr:spPr>
        <a:xfrm>
          <a:off x="13843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121683</xdr:rowOff>
    </xdr:from>
    <xdr:ext cx="762000" cy="259045"/>
    <xdr:sp macro="" textlink="">
      <xdr:nvSpPr>
        <xdr:cNvPr id="443" name="テキスト ボックス 442"/>
        <xdr:cNvSpPr txBox="1"/>
      </xdr:nvSpPr>
      <xdr:spPr>
        <a:xfrm>
          <a:off x="13512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67056</xdr:rowOff>
    </xdr:from>
    <xdr:to>
      <xdr:col>19</xdr:col>
      <xdr:colOff>6350</xdr:colOff>
      <xdr:row>74</xdr:row>
      <xdr:rowOff>168656</xdr:rowOff>
    </xdr:to>
    <xdr:sp macro="" textlink="">
      <xdr:nvSpPr>
        <xdr:cNvPr id="444" name="円/楕円 443"/>
        <xdr:cNvSpPr/>
      </xdr:nvSpPr>
      <xdr:spPr>
        <a:xfrm>
          <a:off x="12954000" y="1275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7383</xdr:rowOff>
    </xdr:from>
    <xdr:ext cx="762000" cy="259045"/>
    <xdr:sp macro="" textlink="">
      <xdr:nvSpPr>
        <xdr:cNvPr id="445" name="テキスト ボックス 444"/>
        <xdr:cNvSpPr txBox="1"/>
      </xdr:nvSpPr>
      <xdr:spPr>
        <a:xfrm>
          <a:off x="12623800" y="1252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三重県明和町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126717</xdr:rowOff>
    </xdr:from>
    <xdr:to>
      <xdr:col>4</xdr:col>
      <xdr:colOff>1117600</xdr:colOff>
      <xdr:row>18</xdr:row>
      <xdr:rowOff>72</xdr:rowOff>
    </xdr:to>
    <xdr:cxnSp macro="">
      <xdr:nvCxnSpPr>
        <xdr:cNvPr id="52" name="直線コネクタ 51"/>
        <xdr:cNvCxnSpPr/>
      </xdr:nvCxnSpPr>
      <xdr:spPr bwMode="auto">
        <a:xfrm flipV="1">
          <a:off x="5003800" y="3088992"/>
          <a:ext cx="647700" cy="448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156163</xdr:rowOff>
    </xdr:from>
    <xdr:to>
      <xdr:col>4</xdr:col>
      <xdr:colOff>469900</xdr:colOff>
      <xdr:row>18</xdr:row>
      <xdr:rowOff>72</xdr:rowOff>
    </xdr:to>
    <xdr:cxnSp macro="">
      <xdr:nvCxnSpPr>
        <xdr:cNvPr id="55" name="直線コネクタ 54"/>
        <xdr:cNvCxnSpPr/>
      </xdr:nvCxnSpPr>
      <xdr:spPr bwMode="auto">
        <a:xfrm>
          <a:off x="4305300" y="3118438"/>
          <a:ext cx="698500" cy="15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138027</xdr:rowOff>
    </xdr:from>
    <xdr:to>
      <xdr:col>3</xdr:col>
      <xdr:colOff>904875</xdr:colOff>
      <xdr:row>17</xdr:row>
      <xdr:rowOff>156163</xdr:rowOff>
    </xdr:to>
    <xdr:cxnSp macro="">
      <xdr:nvCxnSpPr>
        <xdr:cNvPr id="58" name="直線コネクタ 57"/>
        <xdr:cNvCxnSpPr/>
      </xdr:nvCxnSpPr>
      <xdr:spPr bwMode="auto">
        <a:xfrm>
          <a:off x="3606800" y="3100302"/>
          <a:ext cx="698500" cy="18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78051</xdr:rowOff>
    </xdr:from>
    <xdr:to>
      <xdr:col>3</xdr:col>
      <xdr:colOff>955675</xdr:colOff>
      <xdr:row>18</xdr:row>
      <xdr:rowOff>8201</xdr:rowOff>
    </xdr:to>
    <xdr:sp macro="" textlink="">
      <xdr:nvSpPr>
        <xdr:cNvPr id="59" name="フローチャート : 判断 58"/>
        <xdr:cNvSpPr/>
      </xdr:nvSpPr>
      <xdr:spPr bwMode="auto">
        <a:xfrm>
          <a:off x="4254500" y="3040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18378</xdr:rowOff>
    </xdr:from>
    <xdr:ext cx="762000" cy="259045"/>
    <xdr:sp macro="" textlink="">
      <xdr:nvSpPr>
        <xdr:cNvPr id="60" name="テキスト ボックス 59"/>
        <xdr:cNvSpPr txBox="1"/>
      </xdr:nvSpPr>
      <xdr:spPr>
        <a:xfrm>
          <a:off x="3924300" y="280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97924</xdr:rowOff>
    </xdr:from>
    <xdr:to>
      <xdr:col>3</xdr:col>
      <xdr:colOff>206375</xdr:colOff>
      <xdr:row>17</xdr:row>
      <xdr:rowOff>138027</xdr:rowOff>
    </xdr:to>
    <xdr:cxnSp macro="">
      <xdr:nvCxnSpPr>
        <xdr:cNvPr id="61" name="直線コネクタ 60"/>
        <xdr:cNvCxnSpPr/>
      </xdr:nvCxnSpPr>
      <xdr:spPr bwMode="auto">
        <a:xfrm>
          <a:off x="2908300" y="3060199"/>
          <a:ext cx="698500" cy="40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14619</xdr:rowOff>
    </xdr:from>
    <xdr:to>
      <xdr:col>2</xdr:col>
      <xdr:colOff>692150</xdr:colOff>
      <xdr:row>17</xdr:row>
      <xdr:rowOff>116219</xdr:rowOff>
    </xdr:to>
    <xdr:sp macro="" textlink="">
      <xdr:nvSpPr>
        <xdr:cNvPr id="64" name="フローチャート : 判断 63"/>
        <xdr:cNvSpPr/>
      </xdr:nvSpPr>
      <xdr:spPr bwMode="auto">
        <a:xfrm>
          <a:off x="28575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126396</xdr:rowOff>
    </xdr:from>
    <xdr:ext cx="762000" cy="259045"/>
    <xdr:sp macro="" textlink="">
      <xdr:nvSpPr>
        <xdr:cNvPr id="65" name="テキスト ボックス 64"/>
        <xdr:cNvSpPr txBox="1"/>
      </xdr:nvSpPr>
      <xdr:spPr>
        <a:xfrm>
          <a:off x="2527300" y="2745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75917</xdr:rowOff>
    </xdr:from>
    <xdr:to>
      <xdr:col>5</xdr:col>
      <xdr:colOff>34925</xdr:colOff>
      <xdr:row>18</xdr:row>
      <xdr:rowOff>6067</xdr:rowOff>
    </xdr:to>
    <xdr:sp macro="" textlink="">
      <xdr:nvSpPr>
        <xdr:cNvPr id="71" name="円/楕円 70"/>
        <xdr:cNvSpPr/>
      </xdr:nvSpPr>
      <xdr:spPr bwMode="auto">
        <a:xfrm>
          <a:off x="5600700" y="3038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92444</xdr:rowOff>
    </xdr:from>
    <xdr:ext cx="762000" cy="259045"/>
    <xdr:sp macro="" textlink="">
      <xdr:nvSpPr>
        <xdr:cNvPr id="72" name="人口1人当たり決算額の推移該当値テキスト130"/>
        <xdr:cNvSpPr txBox="1"/>
      </xdr:nvSpPr>
      <xdr:spPr>
        <a:xfrm>
          <a:off x="5740400" y="288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77,901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120722</xdr:rowOff>
    </xdr:from>
    <xdr:to>
      <xdr:col>4</xdr:col>
      <xdr:colOff>520700</xdr:colOff>
      <xdr:row>18</xdr:row>
      <xdr:rowOff>50872</xdr:rowOff>
    </xdr:to>
    <xdr:sp macro="" textlink="">
      <xdr:nvSpPr>
        <xdr:cNvPr id="73" name="円/楕円 72"/>
        <xdr:cNvSpPr/>
      </xdr:nvSpPr>
      <xdr:spPr bwMode="auto">
        <a:xfrm>
          <a:off x="4953000" y="3082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61049</xdr:rowOff>
    </xdr:from>
    <xdr:ext cx="736600" cy="259045"/>
    <xdr:sp macro="" textlink="">
      <xdr:nvSpPr>
        <xdr:cNvPr id="74" name="テキスト ボックス 73"/>
        <xdr:cNvSpPr txBox="1"/>
      </xdr:nvSpPr>
      <xdr:spPr>
        <a:xfrm>
          <a:off x="4622800" y="2851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73,785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105363</xdr:rowOff>
    </xdr:from>
    <xdr:to>
      <xdr:col>3</xdr:col>
      <xdr:colOff>955675</xdr:colOff>
      <xdr:row>18</xdr:row>
      <xdr:rowOff>35513</xdr:rowOff>
    </xdr:to>
    <xdr:sp macro="" textlink="">
      <xdr:nvSpPr>
        <xdr:cNvPr id="75" name="円/楕円 74"/>
        <xdr:cNvSpPr/>
      </xdr:nvSpPr>
      <xdr:spPr bwMode="auto">
        <a:xfrm>
          <a:off x="4254500" y="3067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20290</xdr:rowOff>
    </xdr:from>
    <xdr:ext cx="762000" cy="259045"/>
    <xdr:sp macro="" textlink="">
      <xdr:nvSpPr>
        <xdr:cNvPr id="76" name="テキスト ボックス 75"/>
        <xdr:cNvSpPr txBox="1"/>
      </xdr:nvSpPr>
      <xdr:spPr>
        <a:xfrm>
          <a:off x="3924300" y="3154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75,196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87227</xdr:rowOff>
    </xdr:from>
    <xdr:to>
      <xdr:col>3</xdr:col>
      <xdr:colOff>257175</xdr:colOff>
      <xdr:row>18</xdr:row>
      <xdr:rowOff>17377</xdr:rowOff>
    </xdr:to>
    <xdr:sp macro="" textlink="">
      <xdr:nvSpPr>
        <xdr:cNvPr id="77" name="円/楕円 76"/>
        <xdr:cNvSpPr/>
      </xdr:nvSpPr>
      <xdr:spPr bwMode="auto">
        <a:xfrm>
          <a:off x="3556000" y="3049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27554</xdr:rowOff>
    </xdr:from>
    <xdr:ext cx="762000" cy="259045"/>
    <xdr:sp macro="" textlink="">
      <xdr:nvSpPr>
        <xdr:cNvPr id="78" name="テキスト ボックス 77"/>
        <xdr:cNvSpPr txBox="1"/>
      </xdr:nvSpPr>
      <xdr:spPr>
        <a:xfrm>
          <a:off x="3225800" y="2818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76,862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47124</xdr:rowOff>
    </xdr:from>
    <xdr:to>
      <xdr:col>2</xdr:col>
      <xdr:colOff>692150</xdr:colOff>
      <xdr:row>17</xdr:row>
      <xdr:rowOff>148724</xdr:rowOff>
    </xdr:to>
    <xdr:sp macro="" textlink="">
      <xdr:nvSpPr>
        <xdr:cNvPr id="79" name="円/楕円 78"/>
        <xdr:cNvSpPr/>
      </xdr:nvSpPr>
      <xdr:spPr bwMode="auto">
        <a:xfrm>
          <a:off x="2857500" y="3009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133501</xdr:rowOff>
    </xdr:from>
    <xdr:ext cx="762000" cy="259045"/>
    <xdr:sp macro="" textlink="">
      <xdr:nvSpPr>
        <xdr:cNvPr id="80" name="テキスト ボックス 79"/>
        <xdr:cNvSpPr txBox="1"/>
      </xdr:nvSpPr>
      <xdr:spPr>
        <a:xfrm>
          <a:off x="2527300" y="309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168409</xdr:rowOff>
    </xdr:from>
    <xdr:to>
      <xdr:col>4</xdr:col>
      <xdr:colOff>1117600</xdr:colOff>
      <xdr:row>35</xdr:row>
      <xdr:rowOff>176475</xdr:rowOff>
    </xdr:to>
    <xdr:cxnSp macro="">
      <xdr:nvCxnSpPr>
        <xdr:cNvPr id="115" name="直線コネクタ 114"/>
        <xdr:cNvCxnSpPr/>
      </xdr:nvCxnSpPr>
      <xdr:spPr bwMode="auto">
        <a:xfrm>
          <a:off x="5003800" y="6778759"/>
          <a:ext cx="647700" cy="80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168409</xdr:rowOff>
    </xdr:from>
    <xdr:to>
      <xdr:col>4</xdr:col>
      <xdr:colOff>469900</xdr:colOff>
      <xdr:row>35</xdr:row>
      <xdr:rowOff>197409</xdr:rowOff>
    </xdr:to>
    <xdr:cxnSp macro="">
      <xdr:nvCxnSpPr>
        <xdr:cNvPr id="118" name="直線コネクタ 117"/>
        <xdr:cNvCxnSpPr/>
      </xdr:nvCxnSpPr>
      <xdr:spPr bwMode="auto">
        <a:xfrm flipV="1">
          <a:off x="4305300" y="6778759"/>
          <a:ext cx="698500" cy="29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187971</xdr:rowOff>
    </xdr:from>
    <xdr:to>
      <xdr:col>3</xdr:col>
      <xdr:colOff>904875</xdr:colOff>
      <xdr:row>35</xdr:row>
      <xdr:rowOff>197409</xdr:rowOff>
    </xdr:to>
    <xdr:cxnSp macro="">
      <xdr:nvCxnSpPr>
        <xdr:cNvPr id="121" name="直線コネクタ 120"/>
        <xdr:cNvCxnSpPr/>
      </xdr:nvCxnSpPr>
      <xdr:spPr bwMode="auto">
        <a:xfrm>
          <a:off x="3606800" y="6798321"/>
          <a:ext cx="698500" cy="9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336151</xdr:rowOff>
    </xdr:from>
    <xdr:to>
      <xdr:col>3</xdr:col>
      <xdr:colOff>955675</xdr:colOff>
      <xdr:row>35</xdr:row>
      <xdr:rowOff>94851</xdr:rowOff>
    </xdr:to>
    <xdr:sp macro="" textlink="">
      <xdr:nvSpPr>
        <xdr:cNvPr id="122" name="フローチャート : 判断 121"/>
        <xdr:cNvSpPr/>
      </xdr:nvSpPr>
      <xdr:spPr bwMode="auto">
        <a:xfrm>
          <a:off x="4254500" y="6603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105028</xdr:rowOff>
    </xdr:from>
    <xdr:ext cx="762000" cy="259045"/>
    <xdr:sp macro="" textlink="">
      <xdr:nvSpPr>
        <xdr:cNvPr id="123" name="テキスト ボックス 122"/>
        <xdr:cNvSpPr txBox="1"/>
      </xdr:nvSpPr>
      <xdr:spPr>
        <a:xfrm>
          <a:off x="3924300" y="6372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122918</xdr:rowOff>
    </xdr:from>
    <xdr:to>
      <xdr:col>3</xdr:col>
      <xdr:colOff>206375</xdr:colOff>
      <xdr:row>35</xdr:row>
      <xdr:rowOff>187971</xdr:rowOff>
    </xdr:to>
    <xdr:cxnSp macro="">
      <xdr:nvCxnSpPr>
        <xdr:cNvPr id="124" name="直線コネクタ 123"/>
        <xdr:cNvCxnSpPr/>
      </xdr:nvCxnSpPr>
      <xdr:spPr bwMode="auto">
        <a:xfrm>
          <a:off x="2908300" y="6733268"/>
          <a:ext cx="698500" cy="65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187202</xdr:rowOff>
    </xdr:from>
    <xdr:to>
      <xdr:col>2</xdr:col>
      <xdr:colOff>692150</xdr:colOff>
      <xdr:row>34</xdr:row>
      <xdr:rowOff>288802</xdr:rowOff>
    </xdr:to>
    <xdr:sp macro="" textlink="">
      <xdr:nvSpPr>
        <xdr:cNvPr id="127" name="フローチャート : 判断 126"/>
        <xdr:cNvSpPr/>
      </xdr:nvSpPr>
      <xdr:spPr bwMode="auto">
        <a:xfrm>
          <a:off x="2857500" y="6454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298979</xdr:rowOff>
    </xdr:from>
    <xdr:ext cx="762000" cy="259045"/>
    <xdr:sp macro="" textlink="">
      <xdr:nvSpPr>
        <xdr:cNvPr id="128" name="テキスト ボックス 127"/>
        <xdr:cNvSpPr txBox="1"/>
      </xdr:nvSpPr>
      <xdr:spPr>
        <a:xfrm>
          <a:off x="2527300" y="622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125675</xdr:rowOff>
    </xdr:from>
    <xdr:to>
      <xdr:col>5</xdr:col>
      <xdr:colOff>34925</xdr:colOff>
      <xdr:row>35</xdr:row>
      <xdr:rowOff>227275</xdr:rowOff>
    </xdr:to>
    <xdr:sp macro="" textlink="">
      <xdr:nvSpPr>
        <xdr:cNvPr id="134" name="円/楕円 133"/>
        <xdr:cNvSpPr/>
      </xdr:nvSpPr>
      <xdr:spPr bwMode="auto">
        <a:xfrm>
          <a:off x="5600700" y="6736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313652</xdr:rowOff>
    </xdr:from>
    <xdr:ext cx="762000" cy="259045"/>
    <xdr:sp macro="" textlink="">
      <xdr:nvSpPr>
        <xdr:cNvPr id="135" name="人口1人当たり決算額の推移該当値テキスト445"/>
        <xdr:cNvSpPr txBox="1"/>
      </xdr:nvSpPr>
      <xdr:spPr>
        <a:xfrm>
          <a:off x="5740400" y="658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15,235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117609</xdr:rowOff>
    </xdr:from>
    <xdr:to>
      <xdr:col>4</xdr:col>
      <xdr:colOff>520700</xdr:colOff>
      <xdr:row>35</xdr:row>
      <xdr:rowOff>219209</xdr:rowOff>
    </xdr:to>
    <xdr:sp macro="" textlink="">
      <xdr:nvSpPr>
        <xdr:cNvPr id="136" name="円/楕円 135"/>
        <xdr:cNvSpPr/>
      </xdr:nvSpPr>
      <xdr:spPr bwMode="auto">
        <a:xfrm>
          <a:off x="4953000" y="6727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229386</xdr:rowOff>
    </xdr:from>
    <xdr:ext cx="736600" cy="259045"/>
    <xdr:sp macro="" textlink="">
      <xdr:nvSpPr>
        <xdr:cNvPr id="137" name="テキスト ボックス 136"/>
        <xdr:cNvSpPr txBox="1"/>
      </xdr:nvSpPr>
      <xdr:spPr>
        <a:xfrm>
          <a:off x="4622800" y="6496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146609</xdr:rowOff>
    </xdr:from>
    <xdr:to>
      <xdr:col>3</xdr:col>
      <xdr:colOff>955675</xdr:colOff>
      <xdr:row>35</xdr:row>
      <xdr:rowOff>248209</xdr:rowOff>
    </xdr:to>
    <xdr:sp macro="" textlink="">
      <xdr:nvSpPr>
        <xdr:cNvPr id="138" name="円/楕円 137"/>
        <xdr:cNvSpPr/>
      </xdr:nvSpPr>
      <xdr:spPr bwMode="auto">
        <a:xfrm>
          <a:off x="4254500" y="6756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232986</xdr:rowOff>
    </xdr:from>
    <xdr:ext cx="762000" cy="259045"/>
    <xdr:sp macro="" textlink="">
      <xdr:nvSpPr>
        <xdr:cNvPr id="139" name="テキスト ボックス 138"/>
        <xdr:cNvSpPr txBox="1"/>
      </xdr:nvSpPr>
      <xdr:spPr>
        <a:xfrm>
          <a:off x="3924300" y="6843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137171</xdr:rowOff>
    </xdr:from>
    <xdr:to>
      <xdr:col>3</xdr:col>
      <xdr:colOff>257175</xdr:colOff>
      <xdr:row>35</xdr:row>
      <xdr:rowOff>238771</xdr:rowOff>
    </xdr:to>
    <xdr:sp macro="" textlink="">
      <xdr:nvSpPr>
        <xdr:cNvPr id="140" name="円/楕円 139"/>
        <xdr:cNvSpPr/>
      </xdr:nvSpPr>
      <xdr:spPr bwMode="auto">
        <a:xfrm>
          <a:off x="3556000" y="6747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223548</xdr:rowOff>
    </xdr:from>
    <xdr:ext cx="762000" cy="259045"/>
    <xdr:sp macro="" textlink="">
      <xdr:nvSpPr>
        <xdr:cNvPr id="141" name="テキスト ボックス 140"/>
        <xdr:cNvSpPr txBox="1"/>
      </xdr:nvSpPr>
      <xdr:spPr>
        <a:xfrm>
          <a:off x="3225800" y="6833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72118</xdr:rowOff>
    </xdr:from>
    <xdr:to>
      <xdr:col>2</xdr:col>
      <xdr:colOff>692150</xdr:colOff>
      <xdr:row>35</xdr:row>
      <xdr:rowOff>173718</xdr:rowOff>
    </xdr:to>
    <xdr:sp macro="" textlink="">
      <xdr:nvSpPr>
        <xdr:cNvPr id="142" name="円/楕円 141"/>
        <xdr:cNvSpPr/>
      </xdr:nvSpPr>
      <xdr:spPr bwMode="auto">
        <a:xfrm>
          <a:off x="2857500" y="6682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158495</xdr:rowOff>
    </xdr:from>
    <xdr:ext cx="762000" cy="259045"/>
    <xdr:sp macro="" textlink="">
      <xdr:nvSpPr>
        <xdr:cNvPr id="143" name="テキスト ボックス 142"/>
        <xdr:cNvSpPr txBox="1"/>
      </xdr:nvSpPr>
      <xdr:spPr>
        <a:xfrm>
          <a:off x="2527300" y="676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昨年に比べ、実質単年度収支は昨年度を３．８０ポイント下回り▲３．９８％となった。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r>
            <a:rPr kumimoji="1" lang="ja-JP" altLang="ja-JP" sz="1400">
              <a:solidFill>
                <a:schemeClr val="dk1"/>
              </a:solidFill>
              <a:latin typeface="+mn-lt"/>
              <a:ea typeface="+mn-ea"/>
              <a:cs typeface="+mn-cs"/>
            </a:rPr>
            <a:t>実質収支額が４．６０％減少したのは</a:t>
          </a:r>
          <a:r>
            <a:rPr kumimoji="1" lang="ja-JP" altLang="ja-JP" sz="1100">
              <a:solidFill>
                <a:schemeClr val="dk1"/>
              </a:solidFill>
              <a:latin typeface="+mn-lt"/>
              <a:ea typeface="+mn-ea"/>
              <a:cs typeface="+mn-cs"/>
            </a:rPr>
            <a:t>、</a:t>
          </a:r>
          <a:r>
            <a:rPr kumimoji="1" lang="ja-JP" altLang="en-US" sz="1400">
              <a:latin typeface="ＭＳ ゴシック" pitchFamily="49" charset="-128"/>
              <a:ea typeface="ＭＳ ゴシック" pitchFamily="49" charset="-128"/>
            </a:rPr>
            <a:t>財政状況が非常に厳しく、財政調整基金からの繰入金が大きくなってきているためである。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普通会計（一般会計・斎宮跡保存事業特別会計・住宅新築資金等貸付事業特別会計）ベースでは、</a:t>
          </a:r>
          <a:r>
            <a:rPr kumimoji="1" lang="ja-JP" altLang="en-US" sz="1400">
              <a:solidFill>
                <a:schemeClr val="dk1"/>
              </a:solidFill>
              <a:latin typeface="+mn-lt"/>
              <a:ea typeface="+mn-ea"/>
              <a:cs typeface="+mn-cs"/>
            </a:rPr>
            <a:t>７</a:t>
          </a:r>
          <a:r>
            <a:rPr kumimoji="1" lang="ja-JP" altLang="ja-JP" sz="1400">
              <a:solidFill>
                <a:schemeClr val="dk1"/>
              </a:solidFill>
              <a:latin typeface="+mn-lt"/>
              <a:ea typeface="+mn-ea"/>
              <a:cs typeface="+mn-cs"/>
            </a:rPr>
            <a:t>．</a:t>
          </a:r>
          <a:r>
            <a:rPr kumimoji="1" lang="ja-JP" altLang="en-US" sz="1400">
              <a:solidFill>
                <a:schemeClr val="dk1"/>
              </a:solidFill>
              <a:latin typeface="+mn-lt"/>
              <a:ea typeface="+mn-ea"/>
              <a:cs typeface="+mn-cs"/>
            </a:rPr>
            <a:t>０９</a:t>
          </a:r>
          <a:r>
            <a:rPr kumimoji="1" lang="ja-JP" altLang="ja-JP" sz="1400">
              <a:solidFill>
                <a:schemeClr val="dk1"/>
              </a:solidFill>
              <a:latin typeface="+mn-lt"/>
              <a:ea typeface="+mn-ea"/>
              <a:cs typeface="+mn-cs"/>
            </a:rPr>
            <a:t>％の黒字となり、前年に比べ</a:t>
          </a:r>
          <a:r>
            <a:rPr kumimoji="1" lang="ja-JP" altLang="en-US" sz="1400">
              <a:solidFill>
                <a:schemeClr val="dk1"/>
              </a:solidFill>
              <a:latin typeface="+mn-lt"/>
              <a:ea typeface="+mn-ea"/>
              <a:cs typeface="+mn-cs"/>
            </a:rPr>
            <a:t>４</a:t>
          </a:r>
          <a:r>
            <a:rPr kumimoji="1" lang="ja-JP" altLang="ja-JP" sz="1400">
              <a:solidFill>
                <a:schemeClr val="dk1"/>
              </a:solidFill>
              <a:latin typeface="+mn-lt"/>
              <a:ea typeface="+mn-ea"/>
              <a:cs typeface="+mn-cs"/>
            </a:rPr>
            <a:t>．</a:t>
          </a:r>
          <a:r>
            <a:rPr kumimoji="1" lang="ja-JP" altLang="en-US" sz="1400">
              <a:solidFill>
                <a:schemeClr val="dk1"/>
              </a:solidFill>
              <a:latin typeface="+mn-lt"/>
              <a:ea typeface="+mn-ea"/>
              <a:cs typeface="+mn-cs"/>
            </a:rPr>
            <a:t>６０</a:t>
          </a:r>
          <a:r>
            <a:rPr kumimoji="1" lang="ja-JP" altLang="ja-JP" sz="1400">
              <a:solidFill>
                <a:schemeClr val="dk1"/>
              </a:solidFill>
              <a:latin typeface="+mn-lt"/>
              <a:ea typeface="+mn-ea"/>
              <a:cs typeface="+mn-cs"/>
            </a:rPr>
            <a:t>ポイント</a:t>
          </a:r>
          <a:r>
            <a:rPr kumimoji="1" lang="ja-JP" altLang="en-US" sz="1400">
              <a:solidFill>
                <a:schemeClr val="dk1"/>
              </a:solidFill>
              <a:latin typeface="+mn-lt"/>
              <a:ea typeface="+mn-ea"/>
              <a:cs typeface="+mn-cs"/>
            </a:rPr>
            <a:t>減</a:t>
          </a:r>
          <a:r>
            <a:rPr kumimoji="1" lang="ja-JP" altLang="ja-JP" sz="1400">
              <a:solidFill>
                <a:schemeClr val="dk1"/>
              </a:solidFill>
              <a:latin typeface="+mn-lt"/>
              <a:ea typeface="+mn-ea"/>
              <a:cs typeface="+mn-cs"/>
            </a:rPr>
            <a:t>となっ</a:t>
          </a:r>
          <a:r>
            <a:rPr kumimoji="1" lang="ja-JP" altLang="en-US" sz="1400">
              <a:solidFill>
                <a:schemeClr val="dk1"/>
              </a:solidFill>
              <a:latin typeface="+mn-lt"/>
              <a:ea typeface="+mn-ea"/>
              <a:cs typeface="+mn-cs"/>
            </a:rPr>
            <a:t>た</a:t>
          </a:r>
          <a:r>
            <a:rPr kumimoji="1" lang="ja-JP" altLang="ja-JP" sz="1400">
              <a:solidFill>
                <a:schemeClr val="dk1"/>
              </a:solidFill>
              <a:latin typeface="+mn-lt"/>
              <a:ea typeface="+mn-ea"/>
              <a:cs typeface="+mn-cs"/>
            </a:rPr>
            <a:t>。</a:t>
          </a:r>
          <a:r>
            <a:rPr kumimoji="1" lang="ja-JP" altLang="en-US" sz="1400">
              <a:solidFill>
                <a:schemeClr val="dk1"/>
              </a:solidFill>
              <a:latin typeface="+mn-lt"/>
              <a:ea typeface="+mn-ea"/>
              <a:cs typeface="+mn-cs"/>
            </a:rPr>
            <a:t>減少の要因としては、一般会計で新規こども園の建設費などである。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　</a:t>
          </a:r>
          <a:r>
            <a:rPr kumimoji="1" lang="ja-JP" altLang="en-US" sz="1400">
              <a:solidFill>
                <a:schemeClr val="dk1"/>
              </a:solidFill>
              <a:latin typeface="+mn-lt"/>
              <a:ea typeface="+mn-ea"/>
              <a:cs typeface="+mn-cs"/>
            </a:rPr>
            <a:t>水道事業会計については、借入金などの減少により、昨年度より１．８３ポイントの増であった。</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また、</a:t>
          </a:r>
          <a:r>
            <a:rPr kumimoji="1" lang="ja-JP" altLang="en-US" sz="1400">
              <a:solidFill>
                <a:schemeClr val="dk1"/>
              </a:solidFill>
              <a:latin typeface="+mn-lt"/>
              <a:ea typeface="+mn-ea"/>
              <a:cs typeface="+mn-cs"/>
            </a:rPr>
            <a:t>国民健康保険特別</a:t>
          </a:r>
          <a:r>
            <a:rPr kumimoji="1" lang="ja-JP" altLang="ja-JP" sz="1400">
              <a:solidFill>
                <a:schemeClr val="dk1"/>
              </a:solidFill>
              <a:latin typeface="+mn-lt"/>
              <a:ea typeface="+mn-ea"/>
              <a:cs typeface="+mn-cs"/>
            </a:rPr>
            <a:t>会計については、昨年同様赤字はないものの、</a:t>
          </a:r>
          <a:r>
            <a:rPr kumimoji="1" lang="ja-JP" altLang="en-US" sz="1400">
              <a:solidFill>
                <a:schemeClr val="dk1"/>
              </a:solidFill>
              <a:latin typeface="+mn-lt"/>
              <a:ea typeface="+mn-ea"/>
              <a:cs typeface="+mn-cs"/>
            </a:rPr>
            <a:t>医療費の増などにより、昨年度より１</a:t>
          </a:r>
          <a:r>
            <a:rPr kumimoji="1" lang="ja-JP" altLang="ja-JP" sz="1400">
              <a:solidFill>
                <a:schemeClr val="dk1"/>
              </a:solidFill>
              <a:latin typeface="+mn-lt"/>
              <a:ea typeface="+mn-ea"/>
              <a:cs typeface="+mn-cs"/>
            </a:rPr>
            <a:t>．</a:t>
          </a:r>
          <a:r>
            <a:rPr kumimoji="1" lang="ja-JP" altLang="en-US" sz="1400">
              <a:solidFill>
                <a:schemeClr val="dk1"/>
              </a:solidFill>
              <a:latin typeface="+mn-lt"/>
              <a:ea typeface="+mn-ea"/>
              <a:cs typeface="+mn-cs"/>
            </a:rPr>
            <a:t>０６ポイント</a:t>
          </a:r>
          <a:r>
            <a:rPr kumimoji="1" lang="ja-JP" altLang="ja-JP" sz="1400">
              <a:solidFill>
                <a:schemeClr val="dk1"/>
              </a:solidFill>
              <a:latin typeface="+mn-lt"/>
              <a:ea typeface="+mn-ea"/>
              <a:cs typeface="+mn-cs"/>
            </a:rPr>
            <a:t>の減となっている。</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昨年に比べ、実質公債比率の分子全体として</a:t>
          </a:r>
          <a:r>
            <a:rPr kumimoji="1" lang="ja-JP" altLang="en-US" sz="1400">
              <a:solidFill>
                <a:schemeClr val="dk1"/>
              </a:solidFill>
              <a:latin typeface="+mn-lt"/>
              <a:ea typeface="+mn-ea"/>
              <a:cs typeface="+mn-cs"/>
            </a:rPr>
            <a:t>７</a:t>
          </a:r>
          <a:r>
            <a:rPr kumimoji="1" lang="ja-JP" altLang="ja-JP" sz="1400">
              <a:solidFill>
                <a:schemeClr val="dk1"/>
              </a:solidFill>
              <a:latin typeface="+mn-lt"/>
              <a:ea typeface="+mn-ea"/>
              <a:cs typeface="+mn-cs"/>
            </a:rPr>
            <a:t>百万円</a:t>
          </a:r>
          <a:r>
            <a:rPr kumimoji="1" lang="ja-JP" altLang="en-US" sz="1400">
              <a:solidFill>
                <a:schemeClr val="dk1"/>
              </a:solidFill>
              <a:latin typeface="+mn-lt"/>
              <a:ea typeface="+mn-ea"/>
              <a:cs typeface="+mn-cs"/>
            </a:rPr>
            <a:t>減少</a:t>
          </a:r>
          <a:r>
            <a:rPr kumimoji="1" lang="ja-JP" altLang="ja-JP" sz="1400">
              <a:solidFill>
                <a:schemeClr val="dk1"/>
              </a:solidFill>
              <a:latin typeface="+mn-lt"/>
              <a:ea typeface="+mn-ea"/>
              <a:cs typeface="+mn-cs"/>
            </a:rPr>
            <a:t>した。</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　主な要因としては、元利償還金等（Ａ）については、</a:t>
          </a:r>
          <a:r>
            <a:rPr kumimoji="1" lang="ja-JP" altLang="en-US" sz="1400">
              <a:solidFill>
                <a:schemeClr val="dk1"/>
              </a:solidFill>
              <a:latin typeface="+mn-lt"/>
              <a:ea typeface="+mn-ea"/>
              <a:cs typeface="+mn-cs"/>
            </a:rPr>
            <a:t>元利償還金が３５百万円増と</a:t>
          </a:r>
          <a:r>
            <a:rPr kumimoji="1" lang="ja-JP" altLang="ja-JP" sz="1400">
              <a:solidFill>
                <a:schemeClr val="dk1"/>
              </a:solidFill>
              <a:latin typeface="+mn-lt"/>
              <a:ea typeface="+mn-ea"/>
              <a:cs typeface="+mn-cs"/>
            </a:rPr>
            <a:t>公営企業債の元利償還金に対する繰入金が１４百万円増</a:t>
          </a:r>
          <a:r>
            <a:rPr kumimoji="1" lang="ja-JP" altLang="en-US" sz="1400">
              <a:solidFill>
                <a:schemeClr val="dk1"/>
              </a:solidFill>
              <a:latin typeface="+mn-lt"/>
              <a:ea typeface="+mn-ea"/>
              <a:cs typeface="+mn-cs"/>
            </a:rPr>
            <a:t>の計４９百万円の増に対し、</a:t>
          </a:r>
          <a:r>
            <a:rPr kumimoji="1" lang="ja-JP" altLang="ja-JP" sz="1400">
              <a:solidFill>
                <a:schemeClr val="dk1"/>
              </a:solidFill>
              <a:latin typeface="+mn-lt"/>
              <a:ea typeface="+mn-ea"/>
              <a:cs typeface="+mn-cs"/>
            </a:rPr>
            <a:t>算入公債費等（Ｂ）について</a:t>
          </a:r>
          <a:r>
            <a:rPr kumimoji="1" lang="ja-JP" altLang="en-US" sz="1400">
              <a:solidFill>
                <a:schemeClr val="dk1"/>
              </a:solidFill>
              <a:latin typeface="+mn-lt"/>
              <a:ea typeface="+mn-ea"/>
              <a:cs typeface="+mn-cs"/>
            </a:rPr>
            <a:t>２８</a:t>
          </a:r>
          <a:r>
            <a:rPr kumimoji="1" lang="ja-JP" altLang="ja-JP" sz="1400">
              <a:solidFill>
                <a:schemeClr val="dk1"/>
              </a:solidFill>
              <a:latin typeface="+mn-lt"/>
              <a:ea typeface="+mn-ea"/>
              <a:cs typeface="+mn-cs"/>
            </a:rPr>
            <a:t>百万円</a:t>
          </a:r>
          <a:r>
            <a:rPr kumimoji="1" lang="ja-JP" altLang="en-US" sz="1400">
              <a:solidFill>
                <a:schemeClr val="dk1"/>
              </a:solidFill>
              <a:latin typeface="+mn-lt"/>
              <a:ea typeface="+mn-ea"/>
              <a:cs typeface="+mn-cs"/>
            </a:rPr>
            <a:t>増にとどまったた</a:t>
          </a:r>
          <a:r>
            <a:rPr kumimoji="1" lang="ja-JP" altLang="ja-JP" sz="1400">
              <a:solidFill>
                <a:schemeClr val="dk1"/>
              </a:solidFill>
              <a:latin typeface="+mn-lt"/>
              <a:ea typeface="+mn-ea"/>
              <a:cs typeface="+mn-cs"/>
            </a:rPr>
            <a:t>めである。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　明和町としては、今後</a:t>
          </a:r>
          <a:r>
            <a:rPr kumimoji="1" lang="ja-JP" altLang="en-US" sz="1400">
              <a:solidFill>
                <a:schemeClr val="dk1"/>
              </a:solidFill>
              <a:latin typeface="+mn-lt"/>
              <a:ea typeface="+mn-ea"/>
              <a:cs typeface="+mn-cs"/>
            </a:rPr>
            <a:t>も</a:t>
          </a:r>
          <a:r>
            <a:rPr kumimoji="1" lang="ja-JP" altLang="ja-JP" sz="1400">
              <a:solidFill>
                <a:schemeClr val="dk1"/>
              </a:solidFill>
              <a:latin typeface="+mn-lt"/>
              <a:ea typeface="+mn-ea"/>
              <a:cs typeface="+mn-cs"/>
            </a:rPr>
            <a:t>下水道事業や社会資本整備総合交付金事業等で元利償還金が増加する見込みである。</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400">
              <a:solidFill>
                <a:schemeClr val="dk1"/>
              </a:solidFill>
              <a:latin typeface="+mn-lt"/>
              <a:ea typeface="+mn-ea"/>
              <a:cs typeface="+mn-cs"/>
            </a:rPr>
            <a:t>昨年に比べ、将来負担比率の分子全体として</a:t>
          </a:r>
          <a:r>
            <a:rPr kumimoji="1" lang="ja-JP" altLang="en-US" sz="1400">
              <a:solidFill>
                <a:schemeClr val="dk1"/>
              </a:solidFill>
              <a:latin typeface="+mn-lt"/>
              <a:ea typeface="+mn-ea"/>
              <a:cs typeface="+mn-cs"/>
            </a:rPr>
            <a:t>６４</a:t>
          </a:r>
          <a:r>
            <a:rPr kumimoji="1" lang="ja-JP" altLang="ja-JP" sz="1400">
              <a:solidFill>
                <a:schemeClr val="dk1"/>
              </a:solidFill>
              <a:latin typeface="+mn-lt"/>
              <a:ea typeface="+mn-ea"/>
              <a:cs typeface="+mn-cs"/>
            </a:rPr>
            <a:t>百万円増加した。</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　主な要因としては、将来負担額（Ａ）については</a:t>
          </a:r>
          <a:r>
            <a:rPr kumimoji="1" lang="ja-JP" altLang="en-US" sz="1400">
              <a:solidFill>
                <a:schemeClr val="dk1"/>
              </a:solidFill>
              <a:latin typeface="+mn-lt"/>
              <a:ea typeface="+mn-ea"/>
              <a:cs typeface="+mn-cs"/>
            </a:rPr>
            <a:t>起債残高の増など７４</a:t>
          </a:r>
          <a:r>
            <a:rPr kumimoji="1" lang="ja-JP" altLang="ja-JP" sz="1400">
              <a:solidFill>
                <a:schemeClr val="dk1"/>
              </a:solidFill>
              <a:latin typeface="+mn-lt"/>
              <a:ea typeface="+mn-ea"/>
              <a:cs typeface="+mn-cs"/>
            </a:rPr>
            <a:t>百万円増</a:t>
          </a:r>
          <a:r>
            <a:rPr kumimoji="1" lang="ja-JP" altLang="en-US" sz="1400">
              <a:solidFill>
                <a:schemeClr val="dk1"/>
              </a:solidFill>
              <a:latin typeface="+mn-lt"/>
              <a:ea typeface="+mn-ea"/>
              <a:cs typeface="+mn-cs"/>
            </a:rPr>
            <a:t>に対して</a:t>
          </a:r>
          <a:r>
            <a:rPr kumimoji="1" lang="ja-JP" altLang="ja-JP" sz="1400">
              <a:solidFill>
                <a:schemeClr val="dk1"/>
              </a:solidFill>
              <a:latin typeface="+mn-lt"/>
              <a:ea typeface="+mn-ea"/>
              <a:cs typeface="+mn-cs"/>
            </a:rPr>
            <a:t>、充当可能財源等（Ｂ）について、基金積立による充当可能基金</a:t>
          </a:r>
          <a:r>
            <a:rPr kumimoji="1" lang="ja-JP" altLang="en-US" sz="1400">
              <a:solidFill>
                <a:schemeClr val="dk1"/>
              </a:solidFill>
              <a:latin typeface="+mn-lt"/>
              <a:ea typeface="+mn-ea"/>
              <a:cs typeface="+mn-cs"/>
            </a:rPr>
            <a:t>は４７百万円の増であったが</a:t>
          </a:r>
          <a:r>
            <a:rPr kumimoji="1" lang="ja-JP" altLang="ja-JP" sz="1400">
              <a:solidFill>
                <a:schemeClr val="dk1"/>
              </a:solidFill>
              <a:latin typeface="+mn-lt"/>
              <a:ea typeface="+mn-ea"/>
              <a:cs typeface="+mn-cs"/>
            </a:rPr>
            <a:t>、充当可能特定歳入の減が３</a:t>
          </a:r>
          <a:r>
            <a:rPr kumimoji="1" lang="ja-JP" altLang="en-US" sz="1400">
              <a:solidFill>
                <a:schemeClr val="dk1"/>
              </a:solidFill>
              <a:latin typeface="+mn-lt"/>
              <a:ea typeface="+mn-ea"/>
              <a:cs typeface="+mn-cs"/>
            </a:rPr>
            <a:t>０</a:t>
          </a:r>
          <a:r>
            <a:rPr kumimoji="1" lang="ja-JP" altLang="ja-JP" sz="1400">
              <a:solidFill>
                <a:schemeClr val="dk1"/>
              </a:solidFill>
              <a:latin typeface="+mn-lt"/>
              <a:ea typeface="+mn-ea"/>
              <a:cs typeface="+mn-cs"/>
            </a:rPr>
            <a:t>百万円、基準財政需要額算入見込額の</a:t>
          </a:r>
          <a:r>
            <a:rPr kumimoji="1" lang="ja-JP" altLang="en-US" sz="1400">
              <a:solidFill>
                <a:schemeClr val="dk1"/>
              </a:solidFill>
              <a:latin typeface="+mn-lt"/>
              <a:ea typeface="+mn-ea"/>
              <a:cs typeface="+mn-cs"/>
            </a:rPr>
            <a:t>減</a:t>
          </a:r>
          <a:r>
            <a:rPr kumimoji="1" lang="ja-JP" altLang="ja-JP" sz="1400">
              <a:solidFill>
                <a:schemeClr val="dk1"/>
              </a:solidFill>
              <a:latin typeface="+mn-lt"/>
              <a:ea typeface="+mn-ea"/>
              <a:cs typeface="+mn-cs"/>
            </a:rPr>
            <a:t>が</a:t>
          </a:r>
          <a:r>
            <a:rPr kumimoji="1" lang="ja-JP" altLang="en-US" sz="1400">
              <a:solidFill>
                <a:schemeClr val="dk1"/>
              </a:solidFill>
              <a:latin typeface="+mn-lt"/>
              <a:ea typeface="+mn-ea"/>
              <a:cs typeface="+mn-cs"/>
            </a:rPr>
            <a:t>９</a:t>
          </a:r>
          <a:r>
            <a:rPr kumimoji="1" lang="ja-JP" altLang="ja-JP" sz="1400">
              <a:solidFill>
                <a:schemeClr val="dk1"/>
              </a:solidFill>
              <a:latin typeface="+mn-lt"/>
              <a:ea typeface="+mn-ea"/>
              <a:cs typeface="+mn-cs"/>
            </a:rPr>
            <a:t>百万円であったためである。</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今後も起債借入額の増が見込まれるが、投資的事業の抑制も含め、歳出の見直しに努めたい。</a:t>
          </a:r>
          <a:endParaRPr kumimoji="1" lang="ja-JP" altLang="ja-JP" sz="140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9366518</v>
      </c>
      <c r="BO4" s="379"/>
      <c r="BP4" s="379"/>
      <c r="BQ4" s="379"/>
      <c r="BR4" s="379"/>
      <c r="BS4" s="379"/>
      <c r="BT4" s="379"/>
      <c r="BU4" s="380"/>
      <c r="BV4" s="378">
        <v>9620580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7.1</v>
      </c>
      <c r="CU4" s="556"/>
      <c r="CV4" s="556"/>
      <c r="CW4" s="556"/>
      <c r="CX4" s="556"/>
      <c r="CY4" s="556"/>
      <c r="CZ4" s="556"/>
      <c r="DA4" s="557"/>
      <c r="DB4" s="555">
        <v>11.7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8962813</v>
      </c>
      <c r="BO5" s="384"/>
      <c r="BP5" s="384"/>
      <c r="BQ5" s="384"/>
      <c r="BR5" s="384"/>
      <c r="BS5" s="384"/>
      <c r="BT5" s="384"/>
      <c r="BU5" s="385"/>
      <c r="BV5" s="383">
        <v>8798164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84.9</v>
      </c>
      <c r="CU5" s="354"/>
      <c r="CV5" s="354"/>
      <c r="CW5" s="354"/>
      <c r="CX5" s="354"/>
      <c r="CY5" s="354"/>
      <c r="CZ5" s="354"/>
      <c r="DA5" s="355"/>
      <c r="DB5" s="353">
        <v>82.1</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403705</v>
      </c>
      <c r="BO6" s="384"/>
      <c r="BP6" s="384"/>
      <c r="BQ6" s="384"/>
      <c r="BR6" s="384"/>
      <c r="BS6" s="384"/>
      <c r="BT6" s="384"/>
      <c r="BU6" s="385"/>
      <c r="BV6" s="383">
        <v>822416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91.8</v>
      </c>
      <c r="CU6" s="530"/>
      <c r="CV6" s="530"/>
      <c r="CW6" s="530"/>
      <c r="CX6" s="530"/>
      <c r="CY6" s="530"/>
      <c r="CZ6" s="530"/>
      <c r="DA6" s="531"/>
      <c r="DB6" s="529">
        <v>89.1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39844</v>
      </c>
      <c r="BO7" s="384"/>
      <c r="BP7" s="384"/>
      <c r="BQ7" s="384"/>
      <c r="BR7" s="384"/>
      <c r="BS7" s="384"/>
      <c r="BT7" s="384"/>
      <c r="BU7" s="385"/>
      <c r="BV7" s="383">
        <v>222853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5119664</v>
      </c>
      <c r="CU7" s="384"/>
      <c r="CV7" s="384"/>
      <c r="CW7" s="384"/>
      <c r="CX7" s="384"/>
      <c r="CY7" s="384"/>
      <c r="CZ7" s="384"/>
      <c r="DA7" s="385"/>
      <c r="DB7" s="383">
        <v>5119730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363861</v>
      </c>
      <c r="BO8" s="384"/>
      <c r="BP8" s="384"/>
      <c r="BQ8" s="384"/>
      <c r="BR8" s="384"/>
      <c r="BS8" s="384"/>
      <c r="BT8" s="384"/>
      <c r="BU8" s="385"/>
      <c r="BV8" s="383">
        <v>599563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0.55000000000000004</v>
      </c>
      <c r="CU8" s="493"/>
      <c r="CV8" s="493"/>
      <c r="CW8" s="493"/>
      <c r="CX8" s="493"/>
      <c r="CY8" s="493"/>
      <c r="CZ8" s="493"/>
      <c r="DA8" s="494"/>
      <c r="DB8" s="492">
        <v>0.55000000000000004</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22833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-235702</v>
      </c>
      <c r="BO9" s="384"/>
      <c r="BP9" s="384"/>
      <c r="BQ9" s="384"/>
      <c r="BR9" s="384"/>
      <c r="BS9" s="384"/>
      <c r="BT9" s="384"/>
      <c r="BU9" s="385"/>
      <c r="BV9" s="383">
        <v>126448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11.8</v>
      </c>
      <c r="CU9" s="354"/>
      <c r="CV9" s="354"/>
      <c r="CW9" s="354"/>
      <c r="CX9" s="354"/>
      <c r="CY9" s="354"/>
      <c r="CZ9" s="354"/>
      <c r="DA9" s="355"/>
      <c r="DB9" s="353">
        <v>10.3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22618</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181793</v>
      </c>
      <c r="BO10" s="384"/>
      <c r="BP10" s="384"/>
      <c r="BQ10" s="384"/>
      <c r="BR10" s="384"/>
      <c r="BS10" s="384"/>
      <c r="BT10" s="384"/>
      <c r="BU10" s="385"/>
      <c r="BV10" s="383">
        <v>432970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23181</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150000</v>
      </c>
      <c r="BO12" s="384"/>
      <c r="BP12" s="384"/>
      <c r="BQ12" s="384"/>
      <c r="BR12" s="384"/>
      <c r="BS12" s="384"/>
      <c r="BT12" s="384"/>
      <c r="BU12" s="385"/>
      <c r="BV12" s="383">
        <v>568607</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23006</v>
      </c>
      <c r="S13" s="485"/>
      <c r="T13" s="485"/>
      <c r="U13" s="485"/>
      <c r="V13" s="486"/>
      <c r="W13" s="472" t="s">
        <v>123</v>
      </c>
      <c r="X13" s="396"/>
      <c r="Y13" s="396"/>
      <c r="Z13" s="396"/>
      <c r="AA13" s="396"/>
      <c r="AB13" s="397"/>
      <c r="AC13" s="359">
        <v>722</v>
      </c>
      <c r="AD13" s="360"/>
      <c r="AE13" s="360"/>
      <c r="AF13" s="360"/>
      <c r="AG13" s="361"/>
      <c r="AH13" s="359">
        <v>1003</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-203909</v>
      </c>
      <c r="BO13" s="384"/>
      <c r="BP13" s="384"/>
      <c r="BQ13" s="384"/>
      <c r="BR13" s="384"/>
      <c r="BS13" s="384"/>
      <c r="BT13" s="384"/>
      <c r="BU13" s="385"/>
      <c r="BV13" s="383">
        <v>-9189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7.8</v>
      </c>
      <c r="CU13" s="354"/>
      <c r="CV13" s="354"/>
      <c r="CW13" s="354"/>
      <c r="CX13" s="354"/>
      <c r="CY13" s="354"/>
      <c r="CZ13" s="354"/>
      <c r="DA13" s="355"/>
      <c r="DB13" s="353">
        <v>7.7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23234</v>
      </c>
      <c r="S14" s="485"/>
      <c r="T14" s="485"/>
      <c r="U14" s="485"/>
      <c r="V14" s="486"/>
      <c r="W14" s="487"/>
      <c r="X14" s="399"/>
      <c r="Y14" s="399"/>
      <c r="Z14" s="399"/>
      <c r="AA14" s="399"/>
      <c r="AB14" s="400"/>
      <c r="AC14" s="477">
        <v>6.8</v>
      </c>
      <c r="AD14" s="478"/>
      <c r="AE14" s="478"/>
      <c r="AF14" s="478"/>
      <c r="AG14" s="479"/>
      <c r="AH14" s="477">
        <v>8.6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80.5</v>
      </c>
      <c r="CU14" s="456"/>
      <c r="CV14" s="456"/>
      <c r="CW14" s="456"/>
      <c r="CX14" s="456"/>
      <c r="CY14" s="456"/>
      <c r="CZ14" s="456"/>
      <c r="DA14" s="457"/>
      <c r="DB14" s="488">
        <v>78.400000000000006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23063</v>
      </c>
      <c r="S15" s="485"/>
      <c r="T15" s="485"/>
      <c r="U15" s="485"/>
      <c r="V15" s="486"/>
      <c r="W15" s="472" t="s">
        <v>130</v>
      </c>
      <c r="X15" s="396"/>
      <c r="Y15" s="396"/>
      <c r="Z15" s="396"/>
      <c r="AA15" s="396"/>
      <c r="AB15" s="397"/>
      <c r="AC15" s="359">
        <v>3478</v>
      </c>
      <c r="AD15" s="360"/>
      <c r="AE15" s="360"/>
      <c r="AF15" s="360"/>
      <c r="AG15" s="361"/>
      <c r="AH15" s="359">
        <v>3988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2314340</v>
      </c>
      <c r="BO15" s="379"/>
      <c r="BP15" s="379"/>
      <c r="BQ15" s="379"/>
      <c r="BR15" s="379"/>
      <c r="BS15" s="379"/>
      <c r="BT15" s="379"/>
      <c r="BU15" s="380"/>
      <c r="BV15" s="378">
        <v>2247166</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32.6</v>
      </c>
      <c r="AD16" s="478"/>
      <c r="AE16" s="478"/>
      <c r="AF16" s="478"/>
      <c r="AG16" s="479"/>
      <c r="AH16" s="477">
        <v>34.200000000000003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4095010</v>
      </c>
      <c r="BO16" s="384"/>
      <c r="BP16" s="384"/>
      <c r="BQ16" s="384"/>
      <c r="BR16" s="384"/>
      <c r="BS16" s="384"/>
      <c r="BT16" s="384"/>
      <c r="BU16" s="385"/>
      <c r="BV16" s="383">
        <v>4083347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6470</v>
      </c>
      <c r="AD17" s="360"/>
      <c r="AE17" s="360"/>
      <c r="AF17" s="360"/>
      <c r="AG17" s="361"/>
      <c r="AH17" s="359">
        <v>6393</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2951549</v>
      </c>
      <c r="BO17" s="384"/>
      <c r="BP17" s="384"/>
      <c r="BQ17" s="384"/>
      <c r="BR17" s="384"/>
      <c r="BS17" s="384"/>
      <c r="BT17" s="384"/>
      <c r="BU17" s="385"/>
      <c r="BV17" s="383">
        <v>2880587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41.04</v>
      </c>
      <c r="M18" s="448"/>
      <c r="N18" s="448"/>
      <c r="O18" s="448"/>
      <c r="P18" s="448"/>
      <c r="Q18" s="448"/>
      <c r="R18" s="449"/>
      <c r="S18" s="449"/>
      <c r="T18" s="449"/>
      <c r="U18" s="449"/>
      <c r="V18" s="450"/>
      <c r="W18" s="464"/>
      <c r="X18" s="465"/>
      <c r="Y18" s="465"/>
      <c r="Z18" s="465"/>
      <c r="AA18" s="465"/>
      <c r="AB18" s="473"/>
      <c r="AC18" s="347">
        <v>60.6</v>
      </c>
      <c r="AD18" s="348"/>
      <c r="AE18" s="348"/>
      <c r="AF18" s="348"/>
      <c r="AG18" s="451"/>
      <c r="AH18" s="347">
        <v>54.9</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4348032</v>
      </c>
      <c r="BO18" s="384"/>
      <c r="BP18" s="384"/>
      <c r="BQ18" s="384"/>
      <c r="BR18" s="384"/>
      <c r="BS18" s="384"/>
      <c r="BT18" s="384"/>
      <c r="BU18" s="385"/>
      <c r="BV18" s="383">
        <v>4220689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556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6360645</v>
      </c>
      <c r="BO19" s="384"/>
      <c r="BP19" s="384"/>
      <c r="BQ19" s="384"/>
      <c r="BR19" s="384"/>
      <c r="BS19" s="384"/>
      <c r="BT19" s="384"/>
      <c r="BU19" s="385"/>
      <c r="BV19" s="383">
        <v>6881853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7422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8548855</v>
      </c>
      <c r="BO23" s="384"/>
      <c r="BP23" s="384"/>
      <c r="BQ23" s="384"/>
      <c r="BR23" s="384"/>
      <c r="BS23" s="384"/>
      <c r="BT23" s="384"/>
      <c r="BU23" s="385"/>
      <c r="BV23" s="383">
        <v>8488428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7200</v>
      </c>
      <c r="R24" s="360"/>
      <c r="S24" s="360"/>
      <c r="T24" s="360"/>
      <c r="U24" s="360"/>
      <c r="V24" s="361"/>
      <c r="W24" s="425"/>
      <c r="X24" s="416"/>
      <c r="Y24" s="417"/>
      <c r="Z24" s="356" t="s">
        <v>153</v>
      </c>
      <c r="AA24" s="357"/>
      <c r="AB24" s="357"/>
      <c r="AC24" s="357"/>
      <c r="AD24" s="357"/>
      <c r="AE24" s="357"/>
      <c r="AF24" s="357"/>
      <c r="AG24" s="358"/>
      <c r="AH24" s="359">
        <v>166</v>
      </c>
      <c r="AI24" s="360"/>
      <c r="AJ24" s="360"/>
      <c r="AK24" s="360"/>
      <c r="AL24" s="361"/>
      <c r="AM24" s="359">
        <v>489202</v>
      </c>
      <c r="AN24" s="360"/>
      <c r="AO24" s="360"/>
      <c r="AP24" s="360"/>
      <c r="AQ24" s="360"/>
      <c r="AR24" s="361"/>
      <c r="AS24" s="359">
        <v>2947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4983251</v>
      </c>
      <c r="BO24" s="384"/>
      <c r="BP24" s="384"/>
      <c r="BQ24" s="384"/>
      <c r="BR24" s="384"/>
      <c r="BS24" s="384"/>
      <c r="BT24" s="384"/>
      <c r="BU24" s="385"/>
      <c r="BV24" s="383">
        <v>5495639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5890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235667</v>
      </c>
      <c r="BO25" s="379"/>
      <c r="BP25" s="379"/>
      <c r="BQ25" s="379"/>
      <c r="BR25" s="379"/>
      <c r="BS25" s="379"/>
      <c r="BT25" s="379"/>
      <c r="BU25" s="380"/>
      <c r="BV25" s="378">
        <v>209258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5390</v>
      </c>
      <c r="R26" s="360"/>
      <c r="S26" s="360"/>
      <c r="T26" s="360"/>
      <c r="U26" s="360"/>
      <c r="V26" s="361"/>
      <c r="W26" s="425"/>
      <c r="X26" s="416"/>
      <c r="Y26" s="417"/>
      <c r="Z26" s="356" t="s">
        <v>159</v>
      </c>
      <c r="AA26" s="438"/>
      <c r="AB26" s="438"/>
      <c r="AC26" s="438"/>
      <c r="AD26" s="438"/>
      <c r="AE26" s="438"/>
      <c r="AF26" s="438"/>
      <c r="AG26" s="439"/>
      <c r="AH26" s="359">
        <v>17</v>
      </c>
      <c r="AI26" s="360"/>
      <c r="AJ26" s="360"/>
      <c r="AK26" s="360"/>
      <c r="AL26" s="361"/>
      <c r="AM26" s="359">
        <v>46036</v>
      </c>
      <c r="AN26" s="360"/>
      <c r="AO26" s="360"/>
      <c r="AP26" s="360"/>
      <c r="AQ26" s="360"/>
      <c r="AR26" s="361"/>
      <c r="AS26" s="359">
        <v>2708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3000</v>
      </c>
      <c r="R27" s="360"/>
      <c r="S27" s="360"/>
      <c r="T27" s="360"/>
      <c r="U27" s="360"/>
      <c r="V27" s="361"/>
      <c r="W27" s="425"/>
      <c r="X27" s="416"/>
      <c r="Y27" s="417"/>
      <c r="Z27" s="356" t="s">
        <v>162</v>
      </c>
      <c r="AA27" s="357"/>
      <c r="AB27" s="357"/>
      <c r="AC27" s="357"/>
      <c r="AD27" s="357"/>
      <c r="AE27" s="357"/>
      <c r="AF27" s="357"/>
      <c r="AG27" s="358"/>
      <c r="AH27" s="359">
        <v>16</v>
      </c>
      <c r="AI27" s="360"/>
      <c r="AJ27" s="360"/>
      <c r="AK27" s="360"/>
      <c r="AL27" s="361"/>
      <c r="AM27" s="359">
        <v>52227</v>
      </c>
      <c r="AN27" s="360"/>
      <c r="AO27" s="360"/>
      <c r="AP27" s="360"/>
      <c r="AQ27" s="360"/>
      <c r="AR27" s="361"/>
      <c r="AS27" s="359">
        <v>3264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266000</v>
      </c>
      <c r="BO27" s="387"/>
      <c r="BP27" s="387"/>
      <c r="BQ27" s="387"/>
      <c r="BR27" s="387"/>
      <c r="BS27" s="387"/>
      <c r="BT27" s="387"/>
      <c r="BU27" s="388"/>
      <c r="BV27" s="386">
        <v>266000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2300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1068057</v>
      </c>
      <c r="BO28" s="379"/>
      <c r="BP28" s="379"/>
      <c r="BQ28" s="379"/>
      <c r="BR28" s="379"/>
      <c r="BS28" s="379"/>
      <c r="BT28" s="379"/>
      <c r="BU28" s="380"/>
      <c r="BV28" s="378">
        <v>1036264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12</v>
      </c>
      <c r="M29" s="360"/>
      <c r="N29" s="360"/>
      <c r="O29" s="360"/>
      <c r="P29" s="361"/>
      <c r="Q29" s="359">
        <v>2200</v>
      </c>
      <c r="R29" s="360"/>
      <c r="S29" s="360"/>
      <c r="T29" s="360"/>
      <c r="U29" s="360"/>
      <c r="V29" s="361"/>
      <c r="W29" s="426"/>
      <c r="X29" s="427"/>
      <c r="Y29" s="428"/>
      <c r="Z29" s="356" t="s">
        <v>169</v>
      </c>
      <c r="AA29" s="357"/>
      <c r="AB29" s="357"/>
      <c r="AC29" s="357"/>
      <c r="AD29" s="357"/>
      <c r="AE29" s="357"/>
      <c r="AF29" s="357"/>
      <c r="AG29" s="358"/>
      <c r="AH29" s="359">
        <v>182</v>
      </c>
      <c r="AI29" s="360"/>
      <c r="AJ29" s="360"/>
      <c r="AK29" s="360"/>
      <c r="AL29" s="361"/>
      <c r="AM29" s="359">
        <v>541429</v>
      </c>
      <c r="AN29" s="360"/>
      <c r="AO29" s="360"/>
      <c r="AP29" s="360"/>
      <c r="AQ29" s="360"/>
      <c r="AR29" s="361"/>
      <c r="AS29" s="359">
        <v>2975</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238667</v>
      </c>
      <c r="BO29" s="384"/>
      <c r="BP29" s="384"/>
      <c r="BQ29" s="384"/>
      <c r="BR29" s="384"/>
      <c r="BS29" s="384"/>
      <c r="BT29" s="384"/>
      <c r="BU29" s="385"/>
      <c r="BV29" s="383">
        <v>239441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1010543</v>
      </c>
      <c r="BO30" s="387"/>
      <c r="BP30" s="387"/>
      <c r="BQ30" s="387"/>
      <c r="BR30" s="387"/>
      <c r="BS30" s="387"/>
      <c r="BT30" s="387"/>
      <c r="BU30" s="388"/>
      <c r="BV30" s="386">
        <v>1085144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伊勢広域環境組合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多気東部土地開発公社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〇</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斎宮跡保存事業特別会計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松阪地区広域消防組合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宮川福祉施設組合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宮川福祉施設組合　介護事業ｻｰﾋﾞｽ特別会計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三重県後期高齢者医療広域連合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三重県後期高齢者医療広域連合　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三重県地方税管理回収機構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三重県地方税管理回収機構　滞納整理拡充事業特別会計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菊狭間環境整備施設組合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松阪地区広域衛生組合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81" t="s">
        <v>23</v>
      </c>
      <c r="C41" s="1182"/>
      <c r="D41" s="81"/>
      <c r="E41" s="1183" t="s">
        <v>24</v>
      </c>
      <c r="F41" s="1183"/>
      <c r="G41" s="1183"/>
      <c r="H41" s="1184"/>
      <c r="I41" s="82">
        <v>8239</v>
      </c>
      <c r="J41" s="83">
        <v>8092</v>
      </c>
      <c r="K41" s="83">
        <v>8056</v>
      </c>
      <c r="L41" s="83">
        <v>8488</v>
      </c>
      <c r="M41" s="84">
        <v>8549</v>
      </c>
    </row>
    <row r="42" spans="2:13" ht="27.75" customHeight="1">
      <c r="B42" s="1171"/>
      <c r="C42" s="1172"/>
      <c r="D42" s="85"/>
      <c r="E42" s="1175" t="s">
        <v>25</v>
      </c>
      <c r="F42" s="1175"/>
      <c r="G42" s="1175"/>
      <c r="H42" s="1176"/>
      <c r="I42" s="86">
        <v>2</v>
      </c>
      <c r="J42" s="87">
        <v>1</v>
      </c>
      <c r="K42" s="87">
        <v>1</v>
      </c>
      <c r="L42" s="87">
        <v>0</v>
      </c>
      <c r="M42" s="88" t="s">
        <v>476</v>
      </c>
    </row>
    <row r="43" spans="2:13" ht="27.75" customHeight="1">
      <c r="B43" s="1171"/>
      <c r="C43" s="1172"/>
      <c r="D43" s="85"/>
      <c r="E43" s="1175" t="s">
        <v>26</v>
      </c>
      <c r="F43" s="1175"/>
      <c r="G43" s="1175"/>
      <c r="H43" s="1176"/>
      <c r="I43" s="86">
        <v>3647</v>
      </c>
      <c r="J43" s="87">
        <v>3707</v>
      </c>
      <c r="K43" s="87">
        <v>4321</v>
      </c>
      <c r="L43" s="87">
        <v>4725</v>
      </c>
      <c r="M43" s="88">
        <v>4797</v>
      </c>
    </row>
    <row r="44" spans="2:13" ht="27.75" customHeight="1">
      <c r="B44" s="1171"/>
      <c r="C44" s="1172"/>
      <c r="D44" s="85"/>
      <c r="E44" s="1175" t="s">
        <v>27</v>
      </c>
      <c r="F44" s="1175"/>
      <c r="G44" s="1175"/>
      <c r="H44" s="1176"/>
      <c r="I44" s="86">
        <v>431</v>
      </c>
      <c r="J44" s="87">
        <v>600</v>
      </c>
      <c r="K44" s="87">
        <v>572</v>
      </c>
      <c r="L44" s="87">
        <v>500</v>
      </c>
      <c r="M44" s="88">
        <v>458</v>
      </c>
    </row>
    <row r="45" spans="2:13" ht="27.75" customHeight="1">
      <c r="B45" s="1171"/>
      <c r="C45" s="1172"/>
      <c r="D45" s="85"/>
      <c r="E45" s="1175" t="s">
        <v>28</v>
      </c>
      <c r="F45" s="1175"/>
      <c r="G45" s="1175"/>
      <c r="H45" s="1176"/>
      <c r="I45" s="86">
        <v>1389</v>
      </c>
      <c r="J45" s="87">
        <v>1326</v>
      </c>
      <c r="K45" s="87">
        <v>1216</v>
      </c>
      <c r="L45" s="87">
        <v>1387</v>
      </c>
      <c r="M45" s="88">
        <v>1274</v>
      </c>
    </row>
    <row r="46" spans="2:13" ht="27.75" customHeight="1">
      <c r="B46" s="1171"/>
      <c r="C46" s="1172"/>
      <c r="D46" s="85"/>
      <c r="E46" s="1175" t="s">
        <v>29</v>
      </c>
      <c r="F46" s="1175"/>
      <c r="G46" s="1175"/>
      <c r="H46" s="1176"/>
      <c r="I46" s="86">
        <v>66</v>
      </c>
      <c r="J46" s="87">
        <v>125</v>
      </c>
      <c r="K46" s="87">
        <v>582</v>
      </c>
      <c r="L46" s="87">
        <v>414</v>
      </c>
      <c r="M46" s="88">
        <v>510</v>
      </c>
    </row>
    <row r="47" spans="2:13" ht="27.75" customHeight="1">
      <c r="B47" s="1171"/>
      <c r="C47" s="1172"/>
      <c r="D47" s="85"/>
      <c r="E47" s="1175" t="s">
        <v>30</v>
      </c>
      <c r="F47" s="1175"/>
      <c r="G47" s="1175"/>
      <c r="H47" s="1176"/>
      <c r="I47" s="86" t="s">
        <v>476</v>
      </c>
      <c r="J47" s="87" t="s">
        <v>476</v>
      </c>
      <c r="K47" s="87" t="s">
        <v>476</v>
      </c>
      <c r="L47" s="87" t="s">
        <v>476</v>
      </c>
      <c r="M47" s="88" t="s">
        <v>476</v>
      </c>
    </row>
    <row r="48" spans="2:13" ht="27.75" customHeight="1">
      <c r="B48" s="1173"/>
      <c r="C48" s="1174"/>
      <c r="D48" s="85"/>
      <c r="E48" s="1175" t="s">
        <v>31</v>
      </c>
      <c r="F48" s="1175"/>
      <c r="G48" s="1175"/>
      <c r="H48" s="1176"/>
      <c r="I48" s="86" t="s">
        <v>476</v>
      </c>
      <c r="J48" s="87" t="s">
        <v>476</v>
      </c>
      <c r="K48" s="87" t="s">
        <v>476</v>
      </c>
      <c r="L48" s="87" t="s">
        <v>476</v>
      </c>
      <c r="M48" s="88" t="s">
        <v>476</v>
      </c>
    </row>
    <row r="49" spans="2:13" ht="27.75" customHeight="1">
      <c r="B49" s="1169" t="s">
        <v>32</v>
      </c>
      <c r="C49" s="1170"/>
      <c r="D49" s="89"/>
      <c r="E49" s="1175" t="s">
        <v>33</v>
      </c>
      <c r="F49" s="1175"/>
      <c r="G49" s="1175"/>
      <c r="H49" s="1176"/>
      <c r="I49" s="86">
        <v>3048</v>
      </c>
      <c r="J49" s="87">
        <v>3343</v>
      </c>
      <c r="K49" s="87">
        <v>2825</v>
      </c>
      <c r="L49" s="87">
        <v>2638</v>
      </c>
      <c r="M49" s="88">
        <v>2685</v>
      </c>
    </row>
    <row r="50" spans="2:13" ht="27.75" customHeight="1">
      <c r="B50" s="1171"/>
      <c r="C50" s="1172"/>
      <c r="D50" s="85"/>
      <c r="E50" s="1175" t="s">
        <v>34</v>
      </c>
      <c r="F50" s="1175"/>
      <c r="G50" s="1175"/>
      <c r="H50" s="1176"/>
      <c r="I50" s="86">
        <v>845</v>
      </c>
      <c r="J50" s="87">
        <v>1109</v>
      </c>
      <c r="K50" s="87">
        <v>1412</v>
      </c>
      <c r="L50" s="87">
        <v>1101</v>
      </c>
      <c r="M50" s="88">
        <v>1071</v>
      </c>
    </row>
    <row r="51" spans="2:13" ht="27.75" customHeight="1">
      <c r="B51" s="1173"/>
      <c r="C51" s="1174"/>
      <c r="D51" s="85"/>
      <c r="E51" s="1175" t="s">
        <v>35</v>
      </c>
      <c r="F51" s="1175"/>
      <c r="G51" s="1175"/>
      <c r="H51" s="1176"/>
      <c r="I51" s="86">
        <v>7158</v>
      </c>
      <c r="J51" s="87">
        <v>7464</v>
      </c>
      <c r="K51" s="87">
        <v>7891</v>
      </c>
      <c r="L51" s="87">
        <v>8252</v>
      </c>
      <c r="M51" s="88">
        <v>8243</v>
      </c>
    </row>
    <row r="52" spans="2:13" ht="27.75" customHeight="1" thickBot="1">
      <c r="B52" s="1177" t="s">
        <v>36</v>
      </c>
      <c r="C52" s="1178"/>
      <c r="D52" s="90"/>
      <c r="E52" s="1179" t="s">
        <v>37</v>
      </c>
      <c r="F52" s="1179"/>
      <c r="G52" s="1179"/>
      <c r="H52" s="1180"/>
      <c r="I52" s="91">
        <v>2722</v>
      </c>
      <c r="J52" s="92">
        <v>1935</v>
      </c>
      <c r="K52" s="92">
        <v>2621</v>
      </c>
      <c r="L52" s="92">
        <v>3525</v>
      </c>
      <c r="M52" s="93">
        <v>3589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49947</v>
      </c>
      <c r="E3" s="116"/>
      <c r="F3" s="117">
        <v>59338</v>
      </c>
      <c r="G3" s="118"/>
      <c r="H3" s="119"/>
    </row>
    <row r="4" spans="1:8">
      <c r="A4" s="120"/>
      <c r="B4" s="121"/>
      <c r="C4" s="122"/>
      <c r="D4" s="123">
        <v>20118</v>
      </c>
      <c r="E4" s="124"/>
      <c r="F4" s="125">
        <v>34073</v>
      </c>
      <c r="G4" s="126"/>
      <c r="H4" s="127"/>
    </row>
    <row r="5" spans="1:8">
      <c r="A5" s="108" t="s">
        <v>509</v>
      </c>
      <c r="B5" s="113"/>
      <c r="C5" s="114"/>
      <c r="D5" s="115">
        <v>45951</v>
      </c>
      <c r="E5" s="116"/>
      <c r="F5" s="117">
        <v>42839</v>
      </c>
      <c r="G5" s="118"/>
      <c r="H5" s="119"/>
    </row>
    <row r="6" spans="1:8">
      <c r="A6" s="120"/>
      <c r="B6" s="121"/>
      <c r="C6" s="122"/>
      <c r="D6" s="123">
        <v>13905</v>
      </c>
      <c r="E6" s="124"/>
      <c r="F6" s="125">
        <v>22027</v>
      </c>
      <c r="G6" s="126"/>
      <c r="H6" s="127"/>
    </row>
    <row r="7" spans="1:8">
      <c r="A7" s="108" t="s">
        <v>510</v>
      </c>
      <c r="B7" s="113"/>
      <c r="C7" s="114"/>
      <c r="D7" s="115">
        <v>46856</v>
      </c>
      <c r="E7" s="116"/>
      <c r="F7" s="117">
        <v>48407</v>
      </c>
      <c r="G7" s="118"/>
      <c r="H7" s="119"/>
    </row>
    <row r="8" spans="1:8">
      <c r="A8" s="120"/>
      <c r="B8" s="121"/>
      <c r="C8" s="122"/>
      <c r="D8" s="123">
        <v>11761</v>
      </c>
      <c r="E8" s="124"/>
      <c r="F8" s="125">
        <v>23914</v>
      </c>
      <c r="G8" s="126"/>
      <c r="H8" s="127"/>
    </row>
    <row r="9" spans="1:8">
      <c r="A9" s="108" t="s">
        <v>511</v>
      </c>
      <c r="B9" s="113"/>
      <c r="C9" s="114"/>
      <c r="D9" s="115">
        <v>71778</v>
      </c>
      <c r="E9" s="116"/>
      <c r="F9" s="117">
        <v>53270</v>
      </c>
      <c r="G9" s="118"/>
      <c r="H9" s="119"/>
    </row>
    <row r="10" spans="1:8">
      <c r="A10" s="120"/>
      <c r="B10" s="121"/>
      <c r="C10" s="122"/>
      <c r="D10" s="123">
        <v>29369</v>
      </c>
      <c r="E10" s="124"/>
      <c r="F10" s="125">
        <v>24316</v>
      </c>
      <c r="G10" s="126"/>
      <c r="H10" s="127"/>
    </row>
    <row r="11" spans="1:8">
      <c r="A11" s="108" t="s">
        <v>512</v>
      </c>
      <c r="B11" s="113"/>
      <c r="C11" s="114"/>
      <c r="D11" s="115">
        <v>86646</v>
      </c>
      <c r="E11" s="116"/>
      <c r="F11" s="117">
        <v>53292</v>
      </c>
      <c r="G11" s="118"/>
      <c r="H11" s="119"/>
    </row>
    <row r="12" spans="1:8">
      <c r="A12" s="120"/>
      <c r="B12" s="121"/>
      <c r="C12" s="128"/>
      <c r="D12" s="123">
        <v>47161</v>
      </c>
      <c r="E12" s="124"/>
      <c r="F12" s="125">
        <v>28900</v>
      </c>
      <c r="G12" s="126"/>
      <c r="H12" s="127"/>
    </row>
    <row r="13" spans="1:8">
      <c r="A13" s="108"/>
      <c r="B13" s="113"/>
      <c r="C13" s="129"/>
      <c r="D13" s="130">
        <v>60236</v>
      </c>
      <c r="E13" s="131"/>
      <c r="F13" s="132">
        <v>51429</v>
      </c>
      <c r="G13" s="133"/>
      <c r="H13" s="119"/>
    </row>
    <row r="14" spans="1:8">
      <c r="A14" s="120"/>
      <c r="B14" s="121"/>
      <c r="C14" s="122"/>
      <c r="D14" s="123">
        <v>24463</v>
      </c>
      <c r="E14" s="124"/>
      <c r="F14" s="125">
        <v>26646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11.58</v>
      </c>
      <c r="C19" s="134">
        <f>ROUND(VALUE(SUBSTITUTE(実質収支比率等に係る経年分析!G$48,"▲","-")),2)</f>
        <v>9.58</v>
      </c>
      <c r="D19" s="134">
        <f>ROUND(VALUE(SUBSTITUTE(実質収支比率等に係る経年分析!H$48,"▲","-")),2)</f>
        <v>9.35</v>
      </c>
      <c r="E19" s="134">
        <f>ROUND(VALUE(SUBSTITUTE(実質収支比率等に係る経年分析!I$48,"▲","-")),2)</f>
        <v>11.71</v>
      </c>
      <c r="F19" s="134">
        <f>ROUND(VALUE(SUBSTITUTE(実質収支比率等に係る経年分析!J$48,"▲","-")),2)</f>
        <v>7.11</v>
      </c>
    </row>
    <row r="20" spans="1:11">
      <c r="A20" s="134" t="s">
        <v>42</v>
      </c>
      <c r="B20" s="134">
        <f>ROUND(VALUE(SUBSTITUTE(実質収支比率等に係る経年分析!F$47,"▲","-")),2)</f>
        <v>26.53</v>
      </c>
      <c r="C20" s="134">
        <f>ROUND(VALUE(SUBSTITUTE(実質収支比率等に係る経年分析!G$47,"▲","-")),2)</f>
        <v>29.59</v>
      </c>
      <c r="D20" s="134">
        <f>ROUND(VALUE(SUBSTITUTE(実質収支比率等に係る経年分析!H$47,"▲","-")),2)</f>
        <v>23.16</v>
      </c>
      <c r="E20" s="134">
        <f>ROUND(VALUE(SUBSTITUTE(実質収支比率等に係る経年分析!I$47,"▲","-")),2)</f>
        <v>20.239999999999998</v>
      </c>
      <c r="F20" s="134">
        <f>ROUND(VALUE(SUBSTITUTE(実質収支比率等に係る経年分析!J$47,"▲","-")),2)</f>
        <v>20.86</v>
      </c>
    </row>
    <row r="21" spans="1:11">
      <c r="A21" s="134" t="s">
        <v>43</v>
      </c>
      <c r="B21" s="134">
        <f>IF(ISNUMBER(VALUE(SUBSTITUTE(実質収支比率等に係る経年分析!F$49,"▲","-"))),ROUND(VALUE(SUBSTITUTE(実質収支比率等に係る経年分析!F$49,"▲","-")),2),NA())</f>
        <v>2.0099999999999998</v>
      </c>
      <c r="C21" s="134">
        <f>IF(ISNUMBER(VALUE(SUBSTITUTE(実質収支比率等に係る経年分析!G$49,"▲","-"))),ROUND(VALUE(SUBSTITUTE(実質収支比率等に係る経年分析!G$49,"▲","-")),2),NA())</f>
        <v>1.38</v>
      </c>
      <c r="D21" s="134">
        <f>IF(ISNUMBER(VALUE(SUBSTITUTE(実質収支比率等に係る経年分析!H$49,"▲","-"))),ROUND(VALUE(SUBSTITUTE(実質収支比率等に係る経年分析!H$49,"▲","-")),2),NA())</f>
        <v>-7.22</v>
      </c>
      <c r="E21" s="134">
        <f>IF(ISNUMBER(VALUE(SUBSTITUTE(実質収支比率等に係る経年分析!I$49,"▲","-"))),ROUND(VALUE(SUBSTITUTE(実質収支比率等に係る経年分析!I$49,"▲","-")),2),NA())</f>
        <v>-0.18</v>
      </c>
      <c r="F21" s="134">
        <f>IF(ISNUMBER(VALUE(SUBSTITUTE(実質収支比率等に係る経年分析!J$49,"▲","-"))),ROUND(VALUE(SUBSTITUTE(実質収支比率等に係る経年分析!J$49,"▲","-")),2),NA())</f>
        <v>-3.98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2.75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0.17</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斎宮跡保存事業特別会計</v>
      </c>
      <c r="B31" s="135">
        <f>IF(ROUND(VALUE(SUBSTITUTE(連結実質赤字比率に係る赤字・黒字の構成分析!F$39,"▲", "-")), 2) &lt; 0, ABS(ROUND(VALUE(SUBSTITUTE(連結実質赤字比率に係る赤字・黒字の構成分析!F$39,"▲", "-")), 2)), NA())</f>
        <v>1.94</v>
      </c>
      <c r="C31" s="135" t="e">
        <f>IF(ROUND(VALUE(SUBSTITUTE(連結実質赤字比率に係る赤字・黒字の構成分析!F$39,"▲", "-")), 2) &gt;= 0, ABS(ROUND(VALUE(SUBSTITUTE(連結実質赤字比率に係る赤字・黒字の構成分析!F$39,"▲", "-")), 2)), NA())</f>
        <v>#N/A</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0.33</v>
      </c>
    </row>
    <row r="32" spans="1:11">
      <c r="A32" s="135" t="str">
        <f>IF(連結実質赤字比率に係る赤字・黒字の構成分析!C$38="",NA(),連結実質赤字比率に係る赤字・黒字の構成分析!C$38)</f>
        <v>住宅新築資金等貸付事業特別会計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0.55000000000000004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1.87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2.94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2.4900000000000002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12.87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8.7799999999999994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8.67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6.38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8.1199999999999992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9.24</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801</v>
      </c>
      <c r="E42" s="136"/>
      <c r="F42" s="136"/>
      <c r="G42" s="136">
        <f>'実質公債費比率（分子）の構造'!L$52</f>
        <v>766</v>
      </c>
      <c r="H42" s="136"/>
      <c r="I42" s="136"/>
      <c r="J42" s="136">
        <f>'実質公債費比率（分子）の構造'!M$52</f>
        <v>729</v>
      </c>
      <c r="K42" s="136"/>
      <c r="L42" s="136"/>
      <c r="M42" s="136">
        <f>'実質公債費比率（分子）の構造'!N$52</f>
        <v>720</v>
      </c>
      <c r="N42" s="136"/>
      <c r="O42" s="136"/>
      <c r="P42" s="136">
        <f>'実質公債費比率（分子）の構造'!O$52</f>
        <v>748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f>'実質公債費比率（分子）の構造'!L$50</f>
        <v>0</v>
      </c>
      <c r="F44" s="136"/>
      <c r="G44" s="136"/>
      <c r="H44" s="136">
        <f>'実質公債費比率（分子）の構造'!M$50</f>
        <v>1</v>
      </c>
      <c r="I44" s="136"/>
      <c r="J44" s="136"/>
      <c r="K44" s="136">
        <f>'実質公債費比率（分子）の構造'!N$50</f>
        <v>1</v>
      </c>
      <c r="L44" s="136"/>
      <c r="M44" s="136"/>
      <c r="N44" s="136">
        <f>'実質公債費比率（分子）の構造'!O$50</f>
        <v>0</v>
      </c>
      <c r="O44" s="136"/>
      <c r="P44" s="136"/>
    </row>
    <row r="45" spans="1:16">
      <c r="A45" s="136" t="s">
        <v>53</v>
      </c>
      <c r="B45" s="136">
        <f>'実質公債費比率（分子）の構造'!K$49</f>
        <v>48</v>
      </c>
      <c r="C45" s="136"/>
      <c r="D45" s="136"/>
      <c r="E45" s="136">
        <f>'実質公債費比率（分子）の構造'!L$49</f>
        <v>53</v>
      </c>
      <c r="F45" s="136"/>
      <c r="G45" s="136"/>
      <c r="H45" s="136">
        <f>'実質公債費比率（分子）の構造'!M$49</f>
        <v>71</v>
      </c>
      <c r="I45" s="136"/>
      <c r="J45" s="136"/>
      <c r="K45" s="136">
        <f>'実質公債費比率（分子）の構造'!N$49</f>
        <v>95</v>
      </c>
      <c r="L45" s="136"/>
      <c r="M45" s="136"/>
      <c r="N45" s="136">
        <f>'実質公債費比率（分子）の構造'!O$49</f>
        <v>68</v>
      </c>
      <c r="O45" s="136"/>
      <c r="P45" s="136"/>
    </row>
    <row r="46" spans="1:16">
      <c r="A46" s="136" t="s">
        <v>54</v>
      </c>
      <c r="B46" s="136">
        <f>'実質公債費比率（分子）の構造'!K$48</f>
        <v>175</v>
      </c>
      <c r="C46" s="136"/>
      <c r="D46" s="136"/>
      <c r="E46" s="136">
        <f>'実質公債費比率（分子）の構造'!L$48</f>
        <v>169</v>
      </c>
      <c r="F46" s="136"/>
      <c r="G46" s="136"/>
      <c r="H46" s="136">
        <f>'実質公債費比率（分子）の構造'!M$48</f>
        <v>175</v>
      </c>
      <c r="I46" s="136"/>
      <c r="J46" s="136"/>
      <c r="K46" s="136">
        <f>'実質公債費比率（分子）の構造'!N$48</f>
        <v>187</v>
      </c>
      <c r="L46" s="136"/>
      <c r="M46" s="136"/>
      <c r="N46" s="136">
        <f>'実質公債費比率（分子）の構造'!O$48</f>
        <v>201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970</v>
      </c>
      <c r="C49" s="136"/>
      <c r="D49" s="136"/>
      <c r="E49" s="136">
        <f>'実質公債費比率（分子）の構造'!L$45</f>
        <v>889</v>
      </c>
      <c r="F49" s="136"/>
      <c r="G49" s="136"/>
      <c r="H49" s="136">
        <f>'実質公債費比率（分子）の構造'!M$45</f>
        <v>824</v>
      </c>
      <c r="I49" s="136"/>
      <c r="J49" s="136"/>
      <c r="K49" s="136">
        <f>'実質公債費比率（分子）の構造'!N$45</f>
        <v>797</v>
      </c>
      <c r="L49" s="136"/>
      <c r="M49" s="136"/>
      <c r="N49" s="136">
        <f>'実質公債費比率（分子）の構造'!O$45</f>
        <v>832</v>
      </c>
      <c r="O49" s="136"/>
      <c r="P49" s="136"/>
    </row>
    <row r="50" spans="1:16">
      <c r="A50" s="136" t="s">
        <v>58</v>
      </c>
      <c r="B50" s="136" t="e">
        <f>NA()</f>
        <v>#N/A</v>
      </c>
      <c r="C50" s="136">
        <f>IF(ISNUMBER('実質公債費比率（分子）の構造'!K$53),'実質公債費比率（分子）の構造'!K$53,NA())</f>
        <v>392</v>
      </c>
      <c r="D50" s="136" t="e">
        <f>NA()</f>
        <v>#N/A</v>
      </c>
      <c r="E50" s="136" t="e">
        <f>NA()</f>
        <v>#N/A</v>
      </c>
      <c r="F50" s="136">
        <f>IF(ISNUMBER('実質公債費比率（分子）の構造'!L$53),'実質公債費比率（分子）の構造'!L$53,NA())</f>
        <v>345</v>
      </c>
      <c r="G50" s="136" t="e">
        <f>NA()</f>
        <v>#N/A</v>
      </c>
      <c r="H50" s="136" t="e">
        <f>NA()</f>
        <v>#N/A</v>
      </c>
      <c r="I50" s="136">
        <f>IF(ISNUMBER('実質公債費比率（分子）の構造'!M$53),'実質公債費比率（分子）の構造'!M$53,NA())</f>
        <v>342</v>
      </c>
      <c r="J50" s="136" t="e">
        <f>NA()</f>
        <v>#N/A</v>
      </c>
      <c r="K50" s="136" t="e">
        <f>NA()</f>
        <v>#N/A</v>
      </c>
      <c r="L50" s="136">
        <f>IF(ISNUMBER('実質公債費比率（分子）の構造'!N$53),'実質公債費比率（分子）の構造'!N$53,NA())</f>
        <v>360</v>
      </c>
      <c r="M50" s="136" t="e">
        <f>NA()</f>
        <v>#N/A</v>
      </c>
      <c r="N50" s="136" t="e">
        <f>NA()</f>
        <v>#N/A</v>
      </c>
      <c r="O50" s="136">
        <f>IF(ISNUMBER('実質公債費比率（分子）の構造'!O$53),'実質公債費比率（分子）の構造'!O$53,NA())</f>
        <v>353</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7158</v>
      </c>
      <c r="E56" s="135"/>
      <c r="F56" s="135"/>
      <c r="G56" s="135">
        <f>'将来負担比率（分子）の構造'!J$51</f>
        <v>7464</v>
      </c>
      <c r="H56" s="135"/>
      <c r="I56" s="135"/>
      <c r="J56" s="135">
        <f>'将来負担比率（分子）の構造'!K$51</f>
        <v>7891</v>
      </c>
      <c r="K56" s="135"/>
      <c r="L56" s="135"/>
      <c r="M56" s="135">
        <f>'将来負担比率（分子）の構造'!L$51</f>
        <v>8252</v>
      </c>
      <c r="N56" s="135"/>
      <c r="O56" s="135"/>
      <c r="P56" s="135">
        <f>'将来負担比率（分子）の構造'!M$51</f>
        <v>8243</v>
      </c>
    </row>
    <row r="57" spans="1:16">
      <c r="A57" s="135" t="s">
        <v>34</v>
      </c>
      <c r="B57" s="135"/>
      <c r="C57" s="135"/>
      <c r="D57" s="135">
        <f>'将来負担比率（分子）の構造'!I$50</f>
        <v>845</v>
      </c>
      <c r="E57" s="135"/>
      <c r="F57" s="135"/>
      <c r="G57" s="135">
        <f>'将来負担比率（分子）の構造'!J$50</f>
        <v>1109</v>
      </c>
      <c r="H57" s="135"/>
      <c r="I57" s="135"/>
      <c r="J57" s="135">
        <f>'将来負担比率（分子）の構造'!K$50</f>
        <v>1412</v>
      </c>
      <c r="K57" s="135"/>
      <c r="L57" s="135"/>
      <c r="M57" s="135">
        <f>'将来負担比率（分子）の構造'!L$50</f>
        <v>1101</v>
      </c>
      <c r="N57" s="135"/>
      <c r="O57" s="135"/>
      <c r="P57" s="135">
        <f>'将来負担比率（分子）の構造'!M$50</f>
        <v>1071</v>
      </c>
    </row>
    <row r="58" spans="1:16">
      <c r="A58" s="135" t="s">
        <v>33</v>
      </c>
      <c r="B58" s="135"/>
      <c r="C58" s="135"/>
      <c r="D58" s="135">
        <f>'将来負担比率（分子）の構造'!I$49</f>
        <v>3048</v>
      </c>
      <c r="E58" s="135"/>
      <c r="F58" s="135"/>
      <c r="G58" s="135">
        <f>'将来負担比率（分子）の構造'!J$49</f>
        <v>3343</v>
      </c>
      <c r="H58" s="135"/>
      <c r="I58" s="135"/>
      <c r="J58" s="135">
        <f>'将来負担比率（分子）の構造'!K$49</f>
        <v>2825</v>
      </c>
      <c r="K58" s="135"/>
      <c r="L58" s="135"/>
      <c r="M58" s="135">
        <f>'将来負担比率（分子）の構造'!L$49</f>
        <v>2638</v>
      </c>
      <c r="N58" s="135"/>
      <c r="O58" s="135"/>
      <c r="P58" s="135">
        <f>'将来負担比率（分子）の構造'!M$49</f>
        <v>2685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66</v>
      </c>
      <c r="C61" s="135"/>
      <c r="D61" s="135"/>
      <c r="E61" s="135">
        <f>'将来負担比率（分子）の構造'!J$46</f>
        <v>125</v>
      </c>
      <c r="F61" s="135"/>
      <c r="G61" s="135"/>
      <c r="H61" s="135">
        <f>'将来負担比率（分子）の構造'!K$46</f>
        <v>582</v>
      </c>
      <c r="I61" s="135"/>
      <c r="J61" s="135"/>
      <c r="K61" s="135">
        <f>'将来負担比率（分子）の構造'!L$46</f>
        <v>414</v>
      </c>
      <c r="L61" s="135"/>
      <c r="M61" s="135"/>
      <c r="N61" s="135">
        <f>'将来負担比率（分子）の構造'!M$46</f>
        <v>510</v>
      </c>
      <c r="O61" s="135"/>
      <c r="P61" s="135"/>
    </row>
    <row r="62" spans="1:16">
      <c r="A62" s="135" t="s">
        <v>28</v>
      </c>
      <c r="B62" s="135">
        <f>'将来負担比率（分子）の構造'!I$45</f>
        <v>1389</v>
      </c>
      <c r="C62" s="135"/>
      <c r="D62" s="135"/>
      <c r="E62" s="135">
        <f>'将来負担比率（分子）の構造'!J$45</f>
        <v>1326</v>
      </c>
      <c r="F62" s="135"/>
      <c r="G62" s="135"/>
      <c r="H62" s="135">
        <f>'将来負担比率（分子）の構造'!K$45</f>
        <v>1216</v>
      </c>
      <c r="I62" s="135"/>
      <c r="J62" s="135"/>
      <c r="K62" s="135">
        <f>'将来負担比率（分子）の構造'!L$45</f>
        <v>1387</v>
      </c>
      <c r="L62" s="135"/>
      <c r="M62" s="135"/>
      <c r="N62" s="135">
        <f>'将来負担比率（分子）の構造'!M$45</f>
        <v>1274</v>
      </c>
      <c r="O62" s="135"/>
      <c r="P62" s="135"/>
    </row>
    <row r="63" spans="1:16">
      <c r="A63" s="135" t="s">
        <v>27</v>
      </c>
      <c r="B63" s="135">
        <f>'将来負担比率（分子）の構造'!I$44</f>
        <v>431</v>
      </c>
      <c r="C63" s="135"/>
      <c r="D63" s="135"/>
      <c r="E63" s="135">
        <f>'将来負担比率（分子）の構造'!J$44</f>
        <v>600</v>
      </c>
      <c r="F63" s="135"/>
      <c r="G63" s="135"/>
      <c r="H63" s="135">
        <f>'将来負担比率（分子）の構造'!K$44</f>
        <v>572</v>
      </c>
      <c r="I63" s="135"/>
      <c r="J63" s="135"/>
      <c r="K63" s="135">
        <f>'将来負担比率（分子）の構造'!L$44</f>
        <v>500</v>
      </c>
      <c r="L63" s="135"/>
      <c r="M63" s="135"/>
      <c r="N63" s="135">
        <f>'将来負担比率（分子）の構造'!M$44</f>
        <v>458</v>
      </c>
      <c r="O63" s="135"/>
      <c r="P63" s="135"/>
    </row>
    <row r="64" spans="1:16">
      <c r="A64" s="135" t="s">
        <v>26</v>
      </c>
      <c r="B64" s="135">
        <f>'将来負担比率（分子）の構造'!I$43</f>
        <v>3647</v>
      </c>
      <c r="C64" s="135"/>
      <c r="D64" s="135"/>
      <c r="E64" s="135">
        <f>'将来負担比率（分子）の構造'!J$43</f>
        <v>3707</v>
      </c>
      <c r="F64" s="135"/>
      <c r="G64" s="135"/>
      <c r="H64" s="135">
        <f>'将来負担比率（分子）の構造'!K$43</f>
        <v>4321</v>
      </c>
      <c r="I64" s="135"/>
      <c r="J64" s="135"/>
      <c r="K64" s="135">
        <f>'将来負担比率（分子）の構造'!L$43</f>
        <v>4725</v>
      </c>
      <c r="L64" s="135"/>
      <c r="M64" s="135"/>
      <c r="N64" s="135">
        <f>'将来負担比率（分子）の構造'!M$43</f>
        <v>4797</v>
      </c>
      <c r="O64" s="135"/>
      <c r="P64" s="135"/>
    </row>
    <row r="65" spans="1:16">
      <c r="A65" s="135" t="s">
        <v>25</v>
      </c>
      <c r="B65" s="135">
        <f>'将来負担比率（分子）の構造'!I$42</f>
        <v>2</v>
      </c>
      <c r="C65" s="135"/>
      <c r="D65" s="135"/>
      <c r="E65" s="135">
        <f>'将来負担比率（分子）の構造'!J$42</f>
        <v>1</v>
      </c>
      <c r="F65" s="135"/>
      <c r="G65" s="135"/>
      <c r="H65" s="135">
        <f>'将来負担比率（分子）の構造'!K$42</f>
        <v>1</v>
      </c>
      <c r="I65" s="135"/>
      <c r="J65" s="135"/>
      <c r="K65" s="135">
        <f>'将来負担比率（分子）の構造'!L$42</f>
        <v>0</v>
      </c>
      <c r="L65" s="135"/>
      <c r="M65" s="135"/>
      <c r="N65" s="135" t="str">
        <f>'将来負担比率（分子）の構造'!M$42</f>
        <v>-</v>
      </c>
      <c r="O65" s="135"/>
      <c r="P65" s="135"/>
    </row>
    <row r="66" spans="1:16">
      <c r="A66" s="135" t="s">
        <v>24</v>
      </c>
      <c r="B66" s="135">
        <f>'将来負担比率（分子）の構造'!I$41</f>
        <v>8239</v>
      </c>
      <c r="C66" s="135"/>
      <c r="D66" s="135"/>
      <c r="E66" s="135">
        <f>'将来負担比率（分子）の構造'!J$41</f>
        <v>8092</v>
      </c>
      <c r="F66" s="135"/>
      <c r="G66" s="135"/>
      <c r="H66" s="135">
        <f>'将来負担比率（分子）の構造'!K$41</f>
        <v>8056</v>
      </c>
      <c r="I66" s="135"/>
      <c r="J66" s="135"/>
      <c r="K66" s="135">
        <f>'将来負担比率（分子）の構造'!L$41</f>
        <v>8488</v>
      </c>
      <c r="L66" s="135"/>
      <c r="M66" s="135"/>
      <c r="N66" s="135">
        <f>'将来負担比率（分子）の構造'!M$41</f>
        <v>8549</v>
      </c>
      <c r="O66" s="135"/>
      <c r="P66" s="135"/>
    </row>
    <row r="67" spans="1:16">
      <c r="A67" s="135" t="s">
        <v>62</v>
      </c>
      <c r="B67" s="135" t="e">
        <f>NA()</f>
        <v>#N/A</v>
      </c>
      <c r="C67" s="135">
        <f>IF(ISNUMBER('将来負担比率（分子）の構造'!I$52), IF('将来負担比率（分子）の構造'!I$52 &lt; 0, 0, '将来負担比率（分子）の構造'!I$52), NA())</f>
        <v>2722</v>
      </c>
      <c r="D67" s="135" t="e">
        <f>NA()</f>
        <v>#N/A</v>
      </c>
      <c r="E67" s="135" t="e">
        <f>NA()</f>
        <v>#N/A</v>
      </c>
      <c r="F67" s="135">
        <f>IF(ISNUMBER('将来負担比率（分子）の構造'!J$52), IF('将来負担比率（分子）の構造'!J$52 &lt; 0, 0, '将来負担比率（分子）の構造'!J$52), NA())</f>
        <v>1935</v>
      </c>
      <c r="G67" s="135" t="e">
        <f>NA()</f>
        <v>#N/A</v>
      </c>
      <c r="H67" s="135" t="e">
        <f>NA()</f>
        <v>#N/A</v>
      </c>
      <c r="I67" s="135">
        <f>IF(ISNUMBER('将来負担比率（分子）の構造'!K$52), IF('将来負担比率（分子）の構造'!K$52 &lt; 0, 0, '将来負担比率（分子）の構造'!K$52), NA())</f>
        <v>2621</v>
      </c>
      <c r="J67" s="135" t="e">
        <f>NA()</f>
        <v>#N/A</v>
      </c>
      <c r="K67" s="135" t="e">
        <f>NA()</f>
        <v>#N/A</v>
      </c>
      <c r="L67" s="135">
        <f>IF(ISNUMBER('将来負担比率（分子）の構造'!L$52), IF('将来負担比率（分子）の構造'!L$52 &lt; 0, 0, '将来負担比率（分子）の構造'!L$52), NA())</f>
        <v>3525</v>
      </c>
      <c r="M67" s="135" t="e">
        <f>NA()</f>
        <v>#N/A</v>
      </c>
      <c r="N67" s="135" t="e">
        <f>NA()</f>
        <v>#N/A</v>
      </c>
      <c r="O67" s="135">
        <f>IF(ISNUMBER('将来負担比率（分子）の構造'!M$52), IF('将来負担比率（分子）の構造'!M$52 &lt; 0, 0, '将来負担比率（分子）の構造'!M$52), NA())</f>
        <v>3589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2511043</v>
      </c>
      <c r="S5" s="639"/>
      <c r="T5" s="639"/>
      <c r="U5" s="639"/>
      <c r="V5" s="639"/>
      <c r="W5" s="639"/>
      <c r="X5" s="639"/>
      <c r="Y5" s="686"/>
      <c r="Z5" s="699">
        <v>26.8</v>
      </c>
      <c r="AA5" s="699"/>
      <c r="AB5" s="699"/>
      <c r="AC5" s="699"/>
      <c r="AD5" s="700">
        <v>2511043</v>
      </c>
      <c r="AE5" s="700"/>
      <c r="AF5" s="700"/>
      <c r="AG5" s="700"/>
      <c r="AH5" s="700"/>
      <c r="AI5" s="700"/>
      <c r="AJ5" s="700"/>
      <c r="AK5" s="700"/>
      <c r="AL5" s="687">
        <v>53</v>
      </c>
      <c r="AM5" s="656"/>
      <c r="AN5" s="656"/>
      <c r="AO5" s="688"/>
      <c r="AP5" s="675" t="s">
        <v>207</v>
      </c>
      <c r="AQ5" s="676"/>
      <c r="AR5" s="676"/>
      <c r="AS5" s="676"/>
      <c r="AT5" s="676"/>
      <c r="AU5" s="676"/>
      <c r="AV5" s="676"/>
      <c r="AW5" s="676"/>
      <c r="AX5" s="676"/>
      <c r="AY5" s="676"/>
      <c r="AZ5" s="676"/>
      <c r="BA5" s="676"/>
      <c r="BB5" s="676"/>
      <c r="BC5" s="676"/>
      <c r="BD5" s="676"/>
      <c r="BE5" s="676"/>
      <c r="BF5" s="677"/>
      <c r="BG5" s="588">
        <v>2511043</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111959</v>
      </c>
      <c r="S6" s="589"/>
      <c r="T6" s="589"/>
      <c r="U6" s="589"/>
      <c r="V6" s="589"/>
      <c r="W6" s="589"/>
      <c r="X6" s="589"/>
      <c r="Y6" s="590"/>
      <c r="Z6" s="641">
        <v>1.2</v>
      </c>
      <c r="AA6" s="641"/>
      <c r="AB6" s="641"/>
      <c r="AC6" s="641"/>
      <c r="AD6" s="642">
        <v>111959</v>
      </c>
      <c r="AE6" s="642"/>
      <c r="AF6" s="642"/>
      <c r="AG6" s="642"/>
      <c r="AH6" s="642"/>
      <c r="AI6" s="642"/>
      <c r="AJ6" s="642"/>
      <c r="AK6" s="642"/>
      <c r="AL6" s="611">
        <v>2.4</v>
      </c>
      <c r="AM6" s="643"/>
      <c r="AN6" s="643"/>
      <c r="AO6" s="644"/>
      <c r="AP6" s="585" t="s">
        <v>213</v>
      </c>
      <c r="AQ6" s="586"/>
      <c r="AR6" s="586"/>
      <c r="AS6" s="586"/>
      <c r="AT6" s="586"/>
      <c r="AU6" s="586"/>
      <c r="AV6" s="586"/>
      <c r="AW6" s="586"/>
      <c r="AX6" s="586"/>
      <c r="AY6" s="586"/>
      <c r="AZ6" s="586"/>
      <c r="BA6" s="586"/>
      <c r="BB6" s="586"/>
      <c r="BC6" s="586"/>
      <c r="BD6" s="586"/>
      <c r="BE6" s="586"/>
      <c r="BF6" s="587"/>
      <c r="BG6" s="588">
        <v>2511043</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93617</v>
      </c>
      <c r="CS6" s="589"/>
      <c r="CT6" s="589"/>
      <c r="CU6" s="589"/>
      <c r="CV6" s="589"/>
      <c r="CW6" s="589"/>
      <c r="CX6" s="589"/>
      <c r="CY6" s="590"/>
      <c r="CZ6" s="641">
        <v>1</v>
      </c>
      <c r="DA6" s="641"/>
      <c r="DB6" s="641"/>
      <c r="DC6" s="641"/>
      <c r="DD6" s="594" t="s">
        <v>208</v>
      </c>
      <c r="DE6" s="589"/>
      <c r="DF6" s="589"/>
      <c r="DG6" s="589"/>
      <c r="DH6" s="589"/>
      <c r="DI6" s="589"/>
      <c r="DJ6" s="589"/>
      <c r="DK6" s="589"/>
      <c r="DL6" s="589"/>
      <c r="DM6" s="589"/>
      <c r="DN6" s="589"/>
      <c r="DO6" s="589"/>
      <c r="DP6" s="590"/>
      <c r="DQ6" s="594">
        <v>93617</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6513</v>
      </c>
      <c r="S7" s="589"/>
      <c r="T7" s="589"/>
      <c r="U7" s="589"/>
      <c r="V7" s="589"/>
      <c r="W7" s="589"/>
      <c r="X7" s="589"/>
      <c r="Y7" s="590"/>
      <c r="Z7" s="641">
        <v>0.1</v>
      </c>
      <c r="AA7" s="641"/>
      <c r="AB7" s="641"/>
      <c r="AC7" s="641"/>
      <c r="AD7" s="642">
        <v>6513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1180804</v>
      </c>
      <c r="BH7" s="589"/>
      <c r="BI7" s="589"/>
      <c r="BJ7" s="589"/>
      <c r="BK7" s="589"/>
      <c r="BL7" s="589"/>
      <c r="BM7" s="589"/>
      <c r="BN7" s="590"/>
      <c r="BO7" s="641">
        <v>47</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1162847</v>
      </c>
      <c r="CS7" s="589"/>
      <c r="CT7" s="589"/>
      <c r="CU7" s="589"/>
      <c r="CV7" s="589"/>
      <c r="CW7" s="589"/>
      <c r="CX7" s="589"/>
      <c r="CY7" s="590"/>
      <c r="CZ7" s="641">
        <v>13</v>
      </c>
      <c r="DA7" s="641"/>
      <c r="DB7" s="641"/>
      <c r="DC7" s="641"/>
      <c r="DD7" s="594">
        <v>11359</v>
      </c>
      <c r="DE7" s="589"/>
      <c r="DF7" s="589"/>
      <c r="DG7" s="589"/>
      <c r="DH7" s="589"/>
      <c r="DI7" s="589"/>
      <c r="DJ7" s="589"/>
      <c r="DK7" s="589"/>
      <c r="DL7" s="589"/>
      <c r="DM7" s="589"/>
      <c r="DN7" s="589"/>
      <c r="DO7" s="589"/>
      <c r="DP7" s="590"/>
      <c r="DQ7" s="594">
        <v>1050555</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22801</v>
      </c>
      <c r="S8" s="589"/>
      <c r="T8" s="589"/>
      <c r="U8" s="589"/>
      <c r="V8" s="589"/>
      <c r="W8" s="589"/>
      <c r="X8" s="589"/>
      <c r="Y8" s="590"/>
      <c r="Z8" s="641">
        <v>0.2</v>
      </c>
      <c r="AA8" s="641"/>
      <c r="AB8" s="641"/>
      <c r="AC8" s="641"/>
      <c r="AD8" s="642">
        <v>22801</v>
      </c>
      <c r="AE8" s="642"/>
      <c r="AF8" s="642"/>
      <c r="AG8" s="642"/>
      <c r="AH8" s="642"/>
      <c r="AI8" s="642"/>
      <c r="AJ8" s="642"/>
      <c r="AK8" s="642"/>
      <c r="AL8" s="611">
        <v>0.5</v>
      </c>
      <c r="AM8" s="643"/>
      <c r="AN8" s="643"/>
      <c r="AO8" s="644"/>
      <c r="AP8" s="585" t="s">
        <v>219</v>
      </c>
      <c r="AQ8" s="586"/>
      <c r="AR8" s="586"/>
      <c r="AS8" s="586"/>
      <c r="AT8" s="586"/>
      <c r="AU8" s="586"/>
      <c r="AV8" s="586"/>
      <c r="AW8" s="586"/>
      <c r="AX8" s="586"/>
      <c r="AY8" s="586"/>
      <c r="AZ8" s="586"/>
      <c r="BA8" s="586"/>
      <c r="BB8" s="586"/>
      <c r="BC8" s="586"/>
      <c r="BD8" s="586"/>
      <c r="BE8" s="586"/>
      <c r="BF8" s="587"/>
      <c r="BG8" s="588">
        <v>37945</v>
      </c>
      <c r="BH8" s="589"/>
      <c r="BI8" s="589"/>
      <c r="BJ8" s="589"/>
      <c r="BK8" s="589"/>
      <c r="BL8" s="589"/>
      <c r="BM8" s="589"/>
      <c r="BN8" s="590"/>
      <c r="BO8" s="641">
        <v>1.5</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2553304</v>
      </c>
      <c r="CS8" s="589"/>
      <c r="CT8" s="589"/>
      <c r="CU8" s="589"/>
      <c r="CV8" s="589"/>
      <c r="CW8" s="589"/>
      <c r="CX8" s="589"/>
      <c r="CY8" s="590"/>
      <c r="CZ8" s="641">
        <v>28.5</v>
      </c>
      <c r="DA8" s="641"/>
      <c r="DB8" s="641"/>
      <c r="DC8" s="641"/>
      <c r="DD8" s="594">
        <v>40987</v>
      </c>
      <c r="DE8" s="589"/>
      <c r="DF8" s="589"/>
      <c r="DG8" s="589"/>
      <c r="DH8" s="589"/>
      <c r="DI8" s="589"/>
      <c r="DJ8" s="589"/>
      <c r="DK8" s="589"/>
      <c r="DL8" s="589"/>
      <c r="DM8" s="589"/>
      <c r="DN8" s="589"/>
      <c r="DO8" s="589"/>
      <c r="DP8" s="590"/>
      <c r="DQ8" s="594">
        <v>1425140</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13058</v>
      </c>
      <c r="S9" s="589"/>
      <c r="T9" s="589"/>
      <c r="U9" s="589"/>
      <c r="V9" s="589"/>
      <c r="W9" s="589"/>
      <c r="X9" s="589"/>
      <c r="Y9" s="590"/>
      <c r="Z9" s="641">
        <v>0.1</v>
      </c>
      <c r="AA9" s="641"/>
      <c r="AB9" s="641"/>
      <c r="AC9" s="641"/>
      <c r="AD9" s="642">
        <v>13058</v>
      </c>
      <c r="AE9" s="642"/>
      <c r="AF9" s="642"/>
      <c r="AG9" s="642"/>
      <c r="AH9" s="642"/>
      <c r="AI9" s="642"/>
      <c r="AJ9" s="642"/>
      <c r="AK9" s="642"/>
      <c r="AL9" s="611">
        <v>0.3</v>
      </c>
      <c r="AM9" s="643"/>
      <c r="AN9" s="643"/>
      <c r="AO9" s="644"/>
      <c r="AP9" s="585" t="s">
        <v>223</v>
      </c>
      <c r="AQ9" s="586"/>
      <c r="AR9" s="586"/>
      <c r="AS9" s="586"/>
      <c r="AT9" s="586"/>
      <c r="AU9" s="586"/>
      <c r="AV9" s="586"/>
      <c r="AW9" s="586"/>
      <c r="AX9" s="586"/>
      <c r="AY9" s="586"/>
      <c r="AZ9" s="586"/>
      <c r="BA9" s="586"/>
      <c r="BB9" s="586"/>
      <c r="BC9" s="586"/>
      <c r="BD9" s="586"/>
      <c r="BE9" s="586"/>
      <c r="BF9" s="587"/>
      <c r="BG9" s="588">
        <v>987610</v>
      </c>
      <c r="BH9" s="589"/>
      <c r="BI9" s="589"/>
      <c r="BJ9" s="589"/>
      <c r="BK9" s="589"/>
      <c r="BL9" s="589"/>
      <c r="BM9" s="589"/>
      <c r="BN9" s="590"/>
      <c r="BO9" s="641">
        <v>39.299999999999997</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517836</v>
      </c>
      <c r="CS9" s="589"/>
      <c r="CT9" s="589"/>
      <c r="CU9" s="589"/>
      <c r="CV9" s="589"/>
      <c r="CW9" s="589"/>
      <c r="CX9" s="589"/>
      <c r="CY9" s="590"/>
      <c r="CZ9" s="641">
        <v>5.8</v>
      </c>
      <c r="DA9" s="641"/>
      <c r="DB9" s="641"/>
      <c r="DC9" s="641"/>
      <c r="DD9" s="594">
        <v>25301</v>
      </c>
      <c r="DE9" s="589"/>
      <c r="DF9" s="589"/>
      <c r="DG9" s="589"/>
      <c r="DH9" s="589"/>
      <c r="DI9" s="589"/>
      <c r="DJ9" s="589"/>
      <c r="DK9" s="589"/>
      <c r="DL9" s="589"/>
      <c r="DM9" s="589"/>
      <c r="DN9" s="589"/>
      <c r="DO9" s="589"/>
      <c r="DP9" s="590"/>
      <c r="DQ9" s="594">
        <v>492701</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232430</v>
      </c>
      <c r="S10" s="589"/>
      <c r="T10" s="589"/>
      <c r="U10" s="589"/>
      <c r="V10" s="589"/>
      <c r="W10" s="589"/>
      <c r="X10" s="589"/>
      <c r="Y10" s="590"/>
      <c r="Z10" s="641">
        <v>2.5</v>
      </c>
      <c r="AA10" s="641"/>
      <c r="AB10" s="641"/>
      <c r="AC10" s="641"/>
      <c r="AD10" s="642">
        <v>232430</v>
      </c>
      <c r="AE10" s="642"/>
      <c r="AF10" s="642"/>
      <c r="AG10" s="642"/>
      <c r="AH10" s="642"/>
      <c r="AI10" s="642"/>
      <c r="AJ10" s="642"/>
      <c r="AK10" s="642"/>
      <c r="AL10" s="611">
        <v>4.9000000000000004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59150</v>
      </c>
      <c r="BH10" s="589"/>
      <c r="BI10" s="589"/>
      <c r="BJ10" s="589"/>
      <c r="BK10" s="589"/>
      <c r="BL10" s="589"/>
      <c r="BM10" s="589"/>
      <c r="BN10" s="590"/>
      <c r="BO10" s="641">
        <v>2.4</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97</v>
      </c>
      <c r="CS10" s="589"/>
      <c r="CT10" s="589"/>
      <c r="CU10" s="589"/>
      <c r="CV10" s="589"/>
      <c r="CW10" s="589"/>
      <c r="CX10" s="589"/>
      <c r="CY10" s="590"/>
      <c r="CZ10" s="641">
        <v>0</v>
      </c>
      <c r="DA10" s="641"/>
      <c r="DB10" s="641"/>
      <c r="DC10" s="641"/>
      <c r="DD10" s="594" t="s">
        <v>220</v>
      </c>
      <c r="DE10" s="589"/>
      <c r="DF10" s="589"/>
      <c r="DG10" s="589"/>
      <c r="DH10" s="589"/>
      <c r="DI10" s="589"/>
      <c r="DJ10" s="589"/>
      <c r="DK10" s="589"/>
      <c r="DL10" s="589"/>
      <c r="DM10" s="589"/>
      <c r="DN10" s="589"/>
      <c r="DO10" s="589"/>
      <c r="DP10" s="590"/>
      <c r="DQ10" s="594">
        <v>97</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5571</v>
      </c>
      <c r="S11" s="589"/>
      <c r="T11" s="589"/>
      <c r="U11" s="589"/>
      <c r="V11" s="589"/>
      <c r="W11" s="589"/>
      <c r="X11" s="589"/>
      <c r="Y11" s="590"/>
      <c r="Z11" s="641">
        <v>0.1</v>
      </c>
      <c r="AA11" s="641"/>
      <c r="AB11" s="641"/>
      <c r="AC11" s="641"/>
      <c r="AD11" s="642">
        <v>5571</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96099</v>
      </c>
      <c r="BH11" s="589"/>
      <c r="BI11" s="589"/>
      <c r="BJ11" s="589"/>
      <c r="BK11" s="589"/>
      <c r="BL11" s="589"/>
      <c r="BM11" s="589"/>
      <c r="BN11" s="590"/>
      <c r="BO11" s="641">
        <v>3.8</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504527</v>
      </c>
      <c r="CS11" s="589"/>
      <c r="CT11" s="589"/>
      <c r="CU11" s="589"/>
      <c r="CV11" s="589"/>
      <c r="CW11" s="589"/>
      <c r="CX11" s="589"/>
      <c r="CY11" s="590"/>
      <c r="CZ11" s="641">
        <v>5.6</v>
      </c>
      <c r="DA11" s="641"/>
      <c r="DB11" s="641"/>
      <c r="DC11" s="641"/>
      <c r="DD11" s="594">
        <v>159358</v>
      </c>
      <c r="DE11" s="589"/>
      <c r="DF11" s="589"/>
      <c r="DG11" s="589"/>
      <c r="DH11" s="589"/>
      <c r="DI11" s="589"/>
      <c r="DJ11" s="589"/>
      <c r="DK11" s="589"/>
      <c r="DL11" s="589"/>
      <c r="DM11" s="589"/>
      <c r="DN11" s="589"/>
      <c r="DO11" s="589"/>
      <c r="DP11" s="590"/>
      <c r="DQ11" s="594">
        <v>252264</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1089372</v>
      </c>
      <c r="BH12" s="589"/>
      <c r="BI12" s="589"/>
      <c r="BJ12" s="589"/>
      <c r="BK12" s="589"/>
      <c r="BL12" s="589"/>
      <c r="BM12" s="589"/>
      <c r="BN12" s="590"/>
      <c r="BO12" s="641">
        <v>43.4</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59606</v>
      </c>
      <c r="CS12" s="589"/>
      <c r="CT12" s="589"/>
      <c r="CU12" s="589"/>
      <c r="CV12" s="589"/>
      <c r="CW12" s="589"/>
      <c r="CX12" s="589"/>
      <c r="CY12" s="590"/>
      <c r="CZ12" s="641">
        <v>0.7</v>
      </c>
      <c r="DA12" s="641"/>
      <c r="DB12" s="641"/>
      <c r="DC12" s="641"/>
      <c r="DD12" s="594">
        <v>2452</v>
      </c>
      <c r="DE12" s="589"/>
      <c r="DF12" s="589"/>
      <c r="DG12" s="589"/>
      <c r="DH12" s="589"/>
      <c r="DI12" s="589"/>
      <c r="DJ12" s="589"/>
      <c r="DK12" s="589"/>
      <c r="DL12" s="589"/>
      <c r="DM12" s="589"/>
      <c r="DN12" s="589"/>
      <c r="DO12" s="589"/>
      <c r="DP12" s="590"/>
      <c r="DQ12" s="594">
        <v>59515</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17397</v>
      </c>
      <c r="S13" s="589"/>
      <c r="T13" s="589"/>
      <c r="U13" s="589"/>
      <c r="V13" s="589"/>
      <c r="W13" s="589"/>
      <c r="X13" s="589"/>
      <c r="Y13" s="590"/>
      <c r="Z13" s="641">
        <v>0.2</v>
      </c>
      <c r="AA13" s="641"/>
      <c r="AB13" s="641"/>
      <c r="AC13" s="641"/>
      <c r="AD13" s="642">
        <v>17397</v>
      </c>
      <c r="AE13" s="642"/>
      <c r="AF13" s="642"/>
      <c r="AG13" s="642"/>
      <c r="AH13" s="642"/>
      <c r="AI13" s="642"/>
      <c r="AJ13" s="642"/>
      <c r="AK13" s="642"/>
      <c r="AL13" s="611">
        <v>0.4</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1089369</v>
      </c>
      <c r="BH13" s="589"/>
      <c r="BI13" s="589"/>
      <c r="BJ13" s="589"/>
      <c r="BK13" s="589"/>
      <c r="BL13" s="589"/>
      <c r="BM13" s="589"/>
      <c r="BN13" s="590"/>
      <c r="BO13" s="641">
        <v>43.4</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838058</v>
      </c>
      <c r="CS13" s="589"/>
      <c r="CT13" s="589"/>
      <c r="CU13" s="589"/>
      <c r="CV13" s="589"/>
      <c r="CW13" s="589"/>
      <c r="CX13" s="589"/>
      <c r="CY13" s="590"/>
      <c r="CZ13" s="641">
        <v>9.4</v>
      </c>
      <c r="DA13" s="641"/>
      <c r="DB13" s="641"/>
      <c r="DC13" s="641"/>
      <c r="DD13" s="594">
        <v>584134</v>
      </c>
      <c r="DE13" s="589"/>
      <c r="DF13" s="589"/>
      <c r="DG13" s="589"/>
      <c r="DH13" s="589"/>
      <c r="DI13" s="589"/>
      <c r="DJ13" s="589"/>
      <c r="DK13" s="589"/>
      <c r="DL13" s="589"/>
      <c r="DM13" s="589"/>
      <c r="DN13" s="589"/>
      <c r="DO13" s="589"/>
      <c r="DP13" s="590"/>
      <c r="DQ13" s="594">
        <v>411464</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60580</v>
      </c>
      <c r="BH14" s="589"/>
      <c r="BI14" s="589"/>
      <c r="BJ14" s="589"/>
      <c r="BK14" s="589"/>
      <c r="BL14" s="589"/>
      <c r="BM14" s="589"/>
      <c r="BN14" s="590"/>
      <c r="BO14" s="641">
        <v>2.4</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337350</v>
      </c>
      <c r="CS14" s="589"/>
      <c r="CT14" s="589"/>
      <c r="CU14" s="589"/>
      <c r="CV14" s="589"/>
      <c r="CW14" s="589"/>
      <c r="CX14" s="589"/>
      <c r="CY14" s="590"/>
      <c r="CZ14" s="641">
        <v>3.8</v>
      </c>
      <c r="DA14" s="641"/>
      <c r="DB14" s="641"/>
      <c r="DC14" s="641"/>
      <c r="DD14" s="594">
        <v>1827</v>
      </c>
      <c r="DE14" s="589"/>
      <c r="DF14" s="589"/>
      <c r="DG14" s="589"/>
      <c r="DH14" s="589"/>
      <c r="DI14" s="589"/>
      <c r="DJ14" s="589"/>
      <c r="DK14" s="589"/>
      <c r="DL14" s="589"/>
      <c r="DM14" s="589"/>
      <c r="DN14" s="589"/>
      <c r="DO14" s="589"/>
      <c r="DP14" s="590"/>
      <c r="DQ14" s="594">
        <v>292467</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14832</v>
      </c>
      <c r="S15" s="589"/>
      <c r="T15" s="589"/>
      <c r="U15" s="589"/>
      <c r="V15" s="589"/>
      <c r="W15" s="589"/>
      <c r="X15" s="589"/>
      <c r="Y15" s="590"/>
      <c r="Z15" s="641">
        <v>0.2</v>
      </c>
      <c r="AA15" s="641"/>
      <c r="AB15" s="641"/>
      <c r="AC15" s="641"/>
      <c r="AD15" s="642">
        <v>14832</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180287</v>
      </c>
      <c r="BH15" s="589"/>
      <c r="BI15" s="589"/>
      <c r="BJ15" s="589"/>
      <c r="BK15" s="589"/>
      <c r="BL15" s="589"/>
      <c r="BM15" s="589"/>
      <c r="BN15" s="590"/>
      <c r="BO15" s="641">
        <v>7.2</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2063174</v>
      </c>
      <c r="CS15" s="589"/>
      <c r="CT15" s="589"/>
      <c r="CU15" s="589"/>
      <c r="CV15" s="589"/>
      <c r="CW15" s="589"/>
      <c r="CX15" s="589"/>
      <c r="CY15" s="590"/>
      <c r="CZ15" s="641">
        <v>23</v>
      </c>
      <c r="DA15" s="641"/>
      <c r="DB15" s="641"/>
      <c r="DC15" s="641"/>
      <c r="DD15" s="594">
        <v>1183131</v>
      </c>
      <c r="DE15" s="589"/>
      <c r="DF15" s="589"/>
      <c r="DG15" s="589"/>
      <c r="DH15" s="589"/>
      <c r="DI15" s="589"/>
      <c r="DJ15" s="589"/>
      <c r="DK15" s="589"/>
      <c r="DL15" s="589"/>
      <c r="DM15" s="589"/>
      <c r="DN15" s="589"/>
      <c r="DO15" s="589"/>
      <c r="DP15" s="590"/>
      <c r="DQ15" s="594">
        <v>1130839</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1929804</v>
      </c>
      <c r="S16" s="589"/>
      <c r="T16" s="589"/>
      <c r="U16" s="589"/>
      <c r="V16" s="589"/>
      <c r="W16" s="589"/>
      <c r="X16" s="589"/>
      <c r="Y16" s="590"/>
      <c r="Z16" s="641">
        <v>20.6</v>
      </c>
      <c r="AA16" s="641"/>
      <c r="AB16" s="641"/>
      <c r="AC16" s="641"/>
      <c r="AD16" s="642">
        <v>1780342</v>
      </c>
      <c r="AE16" s="642"/>
      <c r="AF16" s="642"/>
      <c r="AG16" s="642"/>
      <c r="AH16" s="642"/>
      <c r="AI16" s="642"/>
      <c r="AJ16" s="642"/>
      <c r="AK16" s="642"/>
      <c r="AL16" s="611">
        <v>37.6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1780342</v>
      </c>
      <c r="S17" s="589"/>
      <c r="T17" s="589"/>
      <c r="U17" s="589"/>
      <c r="V17" s="589"/>
      <c r="W17" s="589"/>
      <c r="X17" s="589"/>
      <c r="Y17" s="590"/>
      <c r="Z17" s="641">
        <v>19</v>
      </c>
      <c r="AA17" s="641"/>
      <c r="AB17" s="641"/>
      <c r="AC17" s="641"/>
      <c r="AD17" s="642">
        <v>1780342</v>
      </c>
      <c r="AE17" s="642"/>
      <c r="AF17" s="642"/>
      <c r="AG17" s="642"/>
      <c r="AH17" s="642"/>
      <c r="AI17" s="642"/>
      <c r="AJ17" s="642"/>
      <c r="AK17" s="642"/>
      <c r="AL17" s="611">
        <v>37.6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832397</v>
      </c>
      <c r="CS17" s="589"/>
      <c r="CT17" s="589"/>
      <c r="CU17" s="589"/>
      <c r="CV17" s="589"/>
      <c r="CW17" s="589"/>
      <c r="CX17" s="589"/>
      <c r="CY17" s="590"/>
      <c r="CZ17" s="641">
        <v>9.3000000000000007</v>
      </c>
      <c r="DA17" s="641"/>
      <c r="DB17" s="641"/>
      <c r="DC17" s="641"/>
      <c r="DD17" s="594" t="s">
        <v>220</v>
      </c>
      <c r="DE17" s="589"/>
      <c r="DF17" s="589"/>
      <c r="DG17" s="589"/>
      <c r="DH17" s="589"/>
      <c r="DI17" s="589"/>
      <c r="DJ17" s="589"/>
      <c r="DK17" s="589"/>
      <c r="DL17" s="589"/>
      <c r="DM17" s="589"/>
      <c r="DN17" s="589"/>
      <c r="DO17" s="589"/>
      <c r="DP17" s="590"/>
      <c r="DQ17" s="594">
        <v>748281</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149459</v>
      </c>
      <c r="S18" s="589"/>
      <c r="T18" s="589"/>
      <c r="U18" s="589"/>
      <c r="V18" s="589"/>
      <c r="W18" s="589"/>
      <c r="X18" s="589"/>
      <c r="Y18" s="590"/>
      <c r="Z18" s="641">
        <v>1.6</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4865408</v>
      </c>
      <c r="S20" s="589"/>
      <c r="T20" s="589"/>
      <c r="U20" s="589"/>
      <c r="V20" s="589"/>
      <c r="W20" s="589"/>
      <c r="X20" s="589"/>
      <c r="Y20" s="590"/>
      <c r="Z20" s="641">
        <v>51.9</v>
      </c>
      <c r="AA20" s="641"/>
      <c r="AB20" s="641"/>
      <c r="AC20" s="641"/>
      <c r="AD20" s="642">
        <v>4715946</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8962813</v>
      </c>
      <c r="CS20" s="589"/>
      <c r="CT20" s="589"/>
      <c r="CU20" s="589"/>
      <c r="CV20" s="589"/>
      <c r="CW20" s="589"/>
      <c r="CX20" s="589"/>
      <c r="CY20" s="590"/>
      <c r="CZ20" s="641">
        <v>100</v>
      </c>
      <c r="DA20" s="641"/>
      <c r="DB20" s="641"/>
      <c r="DC20" s="641"/>
      <c r="DD20" s="594">
        <v>2008549</v>
      </c>
      <c r="DE20" s="589"/>
      <c r="DF20" s="589"/>
      <c r="DG20" s="589"/>
      <c r="DH20" s="589"/>
      <c r="DI20" s="589"/>
      <c r="DJ20" s="589"/>
      <c r="DK20" s="589"/>
      <c r="DL20" s="589"/>
      <c r="DM20" s="589"/>
      <c r="DN20" s="589"/>
      <c r="DO20" s="589"/>
      <c r="DP20" s="590"/>
      <c r="DQ20" s="594">
        <v>5956940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3013</v>
      </c>
      <c r="S21" s="589"/>
      <c r="T21" s="589"/>
      <c r="U21" s="589"/>
      <c r="V21" s="589"/>
      <c r="W21" s="589"/>
      <c r="X21" s="589"/>
      <c r="Y21" s="590"/>
      <c r="Z21" s="641">
        <v>0</v>
      </c>
      <c r="AA21" s="641"/>
      <c r="AB21" s="641"/>
      <c r="AC21" s="641"/>
      <c r="AD21" s="642">
        <v>3013</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2271</v>
      </c>
      <c r="S22" s="589"/>
      <c r="T22" s="589"/>
      <c r="U22" s="589"/>
      <c r="V22" s="589"/>
      <c r="W22" s="589"/>
      <c r="X22" s="589"/>
      <c r="Y22" s="590"/>
      <c r="Z22" s="641">
        <v>0</v>
      </c>
      <c r="AA22" s="641"/>
      <c r="AB22" s="641"/>
      <c r="AC22" s="641"/>
      <c r="AD22" s="642" t="s">
        <v>220</v>
      </c>
      <c r="AE22" s="642"/>
      <c r="AF22" s="642"/>
      <c r="AG22" s="642"/>
      <c r="AH22" s="642"/>
      <c r="AI22" s="642"/>
      <c r="AJ22" s="642"/>
      <c r="AK22" s="642"/>
      <c r="AL22" s="611" t="s">
        <v>220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155968</v>
      </c>
      <c r="S23" s="589"/>
      <c r="T23" s="589"/>
      <c r="U23" s="589"/>
      <c r="V23" s="589"/>
      <c r="W23" s="589"/>
      <c r="X23" s="589"/>
      <c r="Y23" s="590"/>
      <c r="Z23" s="641">
        <v>1.7</v>
      </c>
      <c r="AA23" s="641"/>
      <c r="AB23" s="641"/>
      <c r="AC23" s="641"/>
      <c r="AD23" s="642">
        <v>6237</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9457</v>
      </c>
      <c r="S24" s="589"/>
      <c r="T24" s="589"/>
      <c r="U24" s="589"/>
      <c r="V24" s="589"/>
      <c r="W24" s="589"/>
      <c r="X24" s="589"/>
      <c r="Y24" s="590"/>
      <c r="Z24" s="641">
        <v>0.1</v>
      </c>
      <c r="AA24" s="641"/>
      <c r="AB24" s="641"/>
      <c r="AC24" s="641"/>
      <c r="AD24" s="642" t="s">
        <v>220</v>
      </c>
      <c r="AE24" s="642"/>
      <c r="AF24" s="642"/>
      <c r="AG24" s="642"/>
      <c r="AH24" s="642"/>
      <c r="AI24" s="642"/>
      <c r="AJ24" s="642"/>
      <c r="AK24" s="642"/>
      <c r="AL24" s="611" t="s">
        <v>220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3449573</v>
      </c>
      <c r="CS24" s="639"/>
      <c r="CT24" s="639"/>
      <c r="CU24" s="639"/>
      <c r="CV24" s="639"/>
      <c r="CW24" s="639"/>
      <c r="CX24" s="639"/>
      <c r="CY24" s="686"/>
      <c r="CZ24" s="690">
        <v>38.5</v>
      </c>
      <c r="DA24" s="691"/>
      <c r="DB24" s="691"/>
      <c r="DC24" s="692"/>
      <c r="DD24" s="685">
        <v>2413029</v>
      </c>
      <c r="DE24" s="639"/>
      <c r="DF24" s="639"/>
      <c r="DG24" s="639"/>
      <c r="DH24" s="639"/>
      <c r="DI24" s="639"/>
      <c r="DJ24" s="639"/>
      <c r="DK24" s="686"/>
      <c r="DL24" s="685">
        <v>2400163</v>
      </c>
      <c r="DM24" s="639"/>
      <c r="DN24" s="639"/>
      <c r="DO24" s="639"/>
      <c r="DP24" s="639"/>
      <c r="DQ24" s="639"/>
      <c r="DR24" s="639"/>
      <c r="DS24" s="639"/>
      <c r="DT24" s="639"/>
      <c r="DU24" s="639"/>
      <c r="DV24" s="686"/>
      <c r="DW24" s="687">
        <v>46.8</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1097010</v>
      </c>
      <c r="S25" s="589"/>
      <c r="T25" s="589"/>
      <c r="U25" s="589"/>
      <c r="V25" s="589"/>
      <c r="W25" s="589"/>
      <c r="X25" s="589"/>
      <c r="Y25" s="590"/>
      <c r="Z25" s="641">
        <v>11.7</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1374152</v>
      </c>
      <c r="CS25" s="607"/>
      <c r="CT25" s="607"/>
      <c r="CU25" s="607"/>
      <c r="CV25" s="607"/>
      <c r="CW25" s="607"/>
      <c r="CX25" s="607"/>
      <c r="CY25" s="608"/>
      <c r="CZ25" s="591">
        <v>15.3</v>
      </c>
      <c r="DA25" s="609"/>
      <c r="DB25" s="609"/>
      <c r="DC25" s="610"/>
      <c r="DD25" s="594">
        <v>1299974</v>
      </c>
      <c r="DE25" s="607"/>
      <c r="DF25" s="607"/>
      <c r="DG25" s="607"/>
      <c r="DH25" s="607"/>
      <c r="DI25" s="607"/>
      <c r="DJ25" s="607"/>
      <c r="DK25" s="608"/>
      <c r="DL25" s="594">
        <v>1287572</v>
      </c>
      <c r="DM25" s="607"/>
      <c r="DN25" s="607"/>
      <c r="DO25" s="607"/>
      <c r="DP25" s="607"/>
      <c r="DQ25" s="607"/>
      <c r="DR25" s="607"/>
      <c r="DS25" s="607"/>
      <c r="DT25" s="607"/>
      <c r="DU25" s="607"/>
      <c r="DV25" s="608"/>
      <c r="DW25" s="611">
        <v>25.1</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909843</v>
      </c>
      <c r="CS26" s="589"/>
      <c r="CT26" s="589"/>
      <c r="CU26" s="589"/>
      <c r="CV26" s="589"/>
      <c r="CW26" s="589"/>
      <c r="CX26" s="589"/>
      <c r="CY26" s="590"/>
      <c r="CZ26" s="591">
        <v>10.199999999999999</v>
      </c>
      <c r="DA26" s="609"/>
      <c r="DB26" s="609"/>
      <c r="DC26" s="610"/>
      <c r="DD26" s="594">
        <v>839486</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1164273</v>
      </c>
      <c r="S27" s="589"/>
      <c r="T27" s="589"/>
      <c r="U27" s="589"/>
      <c r="V27" s="589"/>
      <c r="W27" s="589"/>
      <c r="X27" s="589"/>
      <c r="Y27" s="590"/>
      <c r="Z27" s="641">
        <v>12.4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2511043</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1243024</v>
      </c>
      <c r="CS27" s="607"/>
      <c r="CT27" s="607"/>
      <c r="CU27" s="607"/>
      <c r="CV27" s="607"/>
      <c r="CW27" s="607"/>
      <c r="CX27" s="607"/>
      <c r="CY27" s="608"/>
      <c r="CZ27" s="591">
        <v>13.9</v>
      </c>
      <c r="DA27" s="609"/>
      <c r="DB27" s="609"/>
      <c r="DC27" s="610"/>
      <c r="DD27" s="594">
        <v>364774</v>
      </c>
      <c r="DE27" s="607"/>
      <c r="DF27" s="607"/>
      <c r="DG27" s="607"/>
      <c r="DH27" s="607"/>
      <c r="DI27" s="607"/>
      <c r="DJ27" s="607"/>
      <c r="DK27" s="608"/>
      <c r="DL27" s="594">
        <v>364310</v>
      </c>
      <c r="DM27" s="607"/>
      <c r="DN27" s="607"/>
      <c r="DO27" s="607"/>
      <c r="DP27" s="607"/>
      <c r="DQ27" s="607"/>
      <c r="DR27" s="607"/>
      <c r="DS27" s="607"/>
      <c r="DT27" s="607"/>
      <c r="DU27" s="607"/>
      <c r="DV27" s="608"/>
      <c r="DW27" s="611">
        <v>7.1</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12683</v>
      </c>
      <c r="S28" s="589"/>
      <c r="T28" s="589"/>
      <c r="U28" s="589"/>
      <c r="V28" s="589"/>
      <c r="W28" s="589"/>
      <c r="X28" s="589"/>
      <c r="Y28" s="590"/>
      <c r="Z28" s="641">
        <v>0.1</v>
      </c>
      <c r="AA28" s="641"/>
      <c r="AB28" s="641"/>
      <c r="AC28" s="641"/>
      <c r="AD28" s="642">
        <v>4269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832397</v>
      </c>
      <c r="CS28" s="589"/>
      <c r="CT28" s="589"/>
      <c r="CU28" s="589"/>
      <c r="CV28" s="589"/>
      <c r="CW28" s="589"/>
      <c r="CX28" s="589"/>
      <c r="CY28" s="590"/>
      <c r="CZ28" s="591">
        <v>9.3000000000000007</v>
      </c>
      <c r="DA28" s="609"/>
      <c r="DB28" s="609"/>
      <c r="DC28" s="610"/>
      <c r="DD28" s="594">
        <v>748281</v>
      </c>
      <c r="DE28" s="589"/>
      <c r="DF28" s="589"/>
      <c r="DG28" s="589"/>
      <c r="DH28" s="589"/>
      <c r="DI28" s="589"/>
      <c r="DJ28" s="589"/>
      <c r="DK28" s="590"/>
      <c r="DL28" s="594">
        <v>748281</v>
      </c>
      <c r="DM28" s="589"/>
      <c r="DN28" s="589"/>
      <c r="DO28" s="589"/>
      <c r="DP28" s="589"/>
      <c r="DQ28" s="589"/>
      <c r="DR28" s="589"/>
      <c r="DS28" s="589"/>
      <c r="DT28" s="589"/>
      <c r="DU28" s="589"/>
      <c r="DV28" s="590"/>
      <c r="DW28" s="611">
        <v>14.6</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26425</v>
      </c>
      <c r="S29" s="589"/>
      <c r="T29" s="589"/>
      <c r="U29" s="589"/>
      <c r="V29" s="589"/>
      <c r="W29" s="589"/>
      <c r="X29" s="589"/>
      <c r="Y29" s="590"/>
      <c r="Z29" s="641">
        <v>0.3</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832397</v>
      </c>
      <c r="CS29" s="607"/>
      <c r="CT29" s="607"/>
      <c r="CU29" s="607"/>
      <c r="CV29" s="607"/>
      <c r="CW29" s="607"/>
      <c r="CX29" s="607"/>
      <c r="CY29" s="608"/>
      <c r="CZ29" s="591">
        <v>9.3000000000000007</v>
      </c>
      <c r="DA29" s="609"/>
      <c r="DB29" s="609"/>
      <c r="DC29" s="610"/>
      <c r="DD29" s="594">
        <v>748281</v>
      </c>
      <c r="DE29" s="607"/>
      <c r="DF29" s="607"/>
      <c r="DG29" s="607"/>
      <c r="DH29" s="607"/>
      <c r="DI29" s="607"/>
      <c r="DJ29" s="607"/>
      <c r="DK29" s="608"/>
      <c r="DL29" s="594">
        <v>748281</v>
      </c>
      <c r="DM29" s="607"/>
      <c r="DN29" s="607"/>
      <c r="DO29" s="607"/>
      <c r="DP29" s="607"/>
      <c r="DQ29" s="607"/>
      <c r="DR29" s="607"/>
      <c r="DS29" s="607"/>
      <c r="DT29" s="607"/>
      <c r="DU29" s="607"/>
      <c r="DV29" s="608"/>
      <c r="DW29" s="611">
        <v>14.6</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337669</v>
      </c>
      <c r="S30" s="589"/>
      <c r="T30" s="589"/>
      <c r="U30" s="589"/>
      <c r="V30" s="589"/>
      <c r="W30" s="589"/>
      <c r="X30" s="589"/>
      <c r="Y30" s="590"/>
      <c r="Z30" s="641">
        <v>3.6</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97.6</v>
      </c>
      <c r="BH30" s="655"/>
      <c r="BI30" s="655"/>
      <c r="BJ30" s="655"/>
      <c r="BK30" s="655"/>
      <c r="BL30" s="655"/>
      <c r="BM30" s="656">
        <v>85.3</v>
      </c>
      <c r="BN30" s="655"/>
      <c r="BO30" s="655"/>
      <c r="BP30" s="655"/>
      <c r="BQ30" s="657"/>
      <c r="BR30" s="654">
        <v>97.4</v>
      </c>
      <c r="BS30" s="655"/>
      <c r="BT30" s="655"/>
      <c r="BU30" s="655"/>
      <c r="BV30" s="655"/>
      <c r="BW30" s="655"/>
      <c r="BX30" s="656">
        <v>85</v>
      </c>
      <c r="BY30" s="655"/>
      <c r="BZ30" s="655"/>
      <c r="CA30" s="655"/>
      <c r="CB30" s="657"/>
      <c r="CD30" s="660"/>
      <c r="CE30" s="661"/>
      <c r="CF30" s="625" t="s">
        <v>292</v>
      </c>
      <c r="CG30" s="622"/>
      <c r="CH30" s="622"/>
      <c r="CI30" s="622"/>
      <c r="CJ30" s="622"/>
      <c r="CK30" s="622"/>
      <c r="CL30" s="622"/>
      <c r="CM30" s="622"/>
      <c r="CN30" s="622"/>
      <c r="CO30" s="622"/>
      <c r="CP30" s="622"/>
      <c r="CQ30" s="623"/>
      <c r="CR30" s="588">
        <v>715673</v>
      </c>
      <c r="CS30" s="589"/>
      <c r="CT30" s="589"/>
      <c r="CU30" s="589"/>
      <c r="CV30" s="589"/>
      <c r="CW30" s="589"/>
      <c r="CX30" s="589"/>
      <c r="CY30" s="590"/>
      <c r="CZ30" s="591">
        <v>8</v>
      </c>
      <c r="DA30" s="609"/>
      <c r="DB30" s="609"/>
      <c r="DC30" s="610"/>
      <c r="DD30" s="594">
        <v>641004</v>
      </c>
      <c r="DE30" s="589"/>
      <c r="DF30" s="589"/>
      <c r="DG30" s="589"/>
      <c r="DH30" s="589"/>
      <c r="DI30" s="589"/>
      <c r="DJ30" s="589"/>
      <c r="DK30" s="590"/>
      <c r="DL30" s="594">
        <v>641004</v>
      </c>
      <c r="DM30" s="589"/>
      <c r="DN30" s="589"/>
      <c r="DO30" s="589"/>
      <c r="DP30" s="589"/>
      <c r="DQ30" s="589"/>
      <c r="DR30" s="589"/>
      <c r="DS30" s="589"/>
      <c r="DT30" s="589"/>
      <c r="DU30" s="589"/>
      <c r="DV30" s="590"/>
      <c r="DW30" s="611">
        <v>12.5</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822416</v>
      </c>
      <c r="S31" s="589"/>
      <c r="T31" s="589"/>
      <c r="U31" s="589"/>
      <c r="V31" s="589"/>
      <c r="W31" s="589"/>
      <c r="X31" s="589"/>
      <c r="Y31" s="590"/>
      <c r="Z31" s="641">
        <v>8.8000000000000007</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98.4</v>
      </c>
      <c r="BH31" s="607"/>
      <c r="BI31" s="607"/>
      <c r="BJ31" s="607"/>
      <c r="BK31" s="607"/>
      <c r="BL31" s="607"/>
      <c r="BM31" s="643">
        <v>92.1</v>
      </c>
      <c r="BN31" s="653"/>
      <c r="BO31" s="653"/>
      <c r="BP31" s="653"/>
      <c r="BQ31" s="617"/>
      <c r="BR31" s="652">
        <v>98.2</v>
      </c>
      <c r="BS31" s="607"/>
      <c r="BT31" s="607"/>
      <c r="BU31" s="607"/>
      <c r="BV31" s="607"/>
      <c r="BW31" s="607"/>
      <c r="BX31" s="643">
        <v>91.9</v>
      </c>
      <c r="BY31" s="653"/>
      <c r="BZ31" s="653"/>
      <c r="CA31" s="653"/>
      <c r="CB31" s="617"/>
      <c r="CD31" s="660"/>
      <c r="CE31" s="661"/>
      <c r="CF31" s="625" t="s">
        <v>296</v>
      </c>
      <c r="CG31" s="622"/>
      <c r="CH31" s="622"/>
      <c r="CI31" s="622"/>
      <c r="CJ31" s="622"/>
      <c r="CK31" s="622"/>
      <c r="CL31" s="622"/>
      <c r="CM31" s="622"/>
      <c r="CN31" s="622"/>
      <c r="CO31" s="622"/>
      <c r="CP31" s="622"/>
      <c r="CQ31" s="623"/>
      <c r="CR31" s="588">
        <v>116724</v>
      </c>
      <c r="CS31" s="607"/>
      <c r="CT31" s="607"/>
      <c r="CU31" s="607"/>
      <c r="CV31" s="607"/>
      <c r="CW31" s="607"/>
      <c r="CX31" s="607"/>
      <c r="CY31" s="608"/>
      <c r="CZ31" s="591">
        <v>1.3</v>
      </c>
      <c r="DA31" s="609"/>
      <c r="DB31" s="609"/>
      <c r="DC31" s="610"/>
      <c r="DD31" s="594">
        <v>107277</v>
      </c>
      <c r="DE31" s="607"/>
      <c r="DF31" s="607"/>
      <c r="DG31" s="607"/>
      <c r="DH31" s="607"/>
      <c r="DI31" s="607"/>
      <c r="DJ31" s="607"/>
      <c r="DK31" s="608"/>
      <c r="DL31" s="594">
        <v>107277</v>
      </c>
      <c r="DM31" s="607"/>
      <c r="DN31" s="607"/>
      <c r="DO31" s="607"/>
      <c r="DP31" s="607"/>
      <c r="DQ31" s="607"/>
      <c r="DR31" s="607"/>
      <c r="DS31" s="607"/>
      <c r="DT31" s="607"/>
      <c r="DU31" s="607"/>
      <c r="DV31" s="608"/>
      <c r="DW31" s="611">
        <v>2.1</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93825</v>
      </c>
      <c r="S32" s="589"/>
      <c r="T32" s="589"/>
      <c r="U32" s="589"/>
      <c r="V32" s="589"/>
      <c r="W32" s="589"/>
      <c r="X32" s="589"/>
      <c r="Y32" s="590"/>
      <c r="Z32" s="641">
        <v>1</v>
      </c>
      <c r="AA32" s="641"/>
      <c r="AB32" s="641"/>
      <c r="AC32" s="641"/>
      <c r="AD32" s="642">
        <v>6359</v>
      </c>
      <c r="AE32" s="642"/>
      <c r="AF32" s="642"/>
      <c r="AG32" s="642"/>
      <c r="AH32" s="642"/>
      <c r="AI32" s="642"/>
      <c r="AJ32" s="642"/>
      <c r="AK32" s="642"/>
      <c r="AL32" s="611">
        <v>0.1</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96.5</v>
      </c>
      <c r="BH32" s="573"/>
      <c r="BI32" s="573"/>
      <c r="BJ32" s="573"/>
      <c r="BK32" s="573"/>
      <c r="BL32" s="573"/>
      <c r="BM32" s="636">
        <v>77</v>
      </c>
      <c r="BN32" s="573"/>
      <c r="BO32" s="573"/>
      <c r="BP32" s="573"/>
      <c r="BQ32" s="630"/>
      <c r="BR32" s="651">
        <v>96.1</v>
      </c>
      <c r="BS32" s="573"/>
      <c r="BT32" s="573"/>
      <c r="BU32" s="573"/>
      <c r="BV32" s="573"/>
      <c r="BW32" s="573"/>
      <c r="BX32" s="636">
        <v>76.8</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776100</v>
      </c>
      <c r="S33" s="589"/>
      <c r="T33" s="589"/>
      <c r="U33" s="589"/>
      <c r="V33" s="589"/>
      <c r="W33" s="589"/>
      <c r="X33" s="589"/>
      <c r="Y33" s="590"/>
      <c r="Z33" s="641">
        <v>8.3000000000000007</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3504691</v>
      </c>
      <c r="CS33" s="607"/>
      <c r="CT33" s="607"/>
      <c r="CU33" s="607"/>
      <c r="CV33" s="607"/>
      <c r="CW33" s="607"/>
      <c r="CX33" s="607"/>
      <c r="CY33" s="608"/>
      <c r="CZ33" s="591">
        <v>39.1</v>
      </c>
      <c r="DA33" s="609"/>
      <c r="DB33" s="609"/>
      <c r="DC33" s="610"/>
      <c r="DD33" s="594">
        <v>2949767</v>
      </c>
      <c r="DE33" s="607"/>
      <c r="DF33" s="607"/>
      <c r="DG33" s="607"/>
      <c r="DH33" s="607"/>
      <c r="DI33" s="607"/>
      <c r="DJ33" s="607"/>
      <c r="DK33" s="608"/>
      <c r="DL33" s="594">
        <v>1947869</v>
      </c>
      <c r="DM33" s="607"/>
      <c r="DN33" s="607"/>
      <c r="DO33" s="607"/>
      <c r="DP33" s="607"/>
      <c r="DQ33" s="607"/>
      <c r="DR33" s="607"/>
      <c r="DS33" s="607"/>
      <c r="DT33" s="607"/>
      <c r="DU33" s="607"/>
      <c r="DV33" s="608"/>
      <c r="DW33" s="611">
        <v>38</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1191475</v>
      </c>
      <c r="CS34" s="589"/>
      <c r="CT34" s="589"/>
      <c r="CU34" s="589"/>
      <c r="CV34" s="589"/>
      <c r="CW34" s="589"/>
      <c r="CX34" s="589"/>
      <c r="CY34" s="590"/>
      <c r="CZ34" s="591">
        <v>13.3</v>
      </c>
      <c r="DA34" s="609"/>
      <c r="DB34" s="609"/>
      <c r="DC34" s="610"/>
      <c r="DD34" s="594">
        <v>940026</v>
      </c>
      <c r="DE34" s="589"/>
      <c r="DF34" s="589"/>
      <c r="DG34" s="589"/>
      <c r="DH34" s="589"/>
      <c r="DI34" s="589"/>
      <c r="DJ34" s="589"/>
      <c r="DK34" s="590"/>
      <c r="DL34" s="594">
        <v>548569</v>
      </c>
      <c r="DM34" s="589"/>
      <c r="DN34" s="589"/>
      <c r="DO34" s="589"/>
      <c r="DP34" s="589"/>
      <c r="DQ34" s="589"/>
      <c r="DR34" s="589"/>
      <c r="DS34" s="589"/>
      <c r="DT34" s="589"/>
      <c r="DU34" s="589"/>
      <c r="DV34" s="590"/>
      <c r="DW34" s="611">
        <v>10.7</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387700</v>
      </c>
      <c r="S35" s="589"/>
      <c r="T35" s="589"/>
      <c r="U35" s="589"/>
      <c r="V35" s="589"/>
      <c r="W35" s="589"/>
      <c r="X35" s="589"/>
      <c r="Y35" s="590"/>
      <c r="Z35" s="641">
        <v>4.0999999999999996</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918539</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127642</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50952</v>
      </c>
      <c r="CS35" s="607"/>
      <c r="CT35" s="607"/>
      <c r="CU35" s="607"/>
      <c r="CV35" s="607"/>
      <c r="CW35" s="607"/>
      <c r="CX35" s="607"/>
      <c r="CY35" s="608"/>
      <c r="CZ35" s="591">
        <v>0.6</v>
      </c>
      <c r="DA35" s="609"/>
      <c r="DB35" s="609"/>
      <c r="DC35" s="610"/>
      <c r="DD35" s="594">
        <v>47301</v>
      </c>
      <c r="DE35" s="607"/>
      <c r="DF35" s="607"/>
      <c r="DG35" s="607"/>
      <c r="DH35" s="607"/>
      <c r="DI35" s="607"/>
      <c r="DJ35" s="607"/>
      <c r="DK35" s="608"/>
      <c r="DL35" s="594">
        <v>46471</v>
      </c>
      <c r="DM35" s="607"/>
      <c r="DN35" s="607"/>
      <c r="DO35" s="607"/>
      <c r="DP35" s="607"/>
      <c r="DQ35" s="607"/>
      <c r="DR35" s="607"/>
      <c r="DS35" s="607"/>
      <c r="DT35" s="607"/>
      <c r="DU35" s="607"/>
      <c r="DV35" s="608"/>
      <c r="DW35" s="611">
        <v>0.9</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9366518</v>
      </c>
      <c r="S36" s="629"/>
      <c r="T36" s="629"/>
      <c r="U36" s="629"/>
      <c r="V36" s="629"/>
      <c r="W36" s="629"/>
      <c r="X36" s="629"/>
      <c r="Y36" s="632"/>
      <c r="Z36" s="633">
        <v>100</v>
      </c>
      <c r="AA36" s="633"/>
      <c r="AB36" s="633"/>
      <c r="AC36" s="633"/>
      <c r="AD36" s="634">
        <v>4735824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167375</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106698</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1012621</v>
      </c>
      <c r="CS36" s="589"/>
      <c r="CT36" s="589"/>
      <c r="CU36" s="589"/>
      <c r="CV36" s="589"/>
      <c r="CW36" s="589"/>
      <c r="CX36" s="589"/>
      <c r="CY36" s="590"/>
      <c r="CZ36" s="591">
        <v>11.3</v>
      </c>
      <c r="DA36" s="609"/>
      <c r="DB36" s="609"/>
      <c r="DC36" s="610"/>
      <c r="DD36" s="594">
        <v>824973</v>
      </c>
      <c r="DE36" s="589"/>
      <c r="DF36" s="589"/>
      <c r="DG36" s="589"/>
      <c r="DH36" s="589"/>
      <c r="DI36" s="589"/>
      <c r="DJ36" s="589"/>
      <c r="DK36" s="590"/>
      <c r="DL36" s="594">
        <v>585800</v>
      </c>
      <c r="DM36" s="589"/>
      <c r="DN36" s="589"/>
      <c r="DO36" s="589"/>
      <c r="DP36" s="589"/>
      <c r="DQ36" s="589"/>
      <c r="DR36" s="589"/>
      <c r="DS36" s="589"/>
      <c r="DT36" s="589"/>
      <c r="DU36" s="589"/>
      <c r="DV36" s="590"/>
      <c r="DW36" s="611">
        <v>11.4</v>
      </c>
      <c r="DX36" s="612"/>
      <c r="DY36" s="612"/>
      <c r="DZ36" s="612"/>
      <c r="EA36" s="612"/>
      <c r="EB36" s="612"/>
      <c r="EC36" s="613"/>
    </row>
    <row r="37" spans="2:133" ht="11.25" customHeight="1">
      <c r="AQ37" s="614" t="s">
        <v>314</v>
      </c>
      <c r="AR37" s="615"/>
      <c r="AS37" s="615"/>
      <c r="AT37" s="615"/>
      <c r="AU37" s="615"/>
      <c r="AV37" s="615"/>
      <c r="AW37" s="615"/>
      <c r="AX37" s="615"/>
      <c r="AY37" s="616"/>
      <c r="AZ37" s="588">
        <v>57822</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3329</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549239</v>
      </c>
      <c r="CS37" s="607"/>
      <c r="CT37" s="607"/>
      <c r="CU37" s="607"/>
      <c r="CV37" s="607"/>
      <c r="CW37" s="607"/>
      <c r="CX37" s="607"/>
      <c r="CY37" s="608"/>
      <c r="CZ37" s="591">
        <v>6.1</v>
      </c>
      <c r="DA37" s="609"/>
      <c r="DB37" s="609"/>
      <c r="DC37" s="610"/>
      <c r="DD37" s="594">
        <v>500772</v>
      </c>
      <c r="DE37" s="607"/>
      <c r="DF37" s="607"/>
      <c r="DG37" s="607"/>
      <c r="DH37" s="607"/>
      <c r="DI37" s="607"/>
      <c r="DJ37" s="607"/>
      <c r="DK37" s="608"/>
      <c r="DL37" s="594">
        <v>438604</v>
      </c>
      <c r="DM37" s="607"/>
      <c r="DN37" s="607"/>
      <c r="DO37" s="607"/>
      <c r="DP37" s="607"/>
      <c r="DQ37" s="607"/>
      <c r="DR37" s="607"/>
      <c r="DS37" s="607"/>
      <c r="DT37" s="607"/>
      <c r="DU37" s="607"/>
      <c r="DV37" s="608"/>
      <c r="DW37" s="611">
        <v>8.6</v>
      </c>
      <c r="DX37" s="612"/>
      <c r="DY37" s="612"/>
      <c r="DZ37" s="612"/>
      <c r="EA37" s="612"/>
      <c r="EB37" s="612"/>
      <c r="EC37" s="613"/>
    </row>
    <row r="38" spans="2:133" ht="11.25" customHeight="1">
      <c r="AQ38" s="614" t="s">
        <v>317</v>
      </c>
      <c r="AR38" s="615"/>
      <c r="AS38" s="615"/>
      <c r="AT38" s="615"/>
      <c r="AU38" s="615"/>
      <c r="AV38" s="615"/>
      <c r="AW38" s="615"/>
      <c r="AX38" s="615"/>
      <c r="AY38" s="616"/>
      <c r="AZ38" s="588" t="s">
        <v>220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6013</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842908</v>
      </c>
      <c r="CS38" s="589"/>
      <c r="CT38" s="589"/>
      <c r="CU38" s="589"/>
      <c r="CV38" s="589"/>
      <c r="CW38" s="589"/>
      <c r="CX38" s="589"/>
      <c r="CY38" s="590"/>
      <c r="CZ38" s="591">
        <v>9.4</v>
      </c>
      <c r="DA38" s="609"/>
      <c r="DB38" s="609"/>
      <c r="DC38" s="610"/>
      <c r="DD38" s="594">
        <v>730732</v>
      </c>
      <c r="DE38" s="589"/>
      <c r="DF38" s="589"/>
      <c r="DG38" s="589"/>
      <c r="DH38" s="589"/>
      <c r="DI38" s="589"/>
      <c r="DJ38" s="589"/>
      <c r="DK38" s="590"/>
      <c r="DL38" s="594">
        <v>717881</v>
      </c>
      <c r="DM38" s="589"/>
      <c r="DN38" s="589"/>
      <c r="DO38" s="589"/>
      <c r="DP38" s="589"/>
      <c r="DQ38" s="589"/>
      <c r="DR38" s="589"/>
      <c r="DS38" s="589"/>
      <c r="DT38" s="589"/>
      <c r="DU38" s="589"/>
      <c r="DV38" s="590"/>
      <c r="DW38" s="611">
        <v>14</v>
      </c>
      <c r="DX38" s="612"/>
      <c r="DY38" s="612"/>
      <c r="DZ38" s="612"/>
      <c r="EA38" s="612"/>
      <c r="EB38" s="612"/>
      <c r="EC38" s="613"/>
    </row>
    <row r="39" spans="2:133" ht="11.25" customHeight="1">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96</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294087</v>
      </c>
      <c r="CS39" s="607"/>
      <c r="CT39" s="607"/>
      <c r="CU39" s="607"/>
      <c r="CV39" s="607"/>
      <c r="CW39" s="607"/>
      <c r="CX39" s="607"/>
      <c r="CY39" s="608"/>
      <c r="CZ39" s="591">
        <v>3.3</v>
      </c>
      <c r="DA39" s="609"/>
      <c r="DB39" s="609"/>
      <c r="DC39" s="610"/>
      <c r="DD39" s="594">
        <v>294087</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127040</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95</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112648</v>
      </c>
      <c r="CS40" s="589"/>
      <c r="CT40" s="589"/>
      <c r="CU40" s="589"/>
      <c r="CV40" s="589"/>
      <c r="CW40" s="589"/>
      <c r="CX40" s="589"/>
      <c r="CY40" s="590"/>
      <c r="CZ40" s="591">
        <v>1.3</v>
      </c>
      <c r="DA40" s="609"/>
      <c r="DB40" s="609"/>
      <c r="DC40" s="610"/>
      <c r="DD40" s="594">
        <v>112648</v>
      </c>
      <c r="DE40" s="589"/>
      <c r="DF40" s="589"/>
      <c r="DG40" s="589"/>
      <c r="DH40" s="589"/>
      <c r="DI40" s="589"/>
      <c r="DJ40" s="589"/>
      <c r="DK40" s="590"/>
      <c r="DL40" s="594">
        <v>49148</v>
      </c>
      <c r="DM40" s="589"/>
      <c r="DN40" s="589"/>
      <c r="DO40" s="589"/>
      <c r="DP40" s="589"/>
      <c r="DQ40" s="589"/>
      <c r="DR40" s="589"/>
      <c r="DS40" s="589"/>
      <c r="DT40" s="589"/>
      <c r="DU40" s="589"/>
      <c r="DV40" s="590"/>
      <c r="DW40" s="611">
        <v>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566302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307</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2008549</v>
      </c>
      <c r="CS42" s="589"/>
      <c r="CT42" s="589"/>
      <c r="CU42" s="589"/>
      <c r="CV42" s="589"/>
      <c r="CW42" s="589"/>
      <c r="CX42" s="589"/>
      <c r="CY42" s="590"/>
      <c r="CZ42" s="591">
        <v>22.4</v>
      </c>
      <c r="DA42" s="592"/>
      <c r="DB42" s="592"/>
      <c r="DC42" s="593"/>
      <c r="DD42" s="594">
        <v>594144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32409</v>
      </c>
      <c r="CS43" s="607"/>
      <c r="CT43" s="607"/>
      <c r="CU43" s="607"/>
      <c r="CV43" s="607"/>
      <c r="CW43" s="607"/>
      <c r="CX43" s="607"/>
      <c r="CY43" s="608"/>
      <c r="CZ43" s="591">
        <v>0.4</v>
      </c>
      <c r="DA43" s="609"/>
      <c r="DB43" s="609"/>
      <c r="DC43" s="610"/>
      <c r="DD43" s="594" t="s">
        <v>220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2008549</v>
      </c>
      <c r="CS44" s="589"/>
      <c r="CT44" s="589"/>
      <c r="CU44" s="589"/>
      <c r="CV44" s="589"/>
      <c r="CW44" s="589"/>
      <c r="CX44" s="589"/>
      <c r="CY44" s="590"/>
      <c r="CZ44" s="591">
        <v>22.4</v>
      </c>
      <c r="DA44" s="592"/>
      <c r="DB44" s="592"/>
      <c r="DC44" s="593"/>
      <c r="DD44" s="594">
        <v>594144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891396</v>
      </c>
      <c r="CS45" s="607"/>
      <c r="CT45" s="607"/>
      <c r="CU45" s="607"/>
      <c r="CV45" s="607"/>
      <c r="CW45" s="607"/>
      <c r="CX45" s="607"/>
      <c r="CY45" s="608"/>
      <c r="CZ45" s="591">
        <v>9.9</v>
      </c>
      <c r="DA45" s="609"/>
      <c r="DB45" s="609"/>
      <c r="DC45" s="610"/>
      <c r="DD45" s="594">
        <v>127904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1093234</v>
      </c>
      <c r="CS46" s="589"/>
      <c r="CT46" s="589"/>
      <c r="CU46" s="589"/>
      <c r="CV46" s="589"/>
      <c r="CW46" s="589"/>
      <c r="CX46" s="589"/>
      <c r="CY46" s="590"/>
      <c r="CZ46" s="591">
        <v>12.2</v>
      </c>
      <c r="DA46" s="592"/>
      <c r="DB46" s="592"/>
      <c r="DC46" s="593"/>
      <c r="DD46" s="594">
        <v>462821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t="s">
        <v>220</v>
      </c>
      <c r="CS47" s="607"/>
      <c r="CT47" s="607"/>
      <c r="CU47" s="607"/>
      <c r="CV47" s="607"/>
      <c r="CW47" s="607"/>
      <c r="CX47" s="607"/>
      <c r="CY47" s="608"/>
      <c r="CZ47" s="591" t="s">
        <v>220</v>
      </c>
      <c r="DA47" s="609"/>
      <c r="DB47" s="609"/>
      <c r="DC47" s="610"/>
      <c r="DD47" s="594" t="s">
        <v>220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8962813</v>
      </c>
      <c r="CS49" s="573"/>
      <c r="CT49" s="573"/>
      <c r="CU49" s="573"/>
      <c r="CV49" s="573"/>
      <c r="CW49" s="573"/>
      <c r="CX49" s="573"/>
      <c r="CY49" s="574"/>
      <c r="CZ49" s="575">
        <v>100</v>
      </c>
      <c r="DA49" s="576"/>
      <c r="DB49" s="576"/>
      <c r="DC49" s="577"/>
      <c r="DD49" s="578">
        <v>5956940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3" zoomScale="85" zoomScaleNormal="85" zoomScaleSheetLayoutView="70" workbookViewId="0">
      <selection activeCell="AU79" sqref="AU79:AY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8925</v>
      </c>
      <c r="R7" s="1101"/>
      <c r="S7" s="1101"/>
      <c r="T7" s="1101"/>
      <c r="U7" s="1101"/>
      <c r="V7" s="1101">
        <v>8558</v>
      </c>
      <c r="W7" s="1101"/>
      <c r="X7" s="1101"/>
      <c r="Y7" s="1101"/>
      <c r="Z7" s="1101"/>
      <c r="AA7" s="1101">
        <v>367</v>
      </c>
      <c r="AB7" s="1101"/>
      <c r="AC7" s="1101"/>
      <c r="AD7" s="1101"/>
      <c r="AE7" s="1102"/>
      <c r="AF7" s="1103">
        <v>327</v>
      </c>
      <c r="AG7" s="1104"/>
      <c r="AH7" s="1104"/>
      <c r="AI7" s="1104"/>
      <c r="AJ7" s="1105"/>
      <c r="AK7" s="1087">
        <v>358</v>
      </c>
      <c r="AL7" s="1088"/>
      <c r="AM7" s="1088"/>
      <c r="AN7" s="1088"/>
      <c r="AO7" s="1088"/>
      <c r="AP7" s="1088">
        <v>8152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534</v>
      </c>
      <c r="BS7" s="1091" t="s">
        <v>535</v>
      </c>
      <c r="BT7" s="1092"/>
      <c r="BU7" s="1092"/>
      <c r="BV7" s="1092"/>
      <c r="BW7" s="1092"/>
      <c r="BX7" s="1092"/>
      <c r="BY7" s="1092"/>
      <c r="BZ7" s="1092"/>
      <c r="CA7" s="1092"/>
      <c r="CB7" s="1092"/>
      <c r="CC7" s="1092"/>
      <c r="CD7" s="1092"/>
      <c r="CE7" s="1092"/>
      <c r="CF7" s="1092"/>
      <c r="CG7" s="1093"/>
      <c r="CH7" s="1084">
        <v>0</v>
      </c>
      <c r="CI7" s="1085"/>
      <c r="CJ7" s="1085"/>
      <c r="CK7" s="1085"/>
      <c r="CL7" s="1086"/>
      <c r="CM7" s="1084">
        <v>5</v>
      </c>
      <c r="CN7" s="1085"/>
      <c r="CO7" s="1085"/>
      <c r="CP7" s="1085"/>
      <c r="CQ7" s="1086"/>
      <c r="CR7" s="1084">
        <v>2</v>
      </c>
      <c r="CS7" s="1085"/>
      <c r="CT7" s="1085"/>
      <c r="CU7" s="1085"/>
      <c r="CV7" s="1086"/>
      <c r="CW7" s="1084" t="s">
        <v>536</v>
      </c>
      <c r="CX7" s="1085"/>
      <c r="CY7" s="1085"/>
      <c r="CZ7" s="1085"/>
      <c r="DA7" s="1086"/>
      <c r="DB7" s="1084">
        <v>614</v>
      </c>
      <c r="DC7" s="1085"/>
      <c r="DD7" s="1085"/>
      <c r="DE7" s="1085"/>
      <c r="DF7" s="1086"/>
      <c r="DG7" s="1084" t="s">
        <v>536</v>
      </c>
      <c r="DH7" s="1085"/>
      <c r="DI7" s="1085"/>
      <c r="DJ7" s="1085"/>
      <c r="DK7" s="1086"/>
      <c r="DL7" s="1084" t="s">
        <v>536</v>
      </c>
      <c r="DM7" s="1085"/>
      <c r="DN7" s="1085"/>
      <c r="DO7" s="1085"/>
      <c r="DP7" s="1086"/>
      <c r="DQ7" s="1084">
        <v>510</v>
      </c>
      <c r="DR7" s="1085"/>
      <c r="DS7" s="1085"/>
      <c r="DT7" s="1085"/>
      <c r="DU7" s="1086"/>
      <c r="DV7" s="1111"/>
      <c r="DW7" s="1112"/>
      <c r="DX7" s="1112"/>
      <c r="DY7" s="1112"/>
      <c r="DZ7" s="1113"/>
      <c r="EA7" s="205"/>
    </row>
    <row r="8" spans="1:131" s="206" customFormat="1" ht="26.25" customHeight="1">
      <c r="A8" s="212">
        <v>2</v>
      </c>
      <c r="B8" s="1027" t="s">
        <v>364</v>
      </c>
      <c r="C8" s="1028"/>
      <c r="D8" s="1028"/>
      <c r="E8" s="1028"/>
      <c r="F8" s="1028"/>
      <c r="G8" s="1028"/>
      <c r="H8" s="1028"/>
      <c r="I8" s="1028"/>
      <c r="J8" s="1028"/>
      <c r="K8" s="1028"/>
      <c r="L8" s="1028"/>
      <c r="M8" s="1028"/>
      <c r="N8" s="1028"/>
      <c r="O8" s="1028"/>
      <c r="P8" s="1029"/>
      <c r="Q8" s="1039">
        <v>549</v>
      </c>
      <c r="R8" s="1040"/>
      <c r="S8" s="1040"/>
      <c r="T8" s="1040"/>
      <c r="U8" s="1040"/>
      <c r="V8" s="1040">
        <v>532</v>
      </c>
      <c r="W8" s="1040"/>
      <c r="X8" s="1040"/>
      <c r="Y8" s="1040"/>
      <c r="Z8" s="1040"/>
      <c r="AA8" s="1040">
        <v>17</v>
      </c>
      <c r="AB8" s="1040"/>
      <c r="AC8" s="1040"/>
      <c r="AD8" s="1040"/>
      <c r="AE8" s="1041"/>
      <c r="AF8" s="1033">
        <v>17</v>
      </c>
      <c r="AG8" s="1034"/>
      <c r="AH8" s="1034"/>
      <c r="AI8" s="1034"/>
      <c r="AJ8" s="1035"/>
      <c r="AK8" s="1082">
        <v>165</v>
      </c>
      <c r="AL8" s="1083"/>
      <c r="AM8" s="1083"/>
      <c r="AN8" s="1083"/>
      <c r="AO8" s="1083"/>
      <c r="AP8" s="1083">
        <v>330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365</v>
      </c>
      <c r="C9" s="1028"/>
      <c r="D9" s="1028"/>
      <c r="E9" s="1028"/>
      <c r="F9" s="1028"/>
      <c r="G9" s="1028"/>
      <c r="H9" s="1028"/>
      <c r="I9" s="1028"/>
      <c r="J9" s="1028"/>
      <c r="K9" s="1028"/>
      <c r="L9" s="1028"/>
      <c r="M9" s="1028"/>
      <c r="N9" s="1028"/>
      <c r="O9" s="1028"/>
      <c r="P9" s="1029"/>
      <c r="Q9" s="1039">
        <v>47</v>
      </c>
      <c r="R9" s="1040"/>
      <c r="S9" s="1040"/>
      <c r="T9" s="1040"/>
      <c r="U9" s="1040"/>
      <c r="V9" s="1040">
        <v>27</v>
      </c>
      <c r="W9" s="1040"/>
      <c r="X9" s="1040"/>
      <c r="Y9" s="1040"/>
      <c r="Z9" s="1040"/>
      <c r="AA9" s="1040">
        <v>20</v>
      </c>
      <c r="AB9" s="1040"/>
      <c r="AC9" s="1040"/>
      <c r="AD9" s="1040"/>
      <c r="AE9" s="1041"/>
      <c r="AF9" s="1033">
        <v>20</v>
      </c>
      <c r="AG9" s="1034"/>
      <c r="AH9" s="1034"/>
      <c r="AI9" s="1034"/>
      <c r="AJ9" s="1035"/>
      <c r="AK9" s="1082">
        <v>1</v>
      </c>
      <c r="AL9" s="1083"/>
      <c r="AM9" s="1083"/>
      <c r="AN9" s="1083"/>
      <c r="AO9" s="1083"/>
      <c r="AP9" s="1083">
        <v>67</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8388</v>
      </c>
      <c r="R23" s="1065"/>
      <c r="S23" s="1065"/>
      <c r="T23" s="1065"/>
      <c r="U23" s="1065"/>
      <c r="V23" s="1065">
        <v>7984</v>
      </c>
      <c r="W23" s="1065"/>
      <c r="X23" s="1065"/>
      <c r="Y23" s="1065"/>
      <c r="Z23" s="1065"/>
      <c r="AA23" s="1065">
        <v>404</v>
      </c>
      <c r="AB23" s="1065"/>
      <c r="AC23" s="1065"/>
      <c r="AD23" s="1065"/>
      <c r="AE23" s="1066"/>
      <c r="AF23" s="1067">
        <v>364</v>
      </c>
      <c r="AG23" s="1065"/>
      <c r="AH23" s="1065"/>
      <c r="AI23" s="1065"/>
      <c r="AJ23" s="1068"/>
      <c r="AK23" s="1069"/>
      <c r="AL23" s="1070"/>
      <c r="AM23" s="1070"/>
      <c r="AN23" s="1070"/>
      <c r="AO23" s="1070"/>
      <c r="AP23" s="1065">
        <v>8549</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2936</v>
      </c>
      <c r="R28" s="1050"/>
      <c r="S28" s="1050"/>
      <c r="T28" s="1050"/>
      <c r="U28" s="1050"/>
      <c r="V28" s="1050">
        <v>2808</v>
      </c>
      <c r="W28" s="1050"/>
      <c r="X28" s="1050"/>
      <c r="Y28" s="1050"/>
      <c r="Z28" s="1050"/>
      <c r="AA28" s="1050">
        <v>128</v>
      </c>
      <c r="AB28" s="1050"/>
      <c r="AC28" s="1050"/>
      <c r="AD28" s="1050"/>
      <c r="AE28" s="1051"/>
      <c r="AF28" s="1052">
        <v>128</v>
      </c>
      <c r="AG28" s="1050"/>
      <c r="AH28" s="1050"/>
      <c r="AI28" s="1050"/>
      <c r="AJ28" s="1053"/>
      <c r="AK28" s="1054">
        <v>115</v>
      </c>
      <c r="AL28" s="1042"/>
      <c r="AM28" s="1042"/>
      <c r="AN28" s="1042"/>
      <c r="AO28" s="1042"/>
      <c r="AP28" s="1042" t="s">
        <v>537</v>
      </c>
      <c r="AQ28" s="1042"/>
      <c r="AR28" s="1042"/>
      <c r="AS28" s="1042"/>
      <c r="AT28" s="1042"/>
      <c r="AU28" s="1042" t="s">
        <v>538</v>
      </c>
      <c r="AV28" s="1042"/>
      <c r="AW28" s="1042"/>
      <c r="AX28" s="1042"/>
      <c r="AY28" s="1042"/>
      <c r="AZ28" s="1043" t="s">
        <v>538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2069</v>
      </c>
      <c r="R29" s="1040"/>
      <c r="S29" s="1040"/>
      <c r="T29" s="1040"/>
      <c r="U29" s="1040"/>
      <c r="V29" s="1040">
        <v>2015</v>
      </c>
      <c r="W29" s="1040"/>
      <c r="X29" s="1040"/>
      <c r="Y29" s="1040"/>
      <c r="Z29" s="1040"/>
      <c r="AA29" s="1040">
        <v>54</v>
      </c>
      <c r="AB29" s="1040"/>
      <c r="AC29" s="1040"/>
      <c r="AD29" s="1040"/>
      <c r="AE29" s="1041"/>
      <c r="AF29" s="1033">
        <v>54</v>
      </c>
      <c r="AG29" s="1034"/>
      <c r="AH29" s="1034"/>
      <c r="AI29" s="1034"/>
      <c r="AJ29" s="1035"/>
      <c r="AK29" s="976">
        <v>304</v>
      </c>
      <c r="AL29" s="967"/>
      <c r="AM29" s="967"/>
      <c r="AN29" s="967"/>
      <c r="AO29" s="967"/>
      <c r="AP29" s="967" t="s">
        <v>538</v>
      </c>
      <c r="AQ29" s="967"/>
      <c r="AR29" s="967"/>
      <c r="AS29" s="967"/>
      <c r="AT29" s="967"/>
      <c r="AU29" s="967" t="s">
        <v>538</v>
      </c>
      <c r="AV29" s="967"/>
      <c r="AW29" s="967"/>
      <c r="AX29" s="967"/>
      <c r="AY29" s="967"/>
      <c r="AZ29" s="1038" t="s">
        <v>538</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426</v>
      </c>
      <c r="R30" s="1040"/>
      <c r="S30" s="1040"/>
      <c r="T30" s="1040"/>
      <c r="U30" s="1040"/>
      <c r="V30" s="1040">
        <v>417</v>
      </c>
      <c r="W30" s="1040"/>
      <c r="X30" s="1040"/>
      <c r="Y30" s="1040"/>
      <c r="Z30" s="1040"/>
      <c r="AA30" s="1040">
        <v>9</v>
      </c>
      <c r="AB30" s="1040"/>
      <c r="AC30" s="1040"/>
      <c r="AD30" s="1040"/>
      <c r="AE30" s="1041"/>
      <c r="AF30" s="1033">
        <v>9</v>
      </c>
      <c r="AG30" s="1034"/>
      <c r="AH30" s="1034"/>
      <c r="AI30" s="1034"/>
      <c r="AJ30" s="1035"/>
      <c r="AK30" s="976">
        <v>270</v>
      </c>
      <c r="AL30" s="967"/>
      <c r="AM30" s="967"/>
      <c r="AN30" s="967"/>
      <c r="AO30" s="967"/>
      <c r="AP30" s="967" t="s">
        <v>538</v>
      </c>
      <c r="AQ30" s="967"/>
      <c r="AR30" s="967"/>
      <c r="AS30" s="967"/>
      <c r="AT30" s="967"/>
      <c r="AU30" s="967" t="s">
        <v>538</v>
      </c>
      <c r="AV30" s="967"/>
      <c r="AW30" s="967"/>
      <c r="AX30" s="967"/>
      <c r="AY30" s="967"/>
      <c r="AZ30" s="1038" t="s">
        <v>538</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700</v>
      </c>
      <c r="R31" s="1040"/>
      <c r="S31" s="1040"/>
      <c r="T31" s="1040"/>
      <c r="U31" s="1040"/>
      <c r="V31" s="1040">
        <v>460</v>
      </c>
      <c r="W31" s="1040"/>
      <c r="X31" s="1040"/>
      <c r="Y31" s="1040"/>
      <c r="Z31" s="1040"/>
      <c r="AA31" s="1040">
        <v>240</v>
      </c>
      <c r="AB31" s="1040"/>
      <c r="AC31" s="1040"/>
      <c r="AD31" s="1040"/>
      <c r="AE31" s="1041"/>
      <c r="AF31" s="1033">
        <v>473</v>
      </c>
      <c r="AG31" s="1034"/>
      <c r="AH31" s="1034"/>
      <c r="AI31" s="1034"/>
      <c r="AJ31" s="1035"/>
      <c r="AK31" s="976">
        <v>58</v>
      </c>
      <c r="AL31" s="967"/>
      <c r="AM31" s="967"/>
      <c r="AN31" s="967"/>
      <c r="AO31" s="967"/>
      <c r="AP31" s="967">
        <v>2237</v>
      </c>
      <c r="AQ31" s="967"/>
      <c r="AR31" s="967"/>
      <c r="AS31" s="967"/>
      <c r="AT31" s="967"/>
      <c r="AU31" s="967">
        <v>103</v>
      </c>
      <c r="AV31" s="967"/>
      <c r="AW31" s="967"/>
      <c r="AX31" s="967"/>
      <c r="AY31" s="967"/>
      <c r="AZ31" s="1038"/>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304</v>
      </c>
      <c r="R32" s="1040"/>
      <c r="S32" s="1040"/>
      <c r="T32" s="1040"/>
      <c r="U32" s="1040"/>
      <c r="V32" s="1040">
        <v>298</v>
      </c>
      <c r="W32" s="1040"/>
      <c r="X32" s="1040"/>
      <c r="Y32" s="1040"/>
      <c r="Z32" s="1040"/>
      <c r="AA32" s="1040">
        <v>6</v>
      </c>
      <c r="AB32" s="1040"/>
      <c r="AC32" s="1040"/>
      <c r="AD32" s="1040"/>
      <c r="AE32" s="1041"/>
      <c r="AF32" s="1033">
        <v>6</v>
      </c>
      <c r="AG32" s="1034"/>
      <c r="AH32" s="1034"/>
      <c r="AI32" s="1034"/>
      <c r="AJ32" s="1035"/>
      <c r="AK32" s="976">
        <v>91</v>
      </c>
      <c r="AL32" s="967"/>
      <c r="AM32" s="967"/>
      <c r="AN32" s="967"/>
      <c r="AO32" s="967"/>
      <c r="AP32" s="967">
        <v>2756</v>
      </c>
      <c r="AQ32" s="967"/>
      <c r="AR32" s="967"/>
      <c r="AS32" s="967"/>
      <c r="AT32" s="967"/>
      <c r="AU32" s="967">
        <v>2756</v>
      </c>
      <c r="AV32" s="967"/>
      <c r="AW32" s="967"/>
      <c r="AX32" s="967"/>
      <c r="AY32" s="967"/>
      <c r="AZ32" s="1038"/>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386</v>
      </c>
      <c r="C33" s="1028"/>
      <c r="D33" s="1028"/>
      <c r="E33" s="1028"/>
      <c r="F33" s="1028"/>
      <c r="G33" s="1028"/>
      <c r="H33" s="1028"/>
      <c r="I33" s="1028"/>
      <c r="J33" s="1028"/>
      <c r="K33" s="1028"/>
      <c r="L33" s="1028"/>
      <c r="M33" s="1028"/>
      <c r="N33" s="1028"/>
      <c r="O33" s="1028"/>
      <c r="P33" s="1029"/>
      <c r="Q33" s="1039">
        <v>274</v>
      </c>
      <c r="R33" s="1040"/>
      <c r="S33" s="1040"/>
      <c r="T33" s="1040"/>
      <c r="U33" s="1040"/>
      <c r="V33" s="1040">
        <v>264</v>
      </c>
      <c r="W33" s="1040"/>
      <c r="X33" s="1040"/>
      <c r="Y33" s="1040"/>
      <c r="Z33" s="1040"/>
      <c r="AA33" s="1040">
        <v>10</v>
      </c>
      <c r="AB33" s="1040"/>
      <c r="AC33" s="1040"/>
      <c r="AD33" s="1040"/>
      <c r="AE33" s="1041"/>
      <c r="AF33" s="1033">
        <v>10</v>
      </c>
      <c r="AG33" s="1034"/>
      <c r="AH33" s="1034"/>
      <c r="AI33" s="1034"/>
      <c r="AJ33" s="1035"/>
      <c r="AK33" s="976">
        <v>117</v>
      </c>
      <c r="AL33" s="967"/>
      <c r="AM33" s="967"/>
      <c r="AN33" s="967"/>
      <c r="AO33" s="967"/>
      <c r="AP33" s="967">
        <v>2082</v>
      </c>
      <c r="AQ33" s="967"/>
      <c r="AR33" s="967"/>
      <c r="AS33" s="967"/>
      <c r="AT33" s="967"/>
      <c r="AU33" s="967">
        <v>1939</v>
      </c>
      <c r="AV33" s="967"/>
      <c r="AW33" s="967"/>
      <c r="AX33" s="967"/>
      <c r="AY33" s="967"/>
      <c r="AZ33" s="1038"/>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387</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680</v>
      </c>
      <c r="AG63" s="955"/>
      <c r="AH63" s="955"/>
      <c r="AI63" s="955"/>
      <c r="AJ63" s="1020"/>
      <c r="AK63" s="1021"/>
      <c r="AL63" s="959"/>
      <c r="AM63" s="959"/>
      <c r="AN63" s="959"/>
      <c r="AO63" s="959"/>
      <c r="AP63" s="955">
        <v>7075</v>
      </c>
      <c r="AQ63" s="955"/>
      <c r="AR63" s="955"/>
      <c r="AS63" s="955"/>
      <c r="AT63" s="955"/>
      <c r="AU63" s="955">
        <v>4798</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391</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1612</v>
      </c>
      <c r="R68" s="978"/>
      <c r="S68" s="978"/>
      <c r="T68" s="978"/>
      <c r="U68" s="978"/>
      <c r="V68" s="978">
        <v>1579</v>
      </c>
      <c r="W68" s="978"/>
      <c r="X68" s="978"/>
      <c r="Y68" s="978"/>
      <c r="Z68" s="978"/>
      <c r="AA68" s="978">
        <v>33</v>
      </c>
      <c r="AB68" s="978"/>
      <c r="AC68" s="978"/>
      <c r="AD68" s="978"/>
      <c r="AE68" s="978"/>
      <c r="AF68" s="978">
        <v>33</v>
      </c>
      <c r="AG68" s="978"/>
      <c r="AH68" s="978"/>
      <c r="AI68" s="978"/>
      <c r="AJ68" s="978"/>
      <c r="AK68" s="978" t="s">
        <v>537</v>
      </c>
      <c r="AL68" s="978"/>
      <c r="AM68" s="978"/>
      <c r="AN68" s="978"/>
      <c r="AO68" s="978"/>
      <c r="AP68" s="978">
        <v>3046</v>
      </c>
      <c r="AQ68" s="978"/>
      <c r="AR68" s="978"/>
      <c r="AS68" s="978"/>
      <c r="AT68" s="978"/>
      <c r="AU68" s="978">
        <v>406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2897</v>
      </c>
      <c r="R69" s="967"/>
      <c r="S69" s="967"/>
      <c r="T69" s="967"/>
      <c r="U69" s="967"/>
      <c r="V69" s="967">
        <v>2873</v>
      </c>
      <c r="W69" s="967"/>
      <c r="X69" s="967"/>
      <c r="Y69" s="967"/>
      <c r="Z69" s="967"/>
      <c r="AA69" s="967">
        <v>24</v>
      </c>
      <c r="AB69" s="967"/>
      <c r="AC69" s="967"/>
      <c r="AD69" s="967"/>
      <c r="AE69" s="967"/>
      <c r="AF69" s="967">
        <v>24</v>
      </c>
      <c r="AG69" s="967"/>
      <c r="AH69" s="967"/>
      <c r="AI69" s="967"/>
      <c r="AJ69" s="967"/>
      <c r="AK69" s="967" t="s">
        <v>538</v>
      </c>
      <c r="AL69" s="967"/>
      <c r="AM69" s="967"/>
      <c r="AN69" s="967"/>
      <c r="AO69" s="967"/>
      <c r="AP69" s="967">
        <v>404</v>
      </c>
      <c r="AQ69" s="967"/>
      <c r="AR69" s="967"/>
      <c r="AS69" s="967"/>
      <c r="AT69" s="967"/>
      <c r="AU69" s="967">
        <v>38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111</v>
      </c>
      <c r="R70" s="967"/>
      <c r="S70" s="967"/>
      <c r="T70" s="967"/>
      <c r="U70" s="967"/>
      <c r="V70" s="967">
        <v>108</v>
      </c>
      <c r="W70" s="967"/>
      <c r="X70" s="967"/>
      <c r="Y70" s="967"/>
      <c r="Z70" s="967"/>
      <c r="AA70" s="967">
        <v>3</v>
      </c>
      <c r="AB70" s="967"/>
      <c r="AC70" s="967"/>
      <c r="AD70" s="967"/>
      <c r="AE70" s="967"/>
      <c r="AF70" s="967">
        <v>3</v>
      </c>
      <c r="AG70" s="967"/>
      <c r="AH70" s="967"/>
      <c r="AI70" s="967"/>
      <c r="AJ70" s="967"/>
      <c r="AK70" s="967">
        <v>10</v>
      </c>
      <c r="AL70" s="967"/>
      <c r="AM70" s="967"/>
      <c r="AN70" s="967"/>
      <c r="AO70" s="967"/>
      <c r="AP70" s="967" t="s">
        <v>537</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394</v>
      </c>
      <c r="R71" s="967"/>
      <c r="S71" s="967"/>
      <c r="T71" s="967"/>
      <c r="U71" s="967"/>
      <c r="V71" s="967">
        <v>344</v>
      </c>
      <c r="W71" s="967"/>
      <c r="X71" s="967"/>
      <c r="Y71" s="967"/>
      <c r="Z71" s="967"/>
      <c r="AA71" s="967">
        <v>50</v>
      </c>
      <c r="AB71" s="967"/>
      <c r="AC71" s="967"/>
      <c r="AD71" s="967"/>
      <c r="AE71" s="967"/>
      <c r="AF71" s="967">
        <v>50</v>
      </c>
      <c r="AG71" s="967"/>
      <c r="AH71" s="967"/>
      <c r="AI71" s="967"/>
      <c r="AJ71" s="967"/>
      <c r="AK71" s="967">
        <v>17</v>
      </c>
      <c r="AL71" s="967"/>
      <c r="AM71" s="967"/>
      <c r="AN71" s="967"/>
      <c r="AO71" s="967"/>
      <c r="AP71" s="967" t="s">
        <v>537</v>
      </c>
      <c r="AQ71" s="967"/>
      <c r="AR71" s="967"/>
      <c r="AS71" s="967"/>
      <c r="AT71" s="967"/>
      <c r="AU71" s="967" t="s">
        <v>538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543</v>
      </c>
      <c r="C72" s="971"/>
      <c r="D72" s="971"/>
      <c r="E72" s="971"/>
      <c r="F72" s="971"/>
      <c r="G72" s="971"/>
      <c r="H72" s="971"/>
      <c r="I72" s="971"/>
      <c r="J72" s="971"/>
      <c r="K72" s="971"/>
      <c r="L72" s="971"/>
      <c r="M72" s="971"/>
      <c r="N72" s="971"/>
      <c r="O72" s="971"/>
      <c r="P72" s="972"/>
      <c r="Q72" s="973">
        <v>169</v>
      </c>
      <c r="R72" s="967"/>
      <c r="S72" s="967"/>
      <c r="T72" s="967"/>
      <c r="U72" s="967"/>
      <c r="V72" s="967">
        <v>168</v>
      </c>
      <c r="W72" s="967"/>
      <c r="X72" s="967"/>
      <c r="Y72" s="967"/>
      <c r="Z72" s="967"/>
      <c r="AA72" s="967">
        <v>1</v>
      </c>
      <c r="AB72" s="967"/>
      <c r="AC72" s="967"/>
      <c r="AD72" s="967"/>
      <c r="AE72" s="967"/>
      <c r="AF72" s="967">
        <v>1</v>
      </c>
      <c r="AG72" s="967"/>
      <c r="AH72" s="967"/>
      <c r="AI72" s="967"/>
      <c r="AJ72" s="967"/>
      <c r="AK72" s="967">
        <v>1</v>
      </c>
      <c r="AL72" s="967"/>
      <c r="AM72" s="967"/>
      <c r="AN72" s="967"/>
      <c r="AO72" s="967"/>
      <c r="AP72" s="967" t="s">
        <v>537</v>
      </c>
      <c r="AQ72" s="967"/>
      <c r="AR72" s="967"/>
      <c r="AS72" s="967"/>
      <c r="AT72" s="967"/>
      <c r="AU72" s="967" t="s">
        <v>538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544</v>
      </c>
      <c r="C73" s="971"/>
      <c r="D73" s="971"/>
      <c r="E73" s="971"/>
      <c r="F73" s="971"/>
      <c r="G73" s="971"/>
      <c r="H73" s="971"/>
      <c r="I73" s="971"/>
      <c r="J73" s="971"/>
      <c r="K73" s="971"/>
      <c r="L73" s="971"/>
      <c r="M73" s="971"/>
      <c r="N73" s="971"/>
      <c r="O73" s="971"/>
      <c r="P73" s="972"/>
      <c r="Q73" s="973">
        <v>199353</v>
      </c>
      <c r="R73" s="967"/>
      <c r="S73" s="967"/>
      <c r="T73" s="967"/>
      <c r="U73" s="967"/>
      <c r="V73" s="967">
        <v>190721</v>
      </c>
      <c r="W73" s="967"/>
      <c r="X73" s="967"/>
      <c r="Y73" s="967"/>
      <c r="Z73" s="967"/>
      <c r="AA73" s="967">
        <v>8632</v>
      </c>
      <c r="AB73" s="967"/>
      <c r="AC73" s="967"/>
      <c r="AD73" s="967"/>
      <c r="AE73" s="967"/>
      <c r="AF73" s="967">
        <v>8632</v>
      </c>
      <c r="AG73" s="967"/>
      <c r="AH73" s="967"/>
      <c r="AI73" s="967"/>
      <c r="AJ73" s="967"/>
      <c r="AK73" s="967">
        <v>1404</v>
      </c>
      <c r="AL73" s="967"/>
      <c r="AM73" s="967"/>
      <c r="AN73" s="967"/>
      <c r="AO73" s="967"/>
      <c r="AP73" s="967" t="s">
        <v>538</v>
      </c>
      <c r="AQ73" s="967"/>
      <c r="AR73" s="967"/>
      <c r="AS73" s="967"/>
      <c r="AT73" s="967"/>
      <c r="AU73" s="967" t="s">
        <v>538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555</v>
      </c>
      <c r="C74" s="971"/>
      <c r="D74" s="971"/>
      <c r="E74" s="971"/>
      <c r="F74" s="971"/>
      <c r="G74" s="971"/>
      <c r="H74" s="971"/>
      <c r="I74" s="971"/>
      <c r="J74" s="971"/>
      <c r="K74" s="971"/>
      <c r="L74" s="971"/>
      <c r="M74" s="971"/>
      <c r="N74" s="971"/>
      <c r="O74" s="971"/>
      <c r="P74" s="972"/>
      <c r="Q74" s="973">
        <v>300</v>
      </c>
      <c r="R74" s="967"/>
      <c r="S74" s="967"/>
      <c r="T74" s="967"/>
      <c r="U74" s="967"/>
      <c r="V74" s="967">
        <v>225</v>
      </c>
      <c r="W74" s="967"/>
      <c r="X74" s="967"/>
      <c r="Y74" s="967"/>
      <c r="Z74" s="967"/>
      <c r="AA74" s="967">
        <v>74</v>
      </c>
      <c r="AB74" s="967"/>
      <c r="AC74" s="967"/>
      <c r="AD74" s="967"/>
      <c r="AE74" s="967"/>
      <c r="AF74" s="967">
        <v>74</v>
      </c>
      <c r="AG74" s="967"/>
      <c r="AH74" s="967"/>
      <c r="AI74" s="967"/>
      <c r="AJ74" s="967"/>
      <c r="AK74" s="967" t="s">
        <v>537</v>
      </c>
      <c r="AL74" s="967"/>
      <c r="AM74" s="967"/>
      <c r="AN74" s="967"/>
      <c r="AO74" s="967"/>
      <c r="AP74" s="967" t="s">
        <v>538</v>
      </c>
      <c r="AQ74" s="967"/>
      <c r="AR74" s="967"/>
      <c r="AS74" s="967"/>
      <c r="AT74" s="967"/>
      <c r="AU74" s="967" t="s">
        <v>537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556</v>
      </c>
      <c r="C75" s="971"/>
      <c r="D75" s="971"/>
      <c r="E75" s="971"/>
      <c r="F75" s="971"/>
      <c r="G75" s="971"/>
      <c r="H75" s="971"/>
      <c r="I75" s="971"/>
      <c r="J75" s="971"/>
      <c r="K75" s="971"/>
      <c r="L75" s="971"/>
      <c r="M75" s="971"/>
      <c r="N75" s="971"/>
      <c r="O75" s="971"/>
      <c r="P75" s="972"/>
      <c r="Q75" s="974">
        <v>63</v>
      </c>
      <c r="R75" s="975"/>
      <c r="S75" s="975"/>
      <c r="T75" s="975"/>
      <c r="U75" s="976"/>
      <c r="V75" s="977">
        <v>4</v>
      </c>
      <c r="W75" s="975"/>
      <c r="X75" s="975"/>
      <c r="Y75" s="975"/>
      <c r="Z75" s="976"/>
      <c r="AA75" s="977">
        <v>59</v>
      </c>
      <c r="AB75" s="975"/>
      <c r="AC75" s="975"/>
      <c r="AD75" s="975"/>
      <c r="AE75" s="976"/>
      <c r="AF75" s="977">
        <v>59</v>
      </c>
      <c r="AG75" s="975"/>
      <c r="AH75" s="975"/>
      <c r="AI75" s="975"/>
      <c r="AJ75" s="976"/>
      <c r="AK75" s="977">
        <v>63</v>
      </c>
      <c r="AL75" s="975"/>
      <c r="AM75" s="975"/>
      <c r="AN75" s="975"/>
      <c r="AO75" s="976"/>
      <c r="AP75" s="977" t="s">
        <v>537</v>
      </c>
      <c r="AQ75" s="975"/>
      <c r="AR75" s="975"/>
      <c r="AS75" s="975"/>
      <c r="AT75" s="976"/>
      <c r="AU75" s="977" t="s">
        <v>538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545</v>
      </c>
      <c r="C76" s="971"/>
      <c r="D76" s="971"/>
      <c r="E76" s="971"/>
      <c r="F76" s="971"/>
      <c r="G76" s="971"/>
      <c r="H76" s="971"/>
      <c r="I76" s="971"/>
      <c r="J76" s="971"/>
      <c r="K76" s="971"/>
      <c r="L76" s="971"/>
      <c r="M76" s="971"/>
      <c r="N76" s="971"/>
      <c r="O76" s="971"/>
      <c r="P76" s="972"/>
      <c r="Q76" s="974">
        <v>132</v>
      </c>
      <c r="R76" s="975"/>
      <c r="S76" s="975"/>
      <c r="T76" s="975"/>
      <c r="U76" s="976"/>
      <c r="V76" s="977">
        <v>119</v>
      </c>
      <c r="W76" s="975"/>
      <c r="X76" s="975"/>
      <c r="Y76" s="975"/>
      <c r="Z76" s="976"/>
      <c r="AA76" s="977">
        <v>13</v>
      </c>
      <c r="AB76" s="975"/>
      <c r="AC76" s="975"/>
      <c r="AD76" s="975"/>
      <c r="AE76" s="976"/>
      <c r="AF76" s="977">
        <v>13</v>
      </c>
      <c r="AG76" s="975"/>
      <c r="AH76" s="975"/>
      <c r="AI76" s="975"/>
      <c r="AJ76" s="976"/>
      <c r="AK76" s="977" t="s">
        <v>537</v>
      </c>
      <c r="AL76" s="975"/>
      <c r="AM76" s="975"/>
      <c r="AN76" s="975"/>
      <c r="AO76" s="976"/>
      <c r="AP76" s="977" t="s">
        <v>537</v>
      </c>
      <c r="AQ76" s="975"/>
      <c r="AR76" s="975"/>
      <c r="AS76" s="975"/>
      <c r="AT76" s="976"/>
      <c r="AU76" s="977" t="s">
        <v>538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546</v>
      </c>
      <c r="C77" s="971"/>
      <c r="D77" s="971"/>
      <c r="E77" s="971"/>
      <c r="F77" s="971"/>
      <c r="G77" s="971"/>
      <c r="H77" s="971"/>
      <c r="I77" s="971"/>
      <c r="J77" s="971"/>
      <c r="K77" s="971"/>
      <c r="L77" s="971"/>
      <c r="M77" s="971"/>
      <c r="N77" s="971"/>
      <c r="O77" s="971"/>
      <c r="P77" s="972"/>
      <c r="Q77" s="974">
        <v>365</v>
      </c>
      <c r="R77" s="975"/>
      <c r="S77" s="975"/>
      <c r="T77" s="975"/>
      <c r="U77" s="976"/>
      <c r="V77" s="977">
        <v>356</v>
      </c>
      <c r="W77" s="975"/>
      <c r="X77" s="975"/>
      <c r="Y77" s="975"/>
      <c r="Z77" s="976"/>
      <c r="AA77" s="977">
        <v>10</v>
      </c>
      <c r="AB77" s="975"/>
      <c r="AC77" s="975"/>
      <c r="AD77" s="975"/>
      <c r="AE77" s="976"/>
      <c r="AF77" s="977">
        <v>10</v>
      </c>
      <c r="AG77" s="975"/>
      <c r="AH77" s="975"/>
      <c r="AI77" s="975"/>
      <c r="AJ77" s="976"/>
      <c r="AK77" s="977" t="s">
        <v>538</v>
      </c>
      <c r="AL77" s="975"/>
      <c r="AM77" s="975"/>
      <c r="AN77" s="975"/>
      <c r="AO77" s="976"/>
      <c r="AP77" s="977" t="s">
        <v>538</v>
      </c>
      <c r="AQ77" s="975"/>
      <c r="AR77" s="975"/>
      <c r="AS77" s="975"/>
      <c r="AT77" s="976"/>
      <c r="AU77" s="977" t="s">
        <v>538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547</v>
      </c>
      <c r="C78" s="971"/>
      <c r="D78" s="971"/>
      <c r="E78" s="971"/>
      <c r="F78" s="971"/>
      <c r="G78" s="971"/>
      <c r="H78" s="971"/>
      <c r="I78" s="971"/>
      <c r="J78" s="971"/>
      <c r="K78" s="971"/>
      <c r="L78" s="971"/>
      <c r="M78" s="971"/>
      <c r="N78" s="971"/>
      <c r="O78" s="971"/>
      <c r="P78" s="972"/>
      <c r="Q78" s="974">
        <v>420</v>
      </c>
      <c r="R78" s="975"/>
      <c r="S78" s="975"/>
      <c r="T78" s="975"/>
      <c r="U78" s="976"/>
      <c r="V78" s="977">
        <v>405</v>
      </c>
      <c r="W78" s="975"/>
      <c r="X78" s="975"/>
      <c r="Y78" s="975"/>
      <c r="Z78" s="976"/>
      <c r="AA78" s="977">
        <v>14</v>
      </c>
      <c r="AB78" s="975"/>
      <c r="AC78" s="975"/>
      <c r="AD78" s="975"/>
      <c r="AE78" s="976"/>
      <c r="AF78" s="977">
        <v>14</v>
      </c>
      <c r="AG78" s="975"/>
      <c r="AH78" s="975"/>
      <c r="AI78" s="975"/>
      <c r="AJ78" s="976"/>
      <c r="AK78" s="977">
        <v>82</v>
      </c>
      <c r="AL78" s="975"/>
      <c r="AM78" s="975"/>
      <c r="AN78" s="975"/>
      <c r="AO78" s="976"/>
      <c r="AP78" s="977" t="s">
        <v>538</v>
      </c>
      <c r="AQ78" s="975"/>
      <c r="AR78" s="975"/>
      <c r="AS78" s="975"/>
      <c r="AT78" s="976"/>
      <c r="AU78" s="977" t="s">
        <v>538</v>
      </c>
      <c r="AV78" s="975"/>
      <c r="AW78" s="975"/>
      <c r="AX78" s="975"/>
      <c r="AY78" s="976"/>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553</v>
      </c>
      <c r="C79" s="971"/>
      <c r="D79" s="971"/>
      <c r="E79" s="971"/>
      <c r="F79" s="971"/>
      <c r="G79" s="971"/>
      <c r="H79" s="971"/>
      <c r="I79" s="971"/>
      <c r="J79" s="971"/>
      <c r="K79" s="971"/>
      <c r="L79" s="971"/>
      <c r="M79" s="971"/>
      <c r="N79" s="971"/>
      <c r="O79" s="971"/>
      <c r="P79" s="972"/>
      <c r="Q79" s="974">
        <v>64</v>
      </c>
      <c r="R79" s="975"/>
      <c r="S79" s="975"/>
      <c r="T79" s="975"/>
      <c r="U79" s="976"/>
      <c r="V79" s="977">
        <v>64</v>
      </c>
      <c r="W79" s="975"/>
      <c r="X79" s="975"/>
      <c r="Y79" s="975"/>
      <c r="Z79" s="976"/>
      <c r="AA79" s="977">
        <v>1</v>
      </c>
      <c r="AB79" s="975"/>
      <c r="AC79" s="975"/>
      <c r="AD79" s="975"/>
      <c r="AE79" s="976"/>
      <c r="AF79" s="977">
        <v>1</v>
      </c>
      <c r="AG79" s="975"/>
      <c r="AH79" s="975"/>
      <c r="AI79" s="975"/>
      <c r="AJ79" s="976"/>
      <c r="AK79" s="977" t="s">
        <v>538</v>
      </c>
      <c r="AL79" s="975"/>
      <c r="AM79" s="975"/>
      <c r="AN79" s="975"/>
      <c r="AO79" s="976"/>
      <c r="AP79" s="977" t="s">
        <v>538</v>
      </c>
      <c r="AQ79" s="975"/>
      <c r="AR79" s="975"/>
      <c r="AS79" s="975"/>
      <c r="AT79" s="976"/>
      <c r="AU79" s="977" t="s">
        <v>538</v>
      </c>
      <c r="AV79" s="975"/>
      <c r="AW79" s="975"/>
      <c r="AX79" s="975"/>
      <c r="AY79" s="976"/>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554</v>
      </c>
      <c r="C80" s="971"/>
      <c r="D80" s="971"/>
      <c r="E80" s="971"/>
      <c r="F80" s="971"/>
      <c r="G80" s="971"/>
      <c r="H80" s="971"/>
      <c r="I80" s="971"/>
      <c r="J80" s="971"/>
      <c r="K80" s="971"/>
      <c r="L80" s="971"/>
      <c r="M80" s="971"/>
      <c r="N80" s="971"/>
      <c r="O80" s="971"/>
      <c r="P80" s="972"/>
      <c r="Q80" s="974">
        <v>66</v>
      </c>
      <c r="R80" s="975"/>
      <c r="S80" s="975"/>
      <c r="T80" s="975"/>
      <c r="U80" s="976"/>
      <c r="V80" s="977">
        <v>65</v>
      </c>
      <c r="W80" s="975"/>
      <c r="X80" s="975"/>
      <c r="Y80" s="975"/>
      <c r="Z80" s="976"/>
      <c r="AA80" s="977">
        <v>1</v>
      </c>
      <c r="AB80" s="975"/>
      <c r="AC80" s="975"/>
      <c r="AD80" s="975"/>
      <c r="AE80" s="976"/>
      <c r="AF80" s="977">
        <v>1</v>
      </c>
      <c r="AG80" s="975"/>
      <c r="AH80" s="975"/>
      <c r="AI80" s="975"/>
      <c r="AJ80" s="976"/>
      <c r="AK80" s="977" t="s">
        <v>537</v>
      </c>
      <c r="AL80" s="975"/>
      <c r="AM80" s="975"/>
      <c r="AN80" s="975"/>
      <c r="AO80" s="976"/>
      <c r="AP80" s="977" t="s">
        <v>537</v>
      </c>
      <c r="AQ80" s="975"/>
      <c r="AR80" s="975"/>
      <c r="AS80" s="975"/>
      <c r="AT80" s="976"/>
      <c r="AU80" s="977" t="s">
        <v>538</v>
      </c>
      <c r="AV80" s="975"/>
      <c r="AW80" s="975"/>
      <c r="AX80" s="975"/>
      <c r="AY80" s="976"/>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549</v>
      </c>
      <c r="C81" s="971"/>
      <c r="D81" s="971"/>
      <c r="E81" s="971"/>
      <c r="F81" s="971"/>
      <c r="G81" s="971"/>
      <c r="H81" s="971"/>
      <c r="I81" s="971"/>
      <c r="J81" s="971"/>
      <c r="K81" s="971"/>
      <c r="L81" s="971"/>
      <c r="M81" s="971"/>
      <c r="N81" s="971"/>
      <c r="O81" s="971"/>
      <c r="P81" s="972"/>
      <c r="Q81" s="974">
        <v>7</v>
      </c>
      <c r="R81" s="975"/>
      <c r="S81" s="975"/>
      <c r="T81" s="975"/>
      <c r="U81" s="976"/>
      <c r="V81" s="977">
        <v>5</v>
      </c>
      <c r="W81" s="975"/>
      <c r="X81" s="975"/>
      <c r="Y81" s="975"/>
      <c r="Z81" s="976"/>
      <c r="AA81" s="977">
        <v>2</v>
      </c>
      <c r="AB81" s="975"/>
      <c r="AC81" s="975"/>
      <c r="AD81" s="975"/>
      <c r="AE81" s="976"/>
      <c r="AF81" s="977">
        <v>2</v>
      </c>
      <c r="AG81" s="975"/>
      <c r="AH81" s="975"/>
      <c r="AI81" s="975"/>
      <c r="AJ81" s="976"/>
      <c r="AK81" s="977" t="s">
        <v>537</v>
      </c>
      <c r="AL81" s="975"/>
      <c r="AM81" s="975"/>
      <c r="AN81" s="975"/>
      <c r="AO81" s="976"/>
      <c r="AP81" s="977" t="s">
        <v>537</v>
      </c>
      <c r="AQ81" s="975"/>
      <c r="AR81" s="975"/>
      <c r="AS81" s="975"/>
      <c r="AT81" s="976"/>
      <c r="AU81" s="977" t="s">
        <v>537</v>
      </c>
      <c r="AV81" s="975"/>
      <c r="AW81" s="975"/>
      <c r="AX81" s="975"/>
      <c r="AY81" s="976"/>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548</v>
      </c>
      <c r="C82" s="971"/>
      <c r="D82" s="971"/>
      <c r="E82" s="971"/>
      <c r="F82" s="971"/>
      <c r="G82" s="971"/>
      <c r="H82" s="971"/>
      <c r="I82" s="971"/>
      <c r="J82" s="971"/>
      <c r="K82" s="971"/>
      <c r="L82" s="971"/>
      <c r="M82" s="971"/>
      <c r="N82" s="971"/>
      <c r="O82" s="971"/>
      <c r="P82" s="972"/>
      <c r="Q82" s="974">
        <v>6565</v>
      </c>
      <c r="R82" s="975"/>
      <c r="S82" s="975"/>
      <c r="T82" s="975"/>
      <c r="U82" s="976"/>
      <c r="V82" s="977">
        <v>6261</v>
      </c>
      <c r="W82" s="975"/>
      <c r="X82" s="975"/>
      <c r="Y82" s="975"/>
      <c r="Z82" s="976"/>
      <c r="AA82" s="977">
        <v>304</v>
      </c>
      <c r="AB82" s="975"/>
      <c r="AC82" s="975"/>
      <c r="AD82" s="975"/>
      <c r="AE82" s="976"/>
      <c r="AF82" s="977">
        <v>304</v>
      </c>
      <c r="AG82" s="975"/>
      <c r="AH82" s="975"/>
      <c r="AI82" s="975"/>
      <c r="AJ82" s="976"/>
      <c r="AK82" s="977">
        <v>16</v>
      </c>
      <c r="AL82" s="975"/>
      <c r="AM82" s="975"/>
      <c r="AN82" s="975"/>
      <c r="AO82" s="976"/>
      <c r="AP82" s="977" t="s">
        <v>537</v>
      </c>
      <c r="AQ82" s="975"/>
      <c r="AR82" s="975"/>
      <c r="AS82" s="975"/>
      <c r="AT82" s="976"/>
      <c r="AU82" s="977" t="s">
        <v>537</v>
      </c>
      <c r="AV82" s="975"/>
      <c r="AW82" s="975"/>
      <c r="AX82" s="975"/>
      <c r="AY82" s="976"/>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551</v>
      </c>
      <c r="C83" s="971"/>
      <c r="D83" s="971"/>
      <c r="E83" s="971"/>
      <c r="F83" s="971"/>
      <c r="G83" s="971"/>
      <c r="H83" s="971"/>
      <c r="I83" s="971"/>
      <c r="J83" s="971"/>
      <c r="K83" s="971"/>
      <c r="L83" s="971"/>
      <c r="M83" s="971"/>
      <c r="N83" s="971"/>
      <c r="O83" s="971"/>
      <c r="P83" s="972"/>
      <c r="Q83" s="974">
        <v>907</v>
      </c>
      <c r="R83" s="975"/>
      <c r="S83" s="975"/>
      <c r="T83" s="975"/>
      <c r="U83" s="976"/>
      <c r="V83" s="977">
        <v>907</v>
      </c>
      <c r="W83" s="975"/>
      <c r="X83" s="975"/>
      <c r="Y83" s="975"/>
      <c r="Z83" s="976"/>
      <c r="AA83" s="977">
        <v>0</v>
      </c>
      <c r="AB83" s="975"/>
      <c r="AC83" s="975"/>
      <c r="AD83" s="975"/>
      <c r="AE83" s="976"/>
      <c r="AF83" s="977">
        <v>0</v>
      </c>
      <c r="AG83" s="975"/>
      <c r="AH83" s="975"/>
      <c r="AI83" s="975"/>
      <c r="AJ83" s="976"/>
      <c r="AK83" s="977">
        <v>0</v>
      </c>
      <c r="AL83" s="975"/>
      <c r="AM83" s="975"/>
      <c r="AN83" s="975"/>
      <c r="AO83" s="976"/>
      <c r="AP83" s="977">
        <v>1903</v>
      </c>
      <c r="AQ83" s="975"/>
      <c r="AR83" s="975"/>
      <c r="AS83" s="975"/>
      <c r="AT83" s="976"/>
      <c r="AU83" s="977">
        <v>14</v>
      </c>
      <c r="AV83" s="975"/>
      <c r="AW83" s="975"/>
      <c r="AX83" s="975"/>
      <c r="AY83" s="976"/>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t="s">
        <v>550</v>
      </c>
      <c r="C84" s="971"/>
      <c r="D84" s="971"/>
      <c r="E84" s="971"/>
      <c r="F84" s="971"/>
      <c r="G84" s="971"/>
      <c r="H84" s="971"/>
      <c r="I84" s="971"/>
      <c r="J84" s="971"/>
      <c r="K84" s="971"/>
      <c r="L84" s="971"/>
      <c r="M84" s="971"/>
      <c r="N84" s="971"/>
      <c r="O84" s="971"/>
      <c r="P84" s="972"/>
      <c r="Q84" s="974">
        <v>4</v>
      </c>
      <c r="R84" s="975"/>
      <c r="S84" s="975"/>
      <c r="T84" s="975"/>
      <c r="U84" s="976"/>
      <c r="V84" s="977">
        <v>2</v>
      </c>
      <c r="W84" s="975"/>
      <c r="X84" s="975"/>
      <c r="Y84" s="975"/>
      <c r="Z84" s="976"/>
      <c r="AA84" s="977">
        <v>3</v>
      </c>
      <c r="AB84" s="975"/>
      <c r="AC84" s="975"/>
      <c r="AD84" s="975"/>
      <c r="AE84" s="976"/>
      <c r="AF84" s="977">
        <v>3</v>
      </c>
      <c r="AG84" s="975"/>
      <c r="AH84" s="975"/>
      <c r="AI84" s="975"/>
      <c r="AJ84" s="976"/>
      <c r="AK84" s="977">
        <v>0</v>
      </c>
      <c r="AL84" s="975"/>
      <c r="AM84" s="975"/>
      <c r="AN84" s="975"/>
      <c r="AO84" s="976"/>
      <c r="AP84" s="977" t="s">
        <v>538</v>
      </c>
      <c r="AQ84" s="975"/>
      <c r="AR84" s="975"/>
      <c r="AS84" s="975"/>
      <c r="AT84" s="976"/>
      <c r="AU84" s="977" t="s">
        <v>537</v>
      </c>
      <c r="AV84" s="975"/>
      <c r="AW84" s="975"/>
      <c r="AX84" s="975"/>
      <c r="AY84" s="976"/>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t="s">
        <v>552</v>
      </c>
      <c r="C85" s="971"/>
      <c r="D85" s="971"/>
      <c r="E85" s="971"/>
      <c r="F85" s="971"/>
      <c r="G85" s="971"/>
      <c r="H85" s="971"/>
      <c r="I85" s="971"/>
      <c r="J85" s="971"/>
      <c r="K85" s="971"/>
      <c r="L85" s="971"/>
      <c r="M85" s="971"/>
      <c r="N85" s="971"/>
      <c r="O85" s="971"/>
      <c r="P85" s="972"/>
      <c r="Q85" s="974">
        <v>473</v>
      </c>
      <c r="R85" s="975"/>
      <c r="S85" s="975"/>
      <c r="T85" s="975"/>
      <c r="U85" s="976"/>
      <c r="V85" s="977">
        <v>443</v>
      </c>
      <c r="W85" s="975"/>
      <c r="X85" s="975"/>
      <c r="Y85" s="975"/>
      <c r="Z85" s="976"/>
      <c r="AA85" s="977">
        <v>30</v>
      </c>
      <c r="AB85" s="975"/>
      <c r="AC85" s="975"/>
      <c r="AD85" s="975"/>
      <c r="AE85" s="976"/>
      <c r="AF85" s="977">
        <v>321</v>
      </c>
      <c r="AG85" s="975"/>
      <c r="AH85" s="975"/>
      <c r="AI85" s="975"/>
      <c r="AJ85" s="976"/>
      <c r="AK85" s="977" t="s">
        <v>537</v>
      </c>
      <c r="AL85" s="975"/>
      <c r="AM85" s="975"/>
      <c r="AN85" s="975"/>
      <c r="AO85" s="976"/>
      <c r="AP85" s="977" t="s">
        <v>537</v>
      </c>
      <c r="AQ85" s="975"/>
      <c r="AR85" s="975"/>
      <c r="AS85" s="975"/>
      <c r="AT85" s="976"/>
      <c r="AU85" s="977" t="s">
        <v>537</v>
      </c>
      <c r="AV85" s="975"/>
      <c r="AW85" s="975"/>
      <c r="AX85" s="975"/>
      <c r="AY85" s="976"/>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9545</v>
      </c>
      <c r="AG88" s="955"/>
      <c r="AH88" s="955"/>
      <c r="AI88" s="955"/>
      <c r="AJ88" s="955"/>
      <c r="AK88" s="959"/>
      <c r="AL88" s="959"/>
      <c r="AM88" s="959"/>
      <c r="AN88" s="959"/>
      <c r="AO88" s="959"/>
      <c r="AP88" s="955">
        <v>5353</v>
      </c>
      <c r="AQ88" s="955"/>
      <c r="AR88" s="955"/>
      <c r="AS88" s="955"/>
      <c r="AT88" s="955"/>
      <c r="AU88" s="955">
        <v>458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v>
      </c>
      <c r="CS102" s="947"/>
      <c r="CT102" s="947"/>
      <c r="CU102" s="947"/>
      <c r="CV102" s="948"/>
      <c r="CW102" s="946"/>
      <c r="CX102" s="947"/>
      <c r="CY102" s="947"/>
      <c r="CZ102" s="947"/>
      <c r="DA102" s="948"/>
      <c r="DB102" s="946">
        <v>614</v>
      </c>
      <c r="DC102" s="947"/>
      <c r="DD102" s="947"/>
      <c r="DE102" s="947"/>
      <c r="DF102" s="948"/>
      <c r="DG102" s="946"/>
      <c r="DH102" s="947"/>
      <c r="DI102" s="947"/>
      <c r="DJ102" s="947"/>
      <c r="DK102" s="948"/>
      <c r="DL102" s="946"/>
      <c r="DM102" s="947"/>
      <c r="DN102" s="947"/>
      <c r="DO102" s="947"/>
      <c r="DP102" s="948"/>
      <c r="DQ102" s="946">
        <v>510</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824038</v>
      </c>
      <c r="AB110" s="873"/>
      <c r="AC110" s="873"/>
      <c r="AD110" s="873"/>
      <c r="AE110" s="874"/>
      <c r="AF110" s="875">
        <v>797201</v>
      </c>
      <c r="AG110" s="873"/>
      <c r="AH110" s="873"/>
      <c r="AI110" s="873"/>
      <c r="AJ110" s="874"/>
      <c r="AK110" s="875">
        <v>832397</v>
      </c>
      <c r="AL110" s="873"/>
      <c r="AM110" s="873"/>
      <c r="AN110" s="873"/>
      <c r="AO110" s="874"/>
      <c r="AP110" s="876">
        <v>18.7</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8056007</v>
      </c>
      <c r="BR110" s="800"/>
      <c r="BS110" s="800"/>
      <c r="BT110" s="800"/>
      <c r="BU110" s="800"/>
      <c r="BV110" s="800">
        <v>8488428</v>
      </c>
      <c r="BW110" s="800"/>
      <c r="BX110" s="800"/>
      <c r="BY110" s="800"/>
      <c r="BZ110" s="800"/>
      <c r="CA110" s="800">
        <v>8548855</v>
      </c>
      <c r="CB110" s="800"/>
      <c r="CC110" s="800"/>
      <c r="CD110" s="800"/>
      <c r="CE110" s="800"/>
      <c r="CF110" s="861">
        <v>191.9</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874</v>
      </c>
      <c r="BR111" s="771"/>
      <c r="BS111" s="771"/>
      <c r="BT111" s="771"/>
      <c r="BU111" s="771"/>
      <c r="BV111" s="771">
        <v>280</v>
      </c>
      <c r="BW111" s="771"/>
      <c r="BX111" s="771"/>
      <c r="BY111" s="771"/>
      <c r="BZ111" s="771"/>
      <c r="CA111" s="771" t="s">
        <v>111</v>
      </c>
      <c r="CB111" s="771"/>
      <c r="CC111" s="771"/>
      <c r="CD111" s="771"/>
      <c r="CE111" s="771"/>
      <c r="CF111" s="848" t="s">
        <v>111</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4321291</v>
      </c>
      <c r="BR112" s="771"/>
      <c r="BS112" s="771"/>
      <c r="BT112" s="771"/>
      <c r="BU112" s="771"/>
      <c r="BV112" s="771">
        <v>4725172</v>
      </c>
      <c r="BW112" s="771"/>
      <c r="BX112" s="771"/>
      <c r="BY112" s="771"/>
      <c r="BZ112" s="771"/>
      <c r="CA112" s="771">
        <v>4797130</v>
      </c>
      <c r="CB112" s="771"/>
      <c r="CC112" s="771"/>
      <c r="CD112" s="771"/>
      <c r="CE112" s="771"/>
      <c r="CF112" s="848">
        <v>107.7</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174714</v>
      </c>
      <c r="AB113" s="909"/>
      <c r="AC113" s="909"/>
      <c r="AD113" s="909"/>
      <c r="AE113" s="910"/>
      <c r="AF113" s="911">
        <v>187041</v>
      </c>
      <c r="AG113" s="909"/>
      <c r="AH113" s="909"/>
      <c r="AI113" s="909"/>
      <c r="AJ113" s="910"/>
      <c r="AK113" s="911">
        <v>201191</v>
      </c>
      <c r="AL113" s="909"/>
      <c r="AM113" s="909"/>
      <c r="AN113" s="909"/>
      <c r="AO113" s="910"/>
      <c r="AP113" s="912">
        <v>4.5</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572437</v>
      </c>
      <c r="BR113" s="771"/>
      <c r="BS113" s="771"/>
      <c r="BT113" s="771"/>
      <c r="BU113" s="771"/>
      <c r="BV113" s="771">
        <v>500138</v>
      </c>
      <c r="BW113" s="771"/>
      <c r="BX113" s="771"/>
      <c r="BY113" s="771"/>
      <c r="BZ113" s="771"/>
      <c r="CA113" s="771">
        <v>457708</v>
      </c>
      <c r="CB113" s="771"/>
      <c r="CC113" s="771"/>
      <c r="CD113" s="771"/>
      <c r="CE113" s="771"/>
      <c r="CF113" s="848">
        <v>10.3</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70743</v>
      </c>
      <c r="AB114" s="784"/>
      <c r="AC114" s="784"/>
      <c r="AD114" s="784"/>
      <c r="AE114" s="785"/>
      <c r="AF114" s="786">
        <v>94823</v>
      </c>
      <c r="AG114" s="784"/>
      <c r="AH114" s="784"/>
      <c r="AI114" s="784"/>
      <c r="AJ114" s="785"/>
      <c r="AK114" s="786">
        <v>68115</v>
      </c>
      <c r="AL114" s="784"/>
      <c r="AM114" s="784"/>
      <c r="AN114" s="784"/>
      <c r="AO114" s="785"/>
      <c r="AP114" s="754">
        <v>1.5</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1216036</v>
      </c>
      <c r="BR114" s="771"/>
      <c r="BS114" s="771"/>
      <c r="BT114" s="771"/>
      <c r="BU114" s="771"/>
      <c r="BV114" s="771">
        <v>1387061</v>
      </c>
      <c r="BW114" s="771"/>
      <c r="BX114" s="771"/>
      <c r="BY114" s="771"/>
      <c r="BZ114" s="771"/>
      <c r="CA114" s="771">
        <v>1273745</v>
      </c>
      <c r="CB114" s="771"/>
      <c r="CC114" s="771"/>
      <c r="CD114" s="771"/>
      <c r="CE114" s="771"/>
      <c r="CF114" s="848">
        <v>28.6</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594</v>
      </c>
      <c r="AB115" s="909"/>
      <c r="AC115" s="909"/>
      <c r="AD115" s="909"/>
      <c r="AE115" s="910"/>
      <c r="AF115" s="911">
        <v>594</v>
      </c>
      <c r="AG115" s="909"/>
      <c r="AH115" s="909"/>
      <c r="AI115" s="909"/>
      <c r="AJ115" s="910"/>
      <c r="AK115" s="911">
        <v>280</v>
      </c>
      <c r="AL115" s="909"/>
      <c r="AM115" s="909"/>
      <c r="AN115" s="909"/>
      <c r="AO115" s="910"/>
      <c r="AP115" s="912">
        <v>0</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582011</v>
      </c>
      <c r="BR115" s="771"/>
      <c r="BS115" s="771"/>
      <c r="BT115" s="771"/>
      <c r="BU115" s="771"/>
      <c r="BV115" s="771">
        <v>413965</v>
      </c>
      <c r="BW115" s="771"/>
      <c r="BX115" s="771"/>
      <c r="BY115" s="771"/>
      <c r="BZ115" s="771"/>
      <c r="CA115" s="771">
        <v>509901</v>
      </c>
      <c r="CB115" s="771"/>
      <c r="CC115" s="771"/>
      <c r="CD115" s="771"/>
      <c r="CE115" s="771"/>
      <c r="CF115" s="848">
        <v>11.4</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1070089</v>
      </c>
      <c r="AB117" s="895"/>
      <c r="AC117" s="895"/>
      <c r="AD117" s="895"/>
      <c r="AE117" s="896"/>
      <c r="AF117" s="898">
        <v>1079659</v>
      </c>
      <c r="AG117" s="895"/>
      <c r="AH117" s="895"/>
      <c r="AI117" s="895"/>
      <c r="AJ117" s="896"/>
      <c r="AK117" s="898">
        <v>1101983</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430</v>
      </c>
      <c r="BP118" s="838"/>
      <c r="BQ118" s="857">
        <v>14748656</v>
      </c>
      <c r="BR118" s="858"/>
      <c r="BS118" s="858"/>
      <c r="BT118" s="858"/>
      <c r="BU118" s="858"/>
      <c r="BV118" s="858">
        <v>15515044</v>
      </c>
      <c r="BW118" s="858"/>
      <c r="BX118" s="858"/>
      <c r="BY118" s="858"/>
      <c r="BZ118" s="858"/>
      <c r="CA118" s="858">
        <v>15587339</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2824607</v>
      </c>
      <c r="BR119" s="800"/>
      <c r="BS119" s="800"/>
      <c r="BT119" s="800"/>
      <c r="BU119" s="800"/>
      <c r="BV119" s="800">
        <v>2638085</v>
      </c>
      <c r="BW119" s="800"/>
      <c r="BX119" s="800"/>
      <c r="BY119" s="800"/>
      <c r="BZ119" s="800"/>
      <c r="CA119" s="800">
        <v>2685263</v>
      </c>
      <c r="CB119" s="800"/>
      <c r="CC119" s="800"/>
      <c r="CD119" s="800"/>
      <c r="CE119" s="800"/>
      <c r="CF119" s="861">
        <v>60.3</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874</v>
      </c>
      <c r="DH119" s="717"/>
      <c r="DI119" s="717"/>
      <c r="DJ119" s="717"/>
      <c r="DK119" s="718"/>
      <c r="DL119" s="719">
        <v>280</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1411770</v>
      </c>
      <c r="BR120" s="771"/>
      <c r="BS120" s="771"/>
      <c r="BT120" s="771"/>
      <c r="BU120" s="771"/>
      <c r="BV120" s="771">
        <v>1100777</v>
      </c>
      <c r="BW120" s="771"/>
      <c r="BX120" s="771"/>
      <c r="BY120" s="771"/>
      <c r="BZ120" s="771"/>
      <c r="CA120" s="771">
        <v>1070812</v>
      </c>
      <c r="CB120" s="771"/>
      <c r="CC120" s="771"/>
      <c r="CD120" s="771"/>
      <c r="CE120" s="771"/>
      <c r="CF120" s="848">
        <v>24</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2222256</v>
      </c>
      <c r="DH120" s="800"/>
      <c r="DI120" s="800"/>
      <c r="DJ120" s="800"/>
      <c r="DK120" s="800"/>
      <c r="DL120" s="800">
        <v>2714372</v>
      </c>
      <c r="DM120" s="800"/>
      <c r="DN120" s="800"/>
      <c r="DO120" s="800"/>
      <c r="DP120" s="800"/>
      <c r="DQ120" s="800">
        <v>2755534</v>
      </c>
      <c r="DR120" s="800"/>
      <c r="DS120" s="800"/>
      <c r="DT120" s="800"/>
      <c r="DU120" s="800"/>
      <c r="DV120" s="801">
        <v>61.9</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7891222</v>
      </c>
      <c r="BR121" s="858"/>
      <c r="BS121" s="858"/>
      <c r="BT121" s="858"/>
      <c r="BU121" s="858"/>
      <c r="BV121" s="858">
        <v>8251569</v>
      </c>
      <c r="BW121" s="858"/>
      <c r="BX121" s="858"/>
      <c r="BY121" s="858"/>
      <c r="BZ121" s="858"/>
      <c r="CA121" s="858">
        <v>8242577</v>
      </c>
      <c r="CB121" s="858"/>
      <c r="CC121" s="858"/>
      <c r="CD121" s="858"/>
      <c r="CE121" s="858"/>
      <c r="CF121" s="859">
        <v>185</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1947758</v>
      </c>
      <c r="DH121" s="771"/>
      <c r="DI121" s="771"/>
      <c r="DJ121" s="771"/>
      <c r="DK121" s="771"/>
      <c r="DL121" s="771">
        <v>1894595</v>
      </c>
      <c r="DM121" s="771"/>
      <c r="DN121" s="771"/>
      <c r="DO121" s="771"/>
      <c r="DP121" s="771"/>
      <c r="DQ121" s="771">
        <v>1938675</v>
      </c>
      <c r="DR121" s="771"/>
      <c r="DS121" s="771"/>
      <c r="DT121" s="771"/>
      <c r="DU121" s="771"/>
      <c r="DV121" s="823">
        <v>43.5</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439</v>
      </c>
      <c r="BP122" s="838"/>
      <c r="BQ122" s="839">
        <v>12127599</v>
      </c>
      <c r="BR122" s="840"/>
      <c r="BS122" s="840"/>
      <c r="BT122" s="840"/>
      <c r="BU122" s="840"/>
      <c r="BV122" s="840">
        <v>11990431</v>
      </c>
      <c r="BW122" s="840"/>
      <c r="BX122" s="840"/>
      <c r="BY122" s="840"/>
      <c r="BZ122" s="840"/>
      <c r="CA122" s="840">
        <v>11998652</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151277</v>
      </c>
      <c r="DH122" s="771"/>
      <c r="DI122" s="771"/>
      <c r="DJ122" s="771"/>
      <c r="DK122" s="771"/>
      <c r="DL122" s="771">
        <v>116205</v>
      </c>
      <c r="DM122" s="771"/>
      <c r="DN122" s="771"/>
      <c r="DO122" s="771"/>
      <c r="DP122" s="771"/>
      <c r="DQ122" s="771">
        <v>102921</v>
      </c>
      <c r="DR122" s="771"/>
      <c r="DS122" s="771"/>
      <c r="DT122" s="771"/>
      <c r="DU122" s="771"/>
      <c r="DV122" s="823">
        <v>2.2999999999999998</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58.7</v>
      </c>
      <c r="BR123" s="832"/>
      <c r="BS123" s="832"/>
      <c r="BT123" s="832"/>
      <c r="BU123" s="832"/>
      <c r="BV123" s="832">
        <v>78.400000000000006</v>
      </c>
      <c r="BW123" s="832"/>
      <c r="BX123" s="832"/>
      <c r="BY123" s="832"/>
      <c r="BZ123" s="832"/>
      <c r="CA123" s="832">
        <v>80.5</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441</v>
      </c>
      <c r="AB124" s="784"/>
      <c r="AC124" s="784"/>
      <c r="AD124" s="784"/>
      <c r="AE124" s="785"/>
      <c r="AF124" s="786" t="s">
        <v>441</v>
      </c>
      <c r="AG124" s="784"/>
      <c r="AH124" s="784"/>
      <c r="AI124" s="784"/>
      <c r="AJ124" s="785"/>
      <c r="AK124" s="786" t="s">
        <v>441</v>
      </c>
      <c r="AL124" s="784"/>
      <c r="AM124" s="784"/>
      <c r="AN124" s="784"/>
      <c r="AO124" s="785"/>
      <c r="AP124" s="754" t="s">
        <v>441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441</v>
      </c>
      <c r="DH124" s="717"/>
      <c r="DI124" s="717"/>
      <c r="DJ124" s="717"/>
      <c r="DK124" s="718"/>
      <c r="DL124" s="719" t="s">
        <v>441</v>
      </c>
      <c r="DM124" s="717"/>
      <c r="DN124" s="717"/>
      <c r="DO124" s="717"/>
      <c r="DP124" s="718"/>
      <c r="DQ124" s="719" t="s">
        <v>441</v>
      </c>
      <c r="DR124" s="717"/>
      <c r="DS124" s="717"/>
      <c r="DT124" s="717"/>
      <c r="DU124" s="718"/>
      <c r="DV124" s="807" t="s">
        <v>441</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441</v>
      </c>
      <c r="AB125" s="784"/>
      <c r="AC125" s="784"/>
      <c r="AD125" s="784"/>
      <c r="AE125" s="785"/>
      <c r="AF125" s="786" t="s">
        <v>441</v>
      </c>
      <c r="AG125" s="784"/>
      <c r="AH125" s="784"/>
      <c r="AI125" s="784"/>
      <c r="AJ125" s="785"/>
      <c r="AK125" s="786" t="s">
        <v>441</v>
      </c>
      <c r="AL125" s="784"/>
      <c r="AM125" s="784"/>
      <c r="AN125" s="784"/>
      <c r="AO125" s="785"/>
      <c r="AP125" s="754" t="s">
        <v>441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441</v>
      </c>
      <c r="DH125" s="800"/>
      <c r="DI125" s="800"/>
      <c r="DJ125" s="800"/>
      <c r="DK125" s="800"/>
      <c r="DL125" s="800" t="s">
        <v>441</v>
      </c>
      <c r="DM125" s="800"/>
      <c r="DN125" s="800"/>
      <c r="DO125" s="800"/>
      <c r="DP125" s="800"/>
      <c r="DQ125" s="800" t="s">
        <v>441</v>
      </c>
      <c r="DR125" s="800"/>
      <c r="DS125" s="800"/>
      <c r="DT125" s="800"/>
      <c r="DU125" s="800"/>
      <c r="DV125" s="801" t="s">
        <v>441</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594</v>
      </c>
      <c r="AB126" s="784"/>
      <c r="AC126" s="784"/>
      <c r="AD126" s="784"/>
      <c r="AE126" s="785"/>
      <c r="AF126" s="786">
        <v>594</v>
      </c>
      <c r="AG126" s="784"/>
      <c r="AH126" s="784"/>
      <c r="AI126" s="784"/>
      <c r="AJ126" s="785"/>
      <c r="AK126" s="786">
        <v>280</v>
      </c>
      <c r="AL126" s="784"/>
      <c r="AM126" s="784"/>
      <c r="AN126" s="784"/>
      <c r="AO126" s="785"/>
      <c r="AP126" s="754">
        <v>0</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v>582011</v>
      </c>
      <c r="DH126" s="771"/>
      <c r="DI126" s="771"/>
      <c r="DJ126" s="771"/>
      <c r="DK126" s="771"/>
      <c r="DL126" s="771">
        <v>413965</v>
      </c>
      <c r="DM126" s="771"/>
      <c r="DN126" s="771"/>
      <c r="DO126" s="771"/>
      <c r="DP126" s="771"/>
      <c r="DQ126" s="771">
        <v>509901</v>
      </c>
      <c r="DR126" s="771"/>
      <c r="DS126" s="771"/>
      <c r="DT126" s="771"/>
      <c r="DU126" s="771"/>
      <c r="DV126" s="823">
        <v>11.4</v>
      </c>
      <c r="DW126" s="823"/>
      <c r="DX126" s="823"/>
      <c r="DY126" s="823"/>
      <c r="DZ126" s="824"/>
    </row>
    <row r="127" spans="1:130" s="197" customFormat="1" ht="26.25" customHeight="1" thickBot="1">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441</v>
      </c>
      <c r="AB127" s="784"/>
      <c r="AC127" s="784"/>
      <c r="AD127" s="784"/>
      <c r="AE127" s="785"/>
      <c r="AF127" s="786" t="s">
        <v>441</v>
      </c>
      <c r="AG127" s="784"/>
      <c r="AH127" s="784"/>
      <c r="AI127" s="784"/>
      <c r="AJ127" s="785"/>
      <c r="AK127" s="786" t="s">
        <v>441</v>
      </c>
      <c r="AL127" s="784"/>
      <c r="AM127" s="784"/>
      <c r="AN127" s="784"/>
      <c r="AO127" s="785"/>
      <c r="AP127" s="754" t="s">
        <v>441</v>
      </c>
      <c r="AQ127" s="755"/>
      <c r="AR127" s="755"/>
      <c r="AS127" s="755"/>
      <c r="AT127" s="756"/>
      <c r="AU127" s="233"/>
      <c r="AV127" s="233"/>
      <c r="AW127" s="233"/>
      <c r="AX127" s="757" t="s">
        <v>451</v>
      </c>
      <c r="AY127" s="758"/>
      <c r="AZ127" s="758"/>
      <c r="BA127" s="758"/>
      <c r="BB127" s="758"/>
      <c r="BC127" s="758"/>
      <c r="BD127" s="758"/>
      <c r="BE127" s="759"/>
      <c r="BF127" s="760" t="s">
        <v>441</v>
      </c>
      <c r="BG127" s="761"/>
      <c r="BH127" s="761"/>
      <c r="BI127" s="761"/>
      <c r="BJ127" s="761"/>
      <c r="BK127" s="761"/>
      <c r="BL127" s="762"/>
      <c r="BM127" s="760">
        <v>14.92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135808</v>
      </c>
      <c r="AB128" s="724"/>
      <c r="AC128" s="724"/>
      <c r="AD128" s="724"/>
      <c r="AE128" s="725"/>
      <c r="AF128" s="726">
        <v>91134</v>
      </c>
      <c r="AG128" s="724"/>
      <c r="AH128" s="724"/>
      <c r="AI128" s="724"/>
      <c r="AJ128" s="725"/>
      <c r="AK128" s="726">
        <v>84116</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111</v>
      </c>
      <c r="BG128" s="791"/>
      <c r="BH128" s="791"/>
      <c r="BI128" s="791"/>
      <c r="BJ128" s="791"/>
      <c r="BK128" s="791"/>
      <c r="BL128" s="792"/>
      <c r="BM128" s="790">
        <v>19.920000000000002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5059121</v>
      </c>
      <c r="AB129" s="784"/>
      <c r="AC129" s="784"/>
      <c r="AD129" s="784"/>
      <c r="AE129" s="785"/>
      <c r="AF129" s="786">
        <v>5119730</v>
      </c>
      <c r="AG129" s="784"/>
      <c r="AH129" s="784"/>
      <c r="AI129" s="784"/>
      <c r="AJ129" s="785"/>
      <c r="AK129" s="786">
        <v>5119664</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7.8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594360</v>
      </c>
      <c r="AB130" s="784"/>
      <c r="AC130" s="784"/>
      <c r="AD130" s="784"/>
      <c r="AE130" s="785"/>
      <c r="AF130" s="786">
        <v>628806</v>
      </c>
      <c r="AG130" s="784"/>
      <c r="AH130" s="784"/>
      <c r="AI130" s="784"/>
      <c r="AJ130" s="785"/>
      <c r="AK130" s="786">
        <v>664697</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80.5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4464761</v>
      </c>
      <c r="AB131" s="717"/>
      <c r="AC131" s="717"/>
      <c r="AD131" s="717"/>
      <c r="AE131" s="718"/>
      <c r="AF131" s="719">
        <v>4490924</v>
      </c>
      <c r="AG131" s="717"/>
      <c r="AH131" s="717"/>
      <c r="AI131" s="717"/>
      <c r="AJ131" s="718"/>
      <c r="AK131" s="719">
        <v>4454967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7.6134198450000001</v>
      </c>
      <c r="AB132" s="740"/>
      <c r="AC132" s="740"/>
      <c r="AD132" s="740"/>
      <c r="AE132" s="741"/>
      <c r="AF132" s="742">
        <v>8.0099106550000005</v>
      </c>
      <c r="AG132" s="740"/>
      <c r="AH132" s="740"/>
      <c r="AI132" s="740"/>
      <c r="AJ132" s="741"/>
      <c r="AK132" s="742">
        <v>7.9275559170000003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7.9</v>
      </c>
      <c r="AB133" s="749"/>
      <c r="AC133" s="749"/>
      <c r="AD133" s="749"/>
      <c r="AE133" s="750"/>
      <c r="AF133" s="748">
        <v>7.7</v>
      </c>
      <c r="AG133" s="749"/>
      <c r="AH133" s="749"/>
      <c r="AI133" s="749"/>
      <c r="AJ133" s="750"/>
      <c r="AK133" s="748">
        <v>7.8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L94" sqref="L9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9" t="s">
        <v>467</v>
      </c>
      <c r="L7" s="254"/>
      <c r="M7" s="255" t="s">
        <v>468</v>
      </c>
      <c r="N7" s="256"/>
    </row>
    <row r="8" spans="1:16">
      <c r="A8" s="248"/>
      <c r="B8" s="244"/>
      <c r="C8" s="244"/>
      <c r="D8" s="244"/>
      <c r="E8" s="244"/>
      <c r="F8" s="244"/>
      <c r="G8" s="257"/>
      <c r="H8" s="258"/>
      <c r="I8" s="258"/>
      <c r="J8" s="259"/>
      <c r="K8" s="1120"/>
      <c r="L8" s="260" t="s">
        <v>469</v>
      </c>
      <c r="M8" s="261" t="s">
        <v>470</v>
      </c>
      <c r="N8" s="262" t="s">
        <v>471</v>
      </c>
    </row>
    <row r="9" spans="1:16">
      <c r="A9" s="248"/>
      <c r="B9" s="244"/>
      <c r="C9" s="244"/>
      <c r="D9" s="244"/>
      <c r="E9" s="244"/>
      <c r="F9" s="244"/>
      <c r="G9" s="1133" t="s">
        <v>472</v>
      </c>
      <c r="H9" s="1134"/>
      <c r="I9" s="1134"/>
      <c r="J9" s="1135"/>
      <c r="K9" s="263">
        <v>1374152</v>
      </c>
      <c r="L9" s="264">
        <v>59279</v>
      </c>
      <c r="M9" s="265">
        <v>59313</v>
      </c>
      <c r="N9" s="266">
        <v>-0.1</v>
      </c>
    </row>
    <row r="10" spans="1:16">
      <c r="A10" s="248"/>
      <c r="B10" s="244"/>
      <c r="C10" s="244"/>
      <c r="D10" s="244"/>
      <c r="E10" s="244"/>
      <c r="F10" s="244"/>
      <c r="G10" s="1133" t="s">
        <v>473</v>
      </c>
      <c r="H10" s="1134"/>
      <c r="I10" s="1134"/>
      <c r="J10" s="1135"/>
      <c r="K10" s="267">
        <v>160729</v>
      </c>
      <c r="L10" s="268">
        <v>6934</v>
      </c>
      <c r="M10" s="269">
        <v>5376</v>
      </c>
      <c r="N10" s="270">
        <v>29</v>
      </c>
    </row>
    <row r="11" spans="1:16" ht="13.5" customHeight="1">
      <c r="A11" s="248"/>
      <c r="B11" s="244"/>
      <c r="C11" s="244"/>
      <c r="D11" s="244"/>
      <c r="E11" s="244"/>
      <c r="F11" s="244"/>
      <c r="G11" s="1133" t="s">
        <v>474</v>
      </c>
      <c r="H11" s="1134"/>
      <c r="I11" s="1134"/>
      <c r="J11" s="1135"/>
      <c r="K11" s="267">
        <v>358603</v>
      </c>
      <c r="L11" s="268">
        <v>15470</v>
      </c>
      <c r="M11" s="269">
        <v>7786</v>
      </c>
      <c r="N11" s="270">
        <v>98.7</v>
      </c>
    </row>
    <row r="12" spans="1:16" ht="13.5" customHeight="1">
      <c r="A12" s="248"/>
      <c r="B12" s="244"/>
      <c r="C12" s="244"/>
      <c r="D12" s="244"/>
      <c r="E12" s="244"/>
      <c r="F12" s="244"/>
      <c r="G12" s="1133" t="s">
        <v>475</v>
      </c>
      <c r="H12" s="1134"/>
      <c r="I12" s="1134"/>
      <c r="J12" s="1135"/>
      <c r="K12" s="267" t="s">
        <v>476</v>
      </c>
      <c r="L12" s="268" t="s">
        <v>476</v>
      </c>
      <c r="M12" s="269">
        <v>131</v>
      </c>
      <c r="N12" s="270" t="s">
        <v>476</v>
      </c>
    </row>
    <row r="13" spans="1:16" ht="13.5" customHeight="1">
      <c r="A13" s="248"/>
      <c r="B13" s="244"/>
      <c r="C13" s="244"/>
      <c r="D13" s="244"/>
      <c r="E13" s="244"/>
      <c r="F13" s="244"/>
      <c r="G13" s="1133" t="s">
        <v>477</v>
      </c>
      <c r="H13" s="1134"/>
      <c r="I13" s="1134"/>
      <c r="J13" s="1135"/>
      <c r="K13" s="267" t="s">
        <v>476</v>
      </c>
      <c r="L13" s="268" t="s">
        <v>476</v>
      </c>
      <c r="M13" s="269">
        <v>5</v>
      </c>
      <c r="N13" s="270" t="s">
        <v>476</v>
      </c>
    </row>
    <row r="14" spans="1:16" ht="13.5" customHeight="1">
      <c r="A14" s="248"/>
      <c r="B14" s="244"/>
      <c r="C14" s="244"/>
      <c r="D14" s="244"/>
      <c r="E14" s="244"/>
      <c r="F14" s="244"/>
      <c r="G14" s="1133" t="s">
        <v>478</v>
      </c>
      <c r="H14" s="1134"/>
      <c r="I14" s="1134"/>
      <c r="J14" s="1135"/>
      <c r="K14" s="267" t="s">
        <v>476</v>
      </c>
      <c r="L14" s="268" t="s">
        <v>476</v>
      </c>
      <c r="M14" s="269">
        <v>2777</v>
      </c>
      <c r="N14" s="270" t="s">
        <v>476</v>
      </c>
    </row>
    <row r="15" spans="1:16" ht="13.5" customHeight="1">
      <c r="A15" s="248"/>
      <c r="B15" s="244"/>
      <c r="C15" s="244"/>
      <c r="D15" s="244"/>
      <c r="E15" s="244"/>
      <c r="F15" s="244"/>
      <c r="G15" s="1133" t="s">
        <v>479</v>
      </c>
      <c r="H15" s="1134"/>
      <c r="I15" s="1134"/>
      <c r="J15" s="1135"/>
      <c r="K15" s="267">
        <v>32409</v>
      </c>
      <c r="L15" s="268">
        <v>1398</v>
      </c>
      <c r="M15" s="269">
        <v>1317</v>
      </c>
      <c r="N15" s="270">
        <v>6.2</v>
      </c>
    </row>
    <row r="16" spans="1:16">
      <c r="A16" s="248"/>
      <c r="B16" s="244"/>
      <c r="C16" s="244"/>
      <c r="D16" s="244"/>
      <c r="E16" s="244"/>
      <c r="F16" s="244"/>
      <c r="G16" s="1136" t="s">
        <v>480</v>
      </c>
      <c r="H16" s="1137"/>
      <c r="I16" s="1137"/>
      <c r="J16" s="1138"/>
      <c r="K16" s="268">
        <v>-120072</v>
      </c>
      <c r="L16" s="268">
        <v>-5180</v>
      </c>
      <c r="M16" s="269">
        <v>-6006</v>
      </c>
      <c r="N16" s="270">
        <v>-13.8</v>
      </c>
    </row>
    <row r="17" spans="1:16">
      <c r="A17" s="248"/>
      <c r="B17" s="244"/>
      <c r="C17" s="244"/>
      <c r="D17" s="244"/>
      <c r="E17" s="244"/>
      <c r="F17" s="244"/>
      <c r="G17" s="1136" t="s">
        <v>169</v>
      </c>
      <c r="H17" s="1137"/>
      <c r="I17" s="1137"/>
      <c r="J17" s="1138"/>
      <c r="K17" s="268">
        <v>1805821</v>
      </c>
      <c r="L17" s="268">
        <v>77901</v>
      </c>
      <c r="M17" s="269">
        <v>70700</v>
      </c>
      <c r="N17" s="270">
        <v>10.199999999999999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0" t="s">
        <v>485</v>
      </c>
      <c r="H21" s="1131"/>
      <c r="I21" s="1131"/>
      <c r="J21" s="1132"/>
      <c r="K21" s="280">
        <v>7.85</v>
      </c>
      <c r="L21" s="281">
        <v>6.73</v>
      </c>
      <c r="M21" s="282">
        <v>1.1200000000000001</v>
      </c>
      <c r="N21" s="249"/>
      <c r="O21" s="283"/>
      <c r="P21" s="279"/>
    </row>
    <row r="22" spans="1:16" s="284" customFormat="1">
      <c r="A22" s="279"/>
      <c r="B22" s="249"/>
      <c r="C22" s="249"/>
      <c r="D22" s="249"/>
      <c r="E22" s="249"/>
      <c r="F22" s="249"/>
      <c r="G22" s="1130" t="s">
        <v>486</v>
      </c>
      <c r="H22" s="1131"/>
      <c r="I22" s="1131"/>
      <c r="J22" s="1132"/>
      <c r="K22" s="285">
        <v>96.7</v>
      </c>
      <c r="L22" s="286">
        <v>96.8</v>
      </c>
      <c r="M22" s="287">
        <v>-0.1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9" t="s">
        <v>467</v>
      </c>
      <c r="L30" s="254"/>
      <c r="M30" s="255" t="s">
        <v>468</v>
      </c>
      <c r="N30" s="256"/>
    </row>
    <row r="31" spans="1:16">
      <c r="A31" s="248"/>
      <c r="B31" s="244"/>
      <c r="C31" s="244"/>
      <c r="D31" s="244"/>
      <c r="E31" s="244"/>
      <c r="F31" s="244"/>
      <c r="G31" s="257"/>
      <c r="H31" s="258"/>
      <c r="I31" s="258"/>
      <c r="J31" s="259"/>
      <c r="K31" s="1120"/>
      <c r="L31" s="260" t="s">
        <v>469</v>
      </c>
      <c r="M31" s="261" t="s">
        <v>470</v>
      </c>
      <c r="N31" s="262" t="s">
        <v>471</v>
      </c>
    </row>
    <row r="32" spans="1:16" ht="27" customHeight="1">
      <c r="A32" s="248"/>
      <c r="B32" s="244"/>
      <c r="C32" s="244"/>
      <c r="D32" s="244"/>
      <c r="E32" s="244"/>
      <c r="F32" s="244"/>
      <c r="G32" s="1121" t="s">
        <v>489</v>
      </c>
      <c r="H32" s="1122"/>
      <c r="I32" s="1122"/>
      <c r="J32" s="1123"/>
      <c r="K32" s="294">
        <v>832397</v>
      </c>
      <c r="L32" s="294">
        <v>35909</v>
      </c>
      <c r="M32" s="295">
        <v>33640</v>
      </c>
      <c r="N32" s="296">
        <v>6.7</v>
      </c>
    </row>
    <row r="33" spans="1:16" ht="13.5" customHeight="1">
      <c r="A33" s="248"/>
      <c r="B33" s="244"/>
      <c r="C33" s="244"/>
      <c r="D33" s="244"/>
      <c r="E33" s="244"/>
      <c r="F33" s="244"/>
      <c r="G33" s="1121" t="s">
        <v>490</v>
      </c>
      <c r="H33" s="1122"/>
      <c r="I33" s="1122"/>
      <c r="J33" s="1123"/>
      <c r="K33" s="294" t="s">
        <v>476</v>
      </c>
      <c r="L33" s="294" t="s">
        <v>476</v>
      </c>
      <c r="M33" s="295" t="s">
        <v>476</v>
      </c>
      <c r="N33" s="296" t="s">
        <v>476</v>
      </c>
    </row>
    <row r="34" spans="1:16" ht="27" customHeight="1">
      <c r="A34" s="248"/>
      <c r="B34" s="244"/>
      <c r="C34" s="244"/>
      <c r="D34" s="244"/>
      <c r="E34" s="244"/>
      <c r="F34" s="244"/>
      <c r="G34" s="1121" t="s">
        <v>491</v>
      </c>
      <c r="H34" s="1122"/>
      <c r="I34" s="1122"/>
      <c r="J34" s="1123"/>
      <c r="K34" s="294" t="s">
        <v>476</v>
      </c>
      <c r="L34" s="294" t="s">
        <v>476</v>
      </c>
      <c r="M34" s="295">
        <v>3</v>
      </c>
      <c r="N34" s="296" t="s">
        <v>476</v>
      </c>
    </row>
    <row r="35" spans="1:16" ht="27" customHeight="1">
      <c r="A35" s="248"/>
      <c r="B35" s="244"/>
      <c r="C35" s="244"/>
      <c r="D35" s="244"/>
      <c r="E35" s="244"/>
      <c r="F35" s="244"/>
      <c r="G35" s="1121" t="s">
        <v>492</v>
      </c>
      <c r="H35" s="1122"/>
      <c r="I35" s="1122"/>
      <c r="J35" s="1123"/>
      <c r="K35" s="294">
        <v>201191</v>
      </c>
      <c r="L35" s="294">
        <v>8679</v>
      </c>
      <c r="M35" s="295">
        <v>10374</v>
      </c>
      <c r="N35" s="296">
        <v>-16.3</v>
      </c>
    </row>
    <row r="36" spans="1:16" ht="27" customHeight="1">
      <c r="A36" s="248"/>
      <c r="B36" s="244"/>
      <c r="C36" s="244"/>
      <c r="D36" s="244"/>
      <c r="E36" s="244"/>
      <c r="F36" s="244"/>
      <c r="G36" s="1121" t="s">
        <v>493</v>
      </c>
      <c r="H36" s="1122"/>
      <c r="I36" s="1122"/>
      <c r="J36" s="1123"/>
      <c r="K36" s="294">
        <v>68115</v>
      </c>
      <c r="L36" s="294">
        <v>2938</v>
      </c>
      <c r="M36" s="295">
        <v>2665</v>
      </c>
      <c r="N36" s="296">
        <v>10.199999999999999</v>
      </c>
    </row>
    <row r="37" spans="1:16" ht="13.5" customHeight="1">
      <c r="A37" s="248"/>
      <c r="B37" s="244"/>
      <c r="C37" s="244"/>
      <c r="D37" s="244"/>
      <c r="E37" s="244"/>
      <c r="F37" s="244"/>
      <c r="G37" s="1121" t="s">
        <v>494</v>
      </c>
      <c r="H37" s="1122"/>
      <c r="I37" s="1122"/>
      <c r="J37" s="1123"/>
      <c r="K37" s="294">
        <v>280</v>
      </c>
      <c r="L37" s="294">
        <v>12</v>
      </c>
      <c r="M37" s="295">
        <v>1343</v>
      </c>
      <c r="N37" s="296">
        <v>-99.1</v>
      </c>
    </row>
    <row r="38" spans="1:16" ht="27" customHeight="1">
      <c r="A38" s="248"/>
      <c r="B38" s="244"/>
      <c r="C38" s="244"/>
      <c r="D38" s="244"/>
      <c r="E38" s="244"/>
      <c r="F38" s="244"/>
      <c r="G38" s="1124" t="s">
        <v>495</v>
      </c>
      <c r="H38" s="1125"/>
      <c r="I38" s="1125"/>
      <c r="J38" s="1126"/>
      <c r="K38" s="297" t="s">
        <v>476</v>
      </c>
      <c r="L38" s="297" t="s">
        <v>476</v>
      </c>
      <c r="M38" s="298">
        <v>2</v>
      </c>
      <c r="N38" s="299" t="s">
        <v>476</v>
      </c>
      <c r="O38" s="293"/>
    </row>
    <row r="39" spans="1:16">
      <c r="A39" s="248"/>
      <c r="B39" s="244"/>
      <c r="C39" s="244"/>
      <c r="D39" s="244"/>
      <c r="E39" s="244"/>
      <c r="F39" s="244"/>
      <c r="G39" s="1124" t="s">
        <v>496</v>
      </c>
      <c r="H39" s="1125"/>
      <c r="I39" s="1125"/>
      <c r="J39" s="1126"/>
      <c r="K39" s="300">
        <v>-84116</v>
      </c>
      <c r="L39" s="300">
        <v>-3629</v>
      </c>
      <c r="M39" s="301">
        <v>-3110</v>
      </c>
      <c r="N39" s="302">
        <v>16.7</v>
      </c>
      <c r="O39" s="293"/>
    </row>
    <row r="40" spans="1:16" ht="27" customHeight="1">
      <c r="A40" s="248"/>
      <c r="B40" s="244"/>
      <c r="C40" s="244"/>
      <c r="D40" s="244"/>
      <c r="E40" s="244"/>
      <c r="F40" s="244"/>
      <c r="G40" s="1121" t="s">
        <v>497</v>
      </c>
      <c r="H40" s="1122"/>
      <c r="I40" s="1122"/>
      <c r="J40" s="1123"/>
      <c r="K40" s="300">
        <v>-664697</v>
      </c>
      <c r="L40" s="300">
        <v>-28674</v>
      </c>
      <c r="M40" s="301">
        <v>-31707</v>
      </c>
      <c r="N40" s="302">
        <v>-9.6</v>
      </c>
      <c r="O40" s="293"/>
    </row>
    <row r="41" spans="1:16">
      <c r="A41" s="248"/>
      <c r="B41" s="244"/>
      <c r="C41" s="244"/>
      <c r="D41" s="244"/>
      <c r="E41" s="244"/>
      <c r="F41" s="244"/>
      <c r="G41" s="1127" t="s">
        <v>280</v>
      </c>
      <c r="H41" s="1128"/>
      <c r="I41" s="1128"/>
      <c r="J41" s="1129"/>
      <c r="K41" s="294">
        <v>353170</v>
      </c>
      <c r="L41" s="300">
        <v>15235</v>
      </c>
      <c r="M41" s="301">
        <v>13210</v>
      </c>
      <c r="N41" s="302">
        <v>15.3</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4" t="s">
        <v>467</v>
      </c>
      <c r="J49" s="1116" t="s">
        <v>501</v>
      </c>
      <c r="K49" s="1117"/>
      <c r="L49" s="1117"/>
      <c r="M49" s="1117"/>
      <c r="N49" s="1118"/>
    </row>
    <row r="50" spans="1:14">
      <c r="A50" s="248"/>
      <c r="B50" s="244"/>
      <c r="C50" s="244"/>
      <c r="D50" s="244"/>
      <c r="E50" s="244"/>
      <c r="F50" s="244"/>
      <c r="G50" s="312"/>
      <c r="H50" s="313"/>
      <c r="I50" s="1115"/>
      <c r="J50" s="314" t="s">
        <v>502</v>
      </c>
      <c r="K50" s="315" t="s">
        <v>503</v>
      </c>
      <c r="L50" s="316" t="s">
        <v>504</v>
      </c>
      <c r="M50" s="317" t="s">
        <v>505</v>
      </c>
      <c r="N50" s="318" t="s">
        <v>506</v>
      </c>
    </row>
    <row r="51" spans="1:14">
      <c r="A51" s="248"/>
      <c r="B51" s="244"/>
      <c r="C51" s="244"/>
      <c r="D51" s="244"/>
      <c r="E51" s="244"/>
      <c r="F51" s="244"/>
      <c r="G51" s="310" t="s">
        <v>507</v>
      </c>
      <c r="H51" s="311"/>
      <c r="I51" s="319">
        <v>1160719</v>
      </c>
      <c r="J51" s="320">
        <v>49947</v>
      </c>
      <c r="K51" s="321">
        <v>-13.4</v>
      </c>
      <c r="L51" s="322">
        <v>59338</v>
      </c>
      <c r="M51" s="323">
        <v>6</v>
      </c>
      <c r="N51" s="324">
        <v>-19.399999999999999</v>
      </c>
    </row>
    <row r="52" spans="1:14">
      <c r="A52" s="248"/>
      <c r="B52" s="244"/>
      <c r="C52" s="244"/>
      <c r="D52" s="244"/>
      <c r="E52" s="244"/>
      <c r="F52" s="244"/>
      <c r="G52" s="325"/>
      <c r="H52" s="326" t="s">
        <v>508</v>
      </c>
      <c r="I52" s="327">
        <v>467515</v>
      </c>
      <c r="J52" s="328">
        <v>20118</v>
      </c>
      <c r="K52" s="329">
        <v>-15.3</v>
      </c>
      <c r="L52" s="330">
        <v>34073</v>
      </c>
      <c r="M52" s="331">
        <v>-3</v>
      </c>
      <c r="N52" s="332">
        <v>-12.3</v>
      </c>
    </row>
    <row r="53" spans="1:14">
      <c r="A53" s="248"/>
      <c r="B53" s="244"/>
      <c r="C53" s="244"/>
      <c r="D53" s="244"/>
      <c r="E53" s="244"/>
      <c r="F53" s="244"/>
      <c r="G53" s="310" t="s">
        <v>509</v>
      </c>
      <c r="H53" s="311"/>
      <c r="I53" s="319">
        <v>1064909</v>
      </c>
      <c r="J53" s="320">
        <v>45951</v>
      </c>
      <c r="K53" s="321">
        <v>-8</v>
      </c>
      <c r="L53" s="322">
        <v>42839</v>
      </c>
      <c r="M53" s="323">
        <v>-27.8</v>
      </c>
      <c r="N53" s="324">
        <v>19.8</v>
      </c>
    </row>
    <row r="54" spans="1:14">
      <c r="A54" s="248"/>
      <c r="B54" s="244"/>
      <c r="C54" s="244"/>
      <c r="D54" s="244"/>
      <c r="E54" s="244"/>
      <c r="F54" s="244"/>
      <c r="G54" s="325"/>
      <c r="H54" s="326" t="s">
        <v>508</v>
      </c>
      <c r="I54" s="327">
        <v>322252</v>
      </c>
      <c r="J54" s="328">
        <v>13905</v>
      </c>
      <c r="K54" s="329">
        <v>-30.9</v>
      </c>
      <c r="L54" s="330">
        <v>22027</v>
      </c>
      <c r="M54" s="331">
        <v>-35.4</v>
      </c>
      <c r="N54" s="332">
        <v>4.5</v>
      </c>
    </row>
    <row r="55" spans="1:14">
      <c r="A55" s="248"/>
      <c r="B55" s="244"/>
      <c r="C55" s="244"/>
      <c r="D55" s="244"/>
      <c r="E55" s="244"/>
      <c r="F55" s="244"/>
      <c r="G55" s="310" t="s">
        <v>510</v>
      </c>
      <c r="H55" s="311"/>
      <c r="I55" s="319">
        <v>1091364</v>
      </c>
      <c r="J55" s="320">
        <v>46856</v>
      </c>
      <c r="K55" s="321">
        <v>2</v>
      </c>
      <c r="L55" s="322">
        <v>48407</v>
      </c>
      <c r="M55" s="323">
        <v>13</v>
      </c>
      <c r="N55" s="324">
        <v>-11</v>
      </c>
    </row>
    <row r="56" spans="1:14">
      <c r="A56" s="248"/>
      <c r="B56" s="244"/>
      <c r="C56" s="244"/>
      <c r="D56" s="244"/>
      <c r="E56" s="244"/>
      <c r="F56" s="244"/>
      <c r="G56" s="325"/>
      <c r="H56" s="326" t="s">
        <v>508</v>
      </c>
      <c r="I56" s="327">
        <v>273932</v>
      </c>
      <c r="J56" s="328">
        <v>11761</v>
      </c>
      <c r="K56" s="329">
        <v>-15.4</v>
      </c>
      <c r="L56" s="330">
        <v>23914</v>
      </c>
      <c r="M56" s="331">
        <v>8.6</v>
      </c>
      <c r="N56" s="332">
        <v>-24</v>
      </c>
    </row>
    <row r="57" spans="1:14">
      <c r="A57" s="248"/>
      <c r="B57" s="244"/>
      <c r="C57" s="244"/>
      <c r="D57" s="244"/>
      <c r="E57" s="244"/>
      <c r="F57" s="244"/>
      <c r="G57" s="310" t="s">
        <v>511</v>
      </c>
      <c r="H57" s="311"/>
      <c r="I57" s="319">
        <v>1667695</v>
      </c>
      <c r="J57" s="320">
        <v>71778</v>
      </c>
      <c r="K57" s="321">
        <v>53.2</v>
      </c>
      <c r="L57" s="322">
        <v>53270</v>
      </c>
      <c r="M57" s="323">
        <v>10</v>
      </c>
      <c r="N57" s="324">
        <v>43.2</v>
      </c>
    </row>
    <row r="58" spans="1:14">
      <c r="A58" s="248"/>
      <c r="B58" s="244"/>
      <c r="C58" s="244"/>
      <c r="D58" s="244"/>
      <c r="E58" s="244"/>
      <c r="F58" s="244"/>
      <c r="G58" s="325"/>
      <c r="H58" s="326" t="s">
        <v>508</v>
      </c>
      <c r="I58" s="327">
        <v>682367</v>
      </c>
      <c r="J58" s="328">
        <v>29369</v>
      </c>
      <c r="K58" s="329">
        <v>149.69999999999999</v>
      </c>
      <c r="L58" s="330">
        <v>24316</v>
      </c>
      <c r="M58" s="331">
        <v>1.7</v>
      </c>
      <c r="N58" s="332">
        <v>148</v>
      </c>
    </row>
    <row r="59" spans="1:14">
      <c r="A59" s="248"/>
      <c r="B59" s="244"/>
      <c r="C59" s="244"/>
      <c r="D59" s="244"/>
      <c r="E59" s="244"/>
      <c r="F59" s="244"/>
      <c r="G59" s="310" t="s">
        <v>512</v>
      </c>
      <c r="H59" s="311"/>
      <c r="I59" s="319">
        <v>2008549</v>
      </c>
      <c r="J59" s="320">
        <v>86646</v>
      </c>
      <c r="K59" s="321">
        <v>20.7</v>
      </c>
      <c r="L59" s="322">
        <v>53292</v>
      </c>
      <c r="M59" s="323">
        <v>0</v>
      </c>
      <c r="N59" s="324">
        <v>20.7</v>
      </c>
    </row>
    <row r="60" spans="1:14">
      <c r="A60" s="248"/>
      <c r="B60" s="244"/>
      <c r="C60" s="244"/>
      <c r="D60" s="244"/>
      <c r="E60" s="244"/>
      <c r="F60" s="244"/>
      <c r="G60" s="325"/>
      <c r="H60" s="326" t="s">
        <v>508</v>
      </c>
      <c r="I60" s="333">
        <v>1093234</v>
      </c>
      <c r="J60" s="328">
        <v>47161</v>
      </c>
      <c r="K60" s="329">
        <v>60.6</v>
      </c>
      <c r="L60" s="330">
        <v>28900</v>
      </c>
      <c r="M60" s="331">
        <v>18.899999999999999</v>
      </c>
      <c r="N60" s="332">
        <v>41.7</v>
      </c>
    </row>
    <row r="61" spans="1:14">
      <c r="A61" s="248"/>
      <c r="B61" s="244"/>
      <c r="C61" s="244"/>
      <c r="D61" s="244"/>
      <c r="E61" s="244"/>
      <c r="F61" s="244"/>
      <c r="G61" s="310" t="s">
        <v>513</v>
      </c>
      <c r="H61" s="334"/>
      <c r="I61" s="335">
        <v>1398647</v>
      </c>
      <c r="J61" s="336">
        <v>60236</v>
      </c>
      <c r="K61" s="337">
        <v>10.9</v>
      </c>
      <c r="L61" s="338">
        <v>51429</v>
      </c>
      <c r="M61" s="339">
        <v>0.2</v>
      </c>
      <c r="N61" s="324">
        <v>10.7</v>
      </c>
    </row>
    <row r="62" spans="1:14">
      <c r="A62" s="248"/>
      <c r="B62" s="244"/>
      <c r="C62" s="244"/>
      <c r="D62" s="244"/>
      <c r="E62" s="244"/>
      <c r="F62" s="244"/>
      <c r="G62" s="325"/>
      <c r="H62" s="326" t="s">
        <v>508</v>
      </c>
      <c r="I62" s="327">
        <v>567860</v>
      </c>
      <c r="J62" s="328">
        <v>24463</v>
      </c>
      <c r="K62" s="329">
        <v>29.7</v>
      </c>
      <c r="L62" s="330">
        <v>26646</v>
      </c>
      <c r="M62" s="331">
        <v>-1.8</v>
      </c>
      <c r="N62" s="332">
        <v>31.5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B45" sqref="B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26.53</v>
      </c>
      <c r="G47" s="12">
        <v>29.59</v>
      </c>
      <c r="H47" s="12">
        <v>23.16</v>
      </c>
      <c r="I47" s="12">
        <v>20.239999999999998</v>
      </c>
      <c r="J47" s="13">
        <v>20.86</v>
      </c>
    </row>
    <row r="48" spans="2:10" ht="57.75" customHeight="1">
      <c r="B48" s="14"/>
      <c r="C48" s="1141" t="s">
        <v>4</v>
      </c>
      <c r="D48" s="1141"/>
      <c r="E48" s="1142"/>
      <c r="F48" s="15">
        <v>11.58</v>
      </c>
      <c r="G48" s="16">
        <v>9.58</v>
      </c>
      <c r="H48" s="16">
        <v>9.35</v>
      </c>
      <c r="I48" s="16">
        <v>11.71</v>
      </c>
      <c r="J48" s="17">
        <v>7.11</v>
      </c>
    </row>
    <row r="49" spans="2:10" ht="57.75" customHeight="1" thickBot="1">
      <c r="B49" s="18"/>
      <c r="C49" s="1143" t="s">
        <v>5</v>
      </c>
      <c r="D49" s="1143"/>
      <c r="E49" s="1144"/>
      <c r="F49" s="19">
        <v>2.0099999999999998</v>
      </c>
      <c r="G49" s="20">
        <v>1.38</v>
      </c>
      <c r="H49" s="20" t="s">
        <v>520</v>
      </c>
      <c r="I49" s="20" t="s">
        <v>521</v>
      </c>
      <c r="J49" s="21" t="s">
        <v>522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1"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523</v>
      </c>
      <c r="D34" s="1151"/>
      <c r="E34" s="1152"/>
      <c r="F34" s="32">
        <v>8.36</v>
      </c>
      <c r="G34" s="33">
        <v>8.1199999999999992</v>
      </c>
      <c r="H34" s="33">
        <v>8.06</v>
      </c>
      <c r="I34" s="33">
        <v>7.41</v>
      </c>
      <c r="J34" s="34">
        <v>9.24</v>
      </c>
      <c r="K34" s="22"/>
      <c r="L34" s="22"/>
      <c r="M34" s="22"/>
      <c r="N34" s="22"/>
      <c r="O34" s="22"/>
      <c r="P34" s="22"/>
    </row>
    <row r="35" spans="1:16" ht="39" customHeight="1">
      <c r="A35" s="22"/>
      <c r="B35" s="35"/>
      <c r="C35" s="1145" t="s">
        <v>524</v>
      </c>
      <c r="D35" s="1146"/>
      <c r="E35" s="1147"/>
      <c r="F35" s="36">
        <v>12.87</v>
      </c>
      <c r="G35" s="37">
        <v>8.7799999999999994</v>
      </c>
      <c r="H35" s="37">
        <v>8.67</v>
      </c>
      <c r="I35" s="37">
        <v>10.96</v>
      </c>
      <c r="J35" s="38">
        <v>6.38</v>
      </c>
      <c r="K35" s="22"/>
      <c r="L35" s="22"/>
      <c r="M35" s="22"/>
      <c r="N35" s="22"/>
      <c r="O35" s="22"/>
      <c r="P35" s="22"/>
    </row>
    <row r="36" spans="1:16" ht="39" customHeight="1">
      <c r="A36" s="22"/>
      <c r="B36" s="35"/>
      <c r="C36" s="1145" t="s">
        <v>525</v>
      </c>
      <c r="D36" s="1146"/>
      <c r="E36" s="1147"/>
      <c r="F36" s="36">
        <v>2.62</v>
      </c>
      <c r="G36" s="37">
        <v>2.94</v>
      </c>
      <c r="H36" s="37">
        <v>3.09</v>
      </c>
      <c r="I36" s="37">
        <v>3.55</v>
      </c>
      <c r="J36" s="38">
        <v>2.4900000000000002</v>
      </c>
      <c r="K36" s="22"/>
      <c r="L36" s="22"/>
      <c r="M36" s="22"/>
      <c r="N36" s="22"/>
      <c r="O36" s="22"/>
      <c r="P36" s="22"/>
    </row>
    <row r="37" spans="1:16" ht="39" customHeight="1">
      <c r="A37" s="22"/>
      <c r="B37" s="35"/>
      <c r="C37" s="1145" t="s">
        <v>526</v>
      </c>
      <c r="D37" s="1146"/>
      <c r="E37" s="1147"/>
      <c r="F37" s="36">
        <v>1.87</v>
      </c>
      <c r="G37" s="37">
        <v>0.9</v>
      </c>
      <c r="H37" s="37">
        <v>1.53</v>
      </c>
      <c r="I37" s="37">
        <v>1.9</v>
      </c>
      <c r="J37" s="38">
        <v>1.05</v>
      </c>
      <c r="K37" s="22"/>
      <c r="L37" s="22"/>
      <c r="M37" s="22"/>
      <c r="N37" s="22"/>
      <c r="O37" s="22"/>
      <c r="P37" s="22"/>
    </row>
    <row r="38" spans="1:16" ht="39" customHeight="1">
      <c r="A38" s="22"/>
      <c r="B38" s="35"/>
      <c r="C38" s="1145" t="s">
        <v>527</v>
      </c>
      <c r="D38" s="1146"/>
      <c r="E38" s="1147"/>
      <c r="F38" s="36">
        <v>0.64</v>
      </c>
      <c r="G38" s="37">
        <v>0.77</v>
      </c>
      <c r="H38" s="37">
        <v>0.61</v>
      </c>
      <c r="I38" s="37">
        <v>0.55000000000000004</v>
      </c>
      <c r="J38" s="38">
        <v>0.38</v>
      </c>
      <c r="K38" s="22"/>
      <c r="L38" s="22"/>
      <c r="M38" s="22"/>
      <c r="N38" s="22"/>
      <c r="O38" s="22"/>
      <c r="P38" s="22"/>
    </row>
    <row r="39" spans="1:16" ht="39" customHeight="1">
      <c r="A39" s="22"/>
      <c r="B39" s="35"/>
      <c r="C39" s="1145" t="s">
        <v>528</v>
      </c>
      <c r="D39" s="1146"/>
      <c r="E39" s="1147"/>
      <c r="F39" s="36" t="s">
        <v>529</v>
      </c>
      <c r="G39" s="37">
        <v>0.02</v>
      </c>
      <c r="H39" s="37">
        <v>0.05</v>
      </c>
      <c r="I39" s="37">
        <v>0.18</v>
      </c>
      <c r="J39" s="38">
        <v>0.33</v>
      </c>
      <c r="K39" s="22"/>
      <c r="L39" s="22"/>
      <c r="M39" s="22"/>
      <c r="N39" s="22"/>
      <c r="O39" s="22"/>
      <c r="P39" s="22"/>
    </row>
    <row r="40" spans="1:16" ht="39" customHeight="1">
      <c r="A40" s="22"/>
      <c r="B40" s="35"/>
      <c r="C40" s="1145" t="s">
        <v>530</v>
      </c>
      <c r="D40" s="1146"/>
      <c r="E40" s="1147"/>
      <c r="F40" s="36">
        <v>0.11</v>
      </c>
      <c r="G40" s="37">
        <v>0.11</v>
      </c>
      <c r="H40" s="37">
        <v>0.14000000000000001</v>
      </c>
      <c r="I40" s="37">
        <v>0.01</v>
      </c>
      <c r="J40" s="38">
        <v>0.2</v>
      </c>
      <c r="K40" s="22"/>
      <c r="L40" s="22"/>
      <c r="M40" s="22"/>
      <c r="N40" s="22"/>
      <c r="O40" s="22"/>
      <c r="P40" s="22"/>
    </row>
    <row r="41" spans="1:16" ht="39" customHeight="1">
      <c r="A41" s="22"/>
      <c r="B41" s="35"/>
      <c r="C41" s="1145" t="s">
        <v>531</v>
      </c>
      <c r="D41" s="1146"/>
      <c r="E41" s="1147"/>
      <c r="F41" s="36">
        <v>0.11</v>
      </c>
      <c r="G41" s="37">
        <v>0.11</v>
      </c>
      <c r="H41" s="37">
        <v>7.0000000000000007E-2</v>
      </c>
      <c r="I41" s="37">
        <v>0.19</v>
      </c>
      <c r="J41" s="38">
        <v>0.17</v>
      </c>
      <c r="K41" s="22"/>
      <c r="L41" s="22"/>
      <c r="M41" s="22"/>
      <c r="N41" s="22"/>
      <c r="O41" s="22"/>
      <c r="P41" s="22"/>
    </row>
    <row r="42" spans="1:16" ht="39" customHeight="1">
      <c r="A42" s="22"/>
      <c r="B42" s="39"/>
      <c r="C42" s="1145" t="s">
        <v>532</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533</v>
      </c>
      <c r="D43" s="1149"/>
      <c r="E43" s="1150"/>
      <c r="F43" s="41">
        <v>2.75</v>
      </c>
      <c r="G43" s="42">
        <v>0.43</v>
      </c>
      <c r="H43" s="42">
        <v>0.62</v>
      </c>
      <c r="I43" s="42">
        <v>0.49</v>
      </c>
      <c r="J43" s="43">
        <v>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U49" sqref="U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10</v>
      </c>
      <c r="C45" s="1162"/>
      <c r="D45" s="58"/>
      <c r="E45" s="1167" t="s">
        <v>11</v>
      </c>
      <c r="F45" s="1167"/>
      <c r="G45" s="1167"/>
      <c r="H45" s="1167"/>
      <c r="I45" s="1167"/>
      <c r="J45" s="1168"/>
      <c r="K45" s="59">
        <v>970</v>
      </c>
      <c r="L45" s="60">
        <v>889</v>
      </c>
      <c r="M45" s="60">
        <v>824</v>
      </c>
      <c r="N45" s="60">
        <v>797</v>
      </c>
      <c r="O45" s="61">
        <v>832</v>
      </c>
      <c r="P45" s="48"/>
      <c r="Q45" s="48"/>
      <c r="R45" s="48"/>
      <c r="S45" s="48"/>
      <c r="T45" s="48"/>
      <c r="U45" s="48"/>
    </row>
    <row r="46" spans="1:21" ht="30.75" customHeight="1">
      <c r="A46" s="48"/>
      <c r="B46" s="1163"/>
      <c r="C46" s="1164"/>
      <c r="D46" s="62"/>
      <c r="E46" s="1155" t="s">
        <v>12</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13</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14</v>
      </c>
      <c r="F48" s="1155"/>
      <c r="G48" s="1155"/>
      <c r="H48" s="1155"/>
      <c r="I48" s="1155"/>
      <c r="J48" s="1156"/>
      <c r="K48" s="63">
        <v>175</v>
      </c>
      <c r="L48" s="64">
        <v>169</v>
      </c>
      <c r="M48" s="64">
        <v>175</v>
      </c>
      <c r="N48" s="64">
        <v>187</v>
      </c>
      <c r="O48" s="65">
        <v>201</v>
      </c>
      <c r="P48" s="48"/>
      <c r="Q48" s="48"/>
      <c r="R48" s="48"/>
      <c r="S48" s="48"/>
      <c r="T48" s="48"/>
      <c r="U48" s="48"/>
    </row>
    <row r="49" spans="1:21" ht="30.75" customHeight="1">
      <c r="A49" s="48"/>
      <c r="B49" s="1163"/>
      <c r="C49" s="1164"/>
      <c r="D49" s="62"/>
      <c r="E49" s="1155" t="s">
        <v>15</v>
      </c>
      <c r="F49" s="1155"/>
      <c r="G49" s="1155"/>
      <c r="H49" s="1155"/>
      <c r="I49" s="1155"/>
      <c r="J49" s="1156"/>
      <c r="K49" s="63">
        <v>48</v>
      </c>
      <c r="L49" s="64">
        <v>53</v>
      </c>
      <c r="M49" s="64">
        <v>71</v>
      </c>
      <c r="N49" s="64">
        <v>95</v>
      </c>
      <c r="O49" s="65">
        <v>68</v>
      </c>
      <c r="P49" s="48"/>
      <c r="Q49" s="48"/>
      <c r="R49" s="48"/>
      <c r="S49" s="48"/>
      <c r="T49" s="48"/>
      <c r="U49" s="48"/>
    </row>
    <row r="50" spans="1:21" ht="30.75" customHeight="1">
      <c r="A50" s="48"/>
      <c r="B50" s="1163"/>
      <c r="C50" s="1164"/>
      <c r="D50" s="62"/>
      <c r="E50" s="1155" t="s">
        <v>16</v>
      </c>
      <c r="F50" s="1155"/>
      <c r="G50" s="1155"/>
      <c r="H50" s="1155"/>
      <c r="I50" s="1155"/>
      <c r="J50" s="1156"/>
      <c r="K50" s="63" t="s">
        <v>476</v>
      </c>
      <c r="L50" s="64">
        <v>0</v>
      </c>
      <c r="M50" s="64">
        <v>1</v>
      </c>
      <c r="N50" s="64">
        <v>1</v>
      </c>
      <c r="O50" s="65">
        <v>0</v>
      </c>
      <c r="P50" s="48"/>
      <c r="Q50" s="48"/>
      <c r="R50" s="48"/>
      <c r="S50" s="48"/>
      <c r="T50" s="48"/>
      <c r="U50" s="48"/>
    </row>
    <row r="51" spans="1:21" ht="30.75" customHeight="1">
      <c r="A51" s="48"/>
      <c r="B51" s="1165"/>
      <c r="C51" s="1166"/>
      <c r="D51" s="66"/>
      <c r="E51" s="1155" t="s">
        <v>17</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c r="A52" s="48"/>
      <c r="B52" s="1153" t="s">
        <v>18</v>
      </c>
      <c r="C52" s="1154"/>
      <c r="D52" s="66"/>
      <c r="E52" s="1155" t="s">
        <v>19</v>
      </c>
      <c r="F52" s="1155"/>
      <c r="G52" s="1155"/>
      <c r="H52" s="1155"/>
      <c r="I52" s="1155"/>
      <c r="J52" s="1156"/>
      <c r="K52" s="63">
        <v>801</v>
      </c>
      <c r="L52" s="64">
        <v>766</v>
      </c>
      <c r="M52" s="64">
        <v>729</v>
      </c>
      <c r="N52" s="64">
        <v>720</v>
      </c>
      <c r="O52" s="65">
        <v>748</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392</v>
      </c>
      <c r="L53" s="69">
        <v>345</v>
      </c>
      <c r="M53" s="69">
        <v>342</v>
      </c>
      <c r="N53" s="69">
        <v>360</v>
      </c>
      <c r="O53" s="70">
        <v>353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三重県</cp:lastModifiedBy>
  <cp:lastPrinted>2016-04-15T08:09:23Z</cp:lastPrinted>
  <dcterms:created xsi:type="dcterms:W3CDTF">2016-02-15T01:39:23Z</dcterms:created>
  <dcterms:modified xsi:type="dcterms:W3CDTF">2016-04-22T00:50:32Z</dcterms:modified>
</cp:coreProperties>
</file>