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BE39" i="9"/>
  <c r="AM39" i="9"/>
  <c r="U39" i="9"/>
  <c r="C39" i="9"/>
  <c r="BE38" i="9"/>
  <c r="AM38" i="9"/>
  <c r="U38" i="9"/>
  <c r="C38" i="9"/>
  <c r="BE37" i="9"/>
  <c r="AM37" i="9"/>
  <c r="C37" i="9"/>
  <c r="BE36" i="9"/>
  <c r="AM36" i="9"/>
  <c r="BE35" i="9"/>
  <c r="BW34" i="9"/>
  <c r="BW35" i="9" s="1"/>
  <c r="BW36" i="9" s="1"/>
  <c r="BW37" i="9" s="1"/>
  <c r="BW38" i="9" s="1"/>
  <c r="BW39" i="9" s="1"/>
  <c r="BW40" i="9" s="1"/>
  <c r="BW41" i="9" s="1"/>
  <c r="BW42" i="9" s="1"/>
  <c r="BW43" i="9" s="1"/>
  <c r="C34" i="9"/>
  <c r="C35" i="9" s="1"/>
  <c r="CO34" i="9" l="1"/>
  <c r="CO35" i="9" s="1"/>
  <c r="CO36" i="9" s="1"/>
  <c r="CO37" i="9" s="1"/>
  <c r="CO38" i="9" s="1"/>
  <c r="CO39" i="9" s="1"/>
  <c r="C36" i="9"/>
  <c r="U34" i="9"/>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AM34" i="9"/>
  <c r="AM35" i="9" s="1"/>
</calcChain>
</file>

<file path=xl/sharedStrings.xml><?xml version="1.0" encoding="utf-8"?>
<sst xmlns="http://schemas.openxmlformats.org/spreadsheetml/2006/main" count="985" uniqueCount="563">
  <si>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</si>
  <si>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</si>
  <si>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</si>
  <si>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</si>
  <si>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</si>
  <si>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</si>
  <si>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</si>
  <si>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</si>
  <si>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</si>
  <si>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</si>
  <si>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</si>
  <si>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</si>
  <si>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</si>
  <si>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</si>
  <si>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</si>
  <si>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</si>
  <si>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</si>
  <si>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</si>
  <si>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</si>
  <si>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</si>
  <si>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</si>
  <si>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</si>
  <si>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</si>
  <si>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</si>
  <si>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</si>
  <si>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</si>
  <si>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</si>
  <si>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</si>
  <si>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</si>
  <si>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</si>
  <si>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</si>
  <si>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</si>
  <si>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</si>
  <si>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</si>
  <si>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</si>
  <si>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</si>
  <si>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</si>
  <si>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</si>
  <si>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</si>
  <si>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</si>
  <si>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</si>
  <si>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</si>
  <si>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</si>
  <si>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</si>
  <si>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</si>
  <si>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</si>
  <si>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</si>
  <si>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</si>
  <si>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</si>
  <si>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</si>
  <si>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</si>
  <si>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</si>
  <si>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</si>
  <si>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</si>
  <si>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</si>
  <si>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</si>
  <si>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</si>
  <si>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</si>
  <si>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</si>
  <si>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</si>
  <si>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</si>
  <si>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</si>
  <si>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</si>
  <si>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</si>
  <si>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</si>
  <si>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</si>
  <si>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</si>
  <si>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Ⅲ－１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</si>
  <si>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</si>
  <si>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</si>
  <si>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</si>
  <si>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</si>
  <si>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</si>
  <si>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</si>
  <si>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</si>
  <si>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</si>
  <si>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</si>
  <si>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</si>
  <si>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</si>
  <si>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</si>
  <si>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桑名市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</si>
  <si>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</si>
  <si>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</si>
  <si>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</si>
  <si>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</si>
  <si>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</si>
  <si>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</si>
  <si>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</si>
  <si>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</si>
  <si>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</si>
  <si>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</si>
  <si>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</si>
  <si>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</si>
  <si>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</si>
  <si>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</si>
  <si>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</si>
  <si>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</si>
  <si>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</si>
  <si>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</si>
  <si>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</si>
  <si>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</si>
  <si>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</si>
  <si>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</si>
  <si>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</si>
  <si>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</si>
  <si>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</si>
  <si>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</si>
  <si>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</si>
  <si>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</si>
  <si>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</si>
  <si>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</si>
  <si>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</si>
  <si>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</si>
  <si>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</si>
  <si>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</si>
  <si>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</si>
  <si>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</si>
  <si>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</si>
  <si>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</si>
  <si>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</si>
  <si>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</si>
  <si>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</si>
  <si>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</si>
  <si>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</si>
  <si>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</si>
  <si>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</si>
  <si>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</si>
  <si>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</si>
  <si>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</si>
  <si>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</si>
  <si>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</si>
  <si>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</si>
  <si>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</si>
  <si>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</si>
  <si>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</si>
  <si>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</si>
  <si>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-0.0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</si>
  <si>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</si>
  <si>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</si>
  <si>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</si>
  <si>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</si>
  <si>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</si>
  <si>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</si>
  <si>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</si>
  <si>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</si>
  <si>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</si>
  <si>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</si>
  <si>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</si>
  <si>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</si>
  <si>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</si>
  <si>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</si>
  <si>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</si>
  <si>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</si>
  <si>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</si>
  <si>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</si>
  <si>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</si>
  <si>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</si>
  <si>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</si>
  <si>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</si>
  <si>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</si>
  <si>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</si>
  <si>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</si>
  <si>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</si>
  <si>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</si>
  <si>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</si>
  <si>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</si>
  <si>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</si>
  <si>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</si>
  <si>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</si>
  <si>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</si>
  <si>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</si>
  <si>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</si>
  <si>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</si>
  <si>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</si>
  <si>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</si>
  <si>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</si>
  <si>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</si>
  <si>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</si>
  <si>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</si>
  <si>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</si>
  <si>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</si>
  <si>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</si>
  <si>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</si>
  <si>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</si>
  <si>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</si>
  <si>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</si>
  <si>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</si>
  <si>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</si>
  <si>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</si>
  <si>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</si>
  <si>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</si>
  <si>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</si>
  <si>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</si>
  <si>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</si>
  <si>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三重県桑名市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</si>
  <si>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</si>
  <si>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</si>
  <si>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</si>
  <si>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</si>
  <si>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</si>
  <si>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</si>
  <si>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</si>
  <si>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</si>
  <si>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</si>
  <si>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</si>
  <si>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</si>
  <si>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</si>
  <si>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</si>
  <si>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</si>
  <si>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</si>
  <si>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</si>
  <si>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</si>
  <si>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</si>
  <si>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</si>
  <si>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</si>
  <si>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</si>
  <si>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</si>
  <si>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</si>
  <si>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</si>
  <si>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</si>
  <si>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</si>
  <si>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</si>
  <si>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</si>
  <si>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</si>
  <si>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</si>
  <si>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</si>
  <si>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</si>
  <si>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</si>
  <si>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</si>
  <si>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</si>
  <si>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</si>
  <si>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</si>
  <si>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</si>
  <si>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</si>
  <si>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</si>
  <si>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</si>
  <si>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</si>
  <si>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</si>
  <si>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</si>
  <si>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</si>
  <si>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</si>
  <si>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</si>
  <si>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</si>
  <si>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</si>
  <si>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</si>
  <si>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</si>
  <si>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</si>
  <si>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</si>
  <si>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</si>
  <si>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</si>
  <si>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</si>
  <si>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</si>
  <si>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</si>
  <si>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</si>
  <si>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</si>
  <si>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</si>
  <si>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</si>
  <si>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</si>
  <si>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</si>
  <si>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</si>
  <si>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</si>
  <si>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</si>
  <si>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</si>
  <si>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</si>
  <si>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</si>
  <si>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</si>
  <si>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</si>
  <si>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</si>
  <si>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</si>
  <si>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</si>
  <si>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</si>
  <si>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</si>
  <si>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</si>
  <si>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</si>
  <si>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</si>
  <si>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</si>
  <si>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</si>
  <si>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</si>
  <si>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</si>
  <si>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</si>
  <si>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</si>
  <si>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</si>
  <si>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</si>
  <si>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</si>
  <si>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</si>
  <si>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</si>
  <si>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</si>
  <si>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</si>
  <si>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</si>
  <si>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</si>
  <si>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</si>
  <si>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</si>
  <si>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</si>
  <si>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</si>
  <si>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</si>
  <si>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</si>
  <si>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</si>
  <si>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</si>
  <si>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</si>
  <si>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</si>
  <si>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</si>
  <si>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</si>
  <si>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</si>
  <si>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</si>
  <si>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</si>
  <si>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</si>
  <si>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</si>
  <si>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</si>
  <si>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</si>
  <si>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</si>
  <si>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</si>
  <si>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</si>
  <si>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</si>
  <si>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</si>
  <si>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</si>
  <si>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</si>
  <si>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</si>
  <si>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</si>
  <si>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駐車場整備</t>
    <phoneticPr fontId="5"/>
  </si>
  <si>
    <t>被保険者数(人)</t>
  </si>
  <si>
    <t>　繰出金</t>
    <phoneticPr fontId="5"/>
  </si>
  <si>
    <t>市場</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</si>
  <si>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</si>
  <si>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</si>
  <si>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</si>
  <si>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</si>
  <si>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</si>
  <si>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</si>
  <si>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</si>
  <si>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</si>
  <si>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</si>
  <si>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</si>
  <si>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</si>
  <si>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</si>
  <si>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</si>
  <si>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</si>
  <si>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</si>
  <si>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</si>
  <si>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</si>
  <si>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</si>
  <si>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</si>
  <si>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</si>
  <si>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</si>
  <si>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</si>
  <si>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</si>
  <si>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三重県桑名市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</si>
  <si>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</si>
  <si>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</si>
  <si>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</si>
  <si>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</si>
  <si>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</si>
  <si>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</si>
  <si>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</si>
  <si>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</si>
  <si>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</si>
  <si>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</si>
  <si>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</si>
  <si>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</si>
  <si>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</si>
  <si>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</si>
  <si>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</si>
  <si>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</si>
  <si>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</si>
  <si>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</si>
  <si>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</si>
  <si>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</si>
  <si>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</si>
  <si>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地方独立行政法人桑名市総合医療センター施設整備等貸付事業特別会計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</si>
  <si>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</si>
  <si>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</si>
  <si>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</si>
  <si>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</si>
  <si>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</si>
  <si>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</si>
  <si>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</si>
  <si>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</si>
  <si>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</si>
  <si>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</si>
  <si>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</si>
  <si>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</si>
  <si>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</si>
  <si>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</si>
  <si>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市営駐車場事業特別会計</t>
    <phoneticPr fontId="5"/>
  </si>
  <si>
    <t>介護保険事業特別会計</t>
    <phoneticPr fontId="5"/>
  </si>
  <si>
    <t>後期高齢者医療事業特別会計</t>
    <phoneticPr fontId="5"/>
  </si>
  <si>
    <t>水道事業会計</t>
    <phoneticPr fontId="5"/>
  </si>
  <si>
    <t>法適用企業</t>
    <phoneticPr fontId="5"/>
  </si>
  <si>
    <t>下水道事業会計</t>
    <phoneticPr fontId="5"/>
  </si>
  <si>
    <t>農業集落排水事業特別会計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</si>
  <si>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</si>
  <si>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</si>
  <si>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</si>
  <si>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</si>
  <si>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</si>
  <si>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</si>
  <si>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</si>
  <si>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</si>
  <si>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</si>
  <si>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</si>
  <si>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</si>
  <si>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</si>
  <si>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</si>
  <si>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</si>
  <si>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</si>
  <si>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</si>
  <si>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</si>
  <si>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</si>
  <si>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</si>
  <si>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</si>
  <si>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</si>
  <si>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</si>
  <si>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</si>
  <si>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</si>
  <si>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</si>
  <si>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</si>
  <si>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</si>
  <si>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</si>
  <si>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</si>
  <si>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</si>
  <si>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</si>
  <si>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</si>
  <si>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</si>
  <si>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</si>
  <si>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</si>
  <si>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</si>
  <si>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</si>
  <si>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</si>
  <si>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</si>
  <si>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</si>
  <si>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</si>
  <si>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</si>
  <si>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</si>
  <si>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</si>
  <si>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</si>
  <si>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</si>
  <si>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</si>
  <si>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</si>
  <si>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</si>
  <si>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</si>
  <si>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</si>
  <si>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</si>
  <si>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</si>
  <si>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</si>
  <si>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</si>
  <si>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</si>
  <si>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</si>
  <si>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</si>
  <si>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</si>
  <si>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</si>
  <si>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</si>
  <si>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</si>
  <si>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</si>
  <si>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</si>
  <si>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</si>
  <si>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</si>
  <si>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</si>
  <si>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</si>
  <si>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</si>
  <si>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</si>
  <si>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</si>
  <si>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</si>
  <si>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</si>
  <si>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</si>
  <si>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</si>
  <si>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</si>
  <si>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</si>
  <si>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</si>
  <si>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</si>
  <si>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</si>
  <si>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</si>
  <si>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</si>
  <si>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</si>
  <si>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</si>
  <si>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</si>
  <si>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</si>
  <si>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</si>
  <si>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</si>
  <si>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</si>
  <si>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</si>
  <si>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</si>
  <si>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</si>
  <si>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</si>
  <si>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</si>
  <si>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</si>
  <si>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</si>
  <si>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</si>
  <si>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</si>
  <si>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</si>
  <si>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</si>
  <si>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</si>
  <si>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</si>
  <si>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</si>
  <si>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</si>
  <si>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</si>
  <si>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</si>
  <si>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</si>
  <si>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</si>
  <si>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</si>
  <si>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</si>
  <si>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</si>
  <si>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</si>
  <si>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</si>
  <si>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</si>
  <si>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</si>
  <si>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</si>
  <si>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</si>
  <si>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</si>
  <si>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</si>
  <si>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</si>
  <si>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</si>
  <si>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</si>
  <si>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</si>
  <si>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</si>
  <si>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</si>
  <si>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</si>
  <si>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</si>
  <si>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</si>
  <si>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</si>
  <si>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</si>
  <si>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</si>
  <si>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</si>
  <si>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</si>
  <si>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1.94</t>
  </si>
  <si>
    <t>▲ 0.17</t>
  </si>
  <si>
    <t>▲ 1.35</t>
  </si>
  <si>
    <t>水道事業会計</t>
  </si>
  <si>
    <t>一般会計</t>
  </si>
  <si>
    <t>下水道事業会計</t>
  </si>
  <si>
    <t>介護保険事業特別会計</t>
  </si>
  <si>
    <t>国民健康保険事業特別会計</t>
  </si>
  <si>
    <t>後期高齢者医療事業特別会計</t>
  </si>
  <si>
    <t>農業集落排水事業特別会計</t>
  </si>
  <si>
    <t>住宅新築資金等貸付事業特別会計</t>
  </si>
  <si>
    <t>その他会計（赤字）</t>
  </si>
  <si>
    <t>その他会計（黒字）</t>
  </si>
  <si>
    <t>-</t>
    <phoneticPr fontId="2"/>
  </si>
  <si>
    <t>-</t>
    <phoneticPr fontId="2"/>
  </si>
  <si>
    <t>桑名広域清掃事業組合</t>
    <rPh sb="0" eb="2">
      <t>クワナ</t>
    </rPh>
    <rPh sb="2" eb="4">
      <t>コウイキ</t>
    </rPh>
    <rPh sb="4" eb="6">
      <t>セイソウ</t>
    </rPh>
    <rPh sb="6" eb="8">
      <t>ジギョウ</t>
    </rPh>
    <rPh sb="8" eb="10">
      <t>クミアイ</t>
    </rPh>
    <phoneticPr fontId="5"/>
  </si>
  <si>
    <t>　　　一般会計</t>
    <rPh sb="3" eb="5">
      <t>イッパン</t>
    </rPh>
    <rPh sb="5" eb="7">
      <t>カイケイ</t>
    </rPh>
    <phoneticPr fontId="5"/>
  </si>
  <si>
    <t>　　　ごみ処理施設整備事業特別会計</t>
    <rPh sb="5" eb="7">
      <t>ショリ</t>
    </rPh>
    <rPh sb="7" eb="9">
      <t>シセツ</t>
    </rPh>
    <rPh sb="9" eb="11">
      <t>セイビ</t>
    </rPh>
    <rPh sb="11" eb="13">
      <t>ジギョウ</t>
    </rPh>
    <rPh sb="13" eb="15">
      <t>トクベツ</t>
    </rPh>
    <rPh sb="15" eb="17">
      <t>カイケイ</t>
    </rPh>
    <phoneticPr fontId="5"/>
  </si>
  <si>
    <t>三重県市町総合事務組合</t>
    <rPh sb="0" eb="3">
      <t>ミエケン</t>
    </rPh>
    <rPh sb="3" eb="5">
      <t>シチョウ</t>
    </rPh>
    <rPh sb="5" eb="7">
      <t>ソウゴウ</t>
    </rPh>
    <rPh sb="7" eb="9">
      <t>ジム</t>
    </rPh>
    <rPh sb="9" eb="11">
      <t>クミアイ</t>
    </rPh>
    <phoneticPr fontId="5"/>
  </si>
  <si>
    <t>　　　退職手当特別会計</t>
    <rPh sb="3" eb="5">
      <t>タイショク</t>
    </rPh>
    <rPh sb="5" eb="7">
      <t>テアテ</t>
    </rPh>
    <rPh sb="7" eb="9">
      <t>トクベツ</t>
    </rPh>
    <rPh sb="9" eb="11">
      <t>カイケイ</t>
    </rPh>
    <phoneticPr fontId="5"/>
  </si>
  <si>
    <t>　　　共同研修特別会計</t>
    <rPh sb="3" eb="5">
      <t>キョウドウ</t>
    </rPh>
    <rPh sb="5" eb="7">
      <t>ケンシュウ</t>
    </rPh>
    <rPh sb="7" eb="9">
      <t>トクベツ</t>
    </rPh>
    <rPh sb="9" eb="11">
      <t>カイケイ</t>
    </rPh>
    <phoneticPr fontId="5"/>
  </si>
  <si>
    <t>　　　物品特別会計</t>
    <rPh sb="3" eb="5">
      <t>ブッピン</t>
    </rPh>
    <rPh sb="5" eb="7">
      <t>トクベツ</t>
    </rPh>
    <rPh sb="7" eb="9">
      <t>カイケイ</t>
    </rPh>
    <phoneticPr fontId="5"/>
  </si>
  <si>
    <t>　　　公平委員会特別会計</t>
    <rPh sb="3" eb="5">
      <t>コウヘイ</t>
    </rPh>
    <rPh sb="5" eb="8">
      <t>イインカイ</t>
    </rPh>
    <rPh sb="8" eb="10">
      <t>トクベツ</t>
    </rPh>
    <rPh sb="10" eb="12">
      <t>カイケイ</t>
    </rPh>
    <phoneticPr fontId="5"/>
  </si>
  <si>
    <t>　　　消防救急無線特別会計</t>
    <rPh sb="3" eb="5">
      <t>ショウボウ</t>
    </rPh>
    <rPh sb="5" eb="7">
      <t>キュウキュウ</t>
    </rPh>
    <rPh sb="7" eb="9">
      <t>ムセン</t>
    </rPh>
    <rPh sb="9" eb="11">
      <t>トクベツ</t>
    </rPh>
    <rPh sb="11" eb="13">
      <t>カイケイ</t>
    </rPh>
    <phoneticPr fontId="5"/>
  </si>
  <si>
    <t>三重地方税管理回収機構</t>
    <rPh sb="0" eb="2">
      <t>ミエ</t>
    </rPh>
    <rPh sb="2" eb="4">
      <t>チホウ</t>
    </rPh>
    <rPh sb="4" eb="5">
      <t>ゼイ</t>
    </rPh>
    <rPh sb="5" eb="7">
      <t>カンリ</t>
    </rPh>
    <rPh sb="7" eb="9">
      <t>カイシュウ</t>
    </rPh>
    <rPh sb="9" eb="11">
      <t>キコウ</t>
    </rPh>
    <phoneticPr fontId="5"/>
  </si>
  <si>
    <t>桑名・員弁広域連合</t>
    <rPh sb="0" eb="2">
      <t>クワナ</t>
    </rPh>
    <rPh sb="3" eb="5">
      <t>イナベ</t>
    </rPh>
    <rPh sb="5" eb="7">
      <t>コウイキ</t>
    </rPh>
    <rPh sb="7" eb="9">
      <t>レンゴウ</t>
    </rPh>
    <phoneticPr fontId="5"/>
  </si>
  <si>
    <t>三重県後期高齢者医療広域連合</t>
    <rPh sb="0" eb="3">
      <t>ミエケン</t>
    </rPh>
    <rPh sb="3" eb="5">
      <t>コウキ</t>
    </rPh>
    <rPh sb="5" eb="8">
      <t>コウレイシャ</t>
    </rPh>
    <rPh sb="8" eb="10">
      <t>イリョウ</t>
    </rPh>
    <rPh sb="10" eb="12">
      <t>コウイキ</t>
    </rPh>
    <rPh sb="12" eb="14">
      <t>レンゴウ</t>
    </rPh>
    <phoneticPr fontId="5"/>
  </si>
  <si>
    <t>　　　後期高齢者医療特別会計</t>
    <rPh sb="3" eb="5">
      <t>コウキ</t>
    </rPh>
    <rPh sb="5" eb="8">
      <t>コウレイシャ</t>
    </rPh>
    <rPh sb="8" eb="10">
      <t>イリョウ</t>
    </rPh>
    <rPh sb="10" eb="12">
      <t>トクベツ</t>
    </rPh>
    <rPh sb="12" eb="14">
      <t>カイケイ</t>
    </rPh>
    <phoneticPr fontId="5"/>
  </si>
  <si>
    <t>北勢公設地方卸売市場組合（想定企業会計）</t>
    <rPh sb="0" eb="2">
      <t>ホクセイ</t>
    </rPh>
    <rPh sb="2" eb="4">
      <t>コウセツ</t>
    </rPh>
    <rPh sb="4" eb="6">
      <t>チホウ</t>
    </rPh>
    <rPh sb="6" eb="8">
      <t>オロシウリ</t>
    </rPh>
    <rPh sb="8" eb="10">
      <t>イチバ</t>
    </rPh>
    <rPh sb="10" eb="12">
      <t>クミアイ</t>
    </rPh>
    <rPh sb="13" eb="15">
      <t>ソウテイ</t>
    </rPh>
    <rPh sb="15" eb="17">
      <t>キギョウ</t>
    </rPh>
    <rPh sb="17" eb="19">
      <t>カイケイ</t>
    </rPh>
    <phoneticPr fontId="5"/>
  </si>
  <si>
    <t>（一財）桑名市文化・スポーツ振興公社</t>
    <rPh sb="1" eb="2">
      <t>イチ</t>
    </rPh>
    <rPh sb="2" eb="3">
      <t>ザイ</t>
    </rPh>
    <rPh sb="4" eb="7">
      <t>クワナシ</t>
    </rPh>
    <rPh sb="7" eb="9">
      <t>ブンカ</t>
    </rPh>
    <rPh sb="14" eb="16">
      <t>シンコウ</t>
    </rPh>
    <rPh sb="16" eb="18">
      <t>コウシャ</t>
    </rPh>
    <phoneticPr fontId="24"/>
  </si>
  <si>
    <t>（株）まちづくり桑名</t>
    <rPh sb="1" eb="2">
      <t>カブ</t>
    </rPh>
    <rPh sb="8" eb="10">
      <t>クワナ</t>
    </rPh>
    <phoneticPr fontId="24"/>
  </si>
  <si>
    <t>桑名市土地開発公社</t>
    <rPh sb="0" eb="3">
      <t>クワナシ</t>
    </rPh>
    <rPh sb="3" eb="5">
      <t>トチ</t>
    </rPh>
    <rPh sb="5" eb="7">
      <t>カイハツ</t>
    </rPh>
    <rPh sb="7" eb="9">
      <t>コウシャ</t>
    </rPh>
    <phoneticPr fontId="24"/>
  </si>
  <si>
    <t>　　　デジタル地図特別会計</t>
    <rPh sb="7" eb="9">
      <t>チズ</t>
    </rPh>
    <rPh sb="9" eb="11">
      <t>トクベツ</t>
    </rPh>
    <rPh sb="11" eb="13">
      <t>カイケイ</t>
    </rPh>
    <phoneticPr fontId="5"/>
  </si>
  <si>
    <t>　　　滞納整理拡充事業特別会計</t>
    <rPh sb="3" eb="5">
      <t>タイノウ</t>
    </rPh>
    <rPh sb="5" eb="7">
      <t>セイリ</t>
    </rPh>
    <rPh sb="7" eb="9">
      <t>カクジュウ</t>
    </rPh>
    <rPh sb="9" eb="11">
      <t>ジギョウ</t>
    </rPh>
    <rPh sb="11" eb="13">
      <t>トクベツ</t>
    </rPh>
    <rPh sb="13" eb="15">
      <t>カイケイ</t>
    </rPh>
    <phoneticPr fontId="5"/>
  </si>
  <si>
    <t>-</t>
    <phoneticPr fontId="2"/>
  </si>
  <si>
    <t>-</t>
    <phoneticPr fontId="2"/>
  </si>
  <si>
    <t>-</t>
    <phoneticPr fontId="2"/>
  </si>
  <si>
    <t>-</t>
    <phoneticPr fontId="2"/>
  </si>
  <si>
    <t>○</t>
    <phoneticPr fontId="2"/>
  </si>
  <si>
    <t>（地独）桑名市総合医療センター</t>
    <rPh sb="1" eb="2">
      <t>チ</t>
    </rPh>
    <rPh sb="2" eb="3">
      <t>ドク</t>
    </rPh>
    <rPh sb="4" eb="7">
      <t>クワナシ</t>
    </rPh>
    <rPh sb="7" eb="9">
      <t>ソウゴウ</t>
    </rPh>
    <rPh sb="9" eb="11">
      <t>イリョウ</t>
    </rPh>
    <phoneticPr fontId="24"/>
  </si>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</sst>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52576</c:v>
                </c:pt>
                <c:pt idx="1">
                  <c:v>41433</c:v>
                </c:pt>
                <c:pt idx="2">
                  <c:v>43493</c:v>
                </c:pt>
                <c:pt idx="3">
                  <c:v>50840</c:v>
                </c:pt>
                <c:pt idx="4">
                  <c:v>53605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37701</c:v>
                </c:pt>
                <c:pt idx="1">
                  <c:v>23411</c:v>
                </c:pt>
                <c:pt idx="2">
                  <c:v>23139</c:v>
                </c:pt>
                <c:pt idx="3">
                  <c:v>27522</c:v>
                </c:pt>
                <c:pt idx="4">
                  <c:v>27968</c:v>
                </c:pt>
              </c:numCache>
            </c:numRef>
          </c:val>
          <c:smooth val="0"/>
        </c:ser>
        <c:dLbls>
          <c:showLegendKey val="0"/>
          <c:showVal val="0"/>
          <c:showCatName val="0"/>
          <c:showSerName val="0"/>
          <c:showPercent val="0"/>
          <c:showBubbleSize val="0"/>
        </c:dLbls>
        <c:marker val="1"/>
        <c:smooth val="0"/>
        <c:axId val="103918976"/>
        <c:axId val="103925248"/>
      </c:lineChart>
      <c:catAx>
        <c:axId val="10391897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3925248"/>
        <c:crosses val="autoZero"/>
        <c:auto val="1"/>
        <c:lblAlgn val="ctr"/>
        <c:lblOffset val="100"/>
        <c:tickLblSkip val="1"/>
        <c:tickMarkSkip val="1"/>
        <c:noMultiLvlLbl val="0"/>
      </c:catAx>
      <c:valAx>
        <c:axId val="103925248"/>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391897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4.08</c:v>
                </c:pt>
                <c:pt idx="1">
                  <c:v>4.16</c:v>
                </c:pt>
                <c:pt idx="2">
                  <c:v>4.5999999999999996</c:v>
                </c:pt>
                <c:pt idx="3">
                  <c:v>3.65</c:v>
                </c:pt>
                <c:pt idx="4">
                  <c:v>3.47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14.06</c:v>
                </c:pt>
                <c:pt idx="1">
                  <c:v>11.65</c:v>
                </c:pt>
                <c:pt idx="2">
                  <c:v>10.96</c:v>
                </c:pt>
                <c:pt idx="3">
                  <c:v>12.42</c:v>
                </c:pt>
                <c:pt idx="4">
                  <c:v>11.25</c:v>
                </c:pt>
              </c:numCache>
            </c:numRef>
          </c:val>
        </c:ser>
        <c:dLbls>
          <c:showLegendKey val="0"/>
          <c:showVal val="0"/>
          <c:showCatName val="0"/>
          <c:showSerName val="0"/>
          <c:showPercent val="0"/>
          <c:showBubbleSize val="0"/>
        </c:dLbls>
        <c:gapWidth val="250"/>
        <c:overlap val="100"/>
        <c:axId val="106566016"/>
        <c:axId val="10656793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1.19</c:v>
                </c:pt>
                <c:pt idx="1">
                  <c:v>-1.94</c:v>
                </c:pt>
                <c:pt idx="2">
                  <c:v>-0.17</c:v>
                </c:pt>
                <c:pt idx="3">
                  <c:v>0.75</c:v>
                </c:pt>
                <c:pt idx="4">
                  <c:v>-1.35</c:v>
                </c:pt>
              </c:numCache>
            </c:numRef>
          </c:val>
          <c:smooth val="0"/>
        </c:ser>
        <c:dLbls>
          <c:showLegendKey val="0"/>
          <c:showVal val="0"/>
          <c:showCatName val="0"/>
          <c:showSerName val="0"/>
          <c:showPercent val="0"/>
          <c:showBubbleSize val="0"/>
        </c:dLbls>
        <c:marker val="1"/>
        <c:smooth val="0"/>
        <c:axId val="106566016"/>
        <c:axId val="106567936"/>
      </c:lineChart>
      <c:catAx>
        <c:axId val="106566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567936"/>
        <c:crosses val="autoZero"/>
        <c:auto val="1"/>
        <c:lblAlgn val="ctr"/>
        <c:lblOffset val="100"/>
        <c:tickLblSkip val="1"/>
        <c:tickMarkSkip val="1"/>
        <c:noMultiLvlLbl val="0"/>
      </c:catAx>
      <c:valAx>
        <c:axId val="1065679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5660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住宅新築資金等貸付事業特別会計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0.01</c:v>
                </c:pt>
                <c:pt idx="2">
                  <c:v>#N/A</c:v>
                </c:pt>
                <c:pt idx="3">
                  <c:v>0.09</c:v>
                </c:pt>
                <c:pt idx="4">
                  <c:v>#N/A</c:v>
                </c:pt>
                <c:pt idx="5">
                  <c:v>0.11</c:v>
                </c:pt>
                <c:pt idx="6">
                  <c:v>#N/A</c:v>
                </c:pt>
                <c:pt idx="7">
                  <c:v>0.1</c:v>
                </c:pt>
                <c:pt idx="8">
                  <c:v>#N/A</c:v>
                </c:pt>
                <c:pt idx="9">
                  <c:v>0.01</c:v>
                </c:pt>
              </c:numCache>
            </c:numRef>
          </c:val>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1.48</c:v>
                </c:pt>
                <c:pt idx="2">
                  <c:v>#N/A</c:v>
                </c:pt>
                <c:pt idx="3">
                  <c:v>2.23</c:v>
                </c:pt>
                <c:pt idx="4">
                  <c:v>#N/A</c:v>
                </c:pt>
                <c:pt idx="5">
                  <c:v>2.29</c:v>
                </c:pt>
                <c:pt idx="6">
                  <c:v>#N/A</c:v>
                </c:pt>
                <c:pt idx="7">
                  <c:v>1</c:v>
                </c:pt>
                <c:pt idx="8">
                  <c:v>#N/A</c:v>
                </c:pt>
                <c:pt idx="9">
                  <c:v>0.55000000000000004</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0.4</c:v>
                </c:pt>
                <c:pt idx="2">
                  <c:v>#N/A</c:v>
                </c:pt>
                <c:pt idx="3">
                  <c:v>0.19</c:v>
                </c:pt>
                <c:pt idx="4">
                  <c:v>#N/A</c:v>
                </c:pt>
                <c:pt idx="5">
                  <c:v>0.11</c:v>
                </c:pt>
                <c:pt idx="6">
                  <c:v>#N/A</c:v>
                </c:pt>
                <c:pt idx="7">
                  <c:v>0.39</c:v>
                </c:pt>
                <c:pt idx="8">
                  <c:v>#N/A</c:v>
                </c:pt>
                <c:pt idx="9">
                  <c:v>0.65</c:v>
                </c:pt>
              </c:numCache>
            </c:numRef>
          </c:val>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1.02</c:v>
                </c:pt>
                <c:pt idx="2">
                  <c:v>#N/A</c:v>
                </c:pt>
                <c:pt idx="3">
                  <c:v>0.96</c:v>
                </c:pt>
                <c:pt idx="4">
                  <c:v>#N/A</c:v>
                </c:pt>
                <c:pt idx="5">
                  <c:v>0.95</c:v>
                </c:pt>
                <c:pt idx="6">
                  <c:v>#N/A</c:v>
                </c:pt>
                <c:pt idx="7">
                  <c:v>0.12</c:v>
                </c:pt>
                <c:pt idx="8">
                  <c:v>#N/A</c:v>
                </c:pt>
                <c:pt idx="9">
                  <c:v>1.65</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4.08</c:v>
                </c:pt>
                <c:pt idx="2">
                  <c:v>#N/A</c:v>
                </c:pt>
                <c:pt idx="3">
                  <c:v>4.16</c:v>
                </c:pt>
                <c:pt idx="4">
                  <c:v>#N/A</c:v>
                </c:pt>
                <c:pt idx="5">
                  <c:v>4.59</c:v>
                </c:pt>
                <c:pt idx="6">
                  <c:v>#N/A</c:v>
                </c:pt>
                <c:pt idx="7">
                  <c:v>3.65</c:v>
                </c:pt>
                <c:pt idx="8">
                  <c:v>#N/A</c:v>
                </c:pt>
                <c:pt idx="9">
                  <c:v>3.47</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7.77</c:v>
                </c:pt>
                <c:pt idx="2">
                  <c:v>#N/A</c:v>
                </c:pt>
                <c:pt idx="3">
                  <c:v>7.13</c:v>
                </c:pt>
                <c:pt idx="4">
                  <c:v>#N/A</c:v>
                </c:pt>
                <c:pt idx="5">
                  <c:v>6.51</c:v>
                </c:pt>
                <c:pt idx="6">
                  <c:v>#N/A</c:v>
                </c:pt>
                <c:pt idx="7">
                  <c:v>6.33</c:v>
                </c:pt>
                <c:pt idx="8">
                  <c:v>#N/A</c:v>
                </c:pt>
                <c:pt idx="9">
                  <c:v>6.46</c:v>
                </c:pt>
              </c:numCache>
            </c:numRef>
          </c:val>
        </c:ser>
        <c:dLbls>
          <c:showLegendKey val="0"/>
          <c:showVal val="0"/>
          <c:showCatName val="0"/>
          <c:showSerName val="0"/>
          <c:showPercent val="0"/>
          <c:showBubbleSize val="0"/>
        </c:dLbls>
        <c:gapWidth val="150"/>
        <c:overlap val="100"/>
        <c:axId val="106989824"/>
        <c:axId val="107008000"/>
      </c:barChart>
      <c:catAx>
        <c:axId val="106989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7008000"/>
        <c:crosses val="autoZero"/>
        <c:auto val="1"/>
        <c:lblAlgn val="ctr"/>
        <c:lblOffset val="100"/>
        <c:tickLblSkip val="1"/>
        <c:tickMarkSkip val="1"/>
        <c:noMultiLvlLbl val="0"/>
      </c:catAx>
      <c:valAx>
        <c:axId val="1070080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9898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5057</c:v>
                </c:pt>
                <c:pt idx="5">
                  <c:v>5393</c:v>
                </c:pt>
                <c:pt idx="8">
                  <c:v>5461</c:v>
                </c:pt>
                <c:pt idx="11">
                  <c:v>5602</c:v>
                </c:pt>
                <c:pt idx="14">
                  <c:v>5743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234</c:v>
                </c:pt>
                <c:pt idx="3">
                  <c:v>289</c:v>
                </c:pt>
                <c:pt idx="6">
                  <c:v>286</c:v>
                </c:pt>
                <c:pt idx="9">
                  <c:v>282</c:v>
                </c:pt>
                <c:pt idx="12">
                  <c:v>260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886</c:v>
                </c:pt>
                <c:pt idx="3">
                  <c:v>909</c:v>
                </c:pt>
                <c:pt idx="6">
                  <c:v>877</c:v>
                </c:pt>
                <c:pt idx="9">
                  <c:v>956</c:v>
                </c:pt>
                <c:pt idx="12">
                  <c:v>1002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1946</c:v>
                </c:pt>
                <c:pt idx="3">
                  <c:v>1916</c:v>
                </c:pt>
                <c:pt idx="6">
                  <c:v>1904</c:v>
                </c:pt>
                <c:pt idx="9">
                  <c:v>1800</c:v>
                </c:pt>
                <c:pt idx="12">
                  <c:v>1730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4794</c:v>
                </c:pt>
                <c:pt idx="3">
                  <c:v>5043</c:v>
                </c:pt>
                <c:pt idx="6">
                  <c:v>5277</c:v>
                </c:pt>
                <c:pt idx="9">
                  <c:v>5416</c:v>
                </c:pt>
                <c:pt idx="12">
                  <c:v>5561</c:v>
                </c:pt>
              </c:numCache>
            </c:numRef>
          </c:val>
        </c:ser>
        <c:dLbls>
          <c:showLegendKey val="0"/>
          <c:showVal val="0"/>
          <c:showCatName val="0"/>
          <c:showSerName val="0"/>
          <c:showPercent val="0"/>
          <c:showBubbleSize val="0"/>
        </c:dLbls>
        <c:gapWidth val="100"/>
        <c:overlap val="100"/>
        <c:axId val="105531264"/>
        <c:axId val="1055457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2803</c:v>
                </c:pt>
                <c:pt idx="2">
                  <c:v>#N/A</c:v>
                </c:pt>
                <c:pt idx="3">
                  <c:v>#N/A</c:v>
                </c:pt>
                <c:pt idx="4">
                  <c:v>2764</c:v>
                </c:pt>
                <c:pt idx="5">
                  <c:v>#N/A</c:v>
                </c:pt>
                <c:pt idx="6">
                  <c:v>#N/A</c:v>
                </c:pt>
                <c:pt idx="7">
                  <c:v>2883</c:v>
                </c:pt>
                <c:pt idx="8">
                  <c:v>#N/A</c:v>
                </c:pt>
                <c:pt idx="9">
                  <c:v>#N/A</c:v>
                </c:pt>
                <c:pt idx="10">
                  <c:v>2852</c:v>
                </c:pt>
                <c:pt idx="11">
                  <c:v>#N/A</c:v>
                </c:pt>
                <c:pt idx="12">
                  <c:v>#N/A</c:v>
                </c:pt>
                <c:pt idx="13">
                  <c:v>2811</c:v>
                </c:pt>
                <c:pt idx="14">
                  <c:v>#N/A</c:v>
                </c:pt>
              </c:numCache>
            </c:numRef>
          </c:val>
          <c:smooth val="0"/>
        </c:ser>
        <c:dLbls>
          <c:showLegendKey val="0"/>
          <c:showVal val="0"/>
          <c:showCatName val="0"/>
          <c:showSerName val="0"/>
          <c:showPercent val="0"/>
          <c:showBubbleSize val="0"/>
        </c:dLbls>
        <c:marker val="1"/>
        <c:smooth val="0"/>
        <c:axId val="105531264"/>
        <c:axId val="105545728"/>
      </c:lineChart>
      <c:catAx>
        <c:axId val="1055312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545728"/>
        <c:crosses val="autoZero"/>
        <c:auto val="1"/>
        <c:lblAlgn val="ctr"/>
        <c:lblOffset val="100"/>
        <c:tickLblSkip val="1"/>
        <c:tickMarkSkip val="1"/>
        <c:noMultiLvlLbl val="0"/>
      </c:catAx>
      <c:valAx>
        <c:axId val="1055457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5312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53390</c:v>
                </c:pt>
                <c:pt idx="5">
                  <c:v>54575</c:v>
                </c:pt>
                <c:pt idx="8">
                  <c:v>55299</c:v>
                </c:pt>
                <c:pt idx="11">
                  <c:v>55464</c:v>
                </c:pt>
                <c:pt idx="14">
                  <c:v>56090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10698</c:v>
                </c:pt>
                <c:pt idx="5">
                  <c:v>11848</c:v>
                </c:pt>
                <c:pt idx="8">
                  <c:v>12517</c:v>
                </c:pt>
                <c:pt idx="11">
                  <c:v>11930</c:v>
                </c:pt>
                <c:pt idx="14">
                  <c:v>11680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6988</c:v>
                </c:pt>
                <c:pt idx="5">
                  <c:v>6644</c:v>
                </c:pt>
                <c:pt idx="8">
                  <c:v>6814</c:v>
                </c:pt>
                <c:pt idx="11">
                  <c:v>7494</c:v>
                </c:pt>
                <c:pt idx="14">
                  <c:v>7314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7358</c:v>
                </c:pt>
                <c:pt idx="3">
                  <c:v>6972</c:v>
                </c:pt>
                <c:pt idx="6">
                  <c:v>6888</c:v>
                </c:pt>
                <c:pt idx="9">
                  <c:v>6524</c:v>
                </c:pt>
                <c:pt idx="12">
                  <c:v>6835</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8541</c:v>
                </c:pt>
                <c:pt idx="3">
                  <c:v>8533</c:v>
                </c:pt>
                <c:pt idx="6">
                  <c:v>8488</c:v>
                </c:pt>
                <c:pt idx="9">
                  <c:v>8093</c:v>
                </c:pt>
                <c:pt idx="12">
                  <c:v>7168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6954</c:v>
                </c:pt>
                <c:pt idx="3">
                  <c:v>6049</c:v>
                </c:pt>
                <c:pt idx="6">
                  <c:v>5099</c:v>
                </c:pt>
                <c:pt idx="9">
                  <c:v>4151</c:v>
                </c:pt>
                <c:pt idx="12">
                  <c:v>3208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29406</c:v>
                </c:pt>
                <c:pt idx="3">
                  <c:v>27855</c:v>
                </c:pt>
                <c:pt idx="6">
                  <c:v>26834</c:v>
                </c:pt>
                <c:pt idx="9">
                  <c:v>24660</c:v>
                </c:pt>
                <c:pt idx="12">
                  <c:v>23969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3191</c:v>
                </c:pt>
                <c:pt idx="3">
                  <c:v>3163</c:v>
                </c:pt>
                <c:pt idx="6">
                  <c:v>2894</c:v>
                </c:pt>
                <c:pt idx="9">
                  <c:v>2620</c:v>
                </c:pt>
                <c:pt idx="12">
                  <c:v>2365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51899</c:v>
                </c:pt>
                <c:pt idx="3">
                  <c:v>53010</c:v>
                </c:pt>
                <c:pt idx="6">
                  <c:v>53245</c:v>
                </c:pt>
                <c:pt idx="9">
                  <c:v>53513</c:v>
                </c:pt>
                <c:pt idx="12">
                  <c:v>53900</c:v>
                </c:pt>
              </c:numCache>
            </c:numRef>
          </c:val>
        </c:ser>
        <c:dLbls>
          <c:showLegendKey val="0"/>
          <c:showVal val="0"/>
          <c:showCatName val="0"/>
          <c:showSerName val="0"/>
          <c:showPercent val="0"/>
          <c:showBubbleSize val="0"/>
        </c:dLbls>
        <c:gapWidth val="100"/>
        <c:overlap val="100"/>
        <c:axId val="90482176"/>
        <c:axId val="904840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36274</c:v>
                </c:pt>
                <c:pt idx="2">
                  <c:v>#N/A</c:v>
                </c:pt>
                <c:pt idx="3">
                  <c:v>#N/A</c:v>
                </c:pt>
                <c:pt idx="4">
                  <c:v>32515</c:v>
                </c:pt>
                <c:pt idx="5">
                  <c:v>#N/A</c:v>
                </c:pt>
                <c:pt idx="6">
                  <c:v>#N/A</c:v>
                </c:pt>
                <c:pt idx="7">
                  <c:v>28819</c:v>
                </c:pt>
                <c:pt idx="8">
                  <c:v>#N/A</c:v>
                </c:pt>
                <c:pt idx="9">
                  <c:v>#N/A</c:v>
                </c:pt>
                <c:pt idx="10">
                  <c:v>24672</c:v>
                </c:pt>
                <c:pt idx="11">
                  <c:v>#N/A</c:v>
                </c:pt>
                <c:pt idx="12">
                  <c:v>#N/A</c:v>
                </c:pt>
                <c:pt idx="13">
                  <c:v>22362</c:v>
                </c:pt>
                <c:pt idx="14">
                  <c:v>#N/A</c:v>
                </c:pt>
              </c:numCache>
            </c:numRef>
          </c:val>
          <c:smooth val="0"/>
        </c:ser>
        <c:dLbls>
          <c:showLegendKey val="0"/>
          <c:showVal val="0"/>
          <c:showCatName val="0"/>
          <c:showSerName val="0"/>
          <c:showPercent val="0"/>
          <c:showBubbleSize val="0"/>
        </c:dLbls>
        <c:marker val="1"/>
        <c:smooth val="0"/>
        <c:axId val="90482176"/>
        <c:axId val="90484096"/>
      </c:lineChart>
      <c:catAx>
        <c:axId val="904821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0484096"/>
        <c:crosses val="autoZero"/>
        <c:auto val="1"/>
        <c:lblAlgn val="ctr"/>
        <c:lblOffset val="100"/>
        <c:tickLblSkip val="1"/>
        <c:tickMarkSkip val="1"/>
        <c:noMultiLvlLbl val="0"/>
      </c:catAx>
      <c:valAx>
        <c:axId val="904840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04821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三重県桑名市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142,808
139,874
136.68
49,380,697
48,129,710
1,037,487
29,871,712
53,847,440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89.2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　</a:t>
          </a:r>
          <a:r>
            <a:rPr kumimoji="1" lang="ja-JP" altLang="en-US" sz="1200">
              <a:solidFill>
                <a:schemeClr val="dk1"/>
              </a:solidFill>
              <a:effectLst/>
              <a:latin typeface="+mn-lt"/>
              <a:ea typeface="+mn-ea"/>
              <a:cs typeface="+mn-cs"/>
            </a:rPr>
            <a:t>市税収入における市民税について、法人より個人の割合が大きく、景気の大幅な影響を受け難く、一定の基準財政収入額が見込めることから、財政力指数は比較的高い数値で推移しているが、</a:t>
          </a:r>
          <a:r>
            <a:rPr kumimoji="1" lang="ja-JP" altLang="ja-JP" sz="1200">
              <a:solidFill>
                <a:schemeClr val="dk1"/>
              </a:solidFill>
              <a:effectLst/>
              <a:latin typeface="+mn-lt"/>
              <a:ea typeface="+mn-ea"/>
              <a:cs typeface="+mn-cs"/>
            </a:rPr>
            <a:t>合併特例事業債及び臨時財政対策債の償還による公債費の増加により、基準財政需要額</a:t>
          </a:r>
          <a:r>
            <a:rPr kumimoji="1" lang="ja-JP" altLang="en-US" sz="1200">
              <a:solidFill>
                <a:schemeClr val="dk1"/>
              </a:solidFill>
              <a:effectLst/>
              <a:latin typeface="+mn-lt"/>
              <a:ea typeface="+mn-ea"/>
              <a:cs typeface="+mn-cs"/>
            </a:rPr>
            <a:t>は</a:t>
          </a:r>
          <a:r>
            <a:rPr kumimoji="1" lang="ja-JP" altLang="ja-JP" sz="1200">
              <a:solidFill>
                <a:schemeClr val="dk1"/>
              </a:solidFill>
              <a:effectLst/>
              <a:latin typeface="+mn-lt"/>
              <a:ea typeface="+mn-ea"/>
              <a:cs typeface="+mn-cs"/>
            </a:rPr>
            <a:t>増加</a:t>
          </a:r>
          <a:r>
            <a:rPr kumimoji="1" lang="ja-JP" altLang="en-US" sz="1200">
              <a:solidFill>
                <a:schemeClr val="dk1"/>
              </a:solidFill>
              <a:effectLst/>
              <a:latin typeface="+mn-lt"/>
              <a:ea typeface="+mn-ea"/>
              <a:cs typeface="+mn-cs"/>
            </a:rPr>
            <a:t>傾向にあることから、歳出の適正化を図り、</a:t>
          </a:r>
          <a:r>
            <a:rPr kumimoji="1" lang="ja-JP" altLang="ja-JP" sz="1200">
              <a:solidFill>
                <a:schemeClr val="dk1"/>
              </a:solidFill>
              <a:effectLst/>
              <a:latin typeface="+mn-lt"/>
              <a:ea typeface="+mn-ea"/>
              <a:cs typeface="+mn-cs"/>
            </a:rPr>
            <a:t>効率的</a:t>
          </a:r>
          <a:r>
            <a:rPr kumimoji="1" lang="ja-JP" altLang="en-US" sz="1200">
              <a:solidFill>
                <a:schemeClr val="dk1"/>
              </a:solidFill>
              <a:effectLst/>
              <a:latin typeface="+mn-lt"/>
              <a:ea typeface="+mn-ea"/>
              <a:cs typeface="+mn-cs"/>
            </a:rPr>
            <a:t>で</a:t>
          </a:r>
          <a:r>
            <a:rPr kumimoji="1" lang="ja-JP" altLang="ja-JP" sz="1200">
              <a:solidFill>
                <a:schemeClr val="dk1"/>
              </a:solidFill>
              <a:effectLst/>
              <a:latin typeface="+mn-lt"/>
              <a:ea typeface="+mn-ea"/>
              <a:cs typeface="+mn-cs"/>
            </a:rPr>
            <a:t>安定的な財政経営を実現していく。</a:t>
          </a:r>
          <a:endParaRPr lang="ja-JP" altLang="ja-JP" sz="16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105228</xdr:rowOff>
    </xdr:from>
    <xdr:to>
      <xdr:col>7</xdr:col>
      <xdr:colOff>152400</xdr:colOff>
      <xdr:row>45</xdr:row>
      <xdr:rowOff>97065</xdr:rowOff>
    </xdr:to>
    <xdr:cxnSp macro="">
      <xdr:nvCxnSpPr>
        <xdr:cNvPr id="64" name="直線コネクタ 63"/>
        <xdr:cNvCxnSpPr/>
      </xdr:nvCxnSpPr>
      <xdr:spPr>
        <a:xfrm flipV="1">
          <a:off x="4953000" y="6105978"/>
          <a:ext cx="0" cy="1706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69142</xdr:rowOff>
    </xdr:from>
    <xdr:ext cx="762000" cy="259045"/>
    <xdr:sp macro="" textlink="">
      <xdr:nvSpPr>
        <xdr:cNvPr id="65" name="財政力最小値テキスト"/>
        <xdr:cNvSpPr txBox="1"/>
      </xdr:nvSpPr>
      <xdr:spPr>
        <a:xfrm>
          <a:off x="5041900" y="778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0.42</a:t>
          </a:r>
          <a:endParaRPr kumimoji="1" lang="ja-JP" altLang="en-US" sz="1000" b="1">
            <a:latin typeface="ＭＳ Ｐゴシック"/>
          </a:endParaRPr>
        </a:p>
      </xdr:txBody>
    </xdr:sp>
    <xdr:clientData/>
  </xdr:oneCellAnchor>
  <xdr:twoCellAnchor>
    <xdr:from>
      <xdr:col>7</xdr:col>
      <xdr:colOff>63500</xdr:colOff>
      <xdr:row>45</xdr:row>
      <xdr:rowOff>97065</xdr:rowOff>
    </xdr:from>
    <xdr:to>
      <xdr:col>7</xdr:col>
      <xdr:colOff>241300</xdr:colOff>
      <xdr:row>45</xdr:row>
      <xdr:rowOff>97065</xdr:rowOff>
    </xdr:to>
    <xdr:cxnSp macro="">
      <xdr:nvCxnSpPr>
        <xdr:cNvPr id="66" name="直線コネクタ 65"/>
        <xdr:cNvCxnSpPr/>
      </xdr:nvCxnSpPr>
      <xdr:spPr>
        <a:xfrm>
          <a:off x="4864100" y="781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20155</xdr:rowOff>
    </xdr:from>
    <xdr:ext cx="762000" cy="259045"/>
    <xdr:sp macro="" textlink="">
      <xdr:nvSpPr>
        <xdr:cNvPr id="67" name="財政力最大値テキスト"/>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35</xdr:row>
      <xdr:rowOff>105228</xdr:rowOff>
    </xdr:from>
    <xdr:to>
      <xdr:col>7</xdr:col>
      <xdr:colOff>241300</xdr:colOff>
      <xdr:row>35</xdr:row>
      <xdr:rowOff>105228</xdr:rowOff>
    </xdr:to>
    <xdr:cxnSp macro="">
      <xdr:nvCxnSpPr>
        <xdr:cNvPr id="68" name="直線コネクタ 67"/>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24493</xdr:rowOff>
    </xdr:from>
    <xdr:to>
      <xdr:col>7</xdr:col>
      <xdr:colOff>152400</xdr:colOff>
      <xdr:row>41</xdr:row>
      <xdr:rowOff>24493</xdr:rowOff>
    </xdr:to>
    <xdr:cxnSp macro="">
      <xdr:nvCxnSpPr>
        <xdr:cNvPr id="69" name="直線コネクタ 68"/>
        <xdr:cNvCxnSpPr/>
      </xdr:nvCxnSpPr>
      <xdr:spPr>
        <a:xfrm>
          <a:off x="4114800" y="70539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152599</xdr:rowOff>
    </xdr:from>
    <xdr:ext cx="762000" cy="259045"/>
    <xdr:sp macro="" textlink="">
      <xdr:nvSpPr>
        <xdr:cNvPr id="70" name="財政力平均値テキスト"/>
        <xdr:cNvSpPr txBox="1"/>
      </xdr:nvSpPr>
      <xdr:spPr>
        <a:xfrm>
          <a:off x="5041900" y="7182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71" name="フローチャート : 判断 70"/>
        <xdr:cNvSpPr/>
      </xdr:nvSpPr>
      <xdr:spPr>
        <a:xfrm>
          <a:off x="49022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24493</xdr:rowOff>
    </xdr:from>
    <xdr:to>
      <xdr:col>6</xdr:col>
      <xdr:colOff>0</xdr:colOff>
      <xdr:row>41</xdr:row>
      <xdr:rowOff>24493</xdr:rowOff>
    </xdr:to>
    <xdr:cxnSp macro="">
      <xdr:nvCxnSpPr>
        <xdr:cNvPr id="72" name="直線コネクタ 71"/>
        <xdr:cNvCxnSpPr/>
      </xdr:nvCxnSpPr>
      <xdr:spPr>
        <a:xfrm>
          <a:off x="3225800" y="70539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9072</xdr:rowOff>
    </xdr:from>
    <xdr:to>
      <xdr:col>6</xdr:col>
      <xdr:colOff>50800</xdr:colOff>
      <xdr:row>42</xdr:row>
      <xdr:rowOff>110672</xdr:rowOff>
    </xdr:to>
    <xdr:sp macro="" textlink="">
      <xdr:nvSpPr>
        <xdr:cNvPr id="73" name="フローチャート : 判断 72"/>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95449</xdr:rowOff>
    </xdr:from>
    <xdr:ext cx="736600" cy="259045"/>
    <xdr:sp macro="" textlink="">
      <xdr:nvSpPr>
        <xdr:cNvPr id="74" name="テキスト ボックス 73"/>
        <xdr:cNvSpPr txBox="1"/>
      </xdr:nvSpPr>
      <xdr:spPr>
        <a:xfrm>
          <a:off x="3733800" y="7296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127000</xdr:rowOff>
    </xdr:from>
    <xdr:to>
      <xdr:col>4</xdr:col>
      <xdr:colOff>482600</xdr:colOff>
      <xdr:row>41</xdr:row>
      <xdr:rowOff>24493</xdr:rowOff>
    </xdr:to>
    <xdr:cxnSp macro="">
      <xdr:nvCxnSpPr>
        <xdr:cNvPr id="75" name="直線コネクタ 74"/>
        <xdr:cNvCxnSpPr/>
      </xdr:nvCxnSpPr>
      <xdr:spPr>
        <a:xfrm>
          <a:off x="2336800" y="6985000"/>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95449</xdr:rowOff>
    </xdr:from>
    <xdr:ext cx="762000" cy="259045"/>
    <xdr:sp macro="" textlink="">
      <xdr:nvSpPr>
        <xdr:cNvPr id="77" name="テキスト ボックス 76"/>
        <xdr:cNvSpPr txBox="1"/>
      </xdr:nvSpPr>
      <xdr:spPr>
        <a:xfrm>
          <a:off x="2844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58057</xdr:rowOff>
    </xdr:from>
    <xdr:to>
      <xdr:col>3</xdr:col>
      <xdr:colOff>279400</xdr:colOff>
      <xdr:row>40</xdr:row>
      <xdr:rowOff>127000</xdr:rowOff>
    </xdr:to>
    <xdr:cxnSp macro="">
      <xdr:nvCxnSpPr>
        <xdr:cNvPr id="78" name="直線コネクタ 77"/>
        <xdr:cNvCxnSpPr/>
      </xdr:nvCxnSpPr>
      <xdr:spPr>
        <a:xfrm>
          <a:off x="1447800" y="6916057"/>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128815</xdr:rowOff>
    </xdr:from>
    <xdr:to>
      <xdr:col>3</xdr:col>
      <xdr:colOff>330200</xdr:colOff>
      <xdr:row>42</xdr:row>
      <xdr:rowOff>58965</xdr:rowOff>
    </xdr:to>
    <xdr:sp macro="" textlink="">
      <xdr:nvSpPr>
        <xdr:cNvPr id="79" name="フローチャート : 判断 78"/>
        <xdr:cNvSpPr/>
      </xdr:nvSpPr>
      <xdr:spPr>
        <a:xfrm>
          <a:off x="2286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43742</xdr:rowOff>
    </xdr:from>
    <xdr:ext cx="762000" cy="259045"/>
    <xdr:sp macro="" textlink="">
      <xdr:nvSpPr>
        <xdr:cNvPr id="80" name="テキスト ボックス 79"/>
        <xdr:cNvSpPr txBox="1"/>
      </xdr:nvSpPr>
      <xdr:spPr>
        <a:xfrm>
          <a:off x="1955800" y="7244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24493</xdr:rowOff>
    </xdr:from>
    <xdr:to>
      <xdr:col>2</xdr:col>
      <xdr:colOff>127000</xdr:colOff>
      <xdr:row>40</xdr:row>
      <xdr:rowOff>126093</xdr:rowOff>
    </xdr:to>
    <xdr:sp macro="" textlink="">
      <xdr:nvSpPr>
        <xdr:cNvPr id="81" name="フローチャート : 判断 80"/>
        <xdr:cNvSpPr/>
      </xdr:nvSpPr>
      <xdr:spPr>
        <a:xfrm>
          <a:off x="1397000" y="6882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110870</xdr:rowOff>
    </xdr:from>
    <xdr:ext cx="762000" cy="259045"/>
    <xdr:sp macro="" textlink="">
      <xdr:nvSpPr>
        <xdr:cNvPr id="82" name="テキスト ボックス 81"/>
        <xdr:cNvSpPr txBox="1"/>
      </xdr:nvSpPr>
      <xdr:spPr>
        <a:xfrm>
          <a:off x="1066800" y="696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145143</xdr:rowOff>
    </xdr:from>
    <xdr:to>
      <xdr:col>7</xdr:col>
      <xdr:colOff>203200</xdr:colOff>
      <xdr:row>41</xdr:row>
      <xdr:rowOff>75293</xdr:rowOff>
    </xdr:to>
    <xdr:sp macro="" textlink="">
      <xdr:nvSpPr>
        <xdr:cNvPr id="88" name="円/楕円 87"/>
        <xdr:cNvSpPr/>
      </xdr:nvSpPr>
      <xdr:spPr>
        <a:xfrm>
          <a:off x="49022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161670</xdr:rowOff>
    </xdr:from>
    <xdr:ext cx="762000" cy="259045"/>
    <xdr:sp macro="" textlink="">
      <xdr:nvSpPr>
        <xdr:cNvPr id="89" name="財政力該当値テキスト"/>
        <xdr:cNvSpPr txBox="1"/>
      </xdr:nvSpPr>
      <xdr:spPr>
        <a:xfrm>
          <a:off x="5041900" y="684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145143</xdr:rowOff>
    </xdr:from>
    <xdr:to>
      <xdr:col>6</xdr:col>
      <xdr:colOff>50800</xdr:colOff>
      <xdr:row>41</xdr:row>
      <xdr:rowOff>75293</xdr:rowOff>
    </xdr:to>
    <xdr:sp macro="" textlink="">
      <xdr:nvSpPr>
        <xdr:cNvPr id="90" name="円/楕円 89"/>
        <xdr:cNvSpPr/>
      </xdr:nvSpPr>
      <xdr:spPr>
        <a:xfrm>
          <a:off x="40640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85470</xdr:rowOff>
    </xdr:from>
    <xdr:ext cx="736600" cy="259045"/>
    <xdr:sp macro="" textlink="">
      <xdr:nvSpPr>
        <xdr:cNvPr id="91" name="テキスト ボックス 90"/>
        <xdr:cNvSpPr txBox="1"/>
      </xdr:nvSpPr>
      <xdr:spPr>
        <a:xfrm>
          <a:off x="3733800" y="6772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145143</xdr:rowOff>
    </xdr:from>
    <xdr:to>
      <xdr:col>4</xdr:col>
      <xdr:colOff>533400</xdr:colOff>
      <xdr:row>41</xdr:row>
      <xdr:rowOff>75293</xdr:rowOff>
    </xdr:to>
    <xdr:sp macro="" textlink="">
      <xdr:nvSpPr>
        <xdr:cNvPr id="92" name="円/楕円 91"/>
        <xdr:cNvSpPr/>
      </xdr:nvSpPr>
      <xdr:spPr>
        <a:xfrm>
          <a:off x="31750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85470</xdr:rowOff>
    </xdr:from>
    <xdr:ext cx="762000" cy="259045"/>
    <xdr:sp macro="" textlink="">
      <xdr:nvSpPr>
        <xdr:cNvPr id="93" name="テキスト ボックス 92"/>
        <xdr:cNvSpPr txBox="1"/>
      </xdr:nvSpPr>
      <xdr:spPr>
        <a:xfrm>
          <a:off x="2844800" y="677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76200</xdr:rowOff>
    </xdr:from>
    <xdr:to>
      <xdr:col>3</xdr:col>
      <xdr:colOff>330200</xdr:colOff>
      <xdr:row>41</xdr:row>
      <xdr:rowOff>6350</xdr:rowOff>
    </xdr:to>
    <xdr:sp macro="" textlink="">
      <xdr:nvSpPr>
        <xdr:cNvPr id="94" name="円/楕円 93"/>
        <xdr:cNvSpPr/>
      </xdr:nvSpPr>
      <xdr:spPr>
        <a:xfrm>
          <a:off x="2286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16527</xdr:rowOff>
    </xdr:from>
    <xdr:ext cx="762000" cy="259045"/>
    <xdr:sp macro="" textlink="">
      <xdr:nvSpPr>
        <xdr:cNvPr id="95" name="テキスト ボックス 94"/>
        <xdr:cNvSpPr txBox="1"/>
      </xdr:nvSpPr>
      <xdr:spPr>
        <a:xfrm>
          <a:off x="1955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7257</xdr:rowOff>
    </xdr:from>
    <xdr:to>
      <xdr:col>2</xdr:col>
      <xdr:colOff>127000</xdr:colOff>
      <xdr:row>40</xdr:row>
      <xdr:rowOff>108857</xdr:rowOff>
    </xdr:to>
    <xdr:sp macro="" textlink="">
      <xdr:nvSpPr>
        <xdr:cNvPr id="96" name="円/楕円 95"/>
        <xdr:cNvSpPr/>
      </xdr:nvSpPr>
      <xdr:spPr>
        <a:xfrm>
          <a:off x="1397000" y="686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119034</xdr:rowOff>
    </xdr:from>
    <xdr:ext cx="762000" cy="259045"/>
    <xdr:sp macro="" textlink="">
      <xdr:nvSpPr>
        <xdr:cNvPr id="97" name="テキスト ボックス 96"/>
        <xdr:cNvSpPr txBox="1"/>
      </xdr:nvSpPr>
      <xdr:spPr>
        <a:xfrm>
          <a:off x="1066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84/87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　前年度より</a:t>
          </a:r>
          <a:r>
            <a:rPr kumimoji="1" lang="en-US" altLang="ja-JP" sz="1200">
              <a:solidFill>
                <a:schemeClr val="dk1"/>
              </a:solidFill>
              <a:effectLst/>
              <a:latin typeface="+mn-lt"/>
              <a:ea typeface="+mn-ea"/>
              <a:cs typeface="+mn-cs"/>
            </a:rPr>
            <a:t>1.9</a:t>
          </a:r>
          <a:r>
            <a:rPr kumimoji="1" lang="ja-JP" altLang="ja-JP" sz="1200">
              <a:solidFill>
                <a:schemeClr val="dk1"/>
              </a:solidFill>
              <a:effectLst/>
              <a:latin typeface="+mn-lt"/>
              <a:ea typeface="+mn-ea"/>
              <a:cs typeface="+mn-cs"/>
            </a:rPr>
            <a:t>ポイント</a:t>
          </a:r>
          <a:r>
            <a:rPr kumimoji="1" lang="ja-JP" altLang="en-US" sz="1200">
              <a:solidFill>
                <a:schemeClr val="dk1"/>
              </a:solidFill>
              <a:effectLst/>
              <a:latin typeface="+mn-lt"/>
              <a:ea typeface="+mn-ea"/>
              <a:cs typeface="+mn-cs"/>
            </a:rPr>
            <a:t>悪化した</a:t>
          </a:r>
          <a:r>
            <a:rPr kumimoji="1" lang="ja-JP" altLang="ja-JP" sz="1200">
              <a:solidFill>
                <a:schemeClr val="dk1"/>
              </a:solidFill>
              <a:effectLst/>
              <a:latin typeface="+mn-lt"/>
              <a:ea typeface="+mn-ea"/>
              <a:cs typeface="+mn-cs"/>
            </a:rPr>
            <a:t>主な要因は、平成</a:t>
          </a:r>
          <a:r>
            <a:rPr kumimoji="1" lang="en-US" altLang="ja-JP" sz="1200">
              <a:solidFill>
                <a:schemeClr val="dk1"/>
              </a:solidFill>
              <a:effectLst/>
              <a:latin typeface="+mn-lt"/>
              <a:ea typeface="+mn-ea"/>
              <a:cs typeface="+mn-cs"/>
            </a:rPr>
            <a:t>25</a:t>
          </a:r>
          <a:r>
            <a:rPr kumimoji="1" lang="ja-JP" altLang="ja-JP" sz="1200">
              <a:solidFill>
                <a:schemeClr val="dk1"/>
              </a:solidFill>
              <a:effectLst/>
              <a:latin typeface="+mn-lt"/>
              <a:ea typeface="+mn-ea"/>
              <a:cs typeface="+mn-cs"/>
            </a:rPr>
            <a:t>年度に実施した地方公務員給与費の臨時特例による給与費削減の終了などによ</a:t>
          </a:r>
          <a:r>
            <a:rPr kumimoji="1" lang="ja-JP" altLang="en-US" sz="1200">
              <a:solidFill>
                <a:schemeClr val="dk1"/>
              </a:solidFill>
              <a:effectLst/>
              <a:latin typeface="+mn-lt"/>
              <a:ea typeface="+mn-ea"/>
              <a:cs typeface="+mn-cs"/>
            </a:rPr>
            <a:t>る人件費の増加と、</a:t>
          </a:r>
          <a:r>
            <a:rPr kumimoji="1" lang="ja-JP" altLang="ja-JP" sz="1200">
              <a:solidFill>
                <a:schemeClr val="dk1"/>
              </a:solidFill>
              <a:effectLst/>
              <a:latin typeface="+mn-lt"/>
              <a:ea typeface="+mn-ea"/>
              <a:cs typeface="+mn-cs"/>
            </a:rPr>
            <a:t>合併特例事業債及び臨時財政対策債の償還額増加</a:t>
          </a:r>
          <a:r>
            <a:rPr kumimoji="1" lang="ja-JP" altLang="en-US" sz="1200">
              <a:solidFill>
                <a:schemeClr val="dk1"/>
              </a:solidFill>
              <a:effectLst/>
              <a:latin typeface="+mn-lt"/>
              <a:ea typeface="+mn-ea"/>
              <a:cs typeface="+mn-cs"/>
            </a:rPr>
            <a:t>による公債費の増加である。</a:t>
          </a:r>
          <a:endParaRPr kumimoji="1" lang="en-US" altLang="ja-JP" sz="1200">
            <a:solidFill>
              <a:schemeClr val="dk1"/>
            </a:solidFill>
            <a:effectLst/>
            <a:latin typeface="+mn-lt"/>
            <a:ea typeface="+mn-ea"/>
            <a:cs typeface="+mn-cs"/>
          </a:endParaRPr>
        </a:p>
        <a:p>
          <a:r>
            <a:rPr kumimoji="1" lang="ja-JP" altLang="ja-JP" sz="1200">
              <a:solidFill>
                <a:schemeClr val="dk1"/>
              </a:solidFill>
              <a:effectLst/>
              <a:latin typeface="+mn-lt"/>
              <a:ea typeface="+mn-ea"/>
              <a:cs typeface="+mn-cs"/>
            </a:rPr>
            <a:t>　類似団体平均より高い比率となっている主な要因は、汚水処理や内水排除のため下水道整備を推進したこと</a:t>
          </a:r>
          <a:r>
            <a:rPr kumimoji="1" lang="ja-JP" altLang="en-US" sz="1200">
              <a:solidFill>
                <a:schemeClr val="dk1"/>
              </a:solidFill>
              <a:effectLst/>
              <a:latin typeface="+mn-lt"/>
              <a:ea typeface="+mn-ea"/>
              <a:cs typeface="+mn-cs"/>
            </a:rPr>
            <a:t>や</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ごみ処理のＲＤＦ化にかかるコストの増大、</a:t>
          </a:r>
          <a:r>
            <a:rPr kumimoji="1" lang="ja-JP" altLang="ja-JP" sz="1200">
              <a:solidFill>
                <a:schemeClr val="dk1"/>
              </a:solidFill>
              <a:effectLst/>
              <a:latin typeface="+mn-lt"/>
              <a:ea typeface="+mn-ea"/>
              <a:cs typeface="+mn-cs"/>
            </a:rPr>
            <a:t>病院事業に対する</a:t>
          </a:r>
          <a:r>
            <a:rPr kumimoji="1" lang="ja-JP" altLang="en-US" sz="1200">
              <a:solidFill>
                <a:schemeClr val="dk1"/>
              </a:solidFill>
              <a:effectLst/>
              <a:latin typeface="+mn-lt"/>
              <a:ea typeface="+mn-ea"/>
              <a:cs typeface="+mn-cs"/>
            </a:rPr>
            <a:t>運営費</a:t>
          </a:r>
          <a:r>
            <a:rPr kumimoji="1" lang="ja-JP" altLang="ja-JP" sz="1200">
              <a:solidFill>
                <a:schemeClr val="dk1"/>
              </a:solidFill>
              <a:effectLst/>
              <a:latin typeface="+mn-lt"/>
              <a:ea typeface="+mn-ea"/>
              <a:cs typeface="+mn-cs"/>
            </a:rPr>
            <a:t>負担額が大きいこと</a:t>
          </a:r>
          <a:r>
            <a:rPr kumimoji="1" lang="ja-JP" altLang="en-US" sz="1200">
              <a:solidFill>
                <a:schemeClr val="dk1"/>
              </a:solidFill>
              <a:effectLst/>
              <a:latin typeface="+mn-lt"/>
              <a:ea typeface="+mn-ea"/>
              <a:cs typeface="+mn-cs"/>
            </a:rPr>
            <a:t>である</a:t>
          </a:r>
          <a:r>
            <a:rPr kumimoji="1" lang="ja-JP" altLang="ja-JP"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今後も</a:t>
          </a:r>
          <a:r>
            <a:rPr kumimoji="1" lang="ja-JP" altLang="ja-JP" sz="1200">
              <a:solidFill>
                <a:schemeClr val="dk1"/>
              </a:solidFill>
              <a:effectLst/>
              <a:latin typeface="+mn-lt"/>
              <a:ea typeface="+mn-ea"/>
              <a:cs typeface="+mn-cs"/>
            </a:rPr>
            <a:t>扶助費や公債費</a:t>
          </a:r>
          <a:r>
            <a:rPr kumimoji="1" lang="ja-JP" altLang="en-US" sz="1200">
              <a:solidFill>
                <a:schemeClr val="dk1"/>
              </a:solidFill>
              <a:effectLst/>
              <a:latin typeface="+mn-lt"/>
              <a:ea typeface="+mn-ea"/>
              <a:cs typeface="+mn-cs"/>
            </a:rPr>
            <a:t>の</a:t>
          </a:r>
          <a:r>
            <a:rPr kumimoji="1" lang="ja-JP" altLang="ja-JP" sz="1200">
              <a:solidFill>
                <a:schemeClr val="dk1"/>
              </a:solidFill>
              <a:effectLst/>
              <a:latin typeface="+mn-lt"/>
              <a:ea typeface="+mn-ea"/>
              <a:cs typeface="+mn-cs"/>
            </a:rPr>
            <a:t>増加が見込まれるため、行財政改革への取り組みを強化し、経常経費の削減に努める。</a:t>
          </a:r>
          <a:endParaRPr lang="ja-JP" altLang="ja-JP" sz="12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127000</xdr:rowOff>
    </xdr:from>
    <xdr:to>
      <xdr:col>7</xdr:col>
      <xdr:colOff>152400</xdr:colOff>
      <xdr:row>65</xdr:row>
      <xdr:rowOff>128524</xdr:rowOff>
    </xdr:to>
    <xdr:cxnSp macro="">
      <xdr:nvCxnSpPr>
        <xdr:cNvPr id="125" name="直線コネクタ 124"/>
        <xdr:cNvCxnSpPr/>
      </xdr:nvCxnSpPr>
      <xdr:spPr>
        <a:xfrm flipV="1">
          <a:off x="4953000" y="10071100"/>
          <a:ext cx="0" cy="12016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100601</xdr:rowOff>
    </xdr:from>
    <xdr:ext cx="762000" cy="259045"/>
    <xdr:sp macro="" textlink="">
      <xdr:nvSpPr>
        <xdr:cNvPr id="126" name="財政構造の弾力性最小値テキスト"/>
        <xdr:cNvSpPr txBox="1"/>
      </xdr:nvSpPr>
      <xdr:spPr>
        <a:xfrm>
          <a:off x="5041900" y="11244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104.9</a:t>
          </a:r>
          <a:endParaRPr kumimoji="1" lang="ja-JP" altLang="en-US" sz="1000" b="1">
            <a:latin typeface="ＭＳ Ｐゴシック"/>
          </a:endParaRPr>
        </a:p>
      </xdr:txBody>
    </xdr:sp>
    <xdr:clientData/>
  </xdr:oneCellAnchor>
  <xdr:twoCellAnchor>
    <xdr:from>
      <xdr:col>7</xdr:col>
      <xdr:colOff>63500</xdr:colOff>
      <xdr:row>65</xdr:row>
      <xdr:rowOff>128524</xdr:rowOff>
    </xdr:from>
    <xdr:to>
      <xdr:col>7</xdr:col>
      <xdr:colOff>241300</xdr:colOff>
      <xdr:row>65</xdr:row>
      <xdr:rowOff>128524</xdr:rowOff>
    </xdr:to>
    <xdr:cxnSp macro="">
      <xdr:nvCxnSpPr>
        <xdr:cNvPr id="127" name="直線コネクタ 126"/>
        <xdr:cNvCxnSpPr/>
      </xdr:nvCxnSpPr>
      <xdr:spPr>
        <a:xfrm>
          <a:off x="4864100" y="11272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41927</xdr:rowOff>
    </xdr:from>
    <xdr:ext cx="762000" cy="259045"/>
    <xdr:sp macro="" textlink="">
      <xdr:nvSpPr>
        <xdr:cNvPr id="128" name="財政構造の弾力性最大値テキスト"/>
        <xdr:cNvSpPr txBox="1"/>
      </xdr:nvSpPr>
      <xdr:spPr>
        <a:xfrm>
          <a:off x="50419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58</xdr:row>
      <xdr:rowOff>127000</xdr:rowOff>
    </xdr:from>
    <xdr:to>
      <xdr:col>7</xdr:col>
      <xdr:colOff>241300</xdr:colOff>
      <xdr:row>58</xdr:row>
      <xdr:rowOff>127000</xdr:rowOff>
    </xdr:to>
    <xdr:cxnSp macro="">
      <xdr:nvCxnSpPr>
        <xdr:cNvPr id="129" name="直線コネクタ 128"/>
        <xdr:cNvCxnSpPr/>
      </xdr:nvCxnSpPr>
      <xdr:spPr>
        <a:xfrm>
          <a:off x="4864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128778</xdr:rowOff>
    </xdr:from>
    <xdr:to>
      <xdr:col>7</xdr:col>
      <xdr:colOff>152400</xdr:colOff>
      <xdr:row>64</xdr:row>
      <xdr:rowOff>49022</xdr:rowOff>
    </xdr:to>
    <xdr:cxnSp macro="">
      <xdr:nvCxnSpPr>
        <xdr:cNvPr id="130" name="直線コネクタ 129"/>
        <xdr:cNvCxnSpPr/>
      </xdr:nvCxnSpPr>
      <xdr:spPr>
        <a:xfrm>
          <a:off x="4114800" y="10930128"/>
          <a:ext cx="8382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99585</xdr:rowOff>
    </xdr:from>
    <xdr:ext cx="762000" cy="259045"/>
    <xdr:sp macro="" textlink="">
      <xdr:nvSpPr>
        <xdr:cNvPr id="131" name="財政構造の弾力性平均値テキスト"/>
        <xdr:cNvSpPr txBox="1"/>
      </xdr:nvSpPr>
      <xdr:spPr>
        <a:xfrm>
          <a:off x="5041900" y="103865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83058</xdr:rowOff>
    </xdr:from>
    <xdr:to>
      <xdr:col>7</xdr:col>
      <xdr:colOff>203200</xdr:colOff>
      <xdr:row>62</xdr:row>
      <xdr:rowOff>13208</xdr:rowOff>
    </xdr:to>
    <xdr:sp macro="" textlink="">
      <xdr:nvSpPr>
        <xdr:cNvPr id="132" name="フローチャート : 判断 131"/>
        <xdr:cNvSpPr/>
      </xdr:nvSpPr>
      <xdr:spPr>
        <a:xfrm>
          <a:off x="4902200" y="10541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99822</xdr:rowOff>
    </xdr:from>
    <xdr:to>
      <xdr:col>6</xdr:col>
      <xdr:colOff>0</xdr:colOff>
      <xdr:row>63</xdr:row>
      <xdr:rowOff>128778</xdr:rowOff>
    </xdr:to>
    <xdr:cxnSp macro="">
      <xdr:nvCxnSpPr>
        <xdr:cNvPr id="133" name="直線コネクタ 132"/>
        <xdr:cNvCxnSpPr/>
      </xdr:nvCxnSpPr>
      <xdr:spPr>
        <a:xfrm>
          <a:off x="3225800" y="10901172"/>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20320</xdr:rowOff>
    </xdr:from>
    <xdr:to>
      <xdr:col>6</xdr:col>
      <xdr:colOff>50800</xdr:colOff>
      <xdr:row>61</xdr:row>
      <xdr:rowOff>121920</xdr:rowOff>
    </xdr:to>
    <xdr:sp macro="" textlink="">
      <xdr:nvSpPr>
        <xdr:cNvPr id="134" name="フローチャート : 判断 133"/>
        <xdr:cNvSpPr/>
      </xdr:nvSpPr>
      <xdr:spPr>
        <a:xfrm>
          <a:off x="4064000" y="1047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132097</xdr:rowOff>
    </xdr:from>
    <xdr:ext cx="736600" cy="259045"/>
    <xdr:sp macro="" textlink="">
      <xdr:nvSpPr>
        <xdr:cNvPr id="135" name="テキスト ボックス 134"/>
        <xdr:cNvSpPr txBox="1"/>
      </xdr:nvSpPr>
      <xdr:spPr>
        <a:xfrm>
          <a:off x="3733800" y="1024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126492</xdr:rowOff>
    </xdr:from>
    <xdr:to>
      <xdr:col>4</xdr:col>
      <xdr:colOff>482600</xdr:colOff>
      <xdr:row>63</xdr:row>
      <xdr:rowOff>99822</xdr:rowOff>
    </xdr:to>
    <xdr:cxnSp macro="">
      <xdr:nvCxnSpPr>
        <xdr:cNvPr id="136" name="直線コネクタ 135"/>
        <xdr:cNvCxnSpPr/>
      </xdr:nvCxnSpPr>
      <xdr:spPr>
        <a:xfrm>
          <a:off x="2336800" y="10756392"/>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58928</xdr:rowOff>
    </xdr:from>
    <xdr:to>
      <xdr:col>4</xdr:col>
      <xdr:colOff>533400</xdr:colOff>
      <xdr:row>61</xdr:row>
      <xdr:rowOff>160528</xdr:rowOff>
    </xdr:to>
    <xdr:sp macro="" textlink="">
      <xdr:nvSpPr>
        <xdr:cNvPr id="137" name="フローチャート : 判断 136"/>
        <xdr:cNvSpPr/>
      </xdr:nvSpPr>
      <xdr:spPr>
        <a:xfrm>
          <a:off x="3175000" y="10517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170705</xdr:rowOff>
    </xdr:from>
    <xdr:ext cx="762000" cy="259045"/>
    <xdr:sp macro="" textlink="">
      <xdr:nvSpPr>
        <xdr:cNvPr id="138" name="テキスト ボックス 137"/>
        <xdr:cNvSpPr txBox="1"/>
      </xdr:nvSpPr>
      <xdr:spPr>
        <a:xfrm>
          <a:off x="2844800" y="10286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126492</xdr:rowOff>
    </xdr:from>
    <xdr:to>
      <xdr:col>3</xdr:col>
      <xdr:colOff>279400</xdr:colOff>
      <xdr:row>62</xdr:row>
      <xdr:rowOff>131318</xdr:rowOff>
    </xdr:to>
    <xdr:cxnSp macro="">
      <xdr:nvCxnSpPr>
        <xdr:cNvPr id="139" name="直線コネクタ 138"/>
        <xdr:cNvCxnSpPr/>
      </xdr:nvCxnSpPr>
      <xdr:spPr>
        <a:xfrm flipV="1">
          <a:off x="1447800" y="10756392"/>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39624</xdr:rowOff>
    </xdr:from>
    <xdr:to>
      <xdr:col>3</xdr:col>
      <xdr:colOff>330200</xdr:colOff>
      <xdr:row>61</xdr:row>
      <xdr:rowOff>141224</xdr:rowOff>
    </xdr:to>
    <xdr:sp macro="" textlink="">
      <xdr:nvSpPr>
        <xdr:cNvPr id="140" name="フローチャート : 判断 139"/>
        <xdr:cNvSpPr/>
      </xdr:nvSpPr>
      <xdr:spPr>
        <a:xfrm>
          <a:off x="2286000" y="10498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151401</xdr:rowOff>
    </xdr:from>
    <xdr:ext cx="762000" cy="259045"/>
    <xdr:sp macro="" textlink="">
      <xdr:nvSpPr>
        <xdr:cNvPr id="141" name="テキスト ボックス 140"/>
        <xdr:cNvSpPr txBox="1"/>
      </xdr:nvSpPr>
      <xdr:spPr>
        <a:xfrm>
          <a:off x="1955800" y="10266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143510</xdr:rowOff>
    </xdr:from>
    <xdr:to>
      <xdr:col>2</xdr:col>
      <xdr:colOff>127000</xdr:colOff>
      <xdr:row>61</xdr:row>
      <xdr:rowOff>73660</xdr:rowOff>
    </xdr:to>
    <xdr:sp macro="" textlink="">
      <xdr:nvSpPr>
        <xdr:cNvPr id="142" name="フローチャート : 判断 141"/>
        <xdr:cNvSpPr/>
      </xdr:nvSpPr>
      <xdr:spPr>
        <a:xfrm>
          <a:off x="1397000" y="1043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83837</xdr:rowOff>
    </xdr:from>
    <xdr:ext cx="762000" cy="259045"/>
    <xdr:sp macro="" textlink="">
      <xdr:nvSpPr>
        <xdr:cNvPr id="143" name="テキスト ボックス 142"/>
        <xdr:cNvSpPr txBox="1"/>
      </xdr:nvSpPr>
      <xdr:spPr>
        <a:xfrm>
          <a:off x="1066800" y="1019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169672</xdr:rowOff>
    </xdr:from>
    <xdr:to>
      <xdr:col>7</xdr:col>
      <xdr:colOff>203200</xdr:colOff>
      <xdr:row>64</xdr:row>
      <xdr:rowOff>99822</xdr:rowOff>
    </xdr:to>
    <xdr:sp macro="" textlink="">
      <xdr:nvSpPr>
        <xdr:cNvPr id="149" name="円/楕円 148"/>
        <xdr:cNvSpPr/>
      </xdr:nvSpPr>
      <xdr:spPr>
        <a:xfrm>
          <a:off x="4902200" y="10971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141749</xdr:rowOff>
    </xdr:from>
    <xdr:ext cx="762000" cy="259045"/>
    <xdr:sp macro="" textlink="">
      <xdr:nvSpPr>
        <xdr:cNvPr id="150" name="財政構造の弾力性該当値テキスト"/>
        <xdr:cNvSpPr txBox="1"/>
      </xdr:nvSpPr>
      <xdr:spPr>
        <a:xfrm>
          <a:off x="5041900" y="10943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77978</xdr:rowOff>
    </xdr:from>
    <xdr:to>
      <xdr:col>6</xdr:col>
      <xdr:colOff>50800</xdr:colOff>
      <xdr:row>64</xdr:row>
      <xdr:rowOff>8128</xdr:rowOff>
    </xdr:to>
    <xdr:sp macro="" textlink="">
      <xdr:nvSpPr>
        <xdr:cNvPr id="151" name="円/楕円 150"/>
        <xdr:cNvSpPr/>
      </xdr:nvSpPr>
      <xdr:spPr>
        <a:xfrm>
          <a:off x="4064000" y="10879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164355</xdr:rowOff>
    </xdr:from>
    <xdr:ext cx="736600" cy="259045"/>
    <xdr:sp macro="" textlink="">
      <xdr:nvSpPr>
        <xdr:cNvPr id="152" name="テキスト ボックス 151"/>
        <xdr:cNvSpPr txBox="1"/>
      </xdr:nvSpPr>
      <xdr:spPr>
        <a:xfrm>
          <a:off x="3733800" y="10965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49022</xdr:rowOff>
    </xdr:from>
    <xdr:to>
      <xdr:col>4</xdr:col>
      <xdr:colOff>533400</xdr:colOff>
      <xdr:row>63</xdr:row>
      <xdr:rowOff>150622</xdr:rowOff>
    </xdr:to>
    <xdr:sp macro="" textlink="">
      <xdr:nvSpPr>
        <xdr:cNvPr id="153" name="円/楕円 152"/>
        <xdr:cNvSpPr/>
      </xdr:nvSpPr>
      <xdr:spPr>
        <a:xfrm>
          <a:off x="3175000" y="1085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135399</xdr:rowOff>
    </xdr:from>
    <xdr:ext cx="762000" cy="259045"/>
    <xdr:sp macro="" textlink="">
      <xdr:nvSpPr>
        <xdr:cNvPr id="154" name="テキスト ボックス 153"/>
        <xdr:cNvSpPr txBox="1"/>
      </xdr:nvSpPr>
      <xdr:spPr>
        <a:xfrm>
          <a:off x="2844800" y="1093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75692</xdr:rowOff>
    </xdr:from>
    <xdr:to>
      <xdr:col>3</xdr:col>
      <xdr:colOff>330200</xdr:colOff>
      <xdr:row>63</xdr:row>
      <xdr:rowOff>5842</xdr:rowOff>
    </xdr:to>
    <xdr:sp macro="" textlink="">
      <xdr:nvSpPr>
        <xdr:cNvPr id="155" name="円/楕円 154"/>
        <xdr:cNvSpPr/>
      </xdr:nvSpPr>
      <xdr:spPr>
        <a:xfrm>
          <a:off x="2286000" y="10705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162069</xdr:rowOff>
    </xdr:from>
    <xdr:ext cx="762000" cy="259045"/>
    <xdr:sp macro="" textlink="">
      <xdr:nvSpPr>
        <xdr:cNvPr id="156" name="テキスト ボックス 155"/>
        <xdr:cNvSpPr txBox="1"/>
      </xdr:nvSpPr>
      <xdr:spPr>
        <a:xfrm>
          <a:off x="1955800" y="1079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80518</xdr:rowOff>
    </xdr:from>
    <xdr:to>
      <xdr:col>2</xdr:col>
      <xdr:colOff>127000</xdr:colOff>
      <xdr:row>63</xdr:row>
      <xdr:rowOff>10668</xdr:rowOff>
    </xdr:to>
    <xdr:sp macro="" textlink="">
      <xdr:nvSpPr>
        <xdr:cNvPr id="157" name="円/楕円 156"/>
        <xdr:cNvSpPr/>
      </xdr:nvSpPr>
      <xdr:spPr>
        <a:xfrm>
          <a:off x="1397000" y="10710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166895</xdr:rowOff>
    </xdr:from>
    <xdr:ext cx="762000" cy="259045"/>
    <xdr:sp macro="" textlink="">
      <xdr:nvSpPr>
        <xdr:cNvPr id="158" name="テキスト ボックス 157"/>
        <xdr:cNvSpPr txBox="1"/>
      </xdr:nvSpPr>
      <xdr:spPr>
        <a:xfrm>
          <a:off x="1066800" y="10796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[114,982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60/87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　前年度より</a:t>
          </a:r>
          <a:r>
            <a:rPr kumimoji="1" lang="en-US" altLang="ja-JP" sz="1200">
              <a:solidFill>
                <a:schemeClr val="dk1"/>
              </a:solidFill>
              <a:effectLst/>
              <a:latin typeface="+mn-lt"/>
              <a:ea typeface="+mn-ea"/>
              <a:cs typeface="+mn-cs"/>
            </a:rPr>
            <a:t>3,042</a:t>
          </a:r>
          <a:r>
            <a:rPr kumimoji="1" lang="ja-JP" altLang="ja-JP" sz="1200">
              <a:solidFill>
                <a:schemeClr val="dk1"/>
              </a:solidFill>
              <a:effectLst/>
              <a:latin typeface="+mn-lt"/>
              <a:ea typeface="+mn-ea"/>
              <a:cs typeface="+mn-cs"/>
            </a:rPr>
            <a:t>円</a:t>
          </a:r>
          <a:r>
            <a:rPr kumimoji="1" lang="ja-JP" altLang="en-US" sz="1200">
              <a:solidFill>
                <a:schemeClr val="dk1"/>
              </a:solidFill>
              <a:effectLst/>
              <a:latin typeface="+mn-lt"/>
              <a:ea typeface="+mn-ea"/>
              <a:cs typeface="+mn-cs"/>
            </a:rPr>
            <a:t>増加</a:t>
          </a:r>
          <a:r>
            <a:rPr kumimoji="1" lang="ja-JP" altLang="ja-JP" sz="1200">
              <a:solidFill>
                <a:schemeClr val="dk1"/>
              </a:solidFill>
              <a:effectLst/>
              <a:latin typeface="+mn-lt"/>
              <a:ea typeface="+mn-ea"/>
              <a:cs typeface="+mn-cs"/>
            </a:rPr>
            <a:t>している要因は、平成</a:t>
          </a:r>
          <a:r>
            <a:rPr kumimoji="1" lang="en-US" altLang="ja-JP" sz="1200">
              <a:solidFill>
                <a:schemeClr val="dk1"/>
              </a:solidFill>
              <a:effectLst/>
              <a:latin typeface="+mn-lt"/>
              <a:ea typeface="+mn-ea"/>
              <a:cs typeface="+mn-cs"/>
            </a:rPr>
            <a:t>25</a:t>
          </a:r>
          <a:r>
            <a:rPr kumimoji="1" lang="ja-JP" altLang="ja-JP" sz="1200">
              <a:solidFill>
                <a:schemeClr val="dk1"/>
              </a:solidFill>
              <a:effectLst/>
              <a:latin typeface="+mn-lt"/>
              <a:ea typeface="+mn-ea"/>
              <a:cs typeface="+mn-cs"/>
            </a:rPr>
            <a:t>年度に実施した地方公務員給与費の臨時特例による給与費削減の終了などによ</a:t>
          </a:r>
          <a:r>
            <a:rPr kumimoji="1" lang="ja-JP" altLang="en-US" sz="1200">
              <a:solidFill>
                <a:schemeClr val="dk1"/>
              </a:solidFill>
              <a:effectLst/>
              <a:latin typeface="+mn-lt"/>
              <a:ea typeface="+mn-ea"/>
              <a:cs typeface="+mn-cs"/>
            </a:rPr>
            <a:t>り、</a:t>
          </a:r>
          <a:r>
            <a:rPr kumimoji="1" lang="ja-JP" altLang="ja-JP" sz="1200">
              <a:solidFill>
                <a:schemeClr val="dk1"/>
              </a:solidFill>
              <a:effectLst/>
              <a:latin typeface="+mn-lt"/>
              <a:ea typeface="+mn-ea"/>
              <a:cs typeface="+mn-cs"/>
            </a:rPr>
            <a:t>人件費が</a:t>
          </a:r>
          <a:r>
            <a:rPr kumimoji="1" lang="ja-JP" altLang="en-US" sz="1200">
              <a:solidFill>
                <a:schemeClr val="dk1"/>
              </a:solidFill>
              <a:effectLst/>
              <a:latin typeface="+mn-lt"/>
              <a:ea typeface="+mn-ea"/>
              <a:cs typeface="+mn-cs"/>
            </a:rPr>
            <a:t>増加</a:t>
          </a:r>
          <a:r>
            <a:rPr kumimoji="1" lang="ja-JP" altLang="ja-JP" sz="1200">
              <a:solidFill>
                <a:schemeClr val="dk1"/>
              </a:solidFill>
              <a:effectLst/>
              <a:latin typeface="+mn-lt"/>
              <a:ea typeface="+mn-ea"/>
              <a:cs typeface="+mn-cs"/>
            </a:rPr>
            <a:t>したことによる。</a:t>
          </a:r>
          <a:endParaRPr lang="ja-JP" altLang="ja-JP" sz="1200">
            <a:effectLst/>
          </a:endParaRPr>
        </a:p>
        <a:p>
          <a:r>
            <a:rPr kumimoji="1" lang="ja-JP" altLang="en-US" sz="1200">
              <a:solidFill>
                <a:schemeClr val="dk1"/>
              </a:solidFill>
              <a:effectLst/>
              <a:latin typeface="+mn-lt"/>
              <a:ea typeface="+mn-ea"/>
              <a:cs typeface="+mn-cs"/>
            </a:rPr>
            <a:t>　人件費については</a:t>
          </a:r>
          <a:r>
            <a:rPr kumimoji="1" lang="ja-JP" altLang="ja-JP" sz="1200">
              <a:solidFill>
                <a:schemeClr val="dk1"/>
              </a:solidFill>
              <a:effectLst/>
              <a:latin typeface="+mn-lt"/>
              <a:ea typeface="+mn-ea"/>
              <a:cs typeface="+mn-cs"/>
            </a:rPr>
            <a:t>、</a:t>
          </a:r>
          <a:r>
            <a:rPr lang="ja-JP" altLang="ja-JP" sz="1200">
              <a:solidFill>
                <a:schemeClr val="dk1"/>
              </a:solidFill>
              <a:effectLst/>
              <a:latin typeface="+mn-lt"/>
              <a:ea typeface="+mn-ea"/>
              <a:cs typeface="+mn-cs"/>
            </a:rPr>
            <a:t>定員適正化計画に</a:t>
          </a:r>
          <a:r>
            <a:rPr lang="ja-JP" altLang="en-US" sz="1200">
              <a:solidFill>
                <a:schemeClr val="dk1"/>
              </a:solidFill>
              <a:effectLst/>
              <a:latin typeface="+mn-lt"/>
              <a:ea typeface="+mn-ea"/>
              <a:cs typeface="+mn-cs"/>
            </a:rPr>
            <a:t>もと</a:t>
          </a:r>
          <a:r>
            <a:rPr lang="ja-JP" altLang="ja-JP" sz="1200">
              <a:solidFill>
                <a:schemeClr val="dk1"/>
              </a:solidFill>
              <a:effectLst/>
              <a:latin typeface="+mn-lt"/>
              <a:ea typeface="+mn-ea"/>
              <a:cs typeface="+mn-cs"/>
            </a:rPr>
            <a:t>づき、適正な職員配置と、より簡素で効率的な行政体制の整備を進めていく。</a:t>
          </a:r>
          <a:endParaRPr lang="ja-JP" altLang="ja-JP" sz="1200">
            <a:effectLst/>
          </a:endParaRPr>
        </a:p>
        <a:p>
          <a:endParaRPr kumimoji="1" lang="ja-JP" altLang="en-US" sz="12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83448</xdr:rowOff>
    </xdr:from>
    <xdr:to>
      <xdr:col>7</xdr:col>
      <xdr:colOff>152400</xdr:colOff>
      <xdr:row>90</xdr:row>
      <xdr:rowOff>47816</xdr:rowOff>
    </xdr:to>
    <xdr:cxnSp macro="">
      <xdr:nvCxnSpPr>
        <xdr:cNvPr id="190" name="直線コネクタ 189"/>
        <xdr:cNvCxnSpPr/>
      </xdr:nvCxnSpPr>
      <xdr:spPr>
        <a:xfrm flipV="1">
          <a:off x="4953000" y="13970898"/>
          <a:ext cx="0" cy="15074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19893</xdr:rowOff>
    </xdr:from>
    <xdr:ext cx="762000" cy="259045"/>
    <xdr:sp macro="" textlink="">
      <xdr:nvSpPr>
        <xdr:cNvPr id="191" name="人件費・物件費等の状況最小値テキスト"/>
        <xdr:cNvSpPr txBox="1"/>
      </xdr:nvSpPr>
      <xdr:spPr>
        <a:xfrm>
          <a:off x="5041900" y="1545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160,669</a:t>
          </a:r>
          <a:endParaRPr kumimoji="1" lang="ja-JP" altLang="en-US" sz="1000" b="1">
            <a:latin typeface="ＭＳ Ｐゴシック"/>
          </a:endParaRPr>
        </a:p>
      </xdr:txBody>
    </xdr:sp>
    <xdr:clientData/>
  </xdr:oneCellAnchor>
  <xdr:twoCellAnchor>
    <xdr:from>
      <xdr:col>7</xdr:col>
      <xdr:colOff>63500</xdr:colOff>
      <xdr:row>90</xdr:row>
      <xdr:rowOff>47816</xdr:rowOff>
    </xdr:from>
    <xdr:to>
      <xdr:col>7</xdr:col>
      <xdr:colOff>241300</xdr:colOff>
      <xdr:row>90</xdr:row>
      <xdr:rowOff>47816</xdr:rowOff>
    </xdr:to>
    <xdr:cxnSp macro="">
      <xdr:nvCxnSpPr>
        <xdr:cNvPr id="192" name="直線コネクタ 191"/>
        <xdr:cNvCxnSpPr/>
      </xdr:nvCxnSpPr>
      <xdr:spPr>
        <a:xfrm>
          <a:off x="4864100" y="15478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169825</xdr:rowOff>
    </xdr:from>
    <xdr:ext cx="762000" cy="259045"/>
    <xdr:sp macro="" textlink="">
      <xdr:nvSpPr>
        <xdr:cNvPr id="193" name="人件費・物件費等の状況最大値テキスト"/>
        <xdr:cNvSpPr txBox="1"/>
      </xdr:nvSpPr>
      <xdr:spPr>
        <a:xfrm>
          <a:off x="5041900" y="13714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73,210</a:t>
          </a:r>
          <a:endParaRPr kumimoji="1" lang="ja-JP" altLang="en-US" sz="1000" b="1">
            <a:latin typeface="ＭＳ Ｐゴシック"/>
          </a:endParaRPr>
        </a:p>
      </xdr:txBody>
    </xdr:sp>
    <xdr:clientData/>
  </xdr:oneCellAnchor>
  <xdr:twoCellAnchor>
    <xdr:from>
      <xdr:col>7</xdr:col>
      <xdr:colOff>63500</xdr:colOff>
      <xdr:row>81</xdr:row>
      <xdr:rowOff>83448</xdr:rowOff>
    </xdr:from>
    <xdr:to>
      <xdr:col>7</xdr:col>
      <xdr:colOff>241300</xdr:colOff>
      <xdr:row>81</xdr:row>
      <xdr:rowOff>83448</xdr:rowOff>
    </xdr:to>
    <xdr:cxnSp macro="">
      <xdr:nvCxnSpPr>
        <xdr:cNvPr id="194" name="直線コネクタ 193"/>
        <xdr:cNvCxnSpPr/>
      </xdr:nvCxnSpPr>
      <xdr:spPr>
        <a:xfrm>
          <a:off x="4864100" y="13970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65187</xdr:rowOff>
    </xdr:from>
    <xdr:to>
      <xdr:col>7</xdr:col>
      <xdr:colOff>152400</xdr:colOff>
      <xdr:row>85</xdr:row>
      <xdr:rowOff>117618</xdr:rowOff>
    </xdr:to>
    <xdr:cxnSp macro="">
      <xdr:nvCxnSpPr>
        <xdr:cNvPr id="195" name="直線コネクタ 194"/>
        <xdr:cNvCxnSpPr/>
      </xdr:nvCxnSpPr>
      <xdr:spPr>
        <a:xfrm>
          <a:off x="4114800" y="14638437"/>
          <a:ext cx="838200" cy="52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144160</xdr:rowOff>
    </xdr:from>
    <xdr:ext cx="762000" cy="259045"/>
    <xdr:sp macro="" textlink="">
      <xdr:nvSpPr>
        <xdr:cNvPr id="196" name="人件費・物件費等の状況平均値テキスト"/>
        <xdr:cNvSpPr txBox="1"/>
      </xdr:nvSpPr>
      <xdr:spPr>
        <a:xfrm>
          <a:off x="5041900" y="143745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108,563</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127633</xdr:rowOff>
    </xdr:from>
    <xdr:to>
      <xdr:col>7</xdr:col>
      <xdr:colOff>203200</xdr:colOff>
      <xdr:row>85</xdr:row>
      <xdr:rowOff>57783</xdr:rowOff>
    </xdr:to>
    <xdr:sp macro="" textlink="">
      <xdr:nvSpPr>
        <xdr:cNvPr id="197" name="フローチャート : 判断 196"/>
        <xdr:cNvSpPr/>
      </xdr:nvSpPr>
      <xdr:spPr>
        <a:xfrm>
          <a:off x="4902200" y="14529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65187</xdr:rowOff>
    </xdr:from>
    <xdr:to>
      <xdr:col>6</xdr:col>
      <xdr:colOff>0</xdr:colOff>
      <xdr:row>85</xdr:row>
      <xdr:rowOff>112637</xdr:rowOff>
    </xdr:to>
    <xdr:cxnSp macro="">
      <xdr:nvCxnSpPr>
        <xdr:cNvPr id="198" name="直線コネクタ 197"/>
        <xdr:cNvCxnSpPr/>
      </xdr:nvCxnSpPr>
      <xdr:spPr>
        <a:xfrm flipV="1">
          <a:off x="3225800" y="14638437"/>
          <a:ext cx="889000" cy="47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56380</xdr:rowOff>
    </xdr:from>
    <xdr:to>
      <xdr:col>6</xdr:col>
      <xdr:colOff>50800</xdr:colOff>
      <xdr:row>84</xdr:row>
      <xdr:rowOff>157980</xdr:rowOff>
    </xdr:to>
    <xdr:sp macro="" textlink="">
      <xdr:nvSpPr>
        <xdr:cNvPr id="199" name="フローチャート : 判断 198"/>
        <xdr:cNvSpPr/>
      </xdr:nvSpPr>
      <xdr:spPr>
        <a:xfrm>
          <a:off x="4064000" y="1445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168157</xdr:rowOff>
    </xdr:from>
    <xdr:ext cx="736600" cy="259045"/>
    <xdr:sp macro="" textlink="">
      <xdr:nvSpPr>
        <xdr:cNvPr id="200" name="テキスト ボックス 199"/>
        <xdr:cNvSpPr txBox="1"/>
      </xdr:nvSpPr>
      <xdr:spPr>
        <a:xfrm>
          <a:off x="3733800" y="14227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104,429</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112637</xdr:rowOff>
    </xdr:from>
    <xdr:to>
      <xdr:col>4</xdr:col>
      <xdr:colOff>482600</xdr:colOff>
      <xdr:row>86</xdr:row>
      <xdr:rowOff>16869</xdr:rowOff>
    </xdr:to>
    <xdr:cxnSp macro="">
      <xdr:nvCxnSpPr>
        <xdr:cNvPr id="201" name="直線コネクタ 200"/>
        <xdr:cNvCxnSpPr/>
      </xdr:nvCxnSpPr>
      <xdr:spPr>
        <a:xfrm flipV="1">
          <a:off x="2336800" y="14685887"/>
          <a:ext cx="889000" cy="75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83905</xdr:rowOff>
    </xdr:from>
    <xdr:to>
      <xdr:col>4</xdr:col>
      <xdr:colOff>533400</xdr:colOff>
      <xdr:row>85</xdr:row>
      <xdr:rowOff>14055</xdr:rowOff>
    </xdr:to>
    <xdr:sp macro="" textlink="">
      <xdr:nvSpPr>
        <xdr:cNvPr id="202" name="フローチャート : 判断 201"/>
        <xdr:cNvSpPr/>
      </xdr:nvSpPr>
      <xdr:spPr>
        <a:xfrm>
          <a:off x="3175000" y="1448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24232</xdr:rowOff>
    </xdr:from>
    <xdr:ext cx="762000" cy="259045"/>
    <xdr:sp macro="" textlink="">
      <xdr:nvSpPr>
        <xdr:cNvPr id="203" name="テキスト ボックス 202"/>
        <xdr:cNvSpPr txBox="1"/>
      </xdr:nvSpPr>
      <xdr:spPr>
        <a:xfrm>
          <a:off x="2844800" y="14254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106,026</a:t>
          </a:r>
          <a:endParaRPr kumimoji="1" lang="ja-JP" altLang="en-US" sz="1000" b="1">
            <a:solidFill>
              <a:srgbClr val="000080"/>
            </a:solidFill>
            <a:latin typeface="ＭＳ Ｐゴシック"/>
          </a:endParaRPr>
        </a:p>
      </xdr:txBody>
    </xdr:sp>
    <xdr:clientData/>
  </xdr:oneCellAnchor>
  <xdr:twoCellAnchor>
    <xdr:from>
      <xdr:col>2</xdr:col>
      <xdr:colOff>76200</xdr:colOff>
      <xdr:row>85</xdr:row>
      <xdr:rowOff>140869</xdr:rowOff>
    </xdr:from>
    <xdr:to>
      <xdr:col>3</xdr:col>
      <xdr:colOff>279400</xdr:colOff>
      <xdr:row>86</xdr:row>
      <xdr:rowOff>16869</xdr:rowOff>
    </xdr:to>
    <xdr:cxnSp macro="">
      <xdr:nvCxnSpPr>
        <xdr:cNvPr id="204" name="直線コネクタ 203"/>
        <xdr:cNvCxnSpPr/>
      </xdr:nvCxnSpPr>
      <xdr:spPr>
        <a:xfrm>
          <a:off x="1447800" y="14714119"/>
          <a:ext cx="889000" cy="47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138871</xdr:rowOff>
    </xdr:from>
    <xdr:to>
      <xdr:col>3</xdr:col>
      <xdr:colOff>330200</xdr:colOff>
      <xdr:row>85</xdr:row>
      <xdr:rowOff>69021</xdr:rowOff>
    </xdr:to>
    <xdr:sp macro="" textlink="">
      <xdr:nvSpPr>
        <xdr:cNvPr id="205" name="フローチャート : 判断 204"/>
        <xdr:cNvSpPr/>
      </xdr:nvSpPr>
      <xdr:spPr>
        <a:xfrm>
          <a:off x="2286000" y="1454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79198</xdr:rowOff>
    </xdr:from>
    <xdr:ext cx="762000" cy="259045"/>
    <xdr:sp macro="" textlink="">
      <xdr:nvSpPr>
        <xdr:cNvPr id="206" name="テキスト ボックス 205"/>
        <xdr:cNvSpPr txBox="1"/>
      </xdr:nvSpPr>
      <xdr:spPr>
        <a:xfrm>
          <a:off x="1955800" y="1430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109,215</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47107</xdr:rowOff>
    </xdr:from>
    <xdr:to>
      <xdr:col>2</xdr:col>
      <xdr:colOff>127000</xdr:colOff>
      <xdr:row>84</xdr:row>
      <xdr:rowOff>148707</xdr:rowOff>
    </xdr:to>
    <xdr:sp macro="" textlink="">
      <xdr:nvSpPr>
        <xdr:cNvPr id="207" name="フローチャート : 判断 206"/>
        <xdr:cNvSpPr/>
      </xdr:nvSpPr>
      <xdr:spPr>
        <a:xfrm>
          <a:off x="1397000" y="14448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158884</xdr:rowOff>
    </xdr:from>
    <xdr:ext cx="762000" cy="259045"/>
    <xdr:sp macro="" textlink="">
      <xdr:nvSpPr>
        <xdr:cNvPr id="208" name="テキスト ボックス 207"/>
        <xdr:cNvSpPr txBox="1"/>
      </xdr:nvSpPr>
      <xdr:spPr>
        <a:xfrm>
          <a:off x="1066800" y="14217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103,891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85</xdr:row>
      <xdr:rowOff>66818</xdr:rowOff>
    </xdr:from>
    <xdr:to>
      <xdr:col>7</xdr:col>
      <xdr:colOff>203200</xdr:colOff>
      <xdr:row>85</xdr:row>
      <xdr:rowOff>168418</xdr:rowOff>
    </xdr:to>
    <xdr:sp macro="" textlink="">
      <xdr:nvSpPr>
        <xdr:cNvPr id="214" name="円/楕円 213"/>
        <xdr:cNvSpPr/>
      </xdr:nvSpPr>
      <xdr:spPr>
        <a:xfrm>
          <a:off x="4902200" y="14640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38895</xdr:rowOff>
    </xdr:from>
    <xdr:ext cx="762000" cy="259045"/>
    <xdr:sp macro="" textlink="">
      <xdr:nvSpPr>
        <xdr:cNvPr id="215" name="人件費・物件費等の状況該当値テキスト"/>
        <xdr:cNvSpPr txBox="1"/>
      </xdr:nvSpPr>
      <xdr:spPr>
        <a:xfrm>
          <a:off x="5041900" y="14612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114,982</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14387</xdr:rowOff>
    </xdr:from>
    <xdr:to>
      <xdr:col>6</xdr:col>
      <xdr:colOff>50800</xdr:colOff>
      <xdr:row>85</xdr:row>
      <xdr:rowOff>115987</xdr:rowOff>
    </xdr:to>
    <xdr:sp macro="" textlink="">
      <xdr:nvSpPr>
        <xdr:cNvPr id="216" name="円/楕円 215"/>
        <xdr:cNvSpPr/>
      </xdr:nvSpPr>
      <xdr:spPr>
        <a:xfrm>
          <a:off x="4064000" y="14587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100764</xdr:rowOff>
    </xdr:from>
    <xdr:ext cx="736600" cy="259045"/>
    <xdr:sp macro="" textlink="">
      <xdr:nvSpPr>
        <xdr:cNvPr id="217" name="テキスト ボックス 216"/>
        <xdr:cNvSpPr txBox="1"/>
      </xdr:nvSpPr>
      <xdr:spPr>
        <a:xfrm>
          <a:off x="3733800" y="146740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111,940</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61837</xdr:rowOff>
    </xdr:from>
    <xdr:to>
      <xdr:col>4</xdr:col>
      <xdr:colOff>533400</xdr:colOff>
      <xdr:row>85</xdr:row>
      <xdr:rowOff>163437</xdr:rowOff>
    </xdr:to>
    <xdr:sp macro="" textlink="">
      <xdr:nvSpPr>
        <xdr:cNvPr id="218" name="円/楕円 217"/>
        <xdr:cNvSpPr/>
      </xdr:nvSpPr>
      <xdr:spPr>
        <a:xfrm>
          <a:off x="3175000" y="14635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148214</xdr:rowOff>
    </xdr:from>
    <xdr:ext cx="762000" cy="259045"/>
    <xdr:sp macro="" textlink="">
      <xdr:nvSpPr>
        <xdr:cNvPr id="219" name="テキスト ボックス 218"/>
        <xdr:cNvSpPr txBox="1"/>
      </xdr:nvSpPr>
      <xdr:spPr>
        <a:xfrm>
          <a:off x="2844800" y="14721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114,693</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137519</xdr:rowOff>
    </xdr:from>
    <xdr:to>
      <xdr:col>3</xdr:col>
      <xdr:colOff>330200</xdr:colOff>
      <xdr:row>86</xdr:row>
      <xdr:rowOff>67669</xdr:rowOff>
    </xdr:to>
    <xdr:sp macro="" textlink="">
      <xdr:nvSpPr>
        <xdr:cNvPr id="220" name="円/楕円 219"/>
        <xdr:cNvSpPr/>
      </xdr:nvSpPr>
      <xdr:spPr>
        <a:xfrm>
          <a:off x="2286000" y="14710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86</xdr:row>
      <xdr:rowOff>52446</xdr:rowOff>
    </xdr:from>
    <xdr:ext cx="762000" cy="259045"/>
    <xdr:sp macro="" textlink="">
      <xdr:nvSpPr>
        <xdr:cNvPr id="221" name="テキスト ボックス 220"/>
        <xdr:cNvSpPr txBox="1"/>
      </xdr:nvSpPr>
      <xdr:spPr>
        <a:xfrm>
          <a:off x="1955800" y="14797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119,084</a:t>
          </a:r>
          <a:endParaRPr kumimoji="1" lang="ja-JP" altLang="en-US" sz="1000" b="1">
            <a:solidFill>
              <a:srgbClr val="FF0000"/>
            </a:solidFill>
            <a:latin typeface="ＭＳ Ｐゴシック"/>
          </a:endParaRPr>
        </a:p>
      </xdr:txBody>
    </xdr:sp>
    <xdr:clientData/>
  </xdr:oneCellAnchor>
  <xdr:twoCellAnchor>
    <xdr:from>
      <xdr:col>2</xdr:col>
      <xdr:colOff>25400</xdr:colOff>
      <xdr:row>85</xdr:row>
      <xdr:rowOff>90069</xdr:rowOff>
    </xdr:from>
    <xdr:to>
      <xdr:col>2</xdr:col>
      <xdr:colOff>127000</xdr:colOff>
      <xdr:row>86</xdr:row>
      <xdr:rowOff>20219</xdr:rowOff>
    </xdr:to>
    <xdr:sp macro="" textlink="">
      <xdr:nvSpPr>
        <xdr:cNvPr id="222" name="円/楕円 221"/>
        <xdr:cNvSpPr/>
      </xdr:nvSpPr>
      <xdr:spPr>
        <a:xfrm>
          <a:off x="1397000" y="14663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86</xdr:row>
      <xdr:rowOff>4996</xdr:rowOff>
    </xdr:from>
    <xdr:ext cx="762000" cy="259045"/>
    <xdr:sp macro="" textlink="">
      <xdr:nvSpPr>
        <xdr:cNvPr id="223" name="テキスト ボックス 222"/>
        <xdr:cNvSpPr txBox="1"/>
      </xdr:nvSpPr>
      <xdr:spPr>
        <a:xfrm>
          <a:off x="1066800" y="14749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116,331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　平成</a:t>
          </a:r>
          <a:r>
            <a:rPr kumimoji="1" lang="en-US" altLang="ja-JP" sz="1200">
              <a:solidFill>
                <a:schemeClr val="dk1"/>
              </a:solidFill>
              <a:effectLst/>
              <a:latin typeface="+mn-lt"/>
              <a:ea typeface="+mn-ea"/>
              <a:cs typeface="+mn-cs"/>
            </a:rPr>
            <a:t>23</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24</a:t>
          </a:r>
          <a:r>
            <a:rPr kumimoji="1" lang="ja-JP" altLang="ja-JP" sz="1200">
              <a:solidFill>
                <a:schemeClr val="dk1"/>
              </a:solidFill>
              <a:effectLst/>
              <a:latin typeface="+mn-lt"/>
              <a:ea typeface="+mn-ea"/>
              <a:cs typeface="+mn-cs"/>
            </a:rPr>
            <a:t>年度の数値が高くなっている要因は、国家公務員の時限的な（２年間）給与改定特例法による措置が実施されているため、相対的に上がったものである。</a:t>
          </a:r>
          <a:endParaRPr lang="ja-JP" altLang="ja-JP" sz="1200">
            <a:effectLst/>
          </a:endParaRPr>
        </a:p>
        <a:p>
          <a:r>
            <a:rPr kumimoji="1" lang="ja-JP" altLang="ja-JP" sz="1200">
              <a:solidFill>
                <a:schemeClr val="dk1"/>
              </a:solidFill>
              <a:effectLst/>
              <a:latin typeface="+mn-lt"/>
              <a:ea typeface="+mn-ea"/>
              <a:cs typeface="+mn-cs"/>
            </a:rPr>
            <a:t>　今後も、給与水準の適正化に努め</a:t>
          </a:r>
          <a:r>
            <a:rPr kumimoji="1" lang="ja-JP" altLang="en-US" sz="1200">
              <a:solidFill>
                <a:schemeClr val="dk1"/>
              </a:solidFill>
              <a:effectLst/>
              <a:latin typeface="+mn-lt"/>
              <a:ea typeface="+mn-ea"/>
              <a:cs typeface="+mn-cs"/>
            </a:rPr>
            <a:t>ていく。</a:t>
          </a:r>
          <a:endParaRPr lang="ja-JP" altLang="ja-JP" sz="12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106257</xdr:rowOff>
    </xdr:from>
    <xdr:to>
      <xdr:col>24</xdr:col>
      <xdr:colOff>558800</xdr:colOff>
      <xdr:row>87</xdr:row>
      <xdr:rowOff>10584</xdr:rowOff>
    </xdr:to>
    <xdr:cxnSp macro="">
      <xdr:nvCxnSpPr>
        <xdr:cNvPr id="252" name="直線コネクタ 251"/>
        <xdr:cNvCxnSpPr/>
      </xdr:nvCxnSpPr>
      <xdr:spPr>
        <a:xfrm flipV="1">
          <a:off x="17018000" y="13993707"/>
          <a:ext cx="0" cy="9330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154111</xdr:rowOff>
    </xdr:from>
    <xdr:ext cx="762000" cy="259045"/>
    <xdr:sp macro="" textlink="">
      <xdr:nvSpPr>
        <xdr:cNvPr id="253" name="給与水準   （国との比較）最小値テキスト"/>
        <xdr:cNvSpPr txBox="1"/>
      </xdr:nvSpPr>
      <xdr:spPr>
        <a:xfrm>
          <a:off x="17106900" y="14898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104.0</a:t>
          </a:r>
          <a:endParaRPr kumimoji="1" lang="ja-JP" altLang="en-US" sz="1000" b="1">
            <a:latin typeface="ＭＳ Ｐゴシック"/>
          </a:endParaRPr>
        </a:p>
      </xdr:txBody>
    </xdr:sp>
    <xdr:clientData/>
  </xdr:oneCellAnchor>
  <xdr:twoCellAnchor>
    <xdr:from>
      <xdr:col>24</xdr:col>
      <xdr:colOff>469900</xdr:colOff>
      <xdr:row>87</xdr:row>
      <xdr:rowOff>10584</xdr:rowOff>
    </xdr:from>
    <xdr:to>
      <xdr:col>24</xdr:col>
      <xdr:colOff>647700</xdr:colOff>
      <xdr:row>87</xdr:row>
      <xdr:rowOff>10584</xdr:rowOff>
    </xdr:to>
    <xdr:cxnSp macro="">
      <xdr:nvCxnSpPr>
        <xdr:cNvPr id="254" name="直線コネクタ 253"/>
        <xdr:cNvCxnSpPr/>
      </xdr:nvCxnSpPr>
      <xdr:spPr>
        <a:xfrm>
          <a:off x="16929100" y="14926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21184</xdr:rowOff>
    </xdr:from>
    <xdr:ext cx="762000" cy="259045"/>
    <xdr:sp macro="" textlink="">
      <xdr:nvSpPr>
        <xdr:cNvPr id="255" name="給与水準   （国との比較）最大値テキスト"/>
        <xdr:cNvSpPr txBox="1"/>
      </xdr:nvSpPr>
      <xdr:spPr>
        <a:xfrm>
          <a:off x="17106900" y="1373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92.4</a:t>
          </a:r>
          <a:endParaRPr kumimoji="1" lang="ja-JP" altLang="en-US" sz="1000" b="1">
            <a:latin typeface="ＭＳ Ｐゴシック"/>
          </a:endParaRPr>
        </a:p>
      </xdr:txBody>
    </xdr:sp>
    <xdr:clientData/>
  </xdr:oneCellAnchor>
  <xdr:twoCellAnchor>
    <xdr:from>
      <xdr:col>24</xdr:col>
      <xdr:colOff>469900</xdr:colOff>
      <xdr:row>81</xdr:row>
      <xdr:rowOff>106257</xdr:rowOff>
    </xdr:from>
    <xdr:to>
      <xdr:col>24</xdr:col>
      <xdr:colOff>647700</xdr:colOff>
      <xdr:row>81</xdr:row>
      <xdr:rowOff>106257</xdr:rowOff>
    </xdr:to>
    <xdr:cxnSp macro="">
      <xdr:nvCxnSpPr>
        <xdr:cNvPr id="256" name="直線コネクタ 255"/>
        <xdr:cNvCxnSpPr/>
      </xdr:nvCxnSpPr>
      <xdr:spPr>
        <a:xfrm>
          <a:off x="16929100" y="1399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112184</xdr:rowOff>
    </xdr:from>
    <xdr:to>
      <xdr:col>24</xdr:col>
      <xdr:colOff>558800</xdr:colOff>
      <xdr:row>85</xdr:row>
      <xdr:rowOff>128270</xdr:rowOff>
    </xdr:to>
    <xdr:cxnSp macro="">
      <xdr:nvCxnSpPr>
        <xdr:cNvPr id="257" name="直線コネクタ 256"/>
        <xdr:cNvCxnSpPr/>
      </xdr:nvCxnSpPr>
      <xdr:spPr>
        <a:xfrm>
          <a:off x="16179800" y="14685434"/>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104581</xdr:rowOff>
    </xdr:from>
    <xdr:ext cx="762000" cy="259045"/>
    <xdr:sp macro="" textlink="">
      <xdr:nvSpPr>
        <xdr:cNvPr id="258" name="給与水準   （国との比較）平均値テキスト"/>
        <xdr:cNvSpPr txBox="1"/>
      </xdr:nvSpPr>
      <xdr:spPr>
        <a:xfrm>
          <a:off x="17106900" y="14334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99.2</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88054</xdr:rowOff>
    </xdr:from>
    <xdr:to>
      <xdr:col>24</xdr:col>
      <xdr:colOff>609600</xdr:colOff>
      <xdr:row>85</xdr:row>
      <xdr:rowOff>18204</xdr:rowOff>
    </xdr:to>
    <xdr:sp macro="" textlink="">
      <xdr:nvSpPr>
        <xdr:cNvPr id="259" name="フローチャート : 判断 258"/>
        <xdr:cNvSpPr/>
      </xdr:nvSpPr>
      <xdr:spPr>
        <a:xfrm>
          <a:off x="169672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112184</xdr:rowOff>
    </xdr:from>
    <xdr:to>
      <xdr:col>23</xdr:col>
      <xdr:colOff>406400</xdr:colOff>
      <xdr:row>89</xdr:row>
      <xdr:rowOff>45720</xdr:rowOff>
    </xdr:to>
    <xdr:cxnSp macro="">
      <xdr:nvCxnSpPr>
        <xdr:cNvPr id="260" name="直線コネクタ 259"/>
        <xdr:cNvCxnSpPr/>
      </xdr:nvCxnSpPr>
      <xdr:spPr>
        <a:xfrm flipV="1">
          <a:off x="15290800" y="14685434"/>
          <a:ext cx="889000" cy="619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63923</xdr:rowOff>
    </xdr:from>
    <xdr:to>
      <xdr:col>23</xdr:col>
      <xdr:colOff>457200</xdr:colOff>
      <xdr:row>84</xdr:row>
      <xdr:rowOff>165523</xdr:rowOff>
    </xdr:to>
    <xdr:sp macro="" textlink="">
      <xdr:nvSpPr>
        <xdr:cNvPr id="261" name="フローチャート : 判断 260"/>
        <xdr:cNvSpPr/>
      </xdr:nvSpPr>
      <xdr:spPr>
        <a:xfrm>
          <a:off x="16129000" y="1446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4250</xdr:rowOff>
    </xdr:from>
    <xdr:ext cx="736600" cy="259045"/>
    <xdr:sp macro="" textlink="">
      <xdr:nvSpPr>
        <xdr:cNvPr id="262" name="テキスト ボックス 261"/>
        <xdr:cNvSpPr txBox="1"/>
      </xdr:nvSpPr>
      <xdr:spPr>
        <a:xfrm>
          <a:off x="15798800" y="14234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45720</xdr:rowOff>
    </xdr:from>
    <xdr:to>
      <xdr:col>22</xdr:col>
      <xdr:colOff>203200</xdr:colOff>
      <xdr:row>89</xdr:row>
      <xdr:rowOff>45720</xdr:rowOff>
    </xdr:to>
    <xdr:cxnSp macro="">
      <xdr:nvCxnSpPr>
        <xdr:cNvPr id="263" name="直線コネクタ 262"/>
        <xdr:cNvCxnSpPr/>
      </xdr:nvCxnSpPr>
      <xdr:spPr>
        <a:xfrm>
          <a:off x="14401800" y="1530477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37677</xdr:rowOff>
    </xdr:from>
    <xdr:to>
      <xdr:col>22</xdr:col>
      <xdr:colOff>254000</xdr:colOff>
      <xdr:row>88</xdr:row>
      <xdr:rowOff>139277</xdr:rowOff>
    </xdr:to>
    <xdr:sp macro="" textlink="">
      <xdr:nvSpPr>
        <xdr:cNvPr id="264" name="フローチャート : 判断 263"/>
        <xdr:cNvSpPr/>
      </xdr:nvSpPr>
      <xdr:spPr>
        <a:xfrm>
          <a:off x="15240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149454</xdr:rowOff>
    </xdr:from>
    <xdr:ext cx="762000" cy="259045"/>
    <xdr:sp macro="" textlink="">
      <xdr:nvSpPr>
        <xdr:cNvPr id="265" name="テキスト ボックス 264"/>
        <xdr:cNvSpPr txBox="1"/>
      </xdr:nvSpPr>
      <xdr:spPr>
        <a:xfrm>
          <a:off x="14909800" y="1489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23707</xdr:rowOff>
    </xdr:from>
    <xdr:to>
      <xdr:col>21</xdr:col>
      <xdr:colOff>0</xdr:colOff>
      <xdr:row>89</xdr:row>
      <xdr:rowOff>45720</xdr:rowOff>
    </xdr:to>
    <xdr:cxnSp macro="">
      <xdr:nvCxnSpPr>
        <xdr:cNvPr id="266" name="直線コネクタ 265"/>
        <xdr:cNvCxnSpPr/>
      </xdr:nvCxnSpPr>
      <xdr:spPr>
        <a:xfrm>
          <a:off x="13512800" y="14596957"/>
          <a:ext cx="889000" cy="707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61807</xdr:rowOff>
    </xdr:from>
    <xdr:to>
      <xdr:col>21</xdr:col>
      <xdr:colOff>50800</xdr:colOff>
      <xdr:row>88</xdr:row>
      <xdr:rowOff>163407</xdr:rowOff>
    </xdr:to>
    <xdr:sp macro="" textlink="">
      <xdr:nvSpPr>
        <xdr:cNvPr id="267" name="フローチャート : 判断 266"/>
        <xdr:cNvSpPr/>
      </xdr:nvSpPr>
      <xdr:spPr>
        <a:xfrm>
          <a:off x="14351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2134</xdr:rowOff>
    </xdr:from>
    <xdr:ext cx="762000" cy="259045"/>
    <xdr:sp macro="" textlink="">
      <xdr:nvSpPr>
        <xdr:cNvPr id="268" name="テキスト ボックス 267"/>
        <xdr:cNvSpPr txBox="1"/>
      </xdr:nvSpPr>
      <xdr:spPr>
        <a:xfrm>
          <a:off x="14020800" y="14918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128270</xdr:rowOff>
    </xdr:from>
    <xdr:to>
      <xdr:col>19</xdr:col>
      <xdr:colOff>533400</xdr:colOff>
      <xdr:row>85</xdr:row>
      <xdr:rowOff>58420</xdr:rowOff>
    </xdr:to>
    <xdr:sp macro="" textlink="">
      <xdr:nvSpPr>
        <xdr:cNvPr id="269" name="フローチャート : 判断 268"/>
        <xdr:cNvSpPr/>
      </xdr:nvSpPr>
      <xdr:spPr>
        <a:xfrm>
          <a:off x="13462000" y="1453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68597</xdr:rowOff>
    </xdr:from>
    <xdr:ext cx="762000" cy="259045"/>
    <xdr:sp macro="" textlink="">
      <xdr:nvSpPr>
        <xdr:cNvPr id="270" name="テキスト ボックス 269"/>
        <xdr:cNvSpPr txBox="1"/>
      </xdr:nvSpPr>
      <xdr:spPr>
        <a:xfrm>
          <a:off x="13131800" y="1429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76" name="円/楕円 275"/>
        <xdr:cNvSpPr/>
      </xdr:nvSpPr>
      <xdr:spPr>
        <a:xfrm>
          <a:off x="169672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49547</xdr:rowOff>
    </xdr:from>
    <xdr:ext cx="762000" cy="259045"/>
    <xdr:sp macro="" textlink="">
      <xdr:nvSpPr>
        <xdr:cNvPr id="277" name="給与水準   （国との比較）該当値テキスト"/>
        <xdr:cNvSpPr txBox="1"/>
      </xdr:nvSpPr>
      <xdr:spPr>
        <a:xfrm>
          <a:off x="17106900" y="1462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101.2</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61384</xdr:rowOff>
    </xdr:from>
    <xdr:to>
      <xdr:col>23</xdr:col>
      <xdr:colOff>457200</xdr:colOff>
      <xdr:row>85</xdr:row>
      <xdr:rowOff>162984</xdr:rowOff>
    </xdr:to>
    <xdr:sp macro="" textlink="">
      <xdr:nvSpPr>
        <xdr:cNvPr id="278" name="円/楕円 277"/>
        <xdr:cNvSpPr/>
      </xdr:nvSpPr>
      <xdr:spPr>
        <a:xfrm>
          <a:off x="16129000" y="1463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147761</xdr:rowOff>
    </xdr:from>
    <xdr:ext cx="736600" cy="259045"/>
    <xdr:sp macro="" textlink="">
      <xdr:nvSpPr>
        <xdr:cNvPr id="279" name="テキスト ボックス 278"/>
        <xdr:cNvSpPr txBox="1"/>
      </xdr:nvSpPr>
      <xdr:spPr>
        <a:xfrm>
          <a:off x="15798800" y="147210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166370</xdr:rowOff>
    </xdr:from>
    <xdr:to>
      <xdr:col>22</xdr:col>
      <xdr:colOff>254000</xdr:colOff>
      <xdr:row>89</xdr:row>
      <xdr:rowOff>96520</xdr:rowOff>
    </xdr:to>
    <xdr:sp macro="" textlink="">
      <xdr:nvSpPr>
        <xdr:cNvPr id="280" name="円/楕円 279"/>
        <xdr:cNvSpPr/>
      </xdr:nvSpPr>
      <xdr:spPr>
        <a:xfrm>
          <a:off x="15240000" y="1525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81297</xdr:rowOff>
    </xdr:from>
    <xdr:ext cx="762000" cy="259045"/>
    <xdr:sp macro="" textlink="">
      <xdr:nvSpPr>
        <xdr:cNvPr id="281" name="テキスト ボックス 280"/>
        <xdr:cNvSpPr txBox="1"/>
      </xdr:nvSpPr>
      <xdr:spPr>
        <a:xfrm>
          <a:off x="14909800" y="1534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166370</xdr:rowOff>
    </xdr:from>
    <xdr:to>
      <xdr:col>21</xdr:col>
      <xdr:colOff>50800</xdr:colOff>
      <xdr:row>89</xdr:row>
      <xdr:rowOff>96520</xdr:rowOff>
    </xdr:to>
    <xdr:sp macro="" textlink="">
      <xdr:nvSpPr>
        <xdr:cNvPr id="282" name="円/楕円 281"/>
        <xdr:cNvSpPr/>
      </xdr:nvSpPr>
      <xdr:spPr>
        <a:xfrm>
          <a:off x="14351000" y="1525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81297</xdr:rowOff>
    </xdr:from>
    <xdr:ext cx="762000" cy="259045"/>
    <xdr:sp macro="" textlink="">
      <xdr:nvSpPr>
        <xdr:cNvPr id="283" name="テキスト ボックス 282"/>
        <xdr:cNvSpPr txBox="1"/>
      </xdr:nvSpPr>
      <xdr:spPr>
        <a:xfrm>
          <a:off x="14020800" y="1534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144357</xdr:rowOff>
    </xdr:from>
    <xdr:to>
      <xdr:col>19</xdr:col>
      <xdr:colOff>533400</xdr:colOff>
      <xdr:row>85</xdr:row>
      <xdr:rowOff>74507</xdr:rowOff>
    </xdr:to>
    <xdr:sp macro="" textlink="">
      <xdr:nvSpPr>
        <xdr:cNvPr id="284" name="円/楕円 283"/>
        <xdr:cNvSpPr/>
      </xdr:nvSpPr>
      <xdr:spPr>
        <a:xfrm>
          <a:off x="13462000" y="14546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59284</xdr:rowOff>
    </xdr:from>
    <xdr:ext cx="762000" cy="259045"/>
    <xdr:sp macro="" textlink="">
      <xdr:nvSpPr>
        <xdr:cNvPr id="285" name="テキスト ボックス 284"/>
        <xdr:cNvSpPr txBox="1"/>
      </xdr:nvSpPr>
      <xdr:spPr>
        <a:xfrm>
          <a:off x="13131800" y="14632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63/87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　前年度より</a:t>
          </a:r>
          <a:r>
            <a:rPr kumimoji="1" lang="en-US" altLang="ja-JP" sz="1200">
              <a:solidFill>
                <a:schemeClr val="dk1"/>
              </a:solidFill>
              <a:effectLst/>
              <a:latin typeface="+mn-lt"/>
              <a:ea typeface="+mn-ea"/>
              <a:cs typeface="+mn-cs"/>
            </a:rPr>
            <a:t>0.12</a:t>
          </a:r>
          <a:r>
            <a:rPr kumimoji="1" lang="ja-JP" altLang="ja-JP" sz="1200">
              <a:solidFill>
                <a:schemeClr val="dk1"/>
              </a:solidFill>
              <a:effectLst/>
              <a:latin typeface="+mn-lt"/>
              <a:ea typeface="+mn-ea"/>
              <a:cs typeface="+mn-cs"/>
            </a:rPr>
            <a:t>ポイント減少している要因は、定員適正化計画の遂行により、職員数が減少したことによる。</a:t>
          </a:r>
          <a:endParaRPr lang="ja-JP" altLang="ja-JP" sz="1200">
            <a:effectLst/>
          </a:endParaRPr>
        </a:p>
        <a:p>
          <a:r>
            <a:rPr kumimoji="1" lang="ja-JP" altLang="ja-JP" sz="1200">
              <a:solidFill>
                <a:schemeClr val="dk1"/>
              </a:solidFill>
              <a:effectLst/>
              <a:latin typeface="+mn-lt"/>
              <a:ea typeface="+mn-ea"/>
              <a:cs typeface="+mn-cs"/>
            </a:rPr>
            <a:t>　今後も、定員適正化計画にもとづき、</a:t>
          </a:r>
          <a:r>
            <a:rPr lang="ja-JP" altLang="ja-JP" sz="1200">
              <a:solidFill>
                <a:schemeClr val="dk1"/>
              </a:solidFill>
              <a:effectLst/>
              <a:latin typeface="+mn-lt"/>
              <a:ea typeface="+mn-ea"/>
              <a:cs typeface="+mn-cs"/>
            </a:rPr>
            <a:t>適正な職員配置と、より簡素で効率的な行政体制の整備を進めていく。</a:t>
          </a:r>
          <a:endParaRPr kumimoji="1" lang="ja-JP" altLang="en-US" sz="12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33927</xdr:rowOff>
    </xdr:from>
    <xdr:to>
      <xdr:col>24</xdr:col>
      <xdr:colOff>558800</xdr:colOff>
      <xdr:row>67</xdr:row>
      <xdr:rowOff>142059</xdr:rowOff>
    </xdr:to>
    <xdr:cxnSp macro="">
      <xdr:nvCxnSpPr>
        <xdr:cNvPr id="317" name="直線コネクタ 316"/>
        <xdr:cNvCxnSpPr/>
      </xdr:nvCxnSpPr>
      <xdr:spPr>
        <a:xfrm flipV="1">
          <a:off x="17018000" y="9978027"/>
          <a:ext cx="0" cy="16511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114136</xdr:rowOff>
    </xdr:from>
    <xdr:ext cx="762000" cy="259045"/>
    <xdr:sp macro="" textlink="">
      <xdr:nvSpPr>
        <xdr:cNvPr id="318" name="定員管理の状況最小値テキスト"/>
        <xdr:cNvSpPr txBox="1"/>
      </xdr:nvSpPr>
      <xdr:spPr>
        <a:xfrm>
          <a:off x="17106900" y="11601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8.92</a:t>
          </a:r>
          <a:endParaRPr kumimoji="1" lang="ja-JP" altLang="en-US" sz="1000" b="1">
            <a:latin typeface="ＭＳ Ｐゴシック"/>
          </a:endParaRPr>
        </a:p>
      </xdr:txBody>
    </xdr:sp>
    <xdr:clientData/>
  </xdr:oneCellAnchor>
  <xdr:twoCellAnchor>
    <xdr:from>
      <xdr:col>24</xdr:col>
      <xdr:colOff>469900</xdr:colOff>
      <xdr:row>67</xdr:row>
      <xdr:rowOff>142059</xdr:rowOff>
    </xdr:from>
    <xdr:to>
      <xdr:col>24</xdr:col>
      <xdr:colOff>647700</xdr:colOff>
      <xdr:row>67</xdr:row>
      <xdr:rowOff>142059</xdr:rowOff>
    </xdr:to>
    <xdr:cxnSp macro="">
      <xdr:nvCxnSpPr>
        <xdr:cNvPr id="319" name="直線コネクタ 318"/>
        <xdr:cNvCxnSpPr/>
      </xdr:nvCxnSpPr>
      <xdr:spPr>
        <a:xfrm>
          <a:off x="16929100" y="116292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120304</xdr:rowOff>
    </xdr:from>
    <xdr:ext cx="762000" cy="259045"/>
    <xdr:sp macro="" textlink="">
      <xdr:nvSpPr>
        <xdr:cNvPr id="320" name="定員管理の状況最大値テキスト"/>
        <xdr:cNvSpPr txBox="1"/>
      </xdr:nvSpPr>
      <xdr:spPr>
        <a:xfrm>
          <a:off x="17106900" y="9721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4.13</a:t>
          </a:r>
          <a:endParaRPr kumimoji="1" lang="ja-JP" altLang="en-US" sz="1000" b="1">
            <a:latin typeface="ＭＳ Ｐゴシック"/>
          </a:endParaRPr>
        </a:p>
      </xdr:txBody>
    </xdr:sp>
    <xdr:clientData/>
  </xdr:oneCellAnchor>
  <xdr:twoCellAnchor>
    <xdr:from>
      <xdr:col>24</xdr:col>
      <xdr:colOff>469900</xdr:colOff>
      <xdr:row>58</xdr:row>
      <xdr:rowOff>33927</xdr:rowOff>
    </xdr:from>
    <xdr:to>
      <xdr:col>24</xdr:col>
      <xdr:colOff>647700</xdr:colOff>
      <xdr:row>58</xdr:row>
      <xdr:rowOff>33927</xdr:rowOff>
    </xdr:to>
    <xdr:cxnSp macro="">
      <xdr:nvCxnSpPr>
        <xdr:cNvPr id="321" name="直線コネクタ 320"/>
        <xdr:cNvCxnSpPr/>
      </xdr:nvCxnSpPr>
      <xdr:spPr>
        <a:xfrm>
          <a:off x="16929100" y="99780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73841</xdr:rowOff>
    </xdr:from>
    <xdr:to>
      <xdr:col>24</xdr:col>
      <xdr:colOff>558800</xdr:colOff>
      <xdr:row>64</xdr:row>
      <xdr:rowOff>115207</xdr:rowOff>
    </xdr:to>
    <xdr:cxnSp macro="">
      <xdr:nvCxnSpPr>
        <xdr:cNvPr id="322" name="直線コネクタ 321"/>
        <xdr:cNvCxnSpPr/>
      </xdr:nvCxnSpPr>
      <xdr:spPr>
        <a:xfrm flipV="1">
          <a:off x="16179800" y="11046641"/>
          <a:ext cx="8382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89461</xdr:rowOff>
    </xdr:from>
    <xdr:ext cx="762000" cy="259045"/>
    <xdr:sp macro="" textlink="">
      <xdr:nvSpPr>
        <xdr:cNvPr id="323" name="定員管理の状況平均値テキスト"/>
        <xdr:cNvSpPr txBox="1"/>
      </xdr:nvSpPr>
      <xdr:spPr>
        <a:xfrm>
          <a:off x="17106900" y="105479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72934</xdr:rowOff>
    </xdr:from>
    <xdr:to>
      <xdr:col>24</xdr:col>
      <xdr:colOff>609600</xdr:colOff>
      <xdr:row>63</xdr:row>
      <xdr:rowOff>3084</xdr:rowOff>
    </xdr:to>
    <xdr:sp macro="" textlink="">
      <xdr:nvSpPr>
        <xdr:cNvPr id="324" name="フローチャート : 判断 323"/>
        <xdr:cNvSpPr/>
      </xdr:nvSpPr>
      <xdr:spPr>
        <a:xfrm>
          <a:off x="16967200" y="10702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115207</xdr:rowOff>
    </xdr:from>
    <xdr:to>
      <xdr:col>23</xdr:col>
      <xdr:colOff>406400</xdr:colOff>
      <xdr:row>64</xdr:row>
      <xdr:rowOff>139337</xdr:rowOff>
    </xdr:to>
    <xdr:cxnSp macro="">
      <xdr:nvCxnSpPr>
        <xdr:cNvPr id="325" name="直線コネクタ 324"/>
        <xdr:cNvCxnSpPr/>
      </xdr:nvCxnSpPr>
      <xdr:spPr>
        <a:xfrm flipV="1">
          <a:off x="15290800" y="11088007"/>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79828</xdr:rowOff>
    </xdr:from>
    <xdr:to>
      <xdr:col>23</xdr:col>
      <xdr:colOff>457200</xdr:colOff>
      <xdr:row>63</xdr:row>
      <xdr:rowOff>9978</xdr:rowOff>
    </xdr:to>
    <xdr:sp macro="" textlink="">
      <xdr:nvSpPr>
        <xdr:cNvPr id="326" name="フローチャート : 判断 325"/>
        <xdr:cNvSpPr/>
      </xdr:nvSpPr>
      <xdr:spPr>
        <a:xfrm>
          <a:off x="161290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20155</xdr:rowOff>
    </xdr:from>
    <xdr:ext cx="736600" cy="259045"/>
    <xdr:sp macro="" textlink="">
      <xdr:nvSpPr>
        <xdr:cNvPr id="327" name="テキスト ボックス 326"/>
        <xdr:cNvSpPr txBox="1"/>
      </xdr:nvSpPr>
      <xdr:spPr>
        <a:xfrm>
          <a:off x="15798800" y="10478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139337</xdr:rowOff>
    </xdr:from>
    <xdr:to>
      <xdr:col>22</xdr:col>
      <xdr:colOff>203200</xdr:colOff>
      <xdr:row>65</xdr:row>
      <xdr:rowOff>33383</xdr:rowOff>
    </xdr:to>
    <xdr:cxnSp macro="">
      <xdr:nvCxnSpPr>
        <xdr:cNvPr id="328" name="直線コネクタ 327"/>
        <xdr:cNvCxnSpPr/>
      </xdr:nvCxnSpPr>
      <xdr:spPr>
        <a:xfrm flipV="1">
          <a:off x="14401800" y="11112137"/>
          <a:ext cx="889000" cy="65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29" name="フローチャート : 判断 328"/>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30497</xdr:rowOff>
    </xdr:from>
    <xdr:ext cx="762000" cy="259045"/>
    <xdr:sp macro="" textlink="">
      <xdr:nvSpPr>
        <xdr:cNvPr id="330" name="テキスト ボックス 329"/>
        <xdr:cNvSpPr txBox="1"/>
      </xdr:nvSpPr>
      <xdr:spPr>
        <a:xfrm>
          <a:off x="14909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33383</xdr:rowOff>
    </xdr:from>
    <xdr:to>
      <xdr:col>21</xdr:col>
      <xdr:colOff>0</xdr:colOff>
      <xdr:row>65</xdr:row>
      <xdr:rowOff>85090</xdr:rowOff>
    </xdr:to>
    <xdr:cxnSp macro="">
      <xdr:nvCxnSpPr>
        <xdr:cNvPr id="331" name="直線コネクタ 330"/>
        <xdr:cNvCxnSpPr/>
      </xdr:nvCxnSpPr>
      <xdr:spPr>
        <a:xfrm flipV="1">
          <a:off x="13512800" y="11177633"/>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166007</xdr:rowOff>
    </xdr:from>
    <xdr:to>
      <xdr:col>21</xdr:col>
      <xdr:colOff>50800</xdr:colOff>
      <xdr:row>63</xdr:row>
      <xdr:rowOff>96157</xdr:rowOff>
    </xdr:to>
    <xdr:sp macro="" textlink="">
      <xdr:nvSpPr>
        <xdr:cNvPr id="332" name="フローチャート : 判断 331"/>
        <xdr:cNvSpPr/>
      </xdr:nvSpPr>
      <xdr:spPr>
        <a:xfrm>
          <a:off x="14351000" y="1079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106334</xdr:rowOff>
    </xdr:from>
    <xdr:ext cx="762000" cy="259045"/>
    <xdr:sp macro="" textlink="">
      <xdr:nvSpPr>
        <xdr:cNvPr id="333" name="テキスト ボックス 332"/>
        <xdr:cNvSpPr txBox="1"/>
      </xdr:nvSpPr>
      <xdr:spPr>
        <a:xfrm>
          <a:off x="14020800" y="1056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79828</xdr:rowOff>
    </xdr:from>
    <xdr:to>
      <xdr:col>19</xdr:col>
      <xdr:colOff>533400</xdr:colOff>
      <xdr:row>63</xdr:row>
      <xdr:rowOff>9978</xdr:rowOff>
    </xdr:to>
    <xdr:sp macro="" textlink="">
      <xdr:nvSpPr>
        <xdr:cNvPr id="334" name="フローチャート : 判断 333"/>
        <xdr:cNvSpPr/>
      </xdr:nvSpPr>
      <xdr:spPr>
        <a:xfrm>
          <a:off x="134620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20155</xdr:rowOff>
    </xdr:from>
    <xdr:ext cx="762000" cy="259045"/>
    <xdr:sp macro="" textlink="">
      <xdr:nvSpPr>
        <xdr:cNvPr id="335" name="テキスト ボックス 334"/>
        <xdr:cNvSpPr txBox="1"/>
      </xdr:nvSpPr>
      <xdr:spPr>
        <a:xfrm>
          <a:off x="13131800" y="10478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64</xdr:row>
      <xdr:rowOff>23041</xdr:rowOff>
    </xdr:from>
    <xdr:to>
      <xdr:col>24</xdr:col>
      <xdr:colOff>609600</xdr:colOff>
      <xdr:row>64</xdr:row>
      <xdr:rowOff>124641</xdr:rowOff>
    </xdr:to>
    <xdr:sp macro="" textlink="">
      <xdr:nvSpPr>
        <xdr:cNvPr id="341" name="円/楕円 340"/>
        <xdr:cNvSpPr/>
      </xdr:nvSpPr>
      <xdr:spPr>
        <a:xfrm>
          <a:off x="16967200" y="10995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166568</xdr:rowOff>
    </xdr:from>
    <xdr:ext cx="762000" cy="259045"/>
    <xdr:sp macro="" textlink="">
      <xdr:nvSpPr>
        <xdr:cNvPr id="342" name="定員管理の状況該当値テキスト"/>
        <xdr:cNvSpPr txBox="1"/>
      </xdr:nvSpPr>
      <xdr:spPr>
        <a:xfrm>
          <a:off x="17106900" y="10967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64407</xdr:rowOff>
    </xdr:from>
    <xdr:to>
      <xdr:col>23</xdr:col>
      <xdr:colOff>457200</xdr:colOff>
      <xdr:row>64</xdr:row>
      <xdr:rowOff>166007</xdr:rowOff>
    </xdr:to>
    <xdr:sp macro="" textlink="">
      <xdr:nvSpPr>
        <xdr:cNvPr id="343" name="円/楕円 342"/>
        <xdr:cNvSpPr/>
      </xdr:nvSpPr>
      <xdr:spPr>
        <a:xfrm>
          <a:off x="16129000" y="1103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150784</xdr:rowOff>
    </xdr:from>
    <xdr:ext cx="736600" cy="259045"/>
    <xdr:sp macro="" textlink="">
      <xdr:nvSpPr>
        <xdr:cNvPr id="344" name="テキスト ボックス 343"/>
        <xdr:cNvSpPr txBox="1"/>
      </xdr:nvSpPr>
      <xdr:spPr>
        <a:xfrm>
          <a:off x="15798800" y="111235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88537</xdr:rowOff>
    </xdr:from>
    <xdr:to>
      <xdr:col>22</xdr:col>
      <xdr:colOff>254000</xdr:colOff>
      <xdr:row>65</xdr:row>
      <xdr:rowOff>18687</xdr:rowOff>
    </xdr:to>
    <xdr:sp macro="" textlink="">
      <xdr:nvSpPr>
        <xdr:cNvPr id="345" name="円/楕円 344"/>
        <xdr:cNvSpPr/>
      </xdr:nvSpPr>
      <xdr:spPr>
        <a:xfrm>
          <a:off x="15240000" y="11061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3464</xdr:rowOff>
    </xdr:from>
    <xdr:ext cx="762000" cy="259045"/>
    <xdr:sp macro="" textlink="">
      <xdr:nvSpPr>
        <xdr:cNvPr id="346" name="テキスト ボックス 345"/>
        <xdr:cNvSpPr txBox="1"/>
      </xdr:nvSpPr>
      <xdr:spPr>
        <a:xfrm>
          <a:off x="14909800" y="11147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154033</xdr:rowOff>
    </xdr:from>
    <xdr:to>
      <xdr:col>21</xdr:col>
      <xdr:colOff>50800</xdr:colOff>
      <xdr:row>65</xdr:row>
      <xdr:rowOff>84183</xdr:rowOff>
    </xdr:to>
    <xdr:sp macro="" textlink="">
      <xdr:nvSpPr>
        <xdr:cNvPr id="347" name="円/楕円 346"/>
        <xdr:cNvSpPr/>
      </xdr:nvSpPr>
      <xdr:spPr>
        <a:xfrm>
          <a:off x="14351000" y="11126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68960</xdr:rowOff>
    </xdr:from>
    <xdr:ext cx="762000" cy="259045"/>
    <xdr:sp macro="" textlink="">
      <xdr:nvSpPr>
        <xdr:cNvPr id="348" name="テキスト ボックス 347"/>
        <xdr:cNvSpPr txBox="1"/>
      </xdr:nvSpPr>
      <xdr:spPr>
        <a:xfrm>
          <a:off x="14020800" y="11213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7.61</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34290</xdr:rowOff>
    </xdr:from>
    <xdr:to>
      <xdr:col>19</xdr:col>
      <xdr:colOff>533400</xdr:colOff>
      <xdr:row>65</xdr:row>
      <xdr:rowOff>135890</xdr:rowOff>
    </xdr:to>
    <xdr:sp macro="" textlink="">
      <xdr:nvSpPr>
        <xdr:cNvPr id="349" name="円/楕円 348"/>
        <xdr:cNvSpPr/>
      </xdr:nvSpPr>
      <xdr:spPr>
        <a:xfrm>
          <a:off x="13462000" y="1117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120667</xdr:rowOff>
    </xdr:from>
    <xdr:ext cx="762000" cy="259045"/>
    <xdr:sp macro="" textlink="">
      <xdr:nvSpPr>
        <xdr:cNvPr id="350" name="テキスト ボックス 349"/>
        <xdr:cNvSpPr txBox="1"/>
      </xdr:nvSpPr>
      <xdr:spPr>
        <a:xfrm>
          <a:off x="13131800" y="1126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2" name="テキスト ボックス 35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3" name="テキスト ボックス 35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chemeClr val="dk1"/>
              </a:solidFill>
              <a:effectLst/>
              <a:latin typeface="+mn-lt"/>
              <a:ea typeface="+mn-ea"/>
              <a:cs typeface="+mn-cs"/>
            </a:rPr>
            <a:t>　公債費は増加しているが、主な要因は交付税算入率の高い合併特例事業債及び臨時財政対策債に係る償還金であり、実質的な公債費の負担率としては、前年度並で推移している。</a:t>
          </a:r>
        </a:p>
        <a:p>
          <a:r>
            <a:rPr kumimoji="1" lang="ja-JP" altLang="en-US" sz="1200">
              <a:solidFill>
                <a:schemeClr val="dk1"/>
              </a:solidFill>
              <a:effectLst/>
              <a:latin typeface="+mn-lt"/>
              <a:ea typeface="+mn-ea"/>
              <a:cs typeface="+mn-cs"/>
            </a:rPr>
            <a:t>　今後も、公債費は増加する見通しであるため、計画的な地方債の発行と、交付税算入率が高い有利な起債の活用に努め、実質的な公債費負担を抑制していく。</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7" name="直線コネクタ 366"/>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8" name="テキスト ボックス 367"/>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9" name="直線コネクタ 368"/>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0" name="テキスト ボックス 369"/>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1" name="直線コネクタ 370"/>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2" name="テキスト ボックス 371"/>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3" name="直線コネクタ 372"/>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4" name="テキスト ボックス 373"/>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26162</xdr:rowOff>
    </xdr:from>
    <xdr:to>
      <xdr:col>24</xdr:col>
      <xdr:colOff>558800</xdr:colOff>
      <xdr:row>43</xdr:row>
      <xdr:rowOff>27686</xdr:rowOff>
    </xdr:to>
    <xdr:cxnSp macro="">
      <xdr:nvCxnSpPr>
        <xdr:cNvPr id="377" name="直線コネクタ 376"/>
        <xdr:cNvCxnSpPr/>
      </xdr:nvCxnSpPr>
      <xdr:spPr>
        <a:xfrm flipV="1">
          <a:off x="17018000" y="6198362"/>
          <a:ext cx="0" cy="12016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171213</xdr:rowOff>
    </xdr:from>
    <xdr:ext cx="762000" cy="259045"/>
    <xdr:sp macro="" textlink="">
      <xdr:nvSpPr>
        <xdr:cNvPr id="378" name="公債費負担の状況最小値テキスト"/>
        <xdr:cNvSpPr txBox="1"/>
      </xdr:nvSpPr>
      <xdr:spPr>
        <a:xfrm>
          <a:off x="17106900" y="7372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24</xdr:col>
      <xdr:colOff>469900</xdr:colOff>
      <xdr:row>43</xdr:row>
      <xdr:rowOff>27686</xdr:rowOff>
    </xdr:from>
    <xdr:to>
      <xdr:col>24</xdr:col>
      <xdr:colOff>647700</xdr:colOff>
      <xdr:row>43</xdr:row>
      <xdr:rowOff>27686</xdr:rowOff>
    </xdr:to>
    <xdr:cxnSp macro="">
      <xdr:nvCxnSpPr>
        <xdr:cNvPr id="379" name="直線コネクタ 378"/>
        <xdr:cNvCxnSpPr/>
      </xdr:nvCxnSpPr>
      <xdr:spPr>
        <a:xfrm>
          <a:off x="16929100" y="7400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112539</xdr:rowOff>
    </xdr:from>
    <xdr:ext cx="762000" cy="259045"/>
    <xdr:sp macro="" textlink="">
      <xdr:nvSpPr>
        <xdr:cNvPr id="380" name="公債費負担の状況最大値テキスト"/>
        <xdr:cNvSpPr txBox="1"/>
      </xdr:nvSpPr>
      <xdr:spPr>
        <a:xfrm>
          <a:off x="17106900" y="594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24</xdr:col>
      <xdr:colOff>469900</xdr:colOff>
      <xdr:row>36</xdr:row>
      <xdr:rowOff>26162</xdr:rowOff>
    </xdr:from>
    <xdr:to>
      <xdr:col>24</xdr:col>
      <xdr:colOff>647700</xdr:colOff>
      <xdr:row>36</xdr:row>
      <xdr:rowOff>26162</xdr:rowOff>
    </xdr:to>
    <xdr:cxnSp macro="">
      <xdr:nvCxnSpPr>
        <xdr:cNvPr id="381" name="直線コネクタ 380"/>
        <xdr:cNvCxnSpPr/>
      </xdr:nvCxnSpPr>
      <xdr:spPr>
        <a:xfrm>
          <a:off x="16929100" y="619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119888</xdr:rowOff>
    </xdr:from>
    <xdr:to>
      <xdr:col>24</xdr:col>
      <xdr:colOff>558800</xdr:colOff>
      <xdr:row>39</xdr:row>
      <xdr:rowOff>119888</xdr:rowOff>
    </xdr:to>
    <xdr:cxnSp macro="">
      <xdr:nvCxnSpPr>
        <xdr:cNvPr id="382" name="直線コネクタ 381"/>
        <xdr:cNvCxnSpPr/>
      </xdr:nvCxnSpPr>
      <xdr:spPr>
        <a:xfrm>
          <a:off x="16179800" y="680643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54373</xdr:rowOff>
    </xdr:from>
    <xdr:ext cx="762000" cy="259045"/>
    <xdr:sp macro="" textlink="">
      <xdr:nvSpPr>
        <xdr:cNvPr id="383" name="公債費負担の状況平均値テキスト"/>
        <xdr:cNvSpPr txBox="1"/>
      </xdr:nvSpPr>
      <xdr:spPr>
        <a:xfrm>
          <a:off x="17106900" y="63980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37846</xdr:rowOff>
    </xdr:from>
    <xdr:to>
      <xdr:col>24</xdr:col>
      <xdr:colOff>609600</xdr:colOff>
      <xdr:row>38</xdr:row>
      <xdr:rowOff>139446</xdr:rowOff>
    </xdr:to>
    <xdr:sp macro="" textlink="">
      <xdr:nvSpPr>
        <xdr:cNvPr id="384" name="フローチャート : 判断 383"/>
        <xdr:cNvSpPr/>
      </xdr:nvSpPr>
      <xdr:spPr>
        <a:xfrm>
          <a:off x="16967200" y="655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119888</xdr:rowOff>
    </xdr:from>
    <xdr:to>
      <xdr:col>23</xdr:col>
      <xdr:colOff>406400</xdr:colOff>
      <xdr:row>39</xdr:row>
      <xdr:rowOff>119888</xdr:rowOff>
    </xdr:to>
    <xdr:cxnSp macro="">
      <xdr:nvCxnSpPr>
        <xdr:cNvPr id="385" name="直線コネクタ 384"/>
        <xdr:cNvCxnSpPr/>
      </xdr:nvCxnSpPr>
      <xdr:spPr>
        <a:xfrm>
          <a:off x="15290800" y="680643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76454</xdr:rowOff>
    </xdr:from>
    <xdr:to>
      <xdr:col>23</xdr:col>
      <xdr:colOff>457200</xdr:colOff>
      <xdr:row>39</xdr:row>
      <xdr:rowOff>6604</xdr:rowOff>
    </xdr:to>
    <xdr:sp macro="" textlink="">
      <xdr:nvSpPr>
        <xdr:cNvPr id="386" name="フローチャート : 判断 385"/>
        <xdr:cNvSpPr/>
      </xdr:nvSpPr>
      <xdr:spPr>
        <a:xfrm>
          <a:off x="16129000" y="659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16781</xdr:rowOff>
    </xdr:from>
    <xdr:ext cx="736600" cy="259045"/>
    <xdr:sp macro="" textlink="">
      <xdr:nvSpPr>
        <xdr:cNvPr id="387" name="テキスト ボックス 386"/>
        <xdr:cNvSpPr txBox="1"/>
      </xdr:nvSpPr>
      <xdr:spPr>
        <a:xfrm>
          <a:off x="15798800" y="6360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110236</xdr:rowOff>
    </xdr:from>
    <xdr:to>
      <xdr:col>22</xdr:col>
      <xdr:colOff>203200</xdr:colOff>
      <xdr:row>39</xdr:row>
      <xdr:rowOff>119888</xdr:rowOff>
    </xdr:to>
    <xdr:cxnSp macro="">
      <xdr:nvCxnSpPr>
        <xdr:cNvPr id="388" name="直線コネクタ 387"/>
        <xdr:cNvCxnSpPr/>
      </xdr:nvCxnSpPr>
      <xdr:spPr>
        <a:xfrm>
          <a:off x="14401800" y="6796786"/>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105410</xdr:rowOff>
    </xdr:from>
    <xdr:to>
      <xdr:col>22</xdr:col>
      <xdr:colOff>254000</xdr:colOff>
      <xdr:row>39</xdr:row>
      <xdr:rowOff>35560</xdr:rowOff>
    </xdr:to>
    <xdr:sp macro="" textlink="">
      <xdr:nvSpPr>
        <xdr:cNvPr id="389" name="フローチャート : 判断 388"/>
        <xdr:cNvSpPr/>
      </xdr:nvSpPr>
      <xdr:spPr>
        <a:xfrm>
          <a:off x="152400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45737</xdr:rowOff>
    </xdr:from>
    <xdr:ext cx="762000" cy="259045"/>
    <xdr:sp macro="" textlink="">
      <xdr:nvSpPr>
        <xdr:cNvPr id="390" name="テキスト ボックス 389"/>
        <xdr:cNvSpPr txBox="1"/>
      </xdr:nvSpPr>
      <xdr:spPr>
        <a:xfrm>
          <a:off x="14909800" y="638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110236</xdr:rowOff>
    </xdr:from>
    <xdr:to>
      <xdr:col>21</xdr:col>
      <xdr:colOff>0</xdr:colOff>
      <xdr:row>39</xdr:row>
      <xdr:rowOff>144018</xdr:rowOff>
    </xdr:to>
    <xdr:cxnSp macro="">
      <xdr:nvCxnSpPr>
        <xdr:cNvPr id="391" name="直線コネクタ 390"/>
        <xdr:cNvCxnSpPr/>
      </xdr:nvCxnSpPr>
      <xdr:spPr>
        <a:xfrm flipV="1">
          <a:off x="13512800" y="6796786"/>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144018</xdr:rowOff>
    </xdr:from>
    <xdr:to>
      <xdr:col>21</xdr:col>
      <xdr:colOff>50800</xdr:colOff>
      <xdr:row>39</xdr:row>
      <xdr:rowOff>74168</xdr:rowOff>
    </xdr:to>
    <xdr:sp macro="" textlink="">
      <xdr:nvSpPr>
        <xdr:cNvPr id="392" name="フローチャート : 判断 391"/>
        <xdr:cNvSpPr/>
      </xdr:nvSpPr>
      <xdr:spPr>
        <a:xfrm>
          <a:off x="14351000" y="665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84345</xdr:rowOff>
    </xdr:from>
    <xdr:ext cx="762000" cy="259045"/>
    <xdr:sp macro="" textlink="">
      <xdr:nvSpPr>
        <xdr:cNvPr id="393" name="テキスト ボックス 392"/>
        <xdr:cNvSpPr txBox="1"/>
      </xdr:nvSpPr>
      <xdr:spPr>
        <a:xfrm>
          <a:off x="14020800" y="6427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90932</xdr:rowOff>
    </xdr:from>
    <xdr:to>
      <xdr:col>19</xdr:col>
      <xdr:colOff>533400</xdr:colOff>
      <xdr:row>39</xdr:row>
      <xdr:rowOff>21082</xdr:rowOff>
    </xdr:to>
    <xdr:sp macro="" textlink="">
      <xdr:nvSpPr>
        <xdr:cNvPr id="394" name="フローチャート : 判断 393"/>
        <xdr:cNvSpPr/>
      </xdr:nvSpPr>
      <xdr:spPr>
        <a:xfrm>
          <a:off x="13462000" y="6606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31259</xdr:rowOff>
    </xdr:from>
    <xdr:ext cx="762000" cy="259045"/>
    <xdr:sp macro="" textlink="">
      <xdr:nvSpPr>
        <xdr:cNvPr id="395" name="テキスト ボックス 394"/>
        <xdr:cNvSpPr txBox="1"/>
      </xdr:nvSpPr>
      <xdr:spPr>
        <a:xfrm>
          <a:off x="13131800" y="6374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69088</xdr:rowOff>
    </xdr:from>
    <xdr:to>
      <xdr:col>24</xdr:col>
      <xdr:colOff>609600</xdr:colOff>
      <xdr:row>39</xdr:row>
      <xdr:rowOff>170688</xdr:rowOff>
    </xdr:to>
    <xdr:sp macro="" textlink="">
      <xdr:nvSpPr>
        <xdr:cNvPr id="401" name="円/楕円 400"/>
        <xdr:cNvSpPr/>
      </xdr:nvSpPr>
      <xdr:spPr>
        <a:xfrm>
          <a:off x="16967200" y="6755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41165</xdr:rowOff>
    </xdr:from>
    <xdr:ext cx="762000" cy="259045"/>
    <xdr:sp macro="" textlink="">
      <xdr:nvSpPr>
        <xdr:cNvPr id="402" name="公債費負担の状況該当値テキスト"/>
        <xdr:cNvSpPr txBox="1"/>
      </xdr:nvSpPr>
      <xdr:spPr>
        <a:xfrm>
          <a:off x="17106900" y="6727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69088</xdr:rowOff>
    </xdr:from>
    <xdr:to>
      <xdr:col>23</xdr:col>
      <xdr:colOff>457200</xdr:colOff>
      <xdr:row>39</xdr:row>
      <xdr:rowOff>170688</xdr:rowOff>
    </xdr:to>
    <xdr:sp macro="" textlink="">
      <xdr:nvSpPr>
        <xdr:cNvPr id="403" name="円/楕円 402"/>
        <xdr:cNvSpPr/>
      </xdr:nvSpPr>
      <xdr:spPr>
        <a:xfrm>
          <a:off x="16129000" y="6755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155465</xdr:rowOff>
    </xdr:from>
    <xdr:ext cx="736600" cy="259045"/>
    <xdr:sp macro="" textlink="">
      <xdr:nvSpPr>
        <xdr:cNvPr id="404" name="テキスト ボックス 403"/>
        <xdr:cNvSpPr txBox="1"/>
      </xdr:nvSpPr>
      <xdr:spPr>
        <a:xfrm>
          <a:off x="15798800" y="68420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69088</xdr:rowOff>
    </xdr:from>
    <xdr:to>
      <xdr:col>22</xdr:col>
      <xdr:colOff>254000</xdr:colOff>
      <xdr:row>39</xdr:row>
      <xdr:rowOff>170688</xdr:rowOff>
    </xdr:to>
    <xdr:sp macro="" textlink="">
      <xdr:nvSpPr>
        <xdr:cNvPr id="405" name="円/楕円 404"/>
        <xdr:cNvSpPr/>
      </xdr:nvSpPr>
      <xdr:spPr>
        <a:xfrm>
          <a:off x="15240000" y="6755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155465</xdr:rowOff>
    </xdr:from>
    <xdr:ext cx="762000" cy="259045"/>
    <xdr:sp macro="" textlink="">
      <xdr:nvSpPr>
        <xdr:cNvPr id="406" name="テキスト ボックス 405"/>
        <xdr:cNvSpPr txBox="1"/>
      </xdr:nvSpPr>
      <xdr:spPr>
        <a:xfrm>
          <a:off x="14909800" y="6842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59436</xdr:rowOff>
    </xdr:from>
    <xdr:to>
      <xdr:col>21</xdr:col>
      <xdr:colOff>50800</xdr:colOff>
      <xdr:row>39</xdr:row>
      <xdr:rowOff>161036</xdr:rowOff>
    </xdr:to>
    <xdr:sp macro="" textlink="">
      <xdr:nvSpPr>
        <xdr:cNvPr id="407" name="円/楕円 406"/>
        <xdr:cNvSpPr/>
      </xdr:nvSpPr>
      <xdr:spPr>
        <a:xfrm>
          <a:off x="14351000" y="6745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145813</xdr:rowOff>
    </xdr:from>
    <xdr:ext cx="762000" cy="259045"/>
    <xdr:sp macro="" textlink="">
      <xdr:nvSpPr>
        <xdr:cNvPr id="408" name="テキスト ボックス 407"/>
        <xdr:cNvSpPr txBox="1"/>
      </xdr:nvSpPr>
      <xdr:spPr>
        <a:xfrm>
          <a:off x="14020800" y="683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93218</xdr:rowOff>
    </xdr:from>
    <xdr:to>
      <xdr:col>19</xdr:col>
      <xdr:colOff>533400</xdr:colOff>
      <xdr:row>40</xdr:row>
      <xdr:rowOff>23368</xdr:rowOff>
    </xdr:to>
    <xdr:sp macro="" textlink="">
      <xdr:nvSpPr>
        <xdr:cNvPr id="409" name="円/楕円 408"/>
        <xdr:cNvSpPr/>
      </xdr:nvSpPr>
      <xdr:spPr>
        <a:xfrm>
          <a:off x="13462000" y="6779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8145</xdr:rowOff>
    </xdr:from>
    <xdr:ext cx="762000" cy="259045"/>
    <xdr:sp macro="" textlink="">
      <xdr:nvSpPr>
        <xdr:cNvPr id="410" name="テキスト ボックス 409"/>
        <xdr:cNvSpPr txBox="1"/>
      </xdr:nvSpPr>
      <xdr:spPr>
        <a:xfrm>
          <a:off x="13131800" y="686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77/87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980">
              <a:solidFill>
                <a:schemeClr val="dk1"/>
              </a:solidFill>
              <a:effectLst/>
              <a:latin typeface="+mn-lt"/>
              <a:ea typeface="+mn-ea"/>
              <a:cs typeface="+mn-cs"/>
            </a:rPr>
            <a:t>　前年度より</a:t>
          </a:r>
          <a:r>
            <a:rPr lang="en-US" altLang="ja-JP" sz="980">
              <a:solidFill>
                <a:schemeClr val="dk1"/>
              </a:solidFill>
              <a:effectLst/>
              <a:latin typeface="+mn-lt"/>
              <a:ea typeface="+mn-ea"/>
              <a:cs typeface="+mn-cs"/>
            </a:rPr>
            <a:t>8.5</a:t>
          </a:r>
          <a:r>
            <a:rPr lang="ja-JP" altLang="ja-JP" sz="980">
              <a:solidFill>
                <a:schemeClr val="dk1"/>
              </a:solidFill>
              <a:effectLst/>
              <a:latin typeface="+mn-lt"/>
              <a:ea typeface="+mn-ea"/>
              <a:cs typeface="+mn-cs"/>
            </a:rPr>
            <a:t>ポイント改善している要因は、公営企業債のうち下水道事業に係る一般会計負担の減少と、一部事務組合の地方債残高が減少したことによる。</a:t>
          </a:r>
        </a:p>
        <a:p>
          <a:r>
            <a:rPr lang="ja-JP" altLang="ja-JP" sz="980">
              <a:solidFill>
                <a:schemeClr val="dk1"/>
              </a:solidFill>
              <a:effectLst/>
              <a:latin typeface="+mn-lt"/>
              <a:ea typeface="+mn-ea"/>
              <a:cs typeface="+mn-cs"/>
            </a:rPr>
            <a:t>　一般会計の地方債残高は増加しているが、主な要因は交付税算入率の高い合併特例事業債及び臨時財政対策債の発行によるものであり、実質的な負担にはなっていない。</a:t>
          </a:r>
        </a:p>
        <a:p>
          <a:r>
            <a:rPr lang="ja-JP" altLang="ja-JP" sz="980">
              <a:solidFill>
                <a:schemeClr val="dk1"/>
              </a:solidFill>
              <a:effectLst/>
              <a:latin typeface="+mn-lt"/>
              <a:ea typeface="+mn-ea"/>
              <a:cs typeface="+mn-cs"/>
            </a:rPr>
            <a:t>　今後も、建設的事業の財源として地方債の発行は増加していく見通しであるが、計画的な地方債の発行と、合併特例事業債のような交付税算入率が高</a:t>
          </a:r>
          <a:r>
            <a:rPr lang="ja-JP" altLang="en-US" sz="980">
              <a:solidFill>
                <a:schemeClr val="dk1"/>
              </a:solidFill>
              <a:effectLst/>
              <a:latin typeface="+mn-lt"/>
              <a:ea typeface="+mn-ea"/>
              <a:cs typeface="+mn-cs"/>
            </a:rPr>
            <a:t>い</a:t>
          </a:r>
          <a:r>
            <a:rPr lang="ja-JP" altLang="ja-JP" sz="980">
              <a:solidFill>
                <a:schemeClr val="dk1"/>
              </a:solidFill>
              <a:effectLst/>
              <a:latin typeface="+mn-lt"/>
              <a:ea typeface="+mn-ea"/>
              <a:cs typeface="+mn-cs"/>
            </a:rPr>
            <a:t>有利な起債の活用に努め、実質的な負担を抑制していく。</a:t>
          </a:r>
          <a:endParaRPr lang="en-US" altLang="ja-JP" sz="980">
            <a:solidFill>
              <a:schemeClr val="dk1"/>
            </a:solidFill>
            <a:effectLst/>
            <a:latin typeface="+mn-lt"/>
            <a:ea typeface="+mn-ea"/>
            <a:cs typeface="+mn-cs"/>
          </a:endParaRPr>
        </a:p>
        <a:p>
          <a:r>
            <a:rPr lang="en-US" altLang="ja-JP" sz="980">
              <a:solidFill>
                <a:schemeClr val="dk1"/>
              </a:solidFill>
              <a:effectLst/>
              <a:latin typeface="+mn-lt"/>
              <a:ea typeface="+mn-ea"/>
              <a:cs typeface="+mn-cs"/>
            </a:rPr>
            <a:t>※</a:t>
          </a:r>
          <a:r>
            <a:rPr lang="ja-JP" altLang="en-US" sz="980">
              <a:solidFill>
                <a:schemeClr val="dk1"/>
              </a:solidFill>
              <a:effectLst/>
              <a:latin typeface="+mn-lt"/>
              <a:ea typeface="+mn-ea"/>
              <a:cs typeface="+mn-cs"/>
            </a:rPr>
            <a:t>平成</a:t>
          </a:r>
          <a:r>
            <a:rPr lang="en-US" altLang="ja-JP" sz="980">
              <a:solidFill>
                <a:schemeClr val="dk1"/>
              </a:solidFill>
              <a:effectLst/>
              <a:latin typeface="+mn-lt"/>
              <a:ea typeface="+mn-ea"/>
              <a:cs typeface="+mn-cs"/>
            </a:rPr>
            <a:t>26</a:t>
          </a:r>
          <a:r>
            <a:rPr lang="ja-JP" altLang="en-US" sz="980">
              <a:solidFill>
                <a:schemeClr val="dk1"/>
              </a:solidFill>
              <a:effectLst/>
              <a:latin typeface="+mn-lt"/>
              <a:ea typeface="+mn-ea"/>
              <a:cs typeface="+mn-cs"/>
            </a:rPr>
            <a:t>年度の将来負担比率の算定において、過年度の算定に誤りがあったことが判明したため、数値に訂正が生じている。　</a:t>
          </a:r>
          <a:r>
            <a:rPr lang="en-US" altLang="ja-JP" sz="980">
              <a:solidFill>
                <a:schemeClr val="dk1"/>
              </a:solidFill>
              <a:effectLst/>
              <a:latin typeface="+mn-lt"/>
              <a:ea typeface="+mn-ea"/>
              <a:cs typeface="+mn-cs"/>
            </a:rPr>
            <a:t>【</a:t>
          </a:r>
          <a:r>
            <a:rPr lang="ja-JP" altLang="en-US" sz="980">
              <a:solidFill>
                <a:schemeClr val="dk1"/>
              </a:solidFill>
              <a:effectLst/>
              <a:latin typeface="+mn-lt"/>
              <a:ea typeface="+mn-ea"/>
              <a:cs typeface="+mn-cs"/>
            </a:rPr>
            <a:t>将来負担比率</a:t>
          </a:r>
          <a:r>
            <a:rPr lang="en-US" altLang="ja-JP" sz="980">
              <a:solidFill>
                <a:schemeClr val="dk1"/>
              </a:solidFill>
              <a:effectLst/>
              <a:latin typeface="+mn-lt"/>
              <a:ea typeface="+mn-ea"/>
              <a:cs typeface="+mn-cs"/>
            </a:rPr>
            <a:t>】 </a:t>
          </a:r>
          <a:r>
            <a:rPr lang="ja-JP" altLang="en-US" sz="980">
              <a:solidFill>
                <a:schemeClr val="dk1"/>
              </a:solidFill>
              <a:effectLst/>
              <a:latin typeface="+mn-lt"/>
              <a:ea typeface="+mn-ea"/>
              <a:cs typeface="+mn-cs"/>
            </a:rPr>
            <a:t>平成</a:t>
          </a:r>
          <a:r>
            <a:rPr lang="en-US" altLang="ja-JP" sz="980">
              <a:solidFill>
                <a:schemeClr val="dk1"/>
              </a:solidFill>
              <a:effectLst/>
              <a:latin typeface="+mn-lt"/>
              <a:ea typeface="+mn-ea"/>
              <a:cs typeface="+mn-cs"/>
            </a:rPr>
            <a:t>25</a:t>
          </a:r>
          <a:r>
            <a:rPr lang="ja-JP" altLang="en-US" sz="980">
              <a:solidFill>
                <a:schemeClr val="dk1"/>
              </a:solidFill>
              <a:effectLst/>
              <a:latin typeface="+mn-lt"/>
              <a:ea typeface="+mn-ea"/>
              <a:cs typeface="+mn-cs"/>
            </a:rPr>
            <a:t>年度 ： （誤）</a:t>
          </a:r>
          <a:r>
            <a:rPr lang="en-US" altLang="ja-JP" sz="980">
              <a:solidFill>
                <a:schemeClr val="dk1"/>
              </a:solidFill>
              <a:effectLst/>
              <a:latin typeface="+mn-lt"/>
              <a:ea typeface="+mn-ea"/>
              <a:cs typeface="+mn-cs"/>
            </a:rPr>
            <a:t>97.6%</a:t>
          </a:r>
          <a:r>
            <a:rPr lang="ja-JP" altLang="en-US" sz="980">
              <a:solidFill>
                <a:schemeClr val="dk1"/>
              </a:solidFill>
              <a:effectLst/>
              <a:latin typeface="+mn-lt"/>
              <a:ea typeface="+mn-ea"/>
              <a:cs typeface="+mn-cs"/>
            </a:rPr>
            <a:t>　→　（正）</a:t>
          </a:r>
          <a:r>
            <a:rPr lang="en-US" altLang="ja-JP" sz="980">
              <a:solidFill>
                <a:schemeClr val="dk1"/>
              </a:solidFill>
              <a:effectLst/>
              <a:latin typeface="+mn-lt"/>
              <a:ea typeface="+mn-ea"/>
              <a:cs typeface="+mn-cs"/>
            </a:rPr>
            <a:t>97.7%</a:t>
          </a:r>
          <a:endParaRPr lang="ja-JP" altLang="ja-JP" sz="980">
            <a:solidFill>
              <a:schemeClr val="dk1"/>
            </a:solidFill>
            <a:effectLst/>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7" name="直線コネクタ 426"/>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8" name="テキスト ボックス 427"/>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9" name="直線コネクタ 428"/>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0" name="テキスト ボックス 429"/>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1" name="直線コネクタ 430"/>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2" name="テキスト ボックス 431"/>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3" name="直線コネクタ 432"/>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4" name="テキスト ボックス 433"/>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22</xdr:row>
      <xdr:rowOff>86462</xdr:rowOff>
    </xdr:to>
    <xdr:cxnSp macro="">
      <xdr:nvCxnSpPr>
        <xdr:cNvPr id="437" name="直線コネクタ 436"/>
        <xdr:cNvCxnSpPr/>
      </xdr:nvCxnSpPr>
      <xdr:spPr>
        <a:xfrm flipV="1">
          <a:off x="17018000" y="2451100"/>
          <a:ext cx="0" cy="14072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58539</xdr:rowOff>
    </xdr:from>
    <xdr:ext cx="762000" cy="259045"/>
    <xdr:sp macro="" textlink="">
      <xdr:nvSpPr>
        <xdr:cNvPr id="438" name="将来負担の状況最小値テキスト"/>
        <xdr:cNvSpPr txBox="1"/>
      </xdr:nvSpPr>
      <xdr:spPr>
        <a:xfrm>
          <a:off x="17106900" y="3830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291.6</a:t>
          </a:r>
          <a:endParaRPr kumimoji="1" lang="ja-JP" altLang="en-US" sz="1000" b="1">
            <a:latin typeface="ＭＳ Ｐゴシック"/>
          </a:endParaRPr>
        </a:p>
      </xdr:txBody>
    </xdr:sp>
    <xdr:clientData/>
  </xdr:oneCellAnchor>
  <xdr:twoCellAnchor>
    <xdr:from>
      <xdr:col>24</xdr:col>
      <xdr:colOff>469900</xdr:colOff>
      <xdr:row>22</xdr:row>
      <xdr:rowOff>86462</xdr:rowOff>
    </xdr:from>
    <xdr:to>
      <xdr:col>24</xdr:col>
      <xdr:colOff>647700</xdr:colOff>
      <xdr:row>22</xdr:row>
      <xdr:rowOff>86462</xdr:rowOff>
    </xdr:to>
    <xdr:cxnSp macro="">
      <xdr:nvCxnSpPr>
        <xdr:cNvPr id="439" name="直線コネクタ 438"/>
        <xdr:cNvCxnSpPr/>
      </xdr:nvCxnSpPr>
      <xdr:spPr>
        <a:xfrm>
          <a:off x="16929100" y="385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0"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1" name="直線コネクタ 440"/>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138379</xdr:rowOff>
    </xdr:from>
    <xdr:to>
      <xdr:col>24</xdr:col>
      <xdr:colOff>558800</xdr:colOff>
      <xdr:row>17</xdr:row>
      <xdr:rowOff>7468</xdr:rowOff>
    </xdr:to>
    <xdr:cxnSp macro="">
      <xdr:nvCxnSpPr>
        <xdr:cNvPr id="442" name="直線コネクタ 441"/>
        <xdr:cNvCxnSpPr/>
      </xdr:nvCxnSpPr>
      <xdr:spPr>
        <a:xfrm flipV="1">
          <a:off x="16179800" y="2881579"/>
          <a:ext cx="838200" cy="40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8196</xdr:rowOff>
    </xdr:from>
    <xdr:ext cx="762000" cy="259045"/>
    <xdr:sp macro="" textlink="">
      <xdr:nvSpPr>
        <xdr:cNvPr id="443" name="将来負担の状況平均値テキスト"/>
        <xdr:cNvSpPr txBox="1"/>
      </xdr:nvSpPr>
      <xdr:spPr>
        <a:xfrm>
          <a:off x="17106900" y="24084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163119</xdr:rowOff>
    </xdr:from>
    <xdr:to>
      <xdr:col>24</xdr:col>
      <xdr:colOff>609600</xdr:colOff>
      <xdr:row>15</xdr:row>
      <xdr:rowOff>93269</xdr:rowOff>
    </xdr:to>
    <xdr:sp macro="" textlink="">
      <xdr:nvSpPr>
        <xdr:cNvPr id="444" name="フローチャート : 判断 443"/>
        <xdr:cNvSpPr/>
      </xdr:nvSpPr>
      <xdr:spPr>
        <a:xfrm>
          <a:off x="16967200" y="2563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7468</xdr:rowOff>
    </xdr:from>
    <xdr:to>
      <xdr:col>23</xdr:col>
      <xdr:colOff>406400</xdr:colOff>
      <xdr:row>17</xdr:row>
      <xdr:rowOff>93853</xdr:rowOff>
    </xdr:to>
    <xdr:cxnSp macro="">
      <xdr:nvCxnSpPr>
        <xdr:cNvPr id="445" name="直線コネクタ 444"/>
        <xdr:cNvCxnSpPr/>
      </xdr:nvCxnSpPr>
      <xdr:spPr>
        <a:xfrm flipV="1">
          <a:off x="15290800" y="2922118"/>
          <a:ext cx="889000" cy="86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10008</xdr:rowOff>
    </xdr:from>
    <xdr:to>
      <xdr:col>23</xdr:col>
      <xdr:colOff>457200</xdr:colOff>
      <xdr:row>15</xdr:row>
      <xdr:rowOff>111608</xdr:rowOff>
    </xdr:to>
    <xdr:sp macro="" textlink="">
      <xdr:nvSpPr>
        <xdr:cNvPr id="446" name="フローチャート : 判断 445"/>
        <xdr:cNvSpPr/>
      </xdr:nvSpPr>
      <xdr:spPr>
        <a:xfrm>
          <a:off x="16129000" y="258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121785</xdr:rowOff>
    </xdr:from>
    <xdr:ext cx="736600" cy="259045"/>
    <xdr:sp macro="" textlink="">
      <xdr:nvSpPr>
        <xdr:cNvPr id="447" name="テキスト ボックス 446"/>
        <xdr:cNvSpPr txBox="1"/>
      </xdr:nvSpPr>
      <xdr:spPr>
        <a:xfrm>
          <a:off x="15798800" y="2350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93853</xdr:rowOff>
    </xdr:from>
    <xdr:to>
      <xdr:col>22</xdr:col>
      <xdr:colOff>203200</xdr:colOff>
      <xdr:row>17</xdr:row>
      <xdr:rowOff>166243</xdr:rowOff>
    </xdr:to>
    <xdr:cxnSp macro="">
      <xdr:nvCxnSpPr>
        <xdr:cNvPr id="448" name="直線コネクタ 447"/>
        <xdr:cNvCxnSpPr/>
      </xdr:nvCxnSpPr>
      <xdr:spPr>
        <a:xfrm flipV="1">
          <a:off x="14401800" y="3008503"/>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51029</xdr:rowOff>
    </xdr:from>
    <xdr:to>
      <xdr:col>22</xdr:col>
      <xdr:colOff>254000</xdr:colOff>
      <xdr:row>15</xdr:row>
      <xdr:rowOff>152629</xdr:rowOff>
    </xdr:to>
    <xdr:sp macro="" textlink="">
      <xdr:nvSpPr>
        <xdr:cNvPr id="449" name="フローチャート : 判断 448"/>
        <xdr:cNvSpPr/>
      </xdr:nvSpPr>
      <xdr:spPr>
        <a:xfrm>
          <a:off x="15240000" y="262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162806</xdr:rowOff>
    </xdr:from>
    <xdr:ext cx="762000" cy="259045"/>
    <xdr:sp macro="" textlink="">
      <xdr:nvSpPr>
        <xdr:cNvPr id="450" name="テキスト ボックス 449"/>
        <xdr:cNvSpPr txBox="1"/>
      </xdr:nvSpPr>
      <xdr:spPr>
        <a:xfrm>
          <a:off x="14909800" y="2391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46.1</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166243</xdr:rowOff>
    </xdr:from>
    <xdr:to>
      <xdr:col>21</xdr:col>
      <xdr:colOff>0</xdr:colOff>
      <xdr:row>18</xdr:row>
      <xdr:rowOff>75387</xdr:rowOff>
    </xdr:to>
    <xdr:cxnSp macro="">
      <xdr:nvCxnSpPr>
        <xdr:cNvPr id="451" name="直線コネクタ 450"/>
        <xdr:cNvCxnSpPr/>
      </xdr:nvCxnSpPr>
      <xdr:spPr>
        <a:xfrm flipV="1">
          <a:off x="13512800" y="3080893"/>
          <a:ext cx="889000" cy="80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96393</xdr:rowOff>
    </xdr:from>
    <xdr:to>
      <xdr:col>21</xdr:col>
      <xdr:colOff>50800</xdr:colOff>
      <xdr:row>16</xdr:row>
      <xdr:rowOff>26543</xdr:rowOff>
    </xdr:to>
    <xdr:sp macro="" textlink="">
      <xdr:nvSpPr>
        <xdr:cNvPr id="452" name="フローチャート : 判断 451"/>
        <xdr:cNvSpPr/>
      </xdr:nvSpPr>
      <xdr:spPr>
        <a:xfrm>
          <a:off x="14351000" y="266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36720</xdr:rowOff>
    </xdr:from>
    <xdr:ext cx="762000" cy="259045"/>
    <xdr:sp macro="" textlink="">
      <xdr:nvSpPr>
        <xdr:cNvPr id="453" name="テキスト ボックス 452"/>
        <xdr:cNvSpPr txBox="1"/>
      </xdr:nvSpPr>
      <xdr:spPr>
        <a:xfrm>
          <a:off x="14020800" y="243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69850</xdr:rowOff>
    </xdr:from>
    <xdr:to>
      <xdr:col>19</xdr:col>
      <xdr:colOff>533400</xdr:colOff>
      <xdr:row>16</xdr:row>
      <xdr:rowOff>0</xdr:rowOff>
    </xdr:to>
    <xdr:sp macro="" textlink="">
      <xdr:nvSpPr>
        <xdr:cNvPr id="454" name="フローチャート : 判断 453"/>
        <xdr:cNvSpPr/>
      </xdr:nvSpPr>
      <xdr:spPr>
        <a:xfrm>
          <a:off x="13462000" y="264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10177</xdr:rowOff>
    </xdr:from>
    <xdr:ext cx="762000" cy="259045"/>
    <xdr:sp macro="" textlink="">
      <xdr:nvSpPr>
        <xdr:cNvPr id="455" name="テキスト ボックス 454"/>
        <xdr:cNvSpPr txBox="1"/>
      </xdr:nvSpPr>
      <xdr:spPr>
        <a:xfrm>
          <a:off x="13131800" y="241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87579</xdr:rowOff>
    </xdr:from>
    <xdr:to>
      <xdr:col>24</xdr:col>
      <xdr:colOff>609600</xdr:colOff>
      <xdr:row>17</xdr:row>
      <xdr:rowOff>17729</xdr:rowOff>
    </xdr:to>
    <xdr:sp macro="" textlink="">
      <xdr:nvSpPr>
        <xdr:cNvPr id="461" name="円/楕円 460"/>
        <xdr:cNvSpPr/>
      </xdr:nvSpPr>
      <xdr:spPr>
        <a:xfrm>
          <a:off x="16967200" y="2830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59656</xdr:rowOff>
    </xdr:from>
    <xdr:ext cx="762000" cy="259045"/>
    <xdr:sp macro="" textlink="">
      <xdr:nvSpPr>
        <xdr:cNvPr id="462" name="将来負担の状況該当値テキスト"/>
        <xdr:cNvSpPr txBox="1"/>
      </xdr:nvSpPr>
      <xdr:spPr>
        <a:xfrm>
          <a:off x="17106900" y="2802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128118</xdr:rowOff>
    </xdr:from>
    <xdr:to>
      <xdr:col>23</xdr:col>
      <xdr:colOff>457200</xdr:colOff>
      <xdr:row>17</xdr:row>
      <xdr:rowOff>58268</xdr:rowOff>
    </xdr:to>
    <xdr:sp macro="" textlink="">
      <xdr:nvSpPr>
        <xdr:cNvPr id="463" name="円/楕円 462"/>
        <xdr:cNvSpPr/>
      </xdr:nvSpPr>
      <xdr:spPr>
        <a:xfrm>
          <a:off x="16129000" y="2871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43045</xdr:rowOff>
    </xdr:from>
    <xdr:ext cx="736600" cy="259045"/>
    <xdr:sp macro="" textlink="">
      <xdr:nvSpPr>
        <xdr:cNvPr id="464" name="テキスト ボックス 463"/>
        <xdr:cNvSpPr txBox="1"/>
      </xdr:nvSpPr>
      <xdr:spPr>
        <a:xfrm>
          <a:off x="15798800" y="29576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43053</xdr:rowOff>
    </xdr:from>
    <xdr:to>
      <xdr:col>22</xdr:col>
      <xdr:colOff>254000</xdr:colOff>
      <xdr:row>17</xdr:row>
      <xdr:rowOff>144653</xdr:rowOff>
    </xdr:to>
    <xdr:sp macro="" textlink="">
      <xdr:nvSpPr>
        <xdr:cNvPr id="465" name="円/楕円 464"/>
        <xdr:cNvSpPr/>
      </xdr:nvSpPr>
      <xdr:spPr>
        <a:xfrm>
          <a:off x="15240000" y="2957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129430</xdr:rowOff>
    </xdr:from>
    <xdr:ext cx="762000" cy="259045"/>
    <xdr:sp macro="" textlink="">
      <xdr:nvSpPr>
        <xdr:cNvPr id="466" name="テキスト ボックス 465"/>
        <xdr:cNvSpPr txBox="1"/>
      </xdr:nvSpPr>
      <xdr:spPr>
        <a:xfrm>
          <a:off x="14909800" y="3044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115.5</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115443</xdr:rowOff>
    </xdr:from>
    <xdr:to>
      <xdr:col>21</xdr:col>
      <xdr:colOff>50800</xdr:colOff>
      <xdr:row>18</xdr:row>
      <xdr:rowOff>45593</xdr:rowOff>
    </xdr:to>
    <xdr:sp macro="" textlink="">
      <xdr:nvSpPr>
        <xdr:cNvPr id="467" name="円/楕円 466"/>
        <xdr:cNvSpPr/>
      </xdr:nvSpPr>
      <xdr:spPr>
        <a:xfrm>
          <a:off x="14351000" y="3030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30370</xdr:rowOff>
    </xdr:from>
    <xdr:ext cx="762000" cy="259045"/>
    <xdr:sp macro="" textlink="">
      <xdr:nvSpPr>
        <xdr:cNvPr id="468" name="テキスト ボックス 467"/>
        <xdr:cNvSpPr txBox="1"/>
      </xdr:nvSpPr>
      <xdr:spPr>
        <a:xfrm>
          <a:off x="14020800" y="3116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130.5</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24587</xdr:rowOff>
    </xdr:from>
    <xdr:to>
      <xdr:col>19</xdr:col>
      <xdr:colOff>533400</xdr:colOff>
      <xdr:row>18</xdr:row>
      <xdr:rowOff>126187</xdr:rowOff>
    </xdr:to>
    <xdr:sp macro="" textlink="">
      <xdr:nvSpPr>
        <xdr:cNvPr id="469" name="円/楕円 468"/>
        <xdr:cNvSpPr/>
      </xdr:nvSpPr>
      <xdr:spPr>
        <a:xfrm>
          <a:off x="13462000" y="3110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110964</xdr:rowOff>
    </xdr:from>
    <xdr:ext cx="762000" cy="259045"/>
    <xdr:sp macro="" textlink="">
      <xdr:nvSpPr>
        <xdr:cNvPr id="470" name="テキスト ボックス 469"/>
        <xdr:cNvSpPr txBox="1"/>
      </xdr:nvSpPr>
      <xdr:spPr>
        <a:xfrm>
          <a:off x="13131800" y="3197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三重県桑名市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142,808
139,874
136.68
49,380,697
48,129,710
1,037,487
29,871,712
53,847,440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89.2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　前年度より</a:t>
          </a:r>
          <a:r>
            <a:rPr kumimoji="1" lang="en-US" altLang="ja-JP" sz="1200">
              <a:solidFill>
                <a:schemeClr val="dk1"/>
              </a:solidFill>
              <a:effectLst/>
              <a:latin typeface="+mn-lt"/>
              <a:ea typeface="+mn-ea"/>
              <a:cs typeface="+mn-cs"/>
            </a:rPr>
            <a:t>1.2</a:t>
          </a:r>
          <a:r>
            <a:rPr kumimoji="1" lang="ja-JP" altLang="ja-JP" sz="1200">
              <a:solidFill>
                <a:schemeClr val="dk1"/>
              </a:solidFill>
              <a:effectLst/>
              <a:latin typeface="+mn-lt"/>
              <a:ea typeface="+mn-ea"/>
              <a:cs typeface="+mn-cs"/>
            </a:rPr>
            <a:t>ポイント高くなった要因は、平成</a:t>
          </a:r>
          <a:r>
            <a:rPr kumimoji="1" lang="en-US" altLang="ja-JP" sz="1200">
              <a:solidFill>
                <a:schemeClr val="dk1"/>
              </a:solidFill>
              <a:effectLst/>
              <a:latin typeface="+mn-lt"/>
              <a:ea typeface="+mn-ea"/>
              <a:cs typeface="+mn-cs"/>
            </a:rPr>
            <a:t>25</a:t>
          </a:r>
          <a:r>
            <a:rPr kumimoji="1" lang="ja-JP" altLang="ja-JP" sz="1200">
              <a:solidFill>
                <a:schemeClr val="dk1"/>
              </a:solidFill>
              <a:effectLst/>
              <a:latin typeface="+mn-lt"/>
              <a:ea typeface="+mn-ea"/>
              <a:cs typeface="+mn-cs"/>
            </a:rPr>
            <a:t>年度に実施した地方公務員給与費の臨時特例による給与費削減の終了などにより、人件費が増加したことによる。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類似団体に比べ比率が高い要因は、合併によ</a:t>
          </a:r>
          <a:r>
            <a:rPr kumimoji="1" lang="ja-JP" altLang="en-US" sz="1200">
              <a:solidFill>
                <a:schemeClr val="dk1"/>
              </a:solidFill>
              <a:effectLst/>
              <a:latin typeface="+mn-lt"/>
              <a:ea typeface="+mn-ea"/>
              <a:cs typeface="+mn-cs"/>
            </a:rPr>
            <a:t>り</a:t>
          </a:r>
          <a:r>
            <a:rPr kumimoji="1" lang="ja-JP" altLang="ja-JP" sz="1200">
              <a:solidFill>
                <a:schemeClr val="dk1"/>
              </a:solidFill>
              <a:effectLst/>
              <a:latin typeface="+mn-lt"/>
              <a:ea typeface="+mn-ea"/>
              <a:cs typeface="+mn-cs"/>
            </a:rPr>
            <a:t>職員数</a:t>
          </a:r>
          <a:r>
            <a:rPr kumimoji="1" lang="ja-JP" altLang="en-US" sz="1200">
              <a:solidFill>
                <a:schemeClr val="dk1"/>
              </a:solidFill>
              <a:effectLst/>
              <a:latin typeface="+mn-lt"/>
              <a:ea typeface="+mn-ea"/>
              <a:cs typeface="+mn-cs"/>
            </a:rPr>
            <a:t>が増加したこと</a:t>
          </a:r>
          <a:r>
            <a:rPr kumimoji="1" lang="ja-JP" altLang="ja-JP" sz="1200">
              <a:solidFill>
                <a:schemeClr val="dk1"/>
              </a:solidFill>
              <a:effectLst/>
              <a:latin typeface="+mn-lt"/>
              <a:ea typeface="+mn-ea"/>
              <a:cs typeface="+mn-cs"/>
            </a:rPr>
            <a:t>や</a:t>
          </a:r>
          <a:r>
            <a:rPr kumimoji="1" lang="ja-JP" altLang="en-US" sz="1200">
              <a:solidFill>
                <a:schemeClr val="dk1"/>
              </a:solidFill>
              <a:effectLst/>
              <a:latin typeface="+mn-lt"/>
              <a:ea typeface="+mn-ea"/>
              <a:cs typeface="+mn-cs"/>
            </a:rPr>
            <a:t>、旧市内の各小学校に幼稚園を併設したことにより教育職数が多くなったことなどによるものである。</a:t>
          </a:r>
          <a:endParaRPr kumimoji="1" lang="en-US" altLang="ja-JP"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定員適正化計画にもとづ</a:t>
          </a:r>
          <a:r>
            <a:rPr kumimoji="1" lang="ja-JP" altLang="en-US" sz="1200">
              <a:solidFill>
                <a:schemeClr val="dk1"/>
              </a:solidFill>
              <a:effectLst/>
              <a:latin typeface="+mn-lt"/>
              <a:ea typeface="+mn-ea"/>
              <a:cs typeface="+mn-cs"/>
            </a:rPr>
            <a:t>く</a:t>
          </a:r>
          <a:r>
            <a:rPr lang="ja-JP" altLang="ja-JP" sz="1200">
              <a:solidFill>
                <a:schemeClr val="dk1"/>
              </a:solidFill>
              <a:effectLst/>
              <a:latin typeface="+mn-lt"/>
              <a:ea typeface="+mn-ea"/>
              <a:cs typeface="+mn-cs"/>
            </a:rPr>
            <a:t>適正な職員配置と</a:t>
          </a:r>
          <a:r>
            <a:rPr lang="ja-JP" altLang="en-US" sz="1200">
              <a:solidFill>
                <a:schemeClr val="dk1"/>
              </a:solidFill>
              <a:effectLst/>
              <a:latin typeface="+mn-lt"/>
              <a:ea typeface="+mn-ea"/>
              <a:cs typeface="+mn-cs"/>
            </a:rPr>
            <a:t>並行して</a:t>
          </a:r>
          <a:r>
            <a:rPr lang="ja-JP" altLang="ja-JP" sz="1200">
              <a:solidFill>
                <a:schemeClr val="dk1"/>
              </a:solidFill>
              <a:effectLst/>
              <a:latin typeface="+mn-lt"/>
              <a:ea typeface="+mn-ea"/>
              <a:cs typeface="+mn-cs"/>
            </a:rPr>
            <a:t>、</a:t>
          </a:r>
          <a:r>
            <a:rPr lang="ja-JP" altLang="en-US" sz="1200">
              <a:solidFill>
                <a:schemeClr val="dk1"/>
              </a:solidFill>
              <a:effectLst/>
              <a:latin typeface="+mn-lt"/>
              <a:ea typeface="+mn-ea"/>
              <a:cs typeface="+mn-cs"/>
            </a:rPr>
            <a:t>施設の統廃合により職員数の削減を進めていく。</a:t>
          </a:r>
          <a:endParaRPr lang="ja-JP" altLang="ja-JP" sz="12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85090</xdr:rowOff>
    </xdr:from>
    <xdr:to>
      <xdr:col>7</xdr:col>
      <xdr:colOff>15875</xdr:colOff>
      <xdr:row>41</xdr:row>
      <xdr:rowOff>8890</xdr:rowOff>
    </xdr:to>
    <xdr:cxnSp macro="">
      <xdr:nvCxnSpPr>
        <xdr:cNvPr id="59" name="直線コネクタ 58"/>
        <xdr:cNvCxnSpPr/>
      </xdr:nvCxnSpPr>
      <xdr:spPr>
        <a:xfrm flipV="1">
          <a:off x="4826000" y="574294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152417</xdr:rowOff>
    </xdr:from>
    <xdr:ext cx="762000" cy="259045"/>
    <xdr:sp macro="" textlink="">
      <xdr:nvSpPr>
        <xdr:cNvPr id="60" name="人件費最小値テキスト"/>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1" name="直線コネクタ 60"/>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17</xdr:rowOff>
    </xdr:from>
    <xdr:ext cx="762000" cy="259045"/>
    <xdr:sp macro="" textlink="">
      <xdr:nvSpPr>
        <xdr:cNvPr id="62" name="人件費最大値テキスト"/>
        <xdr:cNvSpPr txBox="1"/>
      </xdr:nvSpPr>
      <xdr:spPr>
        <a:xfrm>
          <a:off x="4914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6</xdr:col>
      <xdr:colOff>612775</xdr:colOff>
      <xdr:row>33</xdr:row>
      <xdr:rowOff>85090</xdr:rowOff>
    </xdr:from>
    <xdr:to>
      <xdr:col>7</xdr:col>
      <xdr:colOff>104775</xdr:colOff>
      <xdr:row>33</xdr:row>
      <xdr:rowOff>85090</xdr:rowOff>
    </xdr:to>
    <xdr:cxnSp macro="">
      <xdr:nvCxnSpPr>
        <xdr:cNvPr id="63" name="直線コネクタ 62"/>
        <xdr:cNvCxnSpPr/>
      </xdr:nvCxnSpPr>
      <xdr:spPr>
        <a:xfrm>
          <a:off x="4737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138430</xdr:rowOff>
    </xdr:from>
    <xdr:to>
      <xdr:col>7</xdr:col>
      <xdr:colOff>15875</xdr:colOff>
      <xdr:row>38</xdr:row>
      <xdr:rowOff>58420</xdr:rowOff>
    </xdr:to>
    <xdr:cxnSp macro="">
      <xdr:nvCxnSpPr>
        <xdr:cNvPr id="64" name="直線コネクタ 63"/>
        <xdr:cNvCxnSpPr/>
      </xdr:nvCxnSpPr>
      <xdr:spPr>
        <a:xfrm>
          <a:off x="3987800" y="648208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123207</xdr:rowOff>
    </xdr:from>
    <xdr:ext cx="762000" cy="259045"/>
    <xdr:sp macro="" textlink="">
      <xdr:nvSpPr>
        <xdr:cNvPr id="65" name="人件費平均値テキスト"/>
        <xdr:cNvSpPr txBox="1"/>
      </xdr:nvSpPr>
      <xdr:spPr>
        <a:xfrm>
          <a:off x="4914900" y="6123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textlink="">
      <xdr:nvSpPr>
        <xdr:cNvPr id="66" name="フローチャート : 判断 65"/>
        <xdr:cNvSpPr/>
      </xdr:nvSpPr>
      <xdr:spPr>
        <a:xfrm>
          <a:off x="4775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138430</xdr:rowOff>
    </xdr:from>
    <xdr:to>
      <xdr:col>5</xdr:col>
      <xdr:colOff>549275</xdr:colOff>
      <xdr:row>38</xdr:row>
      <xdr:rowOff>12700</xdr:rowOff>
    </xdr:to>
    <xdr:cxnSp macro="">
      <xdr:nvCxnSpPr>
        <xdr:cNvPr id="67" name="直線コネクタ 66"/>
        <xdr:cNvCxnSpPr/>
      </xdr:nvCxnSpPr>
      <xdr:spPr>
        <a:xfrm flipV="1">
          <a:off x="3098800" y="64820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106680</xdr:rowOff>
    </xdr:from>
    <xdr:to>
      <xdr:col>5</xdr:col>
      <xdr:colOff>600075</xdr:colOff>
      <xdr:row>37</xdr:row>
      <xdr:rowOff>36830</xdr:rowOff>
    </xdr:to>
    <xdr:sp macro="" textlink="">
      <xdr:nvSpPr>
        <xdr:cNvPr id="68" name="フローチャート : 判断 67"/>
        <xdr:cNvSpPr/>
      </xdr:nvSpPr>
      <xdr:spPr>
        <a:xfrm>
          <a:off x="3937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47007</xdr:rowOff>
    </xdr:from>
    <xdr:ext cx="736600" cy="259045"/>
    <xdr:sp macro="" textlink="">
      <xdr:nvSpPr>
        <xdr:cNvPr id="69" name="テキスト ボックス 68"/>
        <xdr:cNvSpPr txBox="1"/>
      </xdr:nvSpPr>
      <xdr:spPr>
        <a:xfrm>
          <a:off x="3606800" y="6047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12700</xdr:rowOff>
    </xdr:from>
    <xdr:to>
      <xdr:col>4</xdr:col>
      <xdr:colOff>346075</xdr:colOff>
      <xdr:row>38</xdr:row>
      <xdr:rowOff>58420</xdr:rowOff>
    </xdr:to>
    <xdr:cxnSp macro="">
      <xdr:nvCxnSpPr>
        <xdr:cNvPr id="70" name="直線コネクタ 69"/>
        <xdr:cNvCxnSpPr/>
      </xdr:nvCxnSpPr>
      <xdr:spPr>
        <a:xfrm flipV="1">
          <a:off x="2209800" y="65278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41910</xdr:rowOff>
    </xdr:from>
    <xdr:to>
      <xdr:col>4</xdr:col>
      <xdr:colOff>396875</xdr:colOff>
      <xdr:row>37</xdr:row>
      <xdr:rowOff>143510</xdr:rowOff>
    </xdr:to>
    <xdr:sp macro="" textlink="">
      <xdr:nvSpPr>
        <xdr:cNvPr id="71" name="フローチャート : 判断 70"/>
        <xdr:cNvSpPr/>
      </xdr:nvSpPr>
      <xdr:spPr>
        <a:xfrm>
          <a:off x="3048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153687</xdr:rowOff>
    </xdr:from>
    <xdr:ext cx="762000" cy="259045"/>
    <xdr:sp macro="" textlink="">
      <xdr:nvSpPr>
        <xdr:cNvPr id="72" name="テキスト ボックス 71"/>
        <xdr:cNvSpPr txBox="1"/>
      </xdr:nvSpPr>
      <xdr:spPr>
        <a:xfrm>
          <a:off x="2717800" y="615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58420</xdr:rowOff>
    </xdr:from>
    <xdr:to>
      <xdr:col>3</xdr:col>
      <xdr:colOff>142875</xdr:colOff>
      <xdr:row>39</xdr:row>
      <xdr:rowOff>8890</xdr:rowOff>
    </xdr:to>
    <xdr:cxnSp macro="">
      <xdr:nvCxnSpPr>
        <xdr:cNvPr id="73" name="直線コネクタ 72"/>
        <xdr:cNvCxnSpPr/>
      </xdr:nvCxnSpPr>
      <xdr:spPr>
        <a:xfrm flipV="1">
          <a:off x="1320800" y="657352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95250</xdr:rowOff>
    </xdr:from>
    <xdr:to>
      <xdr:col>3</xdr:col>
      <xdr:colOff>193675</xdr:colOff>
      <xdr:row>38</xdr:row>
      <xdr:rowOff>25400</xdr:rowOff>
    </xdr:to>
    <xdr:sp macro="" textlink="">
      <xdr:nvSpPr>
        <xdr:cNvPr id="74" name="フローチャート : 判断 73"/>
        <xdr:cNvSpPr/>
      </xdr:nvSpPr>
      <xdr:spPr>
        <a:xfrm>
          <a:off x="2159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35577</xdr:rowOff>
    </xdr:from>
    <xdr:ext cx="762000" cy="259045"/>
    <xdr:sp macro="" textlink="">
      <xdr:nvSpPr>
        <xdr:cNvPr id="75" name="テキスト ボックス 74"/>
        <xdr:cNvSpPr txBox="1"/>
      </xdr:nvSpPr>
      <xdr:spPr>
        <a:xfrm>
          <a:off x="1828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3810</xdr:rowOff>
    </xdr:from>
    <xdr:to>
      <xdr:col>1</xdr:col>
      <xdr:colOff>676275</xdr:colOff>
      <xdr:row>37</xdr:row>
      <xdr:rowOff>105410</xdr:rowOff>
    </xdr:to>
    <xdr:sp macro="" textlink="">
      <xdr:nvSpPr>
        <xdr:cNvPr id="76" name="フローチャート : 判断 75"/>
        <xdr:cNvSpPr/>
      </xdr:nvSpPr>
      <xdr:spPr>
        <a:xfrm>
          <a:off x="1270000" y="634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115587</xdr:rowOff>
    </xdr:from>
    <xdr:ext cx="762000" cy="259045"/>
    <xdr:sp macro="" textlink="">
      <xdr:nvSpPr>
        <xdr:cNvPr id="77" name="テキスト ボックス 76"/>
        <xdr:cNvSpPr txBox="1"/>
      </xdr:nvSpPr>
      <xdr:spPr>
        <a:xfrm>
          <a:off x="9398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7620</xdr:rowOff>
    </xdr:from>
    <xdr:to>
      <xdr:col>7</xdr:col>
      <xdr:colOff>66675</xdr:colOff>
      <xdr:row>38</xdr:row>
      <xdr:rowOff>109220</xdr:rowOff>
    </xdr:to>
    <xdr:sp macro="" textlink="">
      <xdr:nvSpPr>
        <xdr:cNvPr id="83" name="円/楕円 82"/>
        <xdr:cNvSpPr/>
      </xdr:nvSpPr>
      <xdr:spPr>
        <a:xfrm>
          <a:off x="47752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151147</xdr:rowOff>
    </xdr:from>
    <xdr:ext cx="762000" cy="259045"/>
    <xdr:sp macro="" textlink="">
      <xdr:nvSpPr>
        <xdr:cNvPr id="84" name="人件費該当値テキスト"/>
        <xdr:cNvSpPr txBox="1"/>
      </xdr:nvSpPr>
      <xdr:spPr>
        <a:xfrm>
          <a:off x="49149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87630</xdr:rowOff>
    </xdr:from>
    <xdr:to>
      <xdr:col>5</xdr:col>
      <xdr:colOff>600075</xdr:colOff>
      <xdr:row>38</xdr:row>
      <xdr:rowOff>17780</xdr:rowOff>
    </xdr:to>
    <xdr:sp macro="" textlink="">
      <xdr:nvSpPr>
        <xdr:cNvPr id="85" name="円/楕円 84"/>
        <xdr:cNvSpPr/>
      </xdr:nvSpPr>
      <xdr:spPr>
        <a:xfrm>
          <a:off x="3937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2557</xdr:rowOff>
    </xdr:from>
    <xdr:ext cx="736600" cy="259045"/>
    <xdr:sp macro="" textlink="">
      <xdr:nvSpPr>
        <xdr:cNvPr id="86" name="テキスト ボックス 85"/>
        <xdr:cNvSpPr txBox="1"/>
      </xdr:nvSpPr>
      <xdr:spPr>
        <a:xfrm>
          <a:off x="3606800" y="6517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133350</xdr:rowOff>
    </xdr:from>
    <xdr:to>
      <xdr:col>4</xdr:col>
      <xdr:colOff>396875</xdr:colOff>
      <xdr:row>38</xdr:row>
      <xdr:rowOff>63500</xdr:rowOff>
    </xdr:to>
    <xdr:sp macro="" textlink="">
      <xdr:nvSpPr>
        <xdr:cNvPr id="87" name="円/楕円 86"/>
        <xdr:cNvSpPr/>
      </xdr:nvSpPr>
      <xdr:spPr>
        <a:xfrm>
          <a:off x="3048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48277</xdr:rowOff>
    </xdr:from>
    <xdr:ext cx="762000" cy="259045"/>
    <xdr:sp macro="" textlink="">
      <xdr:nvSpPr>
        <xdr:cNvPr id="88" name="テキスト ボックス 87"/>
        <xdr:cNvSpPr txBox="1"/>
      </xdr:nvSpPr>
      <xdr:spPr>
        <a:xfrm>
          <a:off x="2717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7620</xdr:rowOff>
    </xdr:from>
    <xdr:to>
      <xdr:col>3</xdr:col>
      <xdr:colOff>193675</xdr:colOff>
      <xdr:row>38</xdr:row>
      <xdr:rowOff>109220</xdr:rowOff>
    </xdr:to>
    <xdr:sp macro="" textlink="">
      <xdr:nvSpPr>
        <xdr:cNvPr id="89" name="円/楕円 88"/>
        <xdr:cNvSpPr/>
      </xdr:nvSpPr>
      <xdr:spPr>
        <a:xfrm>
          <a:off x="2159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93997</xdr:rowOff>
    </xdr:from>
    <xdr:ext cx="762000" cy="259045"/>
    <xdr:sp macro="" textlink="">
      <xdr:nvSpPr>
        <xdr:cNvPr id="90" name="テキスト ボックス 89"/>
        <xdr:cNvSpPr txBox="1"/>
      </xdr:nvSpPr>
      <xdr:spPr>
        <a:xfrm>
          <a:off x="18288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129540</xdr:rowOff>
    </xdr:from>
    <xdr:to>
      <xdr:col>1</xdr:col>
      <xdr:colOff>676275</xdr:colOff>
      <xdr:row>39</xdr:row>
      <xdr:rowOff>59690</xdr:rowOff>
    </xdr:to>
    <xdr:sp macro="" textlink="">
      <xdr:nvSpPr>
        <xdr:cNvPr id="91" name="円/楕円 90"/>
        <xdr:cNvSpPr/>
      </xdr:nvSpPr>
      <xdr:spPr>
        <a:xfrm>
          <a:off x="1270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44467</xdr:rowOff>
    </xdr:from>
    <xdr:ext cx="762000" cy="259045"/>
    <xdr:sp macro="" textlink="">
      <xdr:nvSpPr>
        <xdr:cNvPr id="92" name="テキスト ボックス 91"/>
        <xdr:cNvSpPr txBox="1"/>
      </xdr:nvSpPr>
      <xdr:spPr>
        <a:xfrm>
          <a:off x="939800" y="673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前年度より</a:t>
          </a:r>
          <a:r>
            <a:rPr kumimoji="1" lang="en-US" altLang="ja-JP" sz="1200">
              <a:solidFill>
                <a:schemeClr val="dk1"/>
              </a:solidFill>
              <a:effectLst/>
              <a:latin typeface="+mn-lt"/>
              <a:ea typeface="+mn-ea"/>
              <a:cs typeface="+mn-cs"/>
            </a:rPr>
            <a:t>0.2</a:t>
          </a:r>
          <a:r>
            <a:rPr kumimoji="1" lang="ja-JP" altLang="ja-JP" sz="1200">
              <a:solidFill>
                <a:schemeClr val="dk1"/>
              </a:solidFill>
              <a:effectLst/>
              <a:latin typeface="+mn-lt"/>
              <a:ea typeface="+mn-ea"/>
              <a:cs typeface="+mn-cs"/>
            </a:rPr>
            <a:t>ポイント高くなった要因は、施設の維持管理にかかる経費などが増加したことによる。</a:t>
          </a:r>
          <a:endParaRPr lang="ja-JP" altLang="ja-JP" sz="1200">
            <a:effectLst/>
          </a:endParaRPr>
        </a:p>
        <a:p>
          <a:r>
            <a:rPr kumimoji="1" lang="ja-JP" altLang="ja-JP" sz="1200">
              <a:solidFill>
                <a:schemeClr val="dk1"/>
              </a:solidFill>
              <a:effectLst/>
              <a:latin typeface="+mn-lt"/>
              <a:ea typeface="+mn-ea"/>
              <a:cs typeface="+mn-cs"/>
            </a:rPr>
            <a:t>　今後</a:t>
          </a:r>
          <a:r>
            <a:rPr kumimoji="1" lang="ja-JP" altLang="en-US" sz="1200">
              <a:solidFill>
                <a:schemeClr val="dk1"/>
              </a:solidFill>
              <a:effectLst/>
              <a:latin typeface="+mn-lt"/>
              <a:ea typeface="+mn-ea"/>
              <a:cs typeface="+mn-cs"/>
            </a:rPr>
            <a:t>も</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施設の老朽化に伴う修繕料等が増加していく見通しであるため、</a:t>
          </a:r>
          <a:r>
            <a:rPr kumimoji="1" lang="ja-JP" altLang="ja-JP" sz="1200">
              <a:solidFill>
                <a:schemeClr val="dk1"/>
              </a:solidFill>
              <a:effectLst/>
              <a:latin typeface="+mn-lt"/>
              <a:ea typeface="+mn-ea"/>
              <a:cs typeface="+mn-cs"/>
            </a:rPr>
            <a:t>施設の統廃合</a:t>
          </a:r>
          <a:r>
            <a:rPr kumimoji="1" lang="ja-JP" altLang="en-US" sz="1200">
              <a:solidFill>
                <a:schemeClr val="dk1"/>
              </a:solidFill>
              <a:effectLst/>
              <a:latin typeface="+mn-lt"/>
              <a:ea typeface="+mn-ea"/>
              <a:cs typeface="+mn-cs"/>
            </a:rPr>
            <a:t>を進め、</a:t>
          </a:r>
          <a:r>
            <a:rPr kumimoji="1" lang="ja-JP" altLang="ja-JP" sz="1200">
              <a:solidFill>
                <a:schemeClr val="dk1"/>
              </a:solidFill>
              <a:effectLst/>
              <a:latin typeface="+mn-lt"/>
              <a:ea typeface="+mn-ea"/>
              <a:cs typeface="+mn-cs"/>
            </a:rPr>
            <a:t>委託料や修繕料などの維持管理経費</a:t>
          </a:r>
          <a:r>
            <a:rPr kumimoji="1" lang="ja-JP" altLang="en-US" sz="1200">
              <a:solidFill>
                <a:schemeClr val="dk1"/>
              </a:solidFill>
              <a:effectLst/>
              <a:latin typeface="+mn-lt"/>
              <a:ea typeface="+mn-ea"/>
              <a:cs typeface="+mn-cs"/>
            </a:rPr>
            <a:t>を圧縮していく。</a:t>
          </a:r>
          <a:endParaRPr kumimoji="1" lang="en-US" altLang="ja-JP" sz="1200">
            <a:solidFill>
              <a:schemeClr val="dk1"/>
            </a:solidFill>
            <a:effectLst/>
            <a:latin typeface="+mn-lt"/>
            <a:ea typeface="+mn-ea"/>
            <a:cs typeface="+mn-cs"/>
          </a:endParaRPr>
        </a:p>
        <a:p>
          <a:endParaRPr lang="ja-JP" altLang="ja-JP" sz="12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24130</xdr:rowOff>
    </xdr:from>
    <xdr:to>
      <xdr:col>24</xdr:col>
      <xdr:colOff>31750</xdr:colOff>
      <xdr:row>20</xdr:row>
      <xdr:rowOff>58420</xdr:rowOff>
    </xdr:to>
    <xdr:cxnSp macro="">
      <xdr:nvCxnSpPr>
        <xdr:cNvPr id="120" name="直線コネクタ 119"/>
        <xdr:cNvCxnSpPr/>
      </xdr:nvCxnSpPr>
      <xdr:spPr>
        <a:xfrm flipV="1">
          <a:off x="16510000" y="225298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30497</xdr:rowOff>
    </xdr:from>
    <xdr:ext cx="762000" cy="259045"/>
    <xdr:sp macro="" textlink="">
      <xdr:nvSpPr>
        <xdr:cNvPr id="121" name="物件費最小値テキスト"/>
        <xdr:cNvSpPr txBox="1"/>
      </xdr:nvSpPr>
      <xdr:spPr>
        <a:xfrm>
          <a:off x="16598900" y="345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20</xdr:row>
      <xdr:rowOff>58420</xdr:rowOff>
    </xdr:from>
    <xdr:to>
      <xdr:col>24</xdr:col>
      <xdr:colOff>120650</xdr:colOff>
      <xdr:row>20</xdr:row>
      <xdr:rowOff>58420</xdr:rowOff>
    </xdr:to>
    <xdr:cxnSp macro="">
      <xdr:nvCxnSpPr>
        <xdr:cNvPr id="122" name="直線コネクタ 121"/>
        <xdr:cNvCxnSpPr/>
      </xdr:nvCxnSpPr>
      <xdr:spPr>
        <a:xfrm>
          <a:off x="16421100" y="3487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110507</xdr:rowOff>
    </xdr:from>
    <xdr:ext cx="762000" cy="259045"/>
    <xdr:sp macro="" textlink="">
      <xdr:nvSpPr>
        <xdr:cNvPr id="123" name="物件費最大値テキスト"/>
        <xdr:cNvSpPr txBox="1"/>
      </xdr:nvSpPr>
      <xdr:spPr>
        <a:xfrm>
          <a:off x="16598900" y="1996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23</xdr:col>
      <xdr:colOff>628650</xdr:colOff>
      <xdr:row>13</xdr:row>
      <xdr:rowOff>24130</xdr:rowOff>
    </xdr:from>
    <xdr:to>
      <xdr:col>24</xdr:col>
      <xdr:colOff>120650</xdr:colOff>
      <xdr:row>13</xdr:row>
      <xdr:rowOff>24130</xdr:rowOff>
    </xdr:to>
    <xdr:cxnSp macro="">
      <xdr:nvCxnSpPr>
        <xdr:cNvPr id="124" name="直線コネクタ 123"/>
        <xdr:cNvCxnSpPr/>
      </xdr:nvCxnSpPr>
      <xdr:spPr>
        <a:xfrm>
          <a:off x="16421100" y="2252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81280</xdr:rowOff>
    </xdr:from>
    <xdr:to>
      <xdr:col>24</xdr:col>
      <xdr:colOff>31750</xdr:colOff>
      <xdr:row>16</xdr:row>
      <xdr:rowOff>96520</xdr:rowOff>
    </xdr:to>
    <xdr:cxnSp macro="">
      <xdr:nvCxnSpPr>
        <xdr:cNvPr id="125" name="直線コネクタ 124"/>
        <xdr:cNvCxnSpPr/>
      </xdr:nvCxnSpPr>
      <xdr:spPr>
        <a:xfrm>
          <a:off x="15671800" y="28244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50817</xdr:rowOff>
    </xdr:from>
    <xdr:ext cx="762000" cy="259045"/>
    <xdr:sp macro="" textlink="">
      <xdr:nvSpPr>
        <xdr:cNvPr id="126" name="物件費平均値テキスト"/>
        <xdr:cNvSpPr txBox="1"/>
      </xdr:nvSpPr>
      <xdr:spPr>
        <a:xfrm>
          <a:off x="16598900" y="24511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34290</xdr:rowOff>
    </xdr:from>
    <xdr:to>
      <xdr:col>24</xdr:col>
      <xdr:colOff>82550</xdr:colOff>
      <xdr:row>15</xdr:row>
      <xdr:rowOff>135890</xdr:rowOff>
    </xdr:to>
    <xdr:sp macro="" textlink="">
      <xdr:nvSpPr>
        <xdr:cNvPr id="127" name="フローチャート : 判断 126"/>
        <xdr:cNvSpPr/>
      </xdr:nvSpPr>
      <xdr:spPr>
        <a:xfrm>
          <a:off x="16459200" y="260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58420</xdr:rowOff>
    </xdr:from>
    <xdr:to>
      <xdr:col>22</xdr:col>
      <xdr:colOff>565150</xdr:colOff>
      <xdr:row>16</xdr:row>
      <xdr:rowOff>81280</xdr:rowOff>
    </xdr:to>
    <xdr:cxnSp macro="">
      <xdr:nvCxnSpPr>
        <xdr:cNvPr id="128" name="直線コネクタ 127"/>
        <xdr:cNvCxnSpPr/>
      </xdr:nvCxnSpPr>
      <xdr:spPr>
        <a:xfrm>
          <a:off x="14782800" y="28016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152400</xdr:rowOff>
    </xdr:from>
    <xdr:to>
      <xdr:col>22</xdr:col>
      <xdr:colOff>615950</xdr:colOff>
      <xdr:row>15</xdr:row>
      <xdr:rowOff>82550</xdr:rowOff>
    </xdr:to>
    <xdr:sp macro="" textlink="">
      <xdr:nvSpPr>
        <xdr:cNvPr id="129" name="フローチャート : 判断 128"/>
        <xdr:cNvSpPr/>
      </xdr:nvSpPr>
      <xdr:spPr>
        <a:xfrm>
          <a:off x="156210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92727</xdr:rowOff>
    </xdr:from>
    <xdr:ext cx="736600" cy="259045"/>
    <xdr:sp macro="" textlink="">
      <xdr:nvSpPr>
        <xdr:cNvPr id="130" name="テキスト ボックス 129"/>
        <xdr:cNvSpPr txBox="1"/>
      </xdr:nvSpPr>
      <xdr:spPr>
        <a:xfrm>
          <a:off x="15290800" y="232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161290</xdr:rowOff>
    </xdr:from>
    <xdr:to>
      <xdr:col>21</xdr:col>
      <xdr:colOff>361950</xdr:colOff>
      <xdr:row>16</xdr:row>
      <xdr:rowOff>58420</xdr:rowOff>
    </xdr:to>
    <xdr:cxnSp macro="">
      <xdr:nvCxnSpPr>
        <xdr:cNvPr id="131" name="直線コネクタ 130"/>
        <xdr:cNvCxnSpPr/>
      </xdr:nvCxnSpPr>
      <xdr:spPr>
        <a:xfrm>
          <a:off x="13893800" y="27330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121920</xdr:rowOff>
    </xdr:from>
    <xdr:to>
      <xdr:col>21</xdr:col>
      <xdr:colOff>412750</xdr:colOff>
      <xdr:row>15</xdr:row>
      <xdr:rowOff>52070</xdr:rowOff>
    </xdr:to>
    <xdr:sp macro="" textlink="">
      <xdr:nvSpPr>
        <xdr:cNvPr id="132" name="フローチャート : 判断 131"/>
        <xdr:cNvSpPr/>
      </xdr:nvSpPr>
      <xdr:spPr>
        <a:xfrm>
          <a:off x="14732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62247</xdr:rowOff>
    </xdr:from>
    <xdr:ext cx="762000" cy="259045"/>
    <xdr:sp macro="" textlink="">
      <xdr:nvSpPr>
        <xdr:cNvPr id="133" name="テキスト ボックス 132"/>
        <xdr:cNvSpPr txBox="1"/>
      </xdr:nvSpPr>
      <xdr:spPr>
        <a:xfrm>
          <a:off x="14401800" y="229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161290</xdr:rowOff>
    </xdr:from>
    <xdr:to>
      <xdr:col>20</xdr:col>
      <xdr:colOff>158750</xdr:colOff>
      <xdr:row>16</xdr:row>
      <xdr:rowOff>20320</xdr:rowOff>
    </xdr:to>
    <xdr:cxnSp macro="">
      <xdr:nvCxnSpPr>
        <xdr:cNvPr id="134" name="直線コネクタ 133"/>
        <xdr:cNvCxnSpPr/>
      </xdr:nvCxnSpPr>
      <xdr:spPr>
        <a:xfrm flipV="1">
          <a:off x="13004800" y="27330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99060</xdr:rowOff>
    </xdr:from>
    <xdr:to>
      <xdr:col>20</xdr:col>
      <xdr:colOff>209550</xdr:colOff>
      <xdr:row>15</xdr:row>
      <xdr:rowOff>29210</xdr:rowOff>
    </xdr:to>
    <xdr:sp macro="" textlink="">
      <xdr:nvSpPr>
        <xdr:cNvPr id="135" name="フローチャート : 判断 134"/>
        <xdr:cNvSpPr/>
      </xdr:nvSpPr>
      <xdr:spPr>
        <a:xfrm>
          <a:off x="13843000" y="249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39387</xdr:rowOff>
    </xdr:from>
    <xdr:ext cx="762000" cy="259045"/>
    <xdr:sp macro="" textlink="">
      <xdr:nvSpPr>
        <xdr:cNvPr id="136" name="テキスト ボックス 135"/>
        <xdr:cNvSpPr txBox="1"/>
      </xdr:nvSpPr>
      <xdr:spPr>
        <a:xfrm>
          <a:off x="13512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11430</xdr:rowOff>
    </xdr:from>
    <xdr:to>
      <xdr:col>19</xdr:col>
      <xdr:colOff>6350</xdr:colOff>
      <xdr:row>15</xdr:row>
      <xdr:rowOff>113030</xdr:rowOff>
    </xdr:to>
    <xdr:sp macro="" textlink="">
      <xdr:nvSpPr>
        <xdr:cNvPr id="137" name="フローチャート : 判断 136"/>
        <xdr:cNvSpPr/>
      </xdr:nvSpPr>
      <xdr:spPr>
        <a:xfrm>
          <a:off x="12954000" y="2583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123207</xdr:rowOff>
    </xdr:from>
    <xdr:ext cx="762000" cy="259045"/>
    <xdr:sp macro="" textlink="">
      <xdr:nvSpPr>
        <xdr:cNvPr id="138" name="テキスト ボックス 137"/>
        <xdr:cNvSpPr txBox="1"/>
      </xdr:nvSpPr>
      <xdr:spPr>
        <a:xfrm>
          <a:off x="12623800" y="235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45720</xdr:rowOff>
    </xdr:from>
    <xdr:to>
      <xdr:col>24</xdr:col>
      <xdr:colOff>82550</xdr:colOff>
      <xdr:row>16</xdr:row>
      <xdr:rowOff>147320</xdr:rowOff>
    </xdr:to>
    <xdr:sp macro="" textlink="">
      <xdr:nvSpPr>
        <xdr:cNvPr id="144" name="円/楕円 143"/>
        <xdr:cNvSpPr/>
      </xdr:nvSpPr>
      <xdr:spPr>
        <a:xfrm>
          <a:off x="16459200" y="278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17797</xdr:rowOff>
    </xdr:from>
    <xdr:ext cx="762000" cy="259045"/>
    <xdr:sp macro="" textlink="">
      <xdr:nvSpPr>
        <xdr:cNvPr id="145" name="物件費該当値テキスト"/>
        <xdr:cNvSpPr txBox="1"/>
      </xdr:nvSpPr>
      <xdr:spPr>
        <a:xfrm>
          <a:off x="16598900" y="276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30480</xdr:rowOff>
    </xdr:from>
    <xdr:to>
      <xdr:col>22</xdr:col>
      <xdr:colOff>615950</xdr:colOff>
      <xdr:row>16</xdr:row>
      <xdr:rowOff>132080</xdr:rowOff>
    </xdr:to>
    <xdr:sp macro="" textlink="">
      <xdr:nvSpPr>
        <xdr:cNvPr id="146" name="円/楕円 145"/>
        <xdr:cNvSpPr/>
      </xdr:nvSpPr>
      <xdr:spPr>
        <a:xfrm>
          <a:off x="15621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116857</xdr:rowOff>
    </xdr:from>
    <xdr:ext cx="736600" cy="259045"/>
    <xdr:sp macro="" textlink="">
      <xdr:nvSpPr>
        <xdr:cNvPr id="147" name="テキスト ボックス 146"/>
        <xdr:cNvSpPr txBox="1"/>
      </xdr:nvSpPr>
      <xdr:spPr>
        <a:xfrm>
          <a:off x="15290800" y="286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7620</xdr:rowOff>
    </xdr:from>
    <xdr:to>
      <xdr:col>21</xdr:col>
      <xdr:colOff>412750</xdr:colOff>
      <xdr:row>16</xdr:row>
      <xdr:rowOff>109220</xdr:rowOff>
    </xdr:to>
    <xdr:sp macro="" textlink="">
      <xdr:nvSpPr>
        <xdr:cNvPr id="148" name="円/楕円 147"/>
        <xdr:cNvSpPr/>
      </xdr:nvSpPr>
      <xdr:spPr>
        <a:xfrm>
          <a:off x="147320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93997</xdr:rowOff>
    </xdr:from>
    <xdr:ext cx="762000" cy="259045"/>
    <xdr:sp macro="" textlink="">
      <xdr:nvSpPr>
        <xdr:cNvPr id="149" name="テキスト ボックス 148"/>
        <xdr:cNvSpPr txBox="1"/>
      </xdr:nvSpPr>
      <xdr:spPr>
        <a:xfrm>
          <a:off x="14401800" y="283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110490</xdr:rowOff>
    </xdr:from>
    <xdr:to>
      <xdr:col>20</xdr:col>
      <xdr:colOff>209550</xdr:colOff>
      <xdr:row>16</xdr:row>
      <xdr:rowOff>40640</xdr:rowOff>
    </xdr:to>
    <xdr:sp macro="" textlink="">
      <xdr:nvSpPr>
        <xdr:cNvPr id="150" name="円/楕円 149"/>
        <xdr:cNvSpPr/>
      </xdr:nvSpPr>
      <xdr:spPr>
        <a:xfrm>
          <a:off x="13843000" y="268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25417</xdr:rowOff>
    </xdr:from>
    <xdr:ext cx="762000" cy="259045"/>
    <xdr:sp macro="" textlink="">
      <xdr:nvSpPr>
        <xdr:cNvPr id="151" name="テキスト ボックス 150"/>
        <xdr:cNvSpPr txBox="1"/>
      </xdr:nvSpPr>
      <xdr:spPr>
        <a:xfrm>
          <a:off x="13512800" y="276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140970</xdr:rowOff>
    </xdr:from>
    <xdr:to>
      <xdr:col>19</xdr:col>
      <xdr:colOff>6350</xdr:colOff>
      <xdr:row>16</xdr:row>
      <xdr:rowOff>71120</xdr:rowOff>
    </xdr:to>
    <xdr:sp macro="" textlink="">
      <xdr:nvSpPr>
        <xdr:cNvPr id="152" name="円/楕円 151"/>
        <xdr:cNvSpPr/>
      </xdr:nvSpPr>
      <xdr:spPr>
        <a:xfrm>
          <a:off x="12954000" y="271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55897</xdr:rowOff>
    </xdr:from>
    <xdr:ext cx="762000" cy="259045"/>
    <xdr:sp macro="" textlink="">
      <xdr:nvSpPr>
        <xdr:cNvPr id="153" name="テキスト ボックス 152"/>
        <xdr:cNvSpPr txBox="1"/>
      </xdr:nvSpPr>
      <xdr:spPr>
        <a:xfrm>
          <a:off x="12623800" y="279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　前年度より</a:t>
          </a:r>
          <a:r>
            <a:rPr kumimoji="1" lang="en-US" altLang="ja-JP" sz="1200">
              <a:solidFill>
                <a:schemeClr val="dk1"/>
              </a:solidFill>
              <a:effectLst/>
              <a:latin typeface="+mn-lt"/>
              <a:ea typeface="+mn-ea"/>
              <a:cs typeface="+mn-cs"/>
            </a:rPr>
            <a:t>0.2</a:t>
          </a:r>
          <a:r>
            <a:rPr kumimoji="1" lang="ja-JP" altLang="ja-JP" sz="1200">
              <a:solidFill>
                <a:schemeClr val="dk1"/>
              </a:solidFill>
              <a:effectLst/>
              <a:latin typeface="+mn-lt"/>
              <a:ea typeface="+mn-ea"/>
              <a:cs typeface="+mn-cs"/>
            </a:rPr>
            <a:t>ポイント高くなった要因は、</a:t>
          </a:r>
          <a:r>
            <a:rPr kumimoji="1" lang="ja-JP" altLang="en-US" sz="1200">
              <a:solidFill>
                <a:schemeClr val="dk1"/>
              </a:solidFill>
              <a:effectLst/>
              <a:latin typeface="+mn-lt"/>
              <a:ea typeface="+mn-ea"/>
              <a:cs typeface="+mn-cs"/>
            </a:rPr>
            <a:t>障害者自立支援</a:t>
          </a:r>
          <a:r>
            <a:rPr kumimoji="1" lang="ja-JP" altLang="ja-JP" sz="1200">
              <a:solidFill>
                <a:schemeClr val="dk1"/>
              </a:solidFill>
              <a:effectLst/>
              <a:latin typeface="+mn-lt"/>
              <a:ea typeface="+mn-ea"/>
              <a:cs typeface="+mn-cs"/>
            </a:rPr>
            <a:t>に対する</a:t>
          </a:r>
          <a:r>
            <a:rPr kumimoji="1" lang="ja-JP" altLang="en-US" sz="1200">
              <a:solidFill>
                <a:schemeClr val="dk1"/>
              </a:solidFill>
              <a:effectLst/>
              <a:latin typeface="+mn-lt"/>
              <a:ea typeface="+mn-ea"/>
              <a:cs typeface="+mn-cs"/>
            </a:rPr>
            <a:t>給付費</a:t>
          </a:r>
          <a:r>
            <a:rPr kumimoji="1" lang="ja-JP" altLang="ja-JP" sz="1200">
              <a:solidFill>
                <a:schemeClr val="dk1"/>
              </a:solidFill>
              <a:effectLst/>
              <a:latin typeface="+mn-lt"/>
              <a:ea typeface="+mn-ea"/>
              <a:cs typeface="+mn-cs"/>
            </a:rPr>
            <a:t>が増加したことなどによるものである。</a:t>
          </a:r>
          <a:endParaRPr kumimoji="1" lang="en-US" altLang="ja-JP" sz="1200">
            <a:solidFill>
              <a:schemeClr val="dk1"/>
            </a:solidFill>
            <a:effectLst/>
            <a:latin typeface="+mn-lt"/>
            <a:ea typeface="+mn-ea"/>
            <a:cs typeface="+mn-cs"/>
          </a:endParaRPr>
        </a:p>
        <a:p>
          <a:r>
            <a:rPr kumimoji="1" lang="ja-JP" altLang="ja-JP" sz="1200">
              <a:solidFill>
                <a:schemeClr val="dk1"/>
              </a:solidFill>
              <a:effectLst/>
              <a:latin typeface="+mn-lt"/>
              <a:ea typeface="+mn-ea"/>
              <a:cs typeface="+mn-cs"/>
            </a:rPr>
            <a:t>　今後も、少子高齢化が進み、扶助費の増加が見込まれることから、事業の見直しにより、適度なサービス水準と経費のバランスに留意していく。</a:t>
          </a:r>
          <a:endParaRPr lang="ja-JP" altLang="ja-JP" sz="1200">
            <a:effectLst/>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4535</xdr:rowOff>
    </xdr:to>
    <xdr:cxnSp macro="">
      <xdr:nvCxnSpPr>
        <xdr:cNvPr id="183" name="直線コネクタ 182"/>
        <xdr:cNvCxnSpPr/>
      </xdr:nvCxnSpPr>
      <xdr:spPr>
        <a:xfrm flipV="1">
          <a:off x="4826000" y="9156700"/>
          <a:ext cx="0" cy="1306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148062</xdr:rowOff>
    </xdr:from>
    <xdr:ext cx="762000" cy="259045"/>
    <xdr:sp macro="" textlink="">
      <xdr:nvSpPr>
        <xdr:cNvPr id="184" name="扶助費最小値テキスト"/>
        <xdr:cNvSpPr txBox="1"/>
      </xdr:nvSpPr>
      <xdr:spPr>
        <a:xfrm>
          <a:off x="4914900" y="10435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a:t>
          </a:r>
          <a:endParaRPr kumimoji="1" lang="ja-JP" altLang="en-US" sz="1000" b="1">
            <a:latin typeface="ＭＳ Ｐゴシック"/>
          </a:endParaRPr>
        </a:p>
      </xdr:txBody>
    </xdr:sp>
    <xdr:clientData/>
  </xdr:oneCellAnchor>
  <xdr:twoCellAnchor>
    <xdr:from>
      <xdr:col>6</xdr:col>
      <xdr:colOff>612775</xdr:colOff>
      <xdr:row>61</xdr:row>
      <xdr:rowOff>4535</xdr:rowOff>
    </xdr:from>
    <xdr:to>
      <xdr:col>7</xdr:col>
      <xdr:colOff>104775</xdr:colOff>
      <xdr:row>61</xdr:row>
      <xdr:rowOff>4535</xdr:rowOff>
    </xdr:to>
    <xdr:cxnSp macro="">
      <xdr:nvCxnSpPr>
        <xdr:cNvPr id="185" name="直線コネクタ 184"/>
        <xdr:cNvCxnSpPr/>
      </xdr:nvCxnSpPr>
      <xdr:spPr>
        <a:xfrm>
          <a:off x="4737100" y="10462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86"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87" name="直線コネクタ 186"/>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116115</xdr:rowOff>
    </xdr:from>
    <xdr:to>
      <xdr:col>7</xdr:col>
      <xdr:colOff>15875</xdr:colOff>
      <xdr:row>54</xdr:row>
      <xdr:rowOff>137885</xdr:rowOff>
    </xdr:to>
    <xdr:cxnSp macro="">
      <xdr:nvCxnSpPr>
        <xdr:cNvPr id="188" name="直線コネクタ 187"/>
        <xdr:cNvCxnSpPr/>
      </xdr:nvCxnSpPr>
      <xdr:spPr>
        <a:xfrm>
          <a:off x="3987800" y="9374415"/>
          <a:ext cx="838200" cy="21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116312</xdr:rowOff>
    </xdr:from>
    <xdr:ext cx="762000" cy="259045"/>
    <xdr:sp macro="" textlink="">
      <xdr:nvSpPr>
        <xdr:cNvPr id="189" name="扶助費平均値テキスト"/>
        <xdr:cNvSpPr txBox="1"/>
      </xdr:nvSpPr>
      <xdr:spPr>
        <a:xfrm>
          <a:off x="4914900" y="954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144235</xdr:rowOff>
    </xdr:from>
    <xdr:to>
      <xdr:col>7</xdr:col>
      <xdr:colOff>66675</xdr:colOff>
      <xdr:row>56</xdr:row>
      <xdr:rowOff>74385</xdr:rowOff>
    </xdr:to>
    <xdr:sp macro="" textlink="">
      <xdr:nvSpPr>
        <xdr:cNvPr id="190" name="フローチャート : 判断 189"/>
        <xdr:cNvSpPr/>
      </xdr:nvSpPr>
      <xdr:spPr>
        <a:xfrm>
          <a:off x="47752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83457</xdr:rowOff>
    </xdr:from>
    <xdr:to>
      <xdr:col>5</xdr:col>
      <xdr:colOff>549275</xdr:colOff>
      <xdr:row>54</xdr:row>
      <xdr:rowOff>116115</xdr:rowOff>
    </xdr:to>
    <xdr:cxnSp macro="">
      <xdr:nvCxnSpPr>
        <xdr:cNvPr id="191" name="直線コネクタ 190"/>
        <xdr:cNvCxnSpPr/>
      </xdr:nvCxnSpPr>
      <xdr:spPr>
        <a:xfrm>
          <a:off x="3098800" y="93417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100693</xdr:rowOff>
    </xdr:from>
    <xdr:to>
      <xdr:col>5</xdr:col>
      <xdr:colOff>600075</xdr:colOff>
      <xdr:row>56</xdr:row>
      <xdr:rowOff>30843</xdr:rowOff>
    </xdr:to>
    <xdr:sp macro="" textlink="">
      <xdr:nvSpPr>
        <xdr:cNvPr id="192" name="フローチャート : 判断 191"/>
        <xdr:cNvSpPr/>
      </xdr:nvSpPr>
      <xdr:spPr>
        <a:xfrm>
          <a:off x="3937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15620</xdr:rowOff>
    </xdr:from>
    <xdr:ext cx="736600" cy="259045"/>
    <xdr:sp macro="" textlink="">
      <xdr:nvSpPr>
        <xdr:cNvPr id="193" name="テキスト ボックス 192"/>
        <xdr:cNvSpPr txBox="1"/>
      </xdr:nvSpPr>
      <xdr:spPr>
        <a:xfrm>
          <a:off x="3606800" y="9616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7257</xdr:rowOff>
    </xdr:from>
    <xdr:to>
      <xdr:col>4</xdr:col>
      <xdr:colOff>346075</xdr:colOff>
      <xdr:row>54</xdr:row>
      <xdr:rowOff>83457</xdr:rowOff>
    </xdr:to>
    <xdr:cxnSp macro="">
      <xdr:nvCxnSpPr>
        <xdr:cNvPr id="194" name="直線コネクタ 193"/>
        <xdr:cNvCxnSpPr/>
      </xdr:nvCxnSpPr>
      <xdr:spPr>
        <a:xfrm>
          <a:off x="2209800" y="9265557"/>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89807</xdr:rowOff>
    </xdr:from>
    <xdr:to>
      <xdr:col>4</xdr:col>
      <xdr:colOff>396875</xdr:colOff>
      <xdr:row>56</xdr:row>
      <xdr:rowOff>19957</xdr:rowOff>
    </xdr:to>
    <xdr:sp macro="" textlink="">
      <xdr:nvSpPr>
        <xdr:cNvPr id="195" name="フローチャート : 判断 194"/>
        <xdr:cNvSpPr/>
      </xdr:nvSpPr>
      <xdr:spPr>
        <a:xfrm>
          <a:off x="3048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4734</xdr:rowOff>
    </xdr:from>
    <xdr:ext cx="762000" cy="259045"/>
    <xdr:sp macro="" textlink="">
      <xdr:nvSpPr>
        <xdr:cNvPr id="196" name="テキスト ボックス 195"/>
        <xdr:cNvSpPr txBox="1"/>
      </xdr:nvSpPr>
      <xdr:spPr>
        <a:xfrm>
          <a:off x="2717800" y="960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7257</xdr:rowOff>
    </xdr:from>
    <xdr:to>
      <xdr:col>3</xdr:col>
      <xdr:colOff>142875</xdr:colOff>
      <xdr:row>54</xdr:row>
      <xdr:rowOff>29028</xdr:rowOff>
    </xdr:to>
    <xdr:cxnSp macro="">
      <xdr:nvCxnSpPr>
        <xdr:cNvPr id="197" name="直線コネクタ 196"/>
        <xdr:cNvCxnSpPr/>
      </xdr:nvCxnSpPr>
      <xdr:spPr>
        <a:xfrm flipV="1">
          <a:off x="1320800" y="9265557"/>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198" name="フローチャート : 判断 197"/>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199" name="テキスト ボックス 198"/>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68035</xdr:rowOff>
    </xdr:from>
    <xdr:to>
      <xdr:col>1</xdr:col>
      <xdr:colOff>676275</xdr:colOff>
      <xdr:row>55</xdr:row>
      <xdr:rowOff>169635</xdr:rowOff>
    </xdr:to>
    <xdr:sp macro="" textlink="">
      <xdr:nvSpPr>
        <xdr:cNvPr id="200" name="フローチャート : 判断 199"/>
        <xdr:cNvSpPr/>
      </xdr:nvSpPr>
      <xdr:spPr>
        <a:xfrm>
          <a:off x="1270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154412</xdr:rowOff>
    </xdr:from>
    <xdr:ext cx="762000" cy="259045"/>
    <xdr:sp macro="" textlink="">
      <xdr:nvSpPr>
        <xdr:cNvPr id="201" name="テキスト ボックス 200"/>
        <xdr:cNvSpPr txBox="1"/>
      </xdr:nvSpPr>
      <xdr:spPr>
        <a:xfrm>
          <a:off x="939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87085</xdr:rowOff>
    </xdr:from>
    <xdr:to>
      <xdr:col>7</xdr:col>
      <xdr:colOff>66675</xdr:colOff>
      <xdr:row>55</xdr:row>
      <xdr:rowOff>17235</xdr:rowOff>
    </xdr:to>
    <xdr:sp macro="" textlink="">
      <xdr:nvSpPr>
        <xdr:cNvPr id="207" name="円/楕円 206"/>
        <xdr:cNvSpPr/>
      </xdr:nvSpPr>
      <xdr:spPr>
        <a:xfrm>
          <a:off x="4775200" y="9345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103612</xdr:rowOff>
    </xdr:from>
    <xdr:ext cx="762000" cy="259045"/>
    <xdr:sp macro="" textlink="">
      <xdr:nvSpPr>
        <xdr:cNvPr id="208" name="扶助費該当値テキスト"/>
        <xdr:cNvSpPr txBox="1"/>
      </xdr:nvSpPr>
      <xdr:spPr>
        <a:xfrm>
          <a:off x="4914900" y="919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65315</xdr:rowOff>
    </xdr:from>
    <xdr:to>
      <xdr:col>5</xdr:col>
      <xdr:colOff>600075</xdr:colOff>
      <xdr:row>54</xdr:row>
      <xdr:rowOff>166915</xdr:rowOff>
    </xdr:to>
    <xdr:sp macro="" textlink="">
      <xdr:nvSpPr>
        <xdr:cNvPr id="209" name="円/楕円 208"/>
        <xdr:cNvSpPr/>
      </xdr:nvSpPr>
      <xdr:spPr>
        <a:xfrm>
          <a:off x="3937000" y="9323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5642</xdr:rowOff>
    </xdr:from>
    <xdr:ext cx="736600" cy="259045"/>
    <xdr:sp macro="" textlink="">
      <xdr:nvSpPr>
        <xdr:cNvPr id="210" name="テキスト ボックス 209"/>
        <xdr:cNvSpPr txBox="1"/>
      </xdr:nvSpPr>
      <xdr:spPr>
        <a:xfrm>
          <a:off x="3606800" y="9092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32657</xdr:rowOff>
    </xdr:from>
    <xdr:to>
      <xdr:col>4</xdr:col>
      <xdr:colOff>396875</xdr:colOff>
      <xdr:row>54</xdr:row>
      <xdr:rowOff>134257</xdr:rowOff>
    </xdr:to>
    <xdr:sp macro="" textlink="">
      <xdr:nvSpPr>
        <xdr:cNvPr id="211" name="円/楕円 210"/>
        <xdr:cNvSpPr/>
      </xdr:nvSpPr>
      <xdr:spPr>
        <a:xfrm>
          <a:off x="3048000" y="9290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144434</xdr:rowOff>
    </xdr:from>
    <xdr:ext cx="762000" cy="259045"/>
    <xdr:sp macro="" textlink="">
      <xdr:nvSpPr>
        <xdr:cNvPr id="212" name="テキスト ボックス 211"/>
        <xdr:cNvSpPr txBox="1"/>
      </xdr:nvSpPr>
      <xdr:spPr>
        <a:xfrm>
          <a:off x="2717800" y="9059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127907</xdr:rowOff>
    </xdr:from>
    <xdr:to>
      <xdr:col>3</xdr:col>
      <xdr:colOff>193675</xdr:colOff>
      <xdr:row>54</xdr:row>
      <xdr:rowOff>58057</xdr:rowOff>
    </xdr:to>
    <xdr:sp macro="" textlink="">
      <xdr:nvSpPr>
        <xdr:cNvPr id="213" name="円/楕円 212"/>
        <xdr:cNvSpPr/>
      </xdr:nvSpPr>
      <xdr:spPr>
        <a:xfrm>
          <a:off x="2159000" y="921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68234</xdr:rowOff>
    </xdr:from>
    <xdr:ext cx="762000" cy="259045"/>
    <xdr:sp macro="" textlink="">
      <xdr:nvSpPr>
        <xdr:cNvPr id="214" name="テキスト ボックス 213"/>
        <xdr:cNvSpPr txBox="1"/>
      </xdr:nvSpPr>
      <xdr:spPr>
        <a:xfrm>
          <a:off x="1828800" y="898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149678</xdr:rowOff>
    </xdr:from>
    <xdr:to>
      <xdr:col>1</xdr:col>
      <xdr:colOff>676275</xdr:colOff>
      <xdr:row>54</xdr:row>
      <xdr:rowOff>79828</xdr:rowOff>
    </xdr:to>
    <xdr:sp macro="" textlink="">
      <xdr:nvSpPr>
        <xdr:cNvPr id="215" name="円/楕円 214"/>
        <xdr:cNvSpPr/>
      </xdr:nvSpPr>
      <xdr:spPr>
        <a:xfrm>
          <a:off x="12700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90005</xdr:rowOff>
    </xdr:from>
    <xdr:ext cx="762000" cy="259045"/>
    <xdr:sp macro="" textlink="">
      <xdr:nvSpPr>
        <xdr:cNvPr id="216" name="テキスト ボックス 215"/>
        <xdr:cNvSpPr txBox="1"/>
      </xdr:nvSpPr>
      <xdr:spPr>
        <a:xfrm>
          <a:off x="939800" y="900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　前年度より</a:t>
          </a:r>
          <a:r>
            <a:rPr kumimoji="1" lang="en-US" altLang="ja-JP" sz="1200">
              <a:solidFill>
                <a:schemeClr val="dk1"/>
              </a:solidFill>
              <a:effectLst/>
              <a:latin typeface="+mn-lt"/>
              <a:ea typeface="+mn-ea"/>
              <a:cs typeface="+mn-cs"/>
            </a:rPr>
            <a:t>0.6</a:t>
          </a:r>
          <a:r>
            <a:rPr kumimoji="1" lang="ja-JP" altLang="ja-JP" sz="1200">
              <a:solidFill>
                <a:schemeClr val="dk1"/>
              </a:solidFill>
              <a:effectLst/>
              <a:latin typeface="+mn-lt"/>
              <a:ea typeface="+mn-ea"/>
              <a:cs typeface="+mn-cs"/>
            </a:rPr>
            <a:t>ポイント高くなった要因は、</a:t>
          </a:r>
          <a:r>
            <a:rPr kumimoji="1" lang="ja-JP" altLang="en-US" sz="1200">
              <a:solidFill>
                <a:schemeClr val="dk1"/>
              </a:solidFill>
              <a:effectLst/>
              <a:latin typeface="+mn-lt"/>
              <a:ea typeface="+mn-ea"/>
              <a:cs typeface="+mn-cs"/>
            </a:rPr>
            <a:t>保険給付費の増加に伴い</a:t>
          </a:r>
          <a:r>
            <a:rPr kumimoji="1" lang="ja-JP" altLang="ja-JP" sz="1200">
              <a:solidFill>
                <a:schemeClr val="dk1"/>
              </a:solidFill>
              <a:effectLst/>
              <a:latin typeface="+mn-lt"/>
              <a:ea typeface="+mn-ea"/>
              <a:cs typeface="+mn-cs"/>
            </a:rPr>
            <a:t>介護保険事業や</a:t>
          </a:r>
          <a:r>
            <a:rPr kumimoji="1" lang="ja-JP" altLang="en-US" sz="1200">
              <a:solidFill>
                <a:schemeClr val="dk1"/>
              </a:solidFill>
              <a:effectLst/>
              <a:latin typeface="+mn-lt"/>
              <a:ea typeface="+mn-ea"/>
              <a:cs typeface="+mn-cs"/>
            </a:rPr>
            <a:t>国民健康保険事業に</a:t>
          </a:r>
          <a:r>
            <a:rPr kumimoji="1" lang="ja-JP" altLang="ja-JP" sz="1200">
              <a:solidFill>
                <a:schemeClr val="dk1"/>
              </a:solidFill>
              <a:effectLst/>
              <a:latin typeface="+mn-lt"/>
              <a:ea typeface="+mn-ea"/>
              <a:cs typeface="+mn-cs"/>
            </a:rPr>
            <a:t>対する繰出金が増加したこと</a:t>
          </a:r>
          <a:r>
            <a:rPr kumimoji="1" lang="ja-JP" altLang="en-US" sz="1200">
              <a:solidFill>
                <a:schemeClr val="dk1"/>
              </a:solidFill>
              <a:effectLst/>
              <a:latin typeface="+mn-lt"/>
              <a:ea typeface="+mn-ea"/>
              <a:cs typeface="+mn-cs"/>
            </a:rPr>
            <a:t>など</a:t>
          </a:r>
          <a:r>
            <a:rPr kumimoji="1" lang="ja-JP" altLang="ja-JP" sz="1200">
              <a:solidFill>
                <a:schemeClr val="dk1"/>
              </a:solidFill>
              <a:effectLst/>
              <a:latin typeface="+mn-lt"/>
              <a:ea typeface="+mn-ea"/>
              <a:cs typeface="+mn-cs"/>
            </a:rPr>
            <a:t>による。</a:t>
          </a:r>
          <a:endParaRPr kumimoji="1" lang="en-US" altLang="ja-JP" sz="1200">
            <a:solidFill>
              <a:schemeClr val="dk1"/>
            </a:solidFill>
            <a:effectLst/>
            <a:latin typeface="+mn-lt"/>
            <a:ea typeface="+mn-ea"/>
            <a:cs typeface="+mn-cs"/>
          </a:endParaRPr>
        </a:p>
        <a:p>
          <a:r>
            <a:rPr lang="ja-JP" altLang="en-US" sz="1200">
              <a:effectLst/>
            </a:rPr>
            <a:t>　各保険事業について、効率的な執行を図り、繰出金の適正化</a:t>
          </a:r>
          <a:r>
            <a:rPr kumimoji="1" lang="ja-JP" altLang="ja-JP" sz="1200">
              <a:solidFill>
                <a:schemeClr val="dk1"/>
              </a:solidFill>
              <a:effectLst/>
              <a:latin typeface="+mn-lt"/>
              <a:ea typeface="+mn-ea"/>
              <a:cs typeface="+mn-cs"/>
            </a:rPr>
            <a:t>に努める。</a:t>
          </a:r>
          <a:endParaRPr lang="ja-JP" altLang="ja-JP" sz="1200">
            <a:effectLst/>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88900</xdr:rowOff>
    </xdr:from>
    <xdr:to>
      <xdr:col>24</xdr:col>
      <xdr:colOff>31750</xdr:colOff>
      <xdr:row>61</xdr:row>
      <xdr:rowOff>57150</xdr:rowOff>
    </xdr:to>
    <xdr:cxnSp macro="">
      <xdr:nvCxnSpPr>
        <xdr:cNvPr id="244" name="直線コネクタ 243"/>
        <xdr:cNvCxnSpPr/>
      </xdr:nvCxnSpPr>
      <xdr:spPr>
        <a:xfrm flipV="1">
          <a:off x="16510000" y="90043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29227</xdr:rowOff>
    </xdr:from>
    <xdr:ext cx="762000" cy="259045"/>
    <xdr:sp macro="" textlink="">
      <xdr:nvSpPr>
        <xdr:cNvPr id="245" name="その他最小値テキスト"/>
        <xdr:cNvSpPr txBox="1"/>
      </xdr:nvSpPr>
      <xdr:spPr>
        <a:xfrm>
          <a:off x="16598900" y="1048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23</xdr:col>
      <xdr:colOff>628650</xdr:colOff>
      <xdr:row>61</xdr:row>
      <xdr:rowOff>57150</xdr:rowOff>
    </xdr:from>
    <xdr:to>
      <xdr:col>24</xdr:col>
      <xdr:colOff>120650</xdr:colOff>
      <xdr:row>61</xdr:row>
      <xdr:rowOff>57150</xdr:rowOff>
    </xdr:to>
    <xdr:cxnSp macro="">
      <xdr:nvCxnSpPr>
        <xdr:cNvPr id="246" name="直線コネクタ 245"/>
        <xdr:cNvCxnSpPr/>
      </xdr:nvCxnSpPr>
      <xdr:spPr>
        <a:xfrm>
          <a:off x="16421100" y="10515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3827</xdr:rowOff>
    </xdr:from>
    <xdr:ext cx="762000" cy="259045"/>
    <xdr:sp macro="" textlink="">
      <xdr:nvSpPr>
        <xdr:cNvPr id="247" name="その他最大値テキスト"/>
        <xdr:cNvSpPr txBox="1"/>
      </xdr:nvSpPr>
      <xdr:spPr>
        <a:xfrm>
          <a:off x="16598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52</xdr:row>
      <xdr:rowOff>88900</xdr:rowOff>
    </xdr:from>
    <xdr:to>
      <xdr:col>24</xdr:col>
      <xdr:colOff>120650</xdr:colOff>
      <xdr:row>52</xdr:row>
      <xdr:rowOff>88900</xdr:rowOff>
    </xdr:to>
    <xdr:cxnSp macro="">
      <xdr:nvCxnSpPr>
        <xdr:cNvPr id="248" name="直線コネクタ 247"/>
        <xdr:cNvCxnSpPr/>
      </xdr:nvCxnSpPr>
      <xdr:spPr>
        <a:xfrm>
          <a:off x="16421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53</xdr:row>
      <xdr:rowOff>95250</xdr:rowOff>
    </xdr:from>
    <xdr:to>
      <xdr:col>24</xdr:col>
      <xdr:colOff>31750</xdr:colOff>
      <xdr:row>54</xdr:row>
      <xdr:rowOff>0</xdr:rowOff>
    </xdr:to>
    <xdr:cxnSp macro="">
      <xdr:nvCxnSpPr>
        <xdr:cNvPr id="249" name="直線コネクタ 248"/>
        <xdr:cNvCxnSpPr/>
      </xdr:nvCxnSpPr>
      <xdr:spPr>
        <a:xfrm>
          <a:off x="15671800" y="91821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48277</xdr:rowOff>
    </xdr:from>
    <xdr:ext cx="762000" cy="259045"/>
    <xdr:sp macro="" textlink="">
      <xdr:nvSpPr>
        <xdr:cNvPr id="250" name="その他平均値テキスト"/>
        <xdr:cNvSpPr txBox="1"/>
      </xdr:nvSpPr>
      <xdr:spPr>
        <a:xfrm>
          <a:off x="16598900" y="9649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76200</xdr:rowOff>
    </xdr:from>
    <xdr:to>
      <xdr:col>24</xdr:col>
      <xdr:colOff>82550</xdr:colOff>
      <xdr:row>57</xdr:row>
      <xdr:rowOff>6350</xdr:rowOff>
    </xdr:to>
    <xdr:sp macro="" textlink="">
      <xdr:nvSpPr>
        <xdr:cNvPr id="251" name="フローチャート : 判断 250"/>
        <xdr:cNvSpPr/>
      </xdr:nvSpPr>
      <xdr:spPr>
        <a:xfrm>
          <a:off x="16459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53</xdr:row>
      <xdr:rowOff>57150</xdr:rowOff>
    </xdr:from>
    <xdr:to>
      <xdr:col>22</xdr:col>
      <xdr:colOff>565150</xdr:colOff>
      <xdr:row>53</xdr:row>
      <xdr:rowOff>95250</xdr:rowOff>
    </xdr:to>
    <xdr:cxnSp macro="">
      <xdr:nvCxnSpPr>
        <xdr:cNvPr id="252" name="直線コネクタ 251"/>
        <xdr:cNvCxnSpPr/>
      </xdr:nvCxnSpPr>
      <xdr:spPr>
        <a:xfrm>
          <a:off x="14782800" y="9144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25400</xdr:rowOff>
    </xdr:from>
    <xdr:to>
      <xdr:col>22</xdr:col>
      <xdr:colOff>615950</xdr:colOff>
      <xdr:row>56</xdr:row>
      <xdr:rowOff>127000</xdr:rowOff>
    </xdr:to>
    <xdr:sp macro="" textlink="">
      <xdr:nvSpPr>
        <xdr:cNvPr id="253" name="フローチャート : 判断 252"/>
        <xdr:cNvSpPr/>
      </xdr:nvSpPr>
      <xdr:spPr>
        <a:xfrm>
          <a:off x="15621000" y="9626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111777</xdr:rowOff>
    </xdr:from>
    <xdr:ext cx="736600" cy="259045"/>
    <xdr:sp macro="" textlink="">
      <xdr:nvSpPr>
        <xdr:cNvPr id="254" name="テキスト ボックス 253"/>
        <xdr:cNvSpPr txBox="1"/>
      </xdr:nvSpPr>
      <xdr:spPr>
        <a:xfrm>
          <a:off x="15290800" y="971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52</xdr:row>
      <xdr:rowOff>152400</xdr:rowOff>
    </xdr:from>
    <xdr:to>
      <xdr:col>21</xdr:col>
      <xdr:colOff>361950</xdr:colOff>
      <xdr:row>53</xdr:row>
      <xdr:rowOff>57150</xdr:rowOff>
    </xdr:to>
    <xdr:cxnSp macro="">
      <xdr:nvCxnSpPr>
        <xdr:cNvPr id="255" name="直線コネクタ 254"/>
        <xdr:cNvCxnSpPr/>
      </xdr:nvCxnSpPr>
      <xdr:spPr>
        <a:xfrm>
          <a:off x="13893800" y="90678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12700</xdr:rowOff>
    </xdr:from>
    <xdr:to>
      <xdr:col>21</xdr:col>
      <xdr:colOff>412750</xdr:colOff>
      <xdr:row>56</xdr:row>
      <xdr:rowOff>114300</xdr:rowOff>
    </xdr:to>
    <xdr:sp macro="" textlink="">
      <xdr:nvSpPr>
        <xdr:cNvPr id="256" name="フローチャート : 判断 255"/>
        <xdr:cNvSpPr/>
      </xdr:nvSpPr>
      <xdr:spPr>
        <a:xfrm>
          <a:off x="14732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99077</xdr:rowOff>
    </xdr:from>
    <xdr:ext cx="762000" cy="259045"/>
    <xdr:sp macro="" textlink="">
      <xdr:nvSpPr>
        <xdr:cNvPr id="257" name="テキスト ボックス 256"/>
        <xdr:cNvSpPr txBox="1"/>
      </xdr:nvSpPr>
      <xdr:spPr>
        <a:xfrm>
          <a:off x="144018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52</xdr:row>
      <xdr:rowOff>152400</xdr:rowOff>
    </xdr:from>
    <xdr:to>
      <xdr:col>20</xdr:col>
      <xdr:colOff>158750</xdr:colOff>
      <xdr:row>52</xdr:row>
      <xdr:rowOff>165100</xdr:rowOff>
    </xdr:to>
    <xdr:cxnSp macro="">
      <xdr:nvCxnSpPr>
        <xdr:cNvPr id="258" name="直線コネクタ 257"/>
        <xdr:cNvCxnSpPr/>
      </xdr:nvCxnSpPr>
      <xdr:spPr>
        <a:xfrm flipV="1">
          <a:off x="13004800" y="90678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146050</xdr:rowOff>
    </xdr:from>
    <xdr:to>
      <xdr:col>20</xdr:col>
      <xdr:colOff>209550</xdr:colOff>
      <xdr:row>56</xdr:row>
      <xdr:rowOff>76200</xdr:rowOff>
    </xdr:to>
    <xdr:sp macro="" textlink="">
      <xdr:nvSpPr>
        <xdr:cNvPr id="259" name="フローチャート : 判断 258"/>
        <xdr:cNvSpPr/>
      </xdr:nvSpPr>
      <xdr:spPr>
        <a:xfrm>
          <a:off x="13843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60977</xdr:rowOff>
    </xdr:from>
    <xdr:ext cx="762000" cy="259045"/>
    <xdr:sp macro="" textlink="">
      <xdr:nvSpPr>
        <xdr:cNvPr id="260" name="テキスト ボックス 259"/>
        <xdr:cNvSpPr txBox="1"/>
      </xdr:nvSpPr>
      <xdr:spPr>
        <a:xfrm>
          <a:off x="13512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82550</xdr:rowOff>
    </xdr:from>
    <xdr:to>
      <xdr:col>19</xdr:col>
      <xdr:colOff>6350</xdr:colOff>
      <xdr:row>56</xdr:row>
      <xdr:rowOff>12700</xdr:rowOff>
    </xdr:to>
    <xdr:sp macro="" textlink="">
      <xdr:nvSpPr>
        <xdr:cNvPr id="261" name="フローチャート : 判断 260"/>
        <xdr:cNvSpPr/>
      </xdr:nvSpPr>
      <xdr:spPr>
        <a:xfrm>
          <a:off x="12954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168927</xdr:rowOff>
    </xdr:from>
    <xdr:ext cx="762000" cy="259045"/>
    <xdr:sp macro="" textlink="">
      <xdr:nvSpPr>
        <xdr:cNvPr id="262" name="テキスト ボックス 261"/>
        <xdr:cNvSpPr txBox="1"/>
      </xdr:nvSpPr>
      <xdr:spPr>
        <a:xfrm>
          <a:off x="12623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53</xdr:row>
      <xdr:rowOff>120650</xdr:rowOff>
    </xdr:from>
    <xdr:to>
      <xdr:col>24</xdr:col>
      <xdr:colOff>82550</xdr:colOff>
      <xdr:row>54</xdr:row>
      <xdr:rowOff>50800</xdr:rowOff>
    </xdr:to>
    <xdr:sp macro="" textlink="">
      <xdr:nvSpPr>
        <xdr:cNvPr id="268" name="円/楕円 267"/>
        <xdr:cNvSpPr/>
      </xdr:nvSpPr>
      <xdr:spPr>
        <a:xfrm>
          <a:off x="16459200" y="920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52</xdr:row>
      <xdr:rowOff>137177</xdr:rowOff>
    </xdr:from>
    <xdr:ext cx="762000" cy="259045"/>
    <xdr:sp macro="" textlink="">
      <xdr:nvSpPr>
        <xdr:cNvPr id="269" name="その他該当値テキスト"/>
        <xdr:cNvSpPr txBox="1"/>
      </xdr:nvSpPr>
      <xdr:spPr>
        <a:xfrm>
          <a:off x="16598900" y="905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22</xdr:col>
      <xdr:colOff>514350</xdr:colOff>
      <xdr:row>53</xdr:row>
      <xdr:rowOff>44450</xdr:rowOff>
    </xdr:from>
    <xdr:to>
      <xdr:col>22</xdr:col>
      <xdr:colOff>615950</xdr:colOff>
      <xdr:row>53</xdr:row>
      <xdr:rowOff>146050</xdr:rowOff>
    </xdr:to>
    <xdr:sp macro="" textlink="">
      <xdr:nvSpPr>
        <xdr:cNvPr id="270" name="円/楕円 269"/>
        <xdr:cNvSpPr/>
      </xdr:nvSpPr>
      <xdr:spPr>
        <a:xfrm>
          <a:off x="15621000" y="913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51</xdr:row>
      <xdr:rowOff>156227</xdr:rowOff>
    </xdr:from>
    <xdr:ext cx="736600" cy="259045"/>
    <xdr:sp macro="" textlink="">
      <xdr:nvSpPr>
        <xdr:cNvPr id="271" name="テキスト ボックス 270"/>
        <xdr:cNvSpPr txBox="1"/>
      </xdr:nvSpPr>
      <xdr:spPr>
        <a:xfrm>
          <a:off x="15290800" y="890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21</xdr:col>
      <xdr:colOff>311150</xdr:colOff>
      <xdr:row>53</xdr:row>
      <xdr:rowOff>6350</xdr:rowOff>
    </xdr:from>
    <xdr:to>
      <xdr:col>21</xdr:col>
      <xdr:colOff>412750</xdr:colOff>
      <xdr:row>53</xdr:row>
      <xdr:rowOff>107950</xdr:rowOff>
    </xdr:to>
    <xdr:sp macro="" textlink="">
      <xdr:nvSpPr>
        <xdr:cNvPr id="272" name="円/楕円 271"/>
        <xdr:cNvSpPr/>
      </xdr:nvSpPr>
      <xdr:spPr>
        <a:xfrm>
          <a:off x="14732000" y="909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51</xdr:row>
      <xdr:rowOff>118127</xdr:rowOff>
    </xdr:from>
    <xdr:ext cx="762000" cy="259045"/>
    <xdr:sp macro="" textlink="">
      <xdr:nvSpPr>
        <xdr:cNvPr id="273" name="テキスト ボックス 272"/>
        <xdr:cNvSpPr txBox="1"/>
      </xdr:nvSpPr>
      <xdr:spPr>
        <a:xfrm>
          <a:off x="144018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20</xdr:col>
      <xdr:colOff>107950</xdr:colOff>
      <xdr:row>52</xdr:row>
      <xdr:rowOff>101600</xdr:rowOff>
    </xdr:from>
    <xdr:to>
      <xdr:col>20</xdr:col>
      <xdr:colOff>209550</xdr:colOff>
      <xdr:row>53</xdr:row>
      <xdr:rowOff>31750</xdr:rowOff>
    </xdr:to>
    <xdr:sp macro="" textlink="">
      <xdr:nvSpPr>
        <xdr:cNvPr id="274" name="円/楕円 273"/>
        <xdr:cNvSpPr/>
      </xdr:nvSpPr>
      <xdr:spPr>
        <a:xfrm>
          <a:off x="13843000" y="901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51</xdr:row>
      <xdr:rowOff>41927</xdr:rowOff>
    </xdr:from>
    <xdr:ext cx="762000" cy="259045"/>
    <xdr:sp macro="" textlink="">
      <xdr:nvSpPr>
        <xdr:cNvPr id="275" name="テキスト ボックス 274"/>
        <xdr:cNvSpPr txBox="1"/>
      </xdr:nvSpPr>
      <xdr:spPr>
        <a:xfrm>
          <a:off x="135128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18</xdr:col>
      <xdr:colOff>590550</xdr:colOff>
      <xdr:row>52</xdr:row>
      <xdr:rowOff>114300</xdr:rowOff>
    </xdr:from>
    <xdr:to>
      <xdr:col>19</xdr:col>
      <xdr:colOff>6350</xdr:colOff>
      <xdr:row>53</xdr:row>
      <xdr:rowOff>44450</xdr:rowOff>
    </xdr:to>
    <xdr:sp macro="" textlink="">
      <xdr:nvSpPr>
        <xdr:cNvPr id="276" name="円/楕円 275"/>
        <xdr:cNvSpPr/>
      </xdr:nvSpPr>
      <xdr:spPr>
        <a:xfrm>
          <a:off x="12954000" y="902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51</xdr:row>
      <xdr:rowOff>54627</xdr:rowOff>
    </xdr:from>
    <xdr:ext cx="762000" cy="259045"/>
    <xdr:sp macro="" textlink="">
      <xdr:nvSpPr>
        <xdr:cNvPr id="277" name="テキスト ボックス 276"/>
        <xdr:cNvSpPr txBox="1"/>
      </xdr:nvSpPr>
      <xdr:spPr>
        <a:xfrm>
          <a:off x="126238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87/87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　前年度より</a:t>
          </a:r>
          <a:r>
            <a:rPr kumimoji="1" lang="en-US" altLang="ja-JP" sz="1200">
              <a:solidFill>
                <a:schemeClr val="dk1"/>
              </a:solidFill>
              <a:effectLst/>
              <a:latin typeface="+mn-lt"/>
              <a:ea typeface="+mn-ea"/>
              <a:cs typeface="+mn-cs"/>
            </a:rPr>
            <a:t>0.7</a:t>
          </a:r>
          <a:r>
            <a:rPr kumimoji="1" lang="ja-JP" altLang="ja-JP" sz="1200">
              <a:solidFill>
                <a:schemeClr val="dk1"/>
              </a:solidFill>
              <a:effectLst/>
              <a:latin typeface="+mn-lt"/>
              <a:ea typeface="+mn-ea"/>
              <a:cs typeface="+mn-cs"/>
            </a:rPr>
            <a:t>ポイント低くなった要因は、下水道事業に対する繰出金が減少したことなどによる。</a:t>
          </a: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類似団体平均より高い比率となっている</a:t>
          </a:r>
          <a:r>
            <a:rPr kumimoji="1" lang="ja-JP" altLang="en-US" sz="1200">
              <a:solidFill>
                <a:schemeClr val="dk1"/>
              </a:solidFill>
              <a:effectLst/>
              <a:latin typeface="+mn-lt"/>
              <a:ea typeface="+mn-ea"/>
              <a:cs typeface="+mn-cs"/>
            </a:rPr>
            <a:t>の</a:t>
          </a:r>
          <a:r>
            <a:rPr kumimoji="1" lang="ja-JP" altLang="ja-JP" sz="1200">
              <a:solidFill>
                <a:schemeClr val="dk1"/>
              </a:solidFill>
              <a:effectLst/>
              <a:latin typeface="+mn-lt"/>
              <a:ea typeface="+mn-ea"/>
              <a:cs typeface="+mn-cs"/>
            </a:rPr>
            <a:t>は、汚水処理や内水排除のため下水道整備を推進したこと、</a:t>
          </a:r>
          <a:r>
            <a:rPr kumimoji="1" lang="ja-JP" altLang="en-US" sz="1200">
              <a:solidFill>
                <a:schemeClr val="dk1"/>
              </a:solidFill>
              <a:effectLst/>
              <a:latin typeface="+mn-lt"/>
              <a:ea typeface="+mn-ea"/>
              <a:cs typeface="+mn-cs"/>
            </a:rPr>
            <a:t>一部事務組合で行っている</a:t>
          </a:r>
          <a:r>
            <a:rPr kumimoji="1" lang="ja-JP" altLang="ja-JP" sz="1200">
              <a:solidFill>
                <a:schemeClr val="dk1"/>
              </a:solidFill>
              <a:effectLst/>
              <a:latin typeface="+mn-lt"/>
              <a:ea typeface="+mn-ea"/>
              <a:cs typeface="+mn-cs"/>
            </a:rPr>
            <a:t>ごみ処理のＲＤＦ化にかかるコストの増大、病院事業</a:t>
          </a:r>
          <a:r>
            <a:rPr kumimoji="1" lang="ja-JP" altLang="en-US" sz="1200">
              <a:solidFill>
                <a:schemeClr val="dk1"/>
              </a:solidFill>
              <a:effectLst/>
              <a:latin typeface="+mn-lt"/>
              <a:ea typeface="+mn-ea"/>
              <a:cs typeface="+mn-cs"/>
            </a:rPr>
            <a:t>の統合に伴う</a:t>
          </a:r>
          <a:r>
            <a:rPr kumimoji="1" lang="ja-JP" altLang="ja-JP" sz="1200">
              <a:solidFill>
                <a:schemeClr val="dk1"/>
              </a:solidFill>
              <a:effectLst/>
              <a:latin typeface="+mn-lt"/>
              <a:ea typeface="+mn-ea"/>
              <a:cs typeface="+mn-cs"/>
            </a:rPr>
            <a:t>運営費負担</a:t>
          </a:r>
          <a:r>
            <a:rPr kumimoji="1" lang="ja-JP" altLang="en-US" sz="1200">
              <a:solidFill>
                <a:schemeClr val="dk1"/>
              </a:solidFill>
              <a:effectLst/>
              <a:latin typeface="+mn-lt"/>
              <a:ea typeface="+mn-ea"/>
              <a:cs typeface="+mn-cs"/>
            </a:rPr>
            <a:t>の増加</a:t>
          </a:r>
          <a:r>
            <a:rPr kumimoji="1" lang="ja-JP" altLang="ja-JP" sz="1200">
              <a:solidFill>
                <a:schemeClr val="dk1"/>
              </a:solidFill>
              <a:effectLst/>
              <a:latin typeface="+mn-lt"/>
              <a:ea typeface="+mn-ea"/>
              <a:cs typeface="+mn-cs"/>
            </a:rPr>
            <a:t>が大き</a:t>
          </a:r>
          <a:r>
            <a:rPr kumimoji="1" lang="ja-JP" altLang="en-US" sz="1200">
              <a:solidFill>
                <a:schemeClr val="dk1"/>
              </a:solidFill>
              <a:effectLst/>
              <a:latin typeface="+mn-lt"/>
              <a:ea typeface="+mn-ea"/>
              <a:cs typeface="+mn-cs"/>
            </a:rPr>
            <a:t>く影響している</a:t>
          </a:r>
          <a:r>
            <a:rPr kumimoji="1" lang="ja-JP" altLang="ja-JP"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公営企業</a:t>
          </a:r>
          <a:r>
            <a:rPr kumimoji="1" lang="ja-JP" altLang="en-US" sz="1200">
              <a:solidFill>
                <a:schemeClr val="dk1"/>
              </a:solidFill>
              <a:effectLst/>
              <a:latin typeface="+mn-lt"/>
              <a:ea typeface="+mn-ea"/>
              <a:cs typeface="+mn-cs"/>
            </a:rPr>
            <a:t>等</a:t>
          </a:r>
          <a:r>
            <a:rPr kumimoji="1" lang="ja-JP" altLang="ja-JP" sz="1200">
              <a:solidFill>
                <a:schemeClr val="dk1"/>
              </a:solidFill>
              <a:effectLst/>
              <a:latin typeface="+mn-lt"/>
              <a:ea typeface="+mn-ea"/>
              <a:cs typeface="+mn-cs"/>
            </a:rPr>
            <a:t>について、効率</a:t>
          </a:r>
          <a:r>
            <a:rPr kumimoji="1" lang="ja-JP" altLang="en-US" sz="1200">
              <a:solidFill>
                <a:schemeClr val="dk1"/>
              </a:solidFill>
              <a:effectLst/>
              <a:latin typeface="+mn-lt"/>
              <a:ea typeface="+mn-ea"/>
              <a:cs typeface="+mn-cs"/>
            </a:rPr>
            <a:t>的な経営を図るよう</a:t>
          </a:r>
          <a:r>
            <a:rPr kumimoji="1" lang="ja-JP" altLang="ja-JP" sz="1200">
              <a:solidFill>
                <a:schemeClr val="dk1"/>
              </a:solidFill>
              <a:effectLst/>
              <a:latin typeface="+mn-lt"/>
              <a:ea typeface="+mn-ea"/>
              <a:cs typeface="+mn-cs"/>
            </a:rPr>
            <a:t>働きかけ、補助費等の</a:t>
          </a:r>
          <a:r>
            <a:rPr kumimoji="1" lang="ja-JP" altLang="en-US" sz="1200">
              <a:solidFill>
                <a:schemeClr val="dk1"/>
              </a:solidFill>
              <a:effectLst/>
              <a:latin typeface="+mn-lt"/>
              <a:ea typeface="+mn-ea"/>
              <a:cs typeface="+mn-cs"/>
            </a:rPr>
            <a:t>圧縮</a:t>
          </a:r>
          <a:r>
            <a:rPr kumimoji="1" lang="ja-JP" altLang="ja-JP" sz="1200">
              <a:solidFill>
                <a:schemeClr val="dk1"/>
              </a:solidFill>
              <a:effectLst/>
              <a:latin typeface="+mn-lt"/>
              <a:ea typeface="+mn-ea"/>
              <a:cs typeface="+mn-cs"/>
            </a:rPr>
            <a:t>に努める。</a:t>
          </a:r>
          <a:endParaRPr lang="ja-JP" altLang="ja-JP"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endParaRPr lang="ja-JP" altLang="ja-JP" sz="1200">
            <a:effectLst/>
          </a:endParaRPr>
        </a:p>
        <a:p>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2" name="直線コネクタ 291"/>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3" name="テキスト ボックス 292"/>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4" name="直線コネクタ 293"/>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5" name="テキスト ボックス 294"/>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7" name="テキスト ボックス 296"/>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8" name="直線コネクタ 297"/>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9" name="テキスト ボックス 298"/>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0" name="直線コネクタ 299"/>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1" name="テキスト ボックス 300"/>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40</xdr:row>
      <xdr:rowOff>88900</xdr:rowOff>
    </xdr:to>
    <xdr:cxnSp macro="">
      <xdr:nvCxnSpPr>
        <xdr:cNvPr id="304" name="直線コネクタ 303"/>
        <xdr:cNvCxnSpPr/>
      </xdr:nvCxnSpPr>
      <xdr:spPr>
        <a:xfrm flipV="1">
          <a:off x="16510000" y="5742940"/>
          <a:ext cx="0" cy="12039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60977</xdr:rowOff>
    </xdr:from>
    <xdr:ext cx="762000" cy="259045"/>
    <xdr:sp macro="" textlink="">
      <xdr:nvSpPr>
        <xdr:cNvPr id="305" name="補助費等最小値テキスト"/>
        <xdr:cNvSpPr txBox="1"/>
      </xdr:nvSpPr>
      <xdr:spPr>
        <a:xfrm>
          <a:off x="16598900" y="691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a:t>
          </a:r>
          <a:endParaRPr kumimoji="1" lang="ja-JP" altLang="en-US" sz="1000" b="1">
            <a:latin typeface="ＭＳ Ｐゴシック"/>
          </a:endParaRPr>
        </a:p>
      </xdr:txBody>
    </xdr:sp>
    <xdr:clientData/>
  </xdr:oneCellAnchor>
  <xdr:twoCellAnchor>
    <xdr:from>
      <xdr:col>23</xdr:col>
      <xdr:colOff>628650</xdr:colOff>
      <xdr:row>40</xdr:row>
      <xdr:rowOff>88900</xdr:rowOff>
    </xdr:from>
    <xdr:to>
      <xdr:col>24</xdr:col>
      <xdr:colOff>120650</xdr:colOff>
      <xdr:row>40</xdr:row>
      <xdr:rowOff>88900</xdr:rowOff>
    </xdr:to>
    <xdr:cxnSp macro="">
      <xdr:nvCxnSpPr>
        <xdr:cNvPr id="306" name="直線コネクタ 305"/>
        <xdr:cNvCxnSpPr/>
      </xdr:nvCxnSpPr>
      <xdr:spPr>
        <a:xfrm>
          <a:off x="16421100" y="694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07"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08" name="直線コネクタ 307"/>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40</xdr:row>
      <xdr:rowOff>88900</xdr:rowOff>
    </xdr:from>
    <xdr:to>
      <xdr:col>24</xdr:col>
      <xdr:colOff>31750</xdr:colOff>
      <xdr:row>40</xdr:row>
      <xdr:rowOff>142240</xdr:rowOff>
    </xdr:to>
    <xdr:cxnSp macro="">
      <xdr:nvCxnSpPr>
        <xdr:cNvPr id="309" name="直線コネクタ 308"/>
        <xdr:cNvCxnSpPr/>
      </xdr:nvCxnSpPr>
      <xdr:spPr>
        <a:xfrm flipV="1">
          <a:off x="15671800" y="694690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130827</xdr:rowOff>
    </xdr:from>
    <xdr:ext cx="762000" cy="259045"/>
    <xdr:sp macro="" textlink="">
      <xdr:nvSpPr>
        <xdr:cNvPr id="310" name="補助費等平均値テキスト"/>
        <xdr:cNvSpPr txBox="1"/>
      </xdr:nvSpPr>
      <xdr:spPr>
        <a:xfrm>
          <a:off x="16598900" y="6131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114300</xdr:rowOff>
    </xdr:from>
    <xdr:to>
      <xdr:col>24</xdr:col>
      <xdr:colOff>82550</xdr:colOff>
      <xdr:row>37</xdr:row>
      <xdr:rowOff>44450</xdr:rowOff>
    </xdr:to>
    <xdr:sp macro="" textlink="">
      <xdr:nvSpPr>
        <xdr:cNvPr id="311" name="フローチャート : 判断 310"/>
        <xdr:cNvSpPr/>
      </xdr:nvSpPr>
      <xdr:spPr>
        <a:xfrm>
          <a:off x="164592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40</xdr:row>
      <xdr:rowOff>142240</xdr:rowOff>
    </xdr:from>
    <xdr:to>
      <xdr:col>22</xdr:col>
      <xdr:colOff>565150</xdr:colOff>
      <xdr:row>40</xdr:row>
      <xdr:rowOff>149860</xdr:rowOff>
    </xdr:to>
    <xdr:cxnSp macro="">
      <xdr:nvCxnSpPr>
        <xdr:cNvPr id="312" name="直線コネクタ 311"/>
        <xdr:cNvCxnSpPr/>
      </xdr:nvCxnSpPr>
      <xdr:spPr>
        <a:xfrm flipV="1">
          <a:off x="14782800" y="70002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106680</xdr:rowOff>
    </xdr:from>
    <xdr:to>
      <xdr:col>22</xdr:col>
      <xdr:colOff>615950</xdr:colOff>
      <xdr:row>37</xdr:row>
      <xdr:rowOff>36830</xdr:rowOff>
    </xdr:to>
    <xdr:sp macro="" textlink="">
      <xdr:nvSpPr>
        <xdr:cNvPr id="313" name="フローチャート : 判断 312"/>
        <xdr:cNvSpPr/>
      </xdr:nvSpPr>
      <xdr:spPr>
        <a:xfrm>
          <a:off x="15621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47007</xdr:rowOff>
    </xdr:from>
    <xdr:ext cx="736600" cy="259045"/>
    <xdr:sp macro="" textlink="">
      <xdr:nvSpPr>
        <xdr:cNvPr id="314" name="テキスト ボックス 313"/>
        <xdr:cNvSpPr txBox="1"/>
      </xdr:nvSpPr>
      <xdr:spPr>
        <a:xfrm>
          <a:off x="15290800" y="6047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20</xdr:col>
      <xdr:colOff>158750</xdr:colOff>
      <xdr:row>40</xdr:row>
      <xdr:rowOff>104140</xdr:rowOff>
    </xdr:from>
    <xdr:to>
      <xdr:col>21</xdr:col>
      <xdr:colOff>361950</xdr:colOff>
      <xdr:row>40</xdr:row>
      <xdr:rowOff>149860</xdr:rowOff>
    </xdr:to>
    <xdr:cxnSp macro="">
      <xdr:nvCxnSpPr>
        <xdr:cNvPr id="315" name="直線コネクタ 314"/>
        <xdr:cNvCxnSpPr/>
      </xdr:nvCxnSpPr>
      <xdr:spPr>
        <a:xfrm>
          <a:off x="13893800" y="69621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textlink="">
      <xdr:nvSpPr>
        <xdr:cNvPr id="316" name="フローチャート : 判断 315"/>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39387</xdr:rowOff>
    </xdr:from>
    <xdr:ext cx="762000" cy="259045"/>
    <xdr:sp macro="" textlink="">
      <xdr:nvSpPr>
        <xdr:cNvPr id="317" name="テキスト ボックス 316"/>
        <xdr:cNvSpPr txBox="1"/>
      </xdr:nvSpPr>
      <xdr:spPr>
        <a:xfrm>
          <a:off x="14401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168910</xdr:rowOff>
    </xdr:from>
    <xdr:to>
      <xdr:col>20</xdr:col>
      <xdr:colOff>158750</xdr:colOff>
      <xdr:row>40</xdr:row>
      <xdr:rowOff>104140</xdr:rowOff>
    </xdr:to>
    <xdr:cxnSp macro="">
      <xdr:nvCxnSpPr>
        <xdr:cNvPr id="318" name="直線コネクタ 317"/>
        <xdr:cNvCxnSpPr/>
      </xdr:nvCxnSpPr>
      <xdr:spPr>
        <a:xfrm>
          <a:off x="13004800" y="685546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99060</xdr:rowOff>
    </xdr:from>
    <xdr:to>
      <xdr:col>20</xdr:col>
      <xdr:colOff>209550</xdr:colOff>
      <xdr:row>37</xdr:row>
      <xdr:rowOff>29210</xdr:rowOff>
    </xdr:to>
    <xdr:sp macro="" textlink="">
      <xdr:nvSpPr>
        <xdr:cNvPr id="319" name="フローチャート : 判断 318"/>
        <xdr:cNvSpPr/>
      </xdr:nvSpPr>
      <xdr:spPr>
        <a:xfrm>
          <a:off x="13843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39387</xdr:rowOff>
    </xdr:from>
    <xdr:ext cx="762000" cy="259045"/>
    <xdr:sp macro="" textlink="">
      <xdr:nvSpPr>
        <xdr:cNvPr id="320" name="テキスト ボックス 319"/>
        <xdr:cNvSpPr txBox="1"/>
      </xdr:nvSpPr>
      <xdr:spPr>
        <a:xfrm>
          <a:off x="13512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129540</xdr:rowOff>
    </xdr:from>
    <xdr:to>
      <xdr:col>19</xdr:col>
      <xdr:colOff>6350</xdr:colOff>
      <xdr:row>37</xdr:row>
      <xdr:rowOff>59690</xdr:rowOff>
    </xdr:to>
    <xdr:sp macro="" textlink="">
      <xdr:nvSpPr>
        <xdr:cNvPr id="321" name="フローチャート : 判断 320"/>
        <xdr:cNvSpPr/>
      </xdr:nvSpPr>
      <xdr:spPr>
        <a:xfrm>
          <a:off x="12954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69867</xdr:rowOff>
    </xdr:from>
    <xdr:ext cx="762000" cy="259045"/>
    <xdr:sp macro="" textlink="">
      <xdr:nvSpPr>
        <xdr:cNvPr id="322" name="テキスト ボックス 321"/>
        <xdr:cNvSpPr txBox="1"/>
      </xdr:nvSpPr>
      <xdr:spPr>
        <a:xfrm>
          <a:off x="126238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40</xdr:row>
      <xdr:rowOff>38100</xdr:rowOff>
    </xdr:from>
    <xdr:to>
      <xdr:col>24</xdr:col>
      <xdr:colOff>82550</xdr:colOff>
      <xdr:row>40</xdr:row>
      <xdr:rowOff>139700</xdr:rowOff>
    </xdr:to>
    <xdr:sp macro="" textlink="">
      <xdr:nvSpPr>
        <xdr:cNvPr id="328" name="円/楕円 327"/>
        <xdr:cNvSpPr/>
      </xdr:nvSpPr>
      <xdr:spPr>
        <a:xfrm>
          <a:off x="16459200" y="689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118127</xdr:rowOff>
    </xdr:from>
    <xdr:ext cx="762000" cy="259045"/>
    <xdr:sp macro="" textlink="">
      <xdr:nvSpPr>
        <xdr:cNvPr id="329" name="補助費等該当値テキスト"/>
        <xdr:cNvSpPr txBox="1"/>
      </xdr:nvSpPr>
      <xdr:spPr>
        <a:xfrm>
          <a:off x="16598900" y="680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22</xdr:col>
      <xdr:colOff>514350</xdr:colOff>
      <xdr:row>40</xdr:row>
      <xdr:rowOff>91440</xdr:rowOff>
    </xdr:from>
    <xdr:to>
      <xdr:col>22</xdr:col>
      <xdr:colOff>615950</xdr:colOff>
      <xdr:row>41</xdr:row>
      <xdr:rowOff>21590</xdr:rowOff>
    </xdr:to>
    <xdr:sp macro="" textlink="">
      <xdr:nvSpPr>
        <xdr:cNvPr id="330" name="円/楕円 329"/>
        <xdr:cNvSpPr/>
      </xdr:nvSpPr>
      <xdr:spPr>
        <a:xfrm>
          <a:off x="15621000" y="6949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41</xdr:row>
      <xdr:rowOff>6367</xdr:rowOff>
    </xdr:from>
    <xdr:ext cx="736600" cy="259045"/>
    <xdr:sp macro="" textlink="">
      <xdr:nvSpPr>
        <xdr:cNvPr id="331" name="テキスト ボックス 330"/>
        <xdr:cNvSpPr txBox="1"/>
      </xdr:nvSpPr>
      <xdr:spPr>
        <a:xfrm>
          <a:off x="15290800" y="7035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21</xdr:col>
      <xdr:colOff>311150</xdr:colOff>
      <xdr:row>40</xdr:row>
      <xdr:rowOff>99060</xdr:rowOff>
    </xdr:from>
    <xdr:to>
      <xdr:col>21</xdr:col>
      <xdr:colOff>412750</xdr:colOff>
      <xdr:row>41</xdr:row>
      <xdr:rowOff>29210</xdr:rowOff>
    </xdr:to>
    <xdr:sp macro="" textlink="">
      <xdr:nvSpPr>
        <xdr:cNvPr id="332" name="円/楕円 331"/>
        <xdr:cNvSpPr/>
      </xdr:nvSpPr>
      <xdr:spPr>
        <a:xfrm>
          <a:off x="14732000" y="6957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41</xdr:row>
      <xdr:rowOff>13987</xdr:rowOff>
    </xdr:from>
    <xdr:ext cx="762000" cy="259045"/>
    <xdr:sp macro="" textlink="">
      <xdr:nvSpPr>
        <xdr:cNvPr id="333" name="テキスト ボックス 332"/>
        <xdr:cNvSpPr txBox="1"/>
      </xdr:nvSpPr>
      <xdr:spPr>
        <a:xfrm>
          <a:off x="14401800" y="704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20</xdr:col>
      <xdr:colOff>107950</xdr:colOff>
      <xdr:row>40</xdr:row>
      <xdr:rowOff>53340</xdr:rowOff>
    </xdr:from>
    <xdr:to>
      <xdr:col>20</xdr:col>
      <xdr:colOff>209550</xdr:colOff>
      <xdr:row>40</xdr:row>
      <xdr:rowOff>154940</xdr:rowOff>
    </xdr:to>
    <xdr:sp macro="" textlink="">
      <xdr:nvSpPr>
        <xdr:cNvPr id="334" name="円/楕円 333"/>
        <xdr:cNvSpPr/>
      </xdr:nvSpPr>
      <xdr:spPr>
        <a:xfrm>
          <a:off x="13843000" y="6911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40</xdr:row>
      <xdr:rowOff>139717</xdr:rowOff>
    </xdr:from>
    <xdr:ext cx="762000" cy="259045"/>
    <xdr:sp macro="" textlink="">
      <xdr:nvSpPr>
        <xdr:cNvPr id="335" name="テキスト ボックス 334"/>
        <xdr:cNvSpPr txBox="1"/>
      </xdr:nvSpPr>
      <xdr:spPr>
        <a:xfrm>
          <a:off x="13512800" y="699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18</xdr:col>
      <xdr:colOff>590550</xdr:colOff>
      <xdr:row>39</xdr:row>
      <xdr:rowOff>118110</xdr:rowOff>
    </xdr:from>
    <xdr:to>
      <xdr:col>19</xdr:col>
      <xdr:colOff>6350</xdr:colOff>
      <xdr:row>40</xdr:row>
      <xdr:rowOff>48260</xdr:rowOff>
    </xdr:to>
    <xdr:sp macro="" textlink="">
      <xdr:nvSpPr>
        <xdr:cNvPr id="336" name="円/楕円 335"/>
        <xdr:cNvSpPr/>
      </xdr:nvSpPr>
      <xdr:spPr>
        <a:xfrm>
          <a:off x="12954000" y="6804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33037</xdr:rowOff>
    </xdr:from>
    <xdr:ext cx="762000" cy="259045"/>
    <xdr:sp macro="" textlink="">
      <xdr:nvSpPr>
        <xdr:cNvPr id="337" name="テキスト ボックス 336"/>
        <xdr:cNvSpPr txBox="1"/>
      </xdr:nvSpPr>
      <xdr:spPr>
        <a:xfrm>
          <a:off x="12623800" y="689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50/87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　前年度より</a:t>
          </a:r>
          <a:r>
            <a:rPr kumimoji="1" lang="en-US" altLang="ja-JP" sz="1200">
              <a:solidFill>
                <a:schemeClr val="dk1"/>
              </a:solidFill>
              <a:effectLst/>
              <a:latin typeface="+mn-lt"/>
              <a:ea typeface="+mn-ea"/>
              <a:cs typeface="+mn-cs"/>
            </a:rPr>
            <a:t>0.4</a:t>
          </a:r>
          <a:r>
            <a:rPr kumimoji="1" lang="ja-JP" altLang="ja-JP" sz="1200">
              <a:solidFill>
                <a:schemeClr val="dk1"/>
              </a:solidFill>
              <a:effectLst/>
              <a:latin typeface="+mn-lt"/>
              <a:ea typeface="+mn-ea"/>
              <a:cs typeface="+mn-cs"/>
            </a:rPr>
            <a:t>ポイント高くなった要因は、合併特例事業債及び臨時財政対策債の償還額が増加したことによる。</a:t>
          </a:r>
          <a:endParaRPr kumimoji="1" lang="en-US" altLang="ja-JP"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今後も、公債費は増加</a:t>
          </a:r>
          <a:r>
            <a:rPr kumimoji="1" lang="ja-JP" altLang="en-US" sz="1200">
              <a:solidFill>
                <a:schemeClr val="dk1"/>
              </a:solidFill>
              <a:effectLst/>
              <a:latin typeface="+mn-lt"/>
              <a:ea typeface="+mn-ea"/>
              <a:cs typeface="+mn-cs"/>
            </a:rPr>
            <a:t>する</a:t>
          </a:r>
          <a:r>
            <a:rPr kumimoji="1" lang="ja-JP" altLang="ja-JP" sz="1200">
              <a:solidFill>
                <a:schemeClr val="dk1"/>
              </a:solidFill>
              <a:effectLst/>
              <a:latin typeface="+mn-lt"/>
              <a:ea typeface="+mn-ea"/>
              <a:cs typeface="+mn-cs"/>
            </a:rPr>
            <a:t>見通しである</a:t>
          </a:r>
          <a:r>
            <a:rPr kumimoji="1" lang="ja-JP" altLang="en-US" sz="1200">
              <a:solidFill>
                <a:schemeClr val="dk1"/>
              </a:solidFill>
              <a:effectLst/>
              <a:latin typeface="+mn-lt"/>
              <a:ea typeface="+mn-ea"/>
              <a:cs typeface="+mn-cs"/>
            </a:rPr>
            <a:t>ため</a:t>
          </a:r>
          <a:r>
            <a:rPr kumimoji="1" lang="ja-JP" altLang="ja-JP" sz="1200">
              <a:solidFill>
                <a:schemeClr val="dk1"/>
              </a:solidFill>
              <a:effectLst/>
              <a:latin typeface="+mn-lt"/>
              <a:ea typeface="+mn-ea"/>
              <a:cs typeface="+mn-cs"/>
            </a:rPr>
            <a:t>、計画的な地方債の発行と、交付税算入率が高</a:t>
          </a:r>
          <a:r>
            <a:rPr kumimoji="1" lang="ja-JP" altLang="en-US" sz="1200">
              <a:solidFill>
                <a:schemeClr val="dk1"/>
              </a:solidFill>
              <a:effectLst/>
              <a:latin typeface="+mn-lt"/>
              <a:ea typeface="+mn-ea"/>
              <a:cs typeface="+mn-cs"/>
            </a:rPr>
            <a:t>い</a:t>
          </a:r>
          <a:r>
            <a:rPr kumimoji="1" lang="ja-JP" altLang="ja-JP" sz="1200">
              <a:solidFill>
                <a:schemeClr val="dk1"/>
              </a:solidFill>
              <a:effectLst/>
              <a:latin typeface="+mn-lt"/>
              <a:ea typeface="+mn-ea"/>
              <a:cs typeface="+mn-cs"/>
            </a:rPr>
            <a:t>有利な起債の活用に努め、実質的な公債費負担を抑制していく。</a:t>
          </a:r>
          <a:endParaRPr lang="ja-JP" altLang="ja-JP" sz="1200">
            <a:effectLst/>
          </a:endParaRP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3" name="テキスト ボックス 35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5" name="テキスト ボックス 35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7" name="テキスト ボックス 35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9" name="テキスト ボックス 35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1270</xdr:rowOff>
    </xdr:from>
    <xdr:to>
      <xdr:col>7</xdr:col>
      <xdr:colOff>15875</xdr:colOff>
      <xdr:row>81</xdr:row>
      <xdr:rowOff>46989</xdr:rowOff>
    </xdr:to>
    <xdr:cxnSp macro="">
      <xdr:nvCxnSpPr>
        <xdr:cNvPr id="362" name="直線コネクタ 361"/>
        <xdr:cNvCxnSpPr/>
      </xdr:nvCxnSpPr>
      <xdr:spPr>
        <a:xfrm flipV="1">
          <a:off x="4826000" y="12860020"/>
          <a:ext cx="0" cy="10744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19066</xdr:rowOff>
    </xdr:from>
    <xdr:ext cx="762000" cy="259045"/>
    <xdr:sp macro="" textlink="">
      <xdr:nvSpPr>
        <xdr:cNvPr id="363" name="公債費最小値テキスト"/>
        <xdr:cNvSpPr txBox="1"/>
      </xdr:nvSpPr>
      <xdr:spPr>
        <a:xfrm>
          <a:off x="4914900" y="139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29.5</a:t>
          </a:r>
          <a:endParaRPr kumimoji="1" lang="ja-JP" altLang="en-US" sz="1000" b="1">
            <a:latin typeface="ＭＳ Ｐゴシック"/>
          </a:endParaRPr>
        </a:p>
      </xdr:txBody>
    </xdr:sp>
    <xdr:clientData/>
  </xdr:oneCellAnchor>
  <xdr:twoCellAnchor>
    <xdr:from>
      <xdr:col>6</xdr:col>
      <xdr:colOff>612775</xdr:colOff>
      <xdr:row>81</xdr:row>
      <xdr:rowOff>46989</xdr:rowOff>
    </xdr:from>
    <xdr:to>
      <xdr:col>7</xdr:col>
      <xdr:colOff>104775</xdr:colOff>
      <xdr:row>81</xdr:row>
      <xdr:rowOff>46989</xdr:rowOff>
    </xdr:to>
    <xdr:cxnSp macro="">
      <xdr:nvCxnSpPr>
        <xdr:cNvPr id="364" name="直線コネクタ 363"/>
        <xdr:cNvCxnSpPr/>
      </xdr:nvCxnSpPr>
      <xdr:spPr>
        <a:xfrm>
          <a:off x="4737100" y="13934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87647</xdr:rowOff>
    </xdr:from>
    <xdr:ext cx="762000" cy="259045"/>
    <xdr:sp macro="" textlink="">
      <xdr:nvSpPr>
        <xdr:cNvPr id="365" name="公債費最大値テキスト"/>
        <xdr:cNvSpPr txBox="1"/>
      </xdr:nvSpPr>
      <xdr:spPr>
        <a:xfrm>
          <a:off x="4914900" y="1260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75</xdr:row>
      <xdr:rowOff>1270</xdr:rowOff>
    </xdr:from>
    <xdr:to>
      <xdr:col>7</xdr:col>
      <xdr:colOff>104775</xdr:colOff>
      <xdr:row>75</xdr:row>
      <xdr:rowOff>1270</xdr:rowOff>
    </xdr:to>
    <xdr:cxnSp macro="">
      <xdr:nvCxnSpPr>
        <xdr:cNvPr id="366" name="直線コネクタ 365"/>
        <xdr:cNvCxnSpPr/>
      </xdr:nvCxnSpPr>
      <xdr:spPr>
        <a:xfrm>
          <a:off x="4737100" y="1286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3556</xdr:rowOff>
    </xdr:from>
    <xdr:to>
      <xdr:col>7</xdr:col>
      <xdr:colOff>15875</xdr:colOff>
      <xdr:row>78</xdr:row>
      <xdr:rowOff>21844</xdr:rowOff>
    </xdr:to>
    <xdr:cxnSp macro="">
      <xdr:nvCxnSpPr>
        <xdr:cNvPr id="367" name="直線コネクタ 366"/>
        <xdr:cNvCxnSpPr/>
      </xdr:nvCxnSpPr>
      <xdr:spPr>
        <a:xfrm>
          <a:off x="3987800" y="13376656"/>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108729</xdr:rowOff>
    </xdr:from>
    <xdr:ext cx="762000" cy="259045"/>
    <xdr:sp macro="" textlink="">
      <xdr:nvSpPr>
        <xdr:cNvPr id="368" name="公債費平均値テキスト"/>
        <xdr:cNvSpPr txBox="1"/>
      </xdr:nvSpPr>
      <xdr:spPr>
        <a:xfrm>
          <a:off x="4914900" y="131389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92202</xdr:rowOff>
    </xdr:from>
    <xdr:to>
      <xdr:col>7</xdr:col>
      <xdr:colOff>66675</xdr:colOff>
      <xdr:row>78</xdr:row>
      <xdr:rowOff>22352</xdr:rowOff>
    </xdr:to>
    <xdr:sp macro="" textlink="">
      <xdr:nvSpPr>
        <xdr:cNvPr id="369" name="フローチャート : 判断 368"/>
        <xdr:cNvSpPr/>
      </xdr:nvSpPr>
      <xdr:spPr>
        <a:xfrm>
          <a:off x="47752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156718</xdr:rowOff>
    </xdr:from>
    <xdr:to>
      <xdr:col>5</xdr:col>
      <xdr:colOff>549275</xdr:colOff>
      <xdr:row>78</xdr:row>
      <xdr:rowOff>3556</xdr:rowOff>
    </xdr:to>
    <xdr:cxnSp macro="">
      <xdr:nvCxnSpPr>
        <xdr:cNvPr id="370" name="直線コネクタ 369"/>
        <xdr:cNvCxnSpPr/>
      </xdr:nvCxnSpPr>
      <xdr:spPr>
        <a:xfrm>
          <a:off x="3098800" y="1335836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105918</xdr:rowOff>
    </xdr:from>
    <xdr:to>
      <xdr:col>5</xdr:col>
      <xdr:colOff>600075</xdr:colOff>
      <xdr:row>78</xdr:row>
      <xdr:rowOff>36068</xdr:rowOff>
    </xdr:to>
    <xdr:sp macro="" textlink="">
      <xdr:nvSpPr>
        <xdr:cNvPr id="371" name="フローチャート : 判断 370"/>
        <xdr:cNvSpPr/>
      </xdr:nvSpPr>
      <xdr:spPr>
        <a:xfrm>
          <a:off x="39370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46245</xdr:rowOff>
    </xdr:from>
    <xdr:ext cx="736600" cy="259045"/>
    <xdr:sp macro="" textlink="">
      <xdr:nvSpPr>
        <xdr:cNvPr id="372" name="テキスト ボックス 371"/>
        <xdr:cNvSpPr txBox="1"/>
      </xdr:nvSpPr>
      <xdr:spPr>
        <a:xfrm>
          <a:off x="3606800" y="13076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120142</xdr:rowOff>
    </xdr:from>
    <xdr:to>
      <xdr:col>4</xdr:col>
      <xdr:colOff>346075</xdr:colOff>
      <xdr:row>77</xdr:row>
      <xdr:rowOff>156718</xdr:rowOff>
    </xdr:to>
    <xdr:cxnSp macro="">
      <xdr:nvCxnSpPr>
        <xdr:cNvPr id="373" name="直線コネクタ 372"/>
        <xdr:cNvCxnSpPr/>
      </xdr:nvCxnSpPr>
      <xdr:spPr>
        <a:xfrm>
          <a:off x="2209800" y="1332179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110489</xdr:rowOff>
    </xdr:from>
    <xdr:to>
      <xdr:col>4</xdr:col>
      <xdr:colOff>396875</xdr:colOff>
      <xdr:row>78</xdr:row>
      <xdr:rowOff>40639</xdr:rowOff>
    </xdr:to>
    <xdr:sp macro="" textlink="">
      <xdr:nvSpPr>
        <xdr:cNvPr id="374" name="フローチャート : 判断 373"/>
        <xdr:cNvSpPr/>
      </xdr:nvSpPr>
      <xdr:spPr>
        <a:xfrm>
          <a:off x="3048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25416</xdr:rowOff>
    </xdr:from>
    <xdr:ext cx="762000" cy="259045"/>
    <xdr:sp macro="" textlink="">
      <xdr:nvSpPr>
        <xdr:cNvPr id="375" name="テキスト ボックス 374"/>
        <xdr:cNvSpPr txBox="1"/>
      </xdr:nvSpPr>
      <xdr:spPr>
        <a:xfrm>
          <a:off x="27178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83565</xdr:rowOff>
    </xdr:from>
    <xdr:to>
      <xdr:col>3</xdr:col>
      <xdr:colOff>142875</xdr:colOff>
      <xdr:row>77</xdr:row>
      <xdr:rowOff>120142</xdr:rowOff>
    </xdr:to>
    <xdr:cxnSp macro="">
      <xdr:nvCxnSpPr>
        <xdr:cNvPr id="376" name="直線コネクタ 375"/>
        <xdr:cNvCxnSpPr/>
      </xdr:nvCxnSpPr>
      <xdr:spPr>
        <a:xfrm>
          <a:off x="1320800" y="13285215"/>
          <a:ext cx="889000" cy="36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7" name="フローチャート : 判断 376"/>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34562</xdr:rowOff>
    </xdr:from>
    <xdr:ext cx="762000" cy="259045"/>
    <xdr:sp macro="" textlink="">
      <xdr:nvSpPr>
        <xdr:cNvPr id="378" name="テキスト ボックス 377"/>
        <xdr:cNvSpPr txBox="1"/>
      </xdr:nvSpPr>
      <xdr:spPr>
        <a:xfrm>
          <a:off x="1828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41911</xdr:rowOff>
    </xdr:from>
    <xdr:to>
      <xdr:col>1</xdr:col>
      <xdr:colOff>676275</xdr:colOff>
      <xdr:row>77</xdr:row>
      <xdr:rowOff>143511</xdr:rowOff>
    </xdr:to>
    <xdr:sp macro="" textlink="">
      <xdr:nvSpPr>
        <xdr:cNvPr id="379" name="フローチャート : 判断 378"/>
        <xdr:cNvSpPr/>
      </xdr:nvSpPr>
      <xdr:spPr>
        <a:xfrm>
          <a:off x="1270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128288</xdr:rowOff>
    </xdr:from>
    <xdr:ext cx="762000" cy="259045"/>
    <xdr:sp macro="" textlink="">
      <xdr:nvSpPr>
        <xdr:cNvPr id="380" name="テキスト ボックス 379"/>
        <xdr:cNvSpPr txBox="1"/>
      </xdr:nvSpPr>
      <xdr:spPr>
        <a:xfrm>
          <a:off x="939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142494</xdr:rowOff>
    </xdr:from>
    <xdr:to>
      <xdr:col>7</xdr:col>
      <xdr:colOff>66675</xdr:colOff>
      <xdr:row>78</xdr:row>
      <xdr:rowOff>72644</xdr:rowOff>
    </xdr:to>
    <xdr:sp macro="" textlink="">
      <xdr:nvSpPr>
        <xdr:cNvPr id="386" name="円/楕円 385"/>
        <xdr:cNvSpPr/>
      </xdr:nvSpPr>
      <xdr:spPr>
        <a:xfrm>
          <a:off x="4775200" y="13344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114571</xdr:rowOff>
    </xdr:from>
    <xdr:ext cx="762000" cy="259045"/>
    <xdr:sp macro="" textlink="">
      <xdr:nvSpPr>
        <xdr:cNvPr id="387" name="公債費該当値テキスト"/>
        <xdr:cNvSpPr txBox="1"/>
      </xdr:nvSpPr>
      <xdr:spPr>
        <a:xfrm>
          <a:off x="4914900" y="13316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124206</xdr:rowOff>
    </xdr:from>
    <xdr:to>
      <xdr:col>5</xdr:col>
      <xdr:colOff>600075</xdr:colOff>
      <xdr:row>78</xdr:row>
      <xdr:rowOff>54356</xdr:rowOff>
    </xdr:to>
    <xdr:sp macro="" textlink="">
      <xdr:nvSpPr>
        <xdr:cNvPr id="388" name="円/楕円 387"/>
        <xdr:cNvSpPr/>
      </xdr:nvSpPr>
      <xdr:spPr>
        <a:xfrm>
          <a:off x="3937000" y="13325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39133</xdr:rowOff>
    </xdr:from>
    <xdr:ext cx="736600" cy="259045"/>
    <xdr:sp macro="" textlink="">
      <xdr:nvSpPr>
        <xdr:cNvPr id="389" name="テキスト ボックス 388"/>
        <xdr:cNvSpPr txBox="1"/>
      </xdr:nvSpPr>
      <xdr:spPr>
        <a:xfrm>
          <a:off x="3606800" y="134122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105918</xdr:rowOff>
    </xdr:from>
    <xdr:to>
      <xdr:col>4</xdr:col>
      <xdr:colOff>396875</xdr:colOff>
      <xdr:row>78</xdr:row>
      <xdr:rowOff>36068</xdr:rowOff>
    </xdr:to>
    <xdr:sp macro="" textlink="">
      <xdr:nvSpPr>
        <xdr:cNvPr id="390" name="円/楕円 389"/>
        <xdr:cNvSpPr/>
      </xdr:nvSpPr>
      <xdr:spPr>
        <a:xfrm>
          <a:off x="3048000" y="13307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46245</xdr:rowOff>
    </xdr:from>
    <xdr:ext cx="762000" cy="259045"/>
    <xdr:sp macro="" textlink="">
      <xdr:nvSpPr>
        <xdr:cNvPr id="391" name="テキスト ボックス 390"/>
        <xdr:cNvSpPr txBox="1"/>
      </xdr:nvSpPr>
      <xdr:spPr>
        <a:xfrm>
          <a:off x="2717800" y="13076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69342</xdr:rowOff>
    </xdr:from>
    <xdr:to>
      <xdr:col>3</xdr:col>
      <xdr:colOff>193675</xdr:colOff>
      <xdr:row>77</xdr:row>
      <xdr:rowOff>170942</xdr:rowOff>
    </xdr:to>
    <xdr:sp macro="" textlink="">
      <xdr:nvSpPr>
        <xdr:cNvPr id="392" name="円/楕円 391"/>
        <xdr:cNvSpPr/>
      </xdr:nvSpPr>
      <xdr:spPr>
        <a:xfrm>
          <a:off x="2159000" y="13270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9669</xdr:rowOff>
    </xdr:from>
    <xdr:ext cx="762000" cy="259045"/>
    <xdr:sp macro="" textlink="">
      <xdr:nvSpPr>
        <xdr:cNvPr id="393" name="テキスト ボックス 392"/>
        <xdr:cNvSpPr txBox="1"/>
      </xdr:nvSpPr>
      <xdr:spPr>
        <a:xfrm>
          <a:off x="1828800" y="13039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32765</xdr:rowOff>
    </xdr:from>
    <xdr:to>
      <xdr:col>1</xdr:col>
      <xdr:colOff>676275</xdr:colOff>
      <xdr:row>77</xdr:row>
      <xdr:rowOff>134365</xdr:rowOff>
    </xdr:to>
    <xdr:sp macro="" textlink="">
      <xdr:nvSpPr>
        <xdr:cNvPr id="394" name="円/楕円 393"/>
        <xdr:cNvSpPr/>
      </xdr:nvSpPr>
      <xdr:spPr>
        <a:xfrm>
          <a:off x="1270000" y="13234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144542</xdr:rowOff>
    </xdr:from>
    <xdr:ext cx="762000" cy="259045"/>
    <xdr:sp macro="" textlink="">
      <xdr:nvSpPr>
        <xdr:cNvPr id="395" name="テキスト ボックス 394"/>
        <xdr:cNvSpPr txBox="1"/>
      </xdr:nvSpPr>
      <xdr:spPr>
        <a:xfrm>
          <a:off x="939800" y="1300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81/87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　前年度より</a:t>
          </a:r>
          <a:r>
            <a:rPr kumimoji="1" lang="en-US" altLang="ja-JP" sz="1200">
              <a:solidFill>
                <a:schemeClr val="dk1"/>
              </a:solidFill>
              <a:effectLst/>
              <a:latin typeface="+mn-lt"/>
              <a:ea typeface="+mn-ea"/>
              <a:cs typeface="+mn-cs"/>
            </a:rPr>
            <a:t>1.5</a:t>
          </a:r>
          <a:r>
            <a:rPr kumimoji="1" lang="ja-JP" altLang="ja-JP" sz="1200">
              <a:solidFill>
                <a:schemeClr val="dk1"/>
              </a:solidFill>
              <a:effectLst/>
              <a:latin typeface="+mn-lt"/>
              <a:ea typeface="+mn-ea"/>
              <a:cs typeface="+mn-cs"/>
            </a:rPr>
            <a:t>ポイント高くなった主な要因は、</a:t>
          </a:r>
          <a:r>
            <a:rPr kumimoji="1" lang="ja-JP" altLang="en-US" sz="1200">
              <a:solidFill>
                <a:schemeClr val="dk1"/>
              </a:solidFill>
              <a:effectLst/>
              <a:latin typeface="+mn-lt"/>
              <a:ea typeface="+mn-ea"/>
              <a:cs typeface="+mn-cs"/>
            </a:rPr>
            <a:t>人件費</a:t>
          </a:r>
          <a:r>
            <a:rPr kumimoji="1" lang="ja-JP" altLang="ja-JP" sz="1200">
              <a:solidFill>
                <a:schemeClr val="dk1"/>
              </a:solidFill>
              <a:effectLst/>
              <a:latin typeface="+mn-lt"/>
              <a:ea typeface="+mn-ea"/>
              <a:cs typeface="+mn-cs"/>
            </a:rPr>
            <a:t>及び繰出金が増加したことによる。</a:t>
          </a:r>
          <a:endParaRPr lang="ja-JP" altLang="ja-JP" sz="1200">
            <a:effectLst/>
          </a:endParaRPr>
        </a:p>
        <a:p>
          <a:r>
            <a:rPr kumimoji="1" lang="ja-JP" altLang="ja-JP" sz="1200">
              <a:solidFill>
                <a:schemeClr val="dk1"/>
              </a:solidFill>
              <a:effectLst/>
              <a:latin typeface="+mn-lt"/>
              <a:ea typeface="+mn-ea"/>
              <a:cs typeface="+mn-cs"/>
            </a:rPr>
            <a:t>　経常収支比率は、ここ数年高い比率で推移し</a:t>
          </a:r>
          <a:r>
            <a:rPr kumimoji="1" lang="ja-JP" altLang="en-US" sz="1200">
              <a:solidFill>
                <a:schemeClr val="dk1"/>
              </a:solidFill>
              <a:effectLst/>
              <a:latin typeface="+mn-lt"/>
              <a:ea typeface="+mn-ea"/>
              <a:cs typeface="+mn-cs"/>
            </a:rPr>
            <a:t>、平成</a:t>
          </a:r>
          <a:r>
            <a:rPr kumimoji="1" lang="en-US" altLang="ja-JP" sz="1200">
              <a:solidFill>
                <a:schemeClr val="dk1"/>
              </a:solidFill>
              <a:effectLst/>
              <a:latin typeface="+mn-lt"/>
              <a:ea typeface="+mn-ea"/>
              <a:cs typeface="+mn-cs"/>
            </a:rPr>
            <a:t>26</a:t>
          </a:r>
          <a:r>
            <a:rPr kumimoji="1" lang="ja-JP" altLang="en-US" sz="1200">
              <a:solidFill>
                <a:schemeClr val="dk1"/>
              </a:solidFill>
              <a:effectLst/>
              <a:latin typeface="+mn-lt"/>
              <a:ea typeface="+mn-ea"/>
              <a:cs typeface="+mn-cs"/>
            </a:rPr>
            <a:t>年度決算では</a:t>
          </a:r>
          <a:r>
            <a:rPr kumimoji="1" lang="en-US" altLang="ja-JP" sz="1200">
              <a:solidFill>
                <a:schemeClr val="dk1"/>
              </a:solidFill>
              <a:effectLst/>
              <a:latin typeface="+mn-lt"/>
              <a:ea typeface="+mn-ea"/>
              <a:cs typeface="+mn-cs"/>
            </a:rPr>
            <a:t>99.7%</a:t>
          </a:r>
          <a:r>
            <a:rPr kumimoji="1" lang="ja-JP" altLang="en-US" sz="1200">
              <a:solidFill>
                <a:schemeClr val="dk1"/>
              </a:solidFill>
              <a:effectLst/>
              <a:latin typeface="+mn-lt"/>
              <a:ea typeface="+mn-ea"/>
              <a:cs typeface="+mn-cs"/>
            </a:rPr>
            <a:t>になった。今後も、扶助費、公債費は増加する見通しであり、持続可能な財政経営のため、</a:t>
          </a:r>
          <a:r>
            <a:rPr kumimoji="1" lang="ja-JP" altLang="ja-JP" sz="1200">
              <a:solidFill>
                <a:schemeClr val="dk1"/>
              </a:solidFill>
              <a:effectLst/>
              <a:latin typeface="+mn-lt"/>
              <a:ea typeface="+mn-ea"/>
              <a:cs typeface="+mn-cs"/>
            </a:rPr>
            <a:t>行財政改革への取組を強化し、経常経費の削減に努める</a:t>
          </a:r>
          <a:r>
            <a:rPr kumimoji="1" lang="ja-JP" altLang="en-US" sz="1200">
              <a:solidFill>
                <a:schemeClr val="dk1"/>
              </a:solidFill>
              <a:effectLst/>
              <a:latin typeface="+mn-lt"/>
              <a:ea typeface="+mn-ea"/>
              <a:cs typeface="+mn-cs"/>
            </a:rPr>
            <a:t>。</a:t>
          </a:r>
          <a:endParaRPr lang="ja-JP" altLang="ja-JP" sz="1200">
            <a:effectLst/>
          </a:endParaRP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44704</xdr:rowOff>
    </xdr:from>
    <xdr:to>
      <xdr:col>24</xdr:col>
      <xdr:colOff>31750</xdr:colOff>
      <xdr:row>80</xdr:row>
      <xdr:rowOff>104139</xdr:rowOff>
    </xdr:to>
    <xdr:cxnSp macro="">
      <xdr:nvCxnSpPr>
        <xdr:cNvPr id="421" name="直線コネクタ 420"/>
        <xdr:cNvCxnSpPr/>
      </xdr:nvCxnSpPr>
      <xdr:spPr>
        <a:xfrm flipV="1">
          <a:off x="16510000" y="12732004"/>
          <a:ext cx="0" cy="10881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76216</xdr:rowOff>
    </xdr:from>
    <xdr:ext cx="762000" cy="259045"/>
    <xdr:sp macro="" textlink="">
      <xdr:nvSpPr>
        <xdr:cNvPr id="422" name="公債費以外最小値テキスト"/>
        <xdr:cNvSpPr txBox="1"/>
      </xdr:nvSpPr>
      <xdr:spPr>
        <a:xfrm>
          <a:off x="16598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87.0</a:t>
          </a:r>
          <a:endParaRPr kumimoji="1" lang="ja-JP" altLang="en-US" sz="1000" b="1">
            <a:latin typeface="ＭＳ Ｐゴシック"/>
          </a:endParaRPr>
        </a:p>
      </xdr:txBody>
    </xdr:sp>
    <xdr:clientData/>
  </xdr:oneCellAnchor>
  <xdr:twoCellAnchor>
    <xdr:from>
      <xdr:col>23</xdr:col>
      <xdr:colOff>628650</xdr:colOff>
      <xdr:row>80</xdr:row>
      <xdr:rowOff>104139</xdr:rowOff>
    </xdr:from>
    <xdr:to>
      <xdr:col>24</xdr:col>
      <xdr:colOff>120650</xdr:colOff>
      <xdr:row>80</xdr:row>
      <xdr:rowOff>104139</xdr:rowOff>
    </xdr:to>
    <xdr:cxnSp macro="">
      <xdr:nvCxnSpPr>
        <xdr:cNvPr id="423" name="直線コネクタ 422"/>
        <xdr:cNvCxnSpPr/>
      </xdr:nvCxnSpPr>
      <xdr:spPr>
        <a:xfrm>
          <a:off x="16421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131081</xdr:rowOff>
    </xdr:from>
    <xdr:ext cx="762000" cy="259045"/>
    <xdr:sp macro="" textlink="">
      <xdr:nvSpPr>
        <xdr:cNvPr id="424" name="公債費以外最大値テキスト"/>
        <xdr:cNvSpPr txBox="1"/>
      </xdr:nvSpPr>
      <xdr:spPr>
        <a:xfrm>
          <a:off x="16598900" y="1247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63.2</a:t>
          </a:r>
          <a:endParaRPr kumimoji="1" lang="ja-JP" altLang="en-US" sz="1000" b="1">
            <a:latin typeface="ＭＳ Ｐゴシック"/>
          </a:endParaRPr>
        </a:p>
      </xdr:txBody>
    </xdr:sp>
    <xdr:clientData/>
  </xdr:oneCellAnchor>
  <xdr:twoCellAnchor>
    <xdr:from>
      <xdr:col>23</xdr:col>
      <xdr:colOff>628650</xdr:colOff>
      <xdr:row>74</xdr:row>
      <xdr:rowOff>44704</xdr:rowOff>
    </xdr:from>
    <xdr:to>
      <xdr:col>24</xdr:col>
      <xdr:colOff>120650</xdr:colOff>
      <xdr:row>74</xdr:row>
      <xdr:rowOff>44704</xdr:rowOff>
    </xdr:to>
    <xdr:cxnSp macro="">
      <xdr:nvCxnSpPr>
        <xdr:cNvPr id="425" name="直線コネクタ 424"/>
        <xdr:cNvCxnSpPr/>
      </xdr:nvCxnSpPr>
      <xdr:spPr>
        <a:xfrm>
          <a:off x="16421100" y="12732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149861</xdr:rowOff>
    </xdr:from>
    <xdr:to>
      <xdr:col>24</xdr:col>
      <xdr:colOff>31750</xdr:colOff>
      <xdr:row>79</xdr:row>
      <xdr:rowOff>46989</xdr:rowOff>
    </xdr:to>
    <xdr:cxnSp macro="">
      <xdr:nvCxnSpPr>
        <xdr:cNvPr id="426" name="直線コネクタ 425"/>
        <xdr:cNvCxnSpPr/>
      </xdr:nvCxnSpPr>
      <xdr:spPr>
        <a:xfrm>
          <a:off x="15671800" y="13522961"/>
          <a:ext cx="8382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170451</xdr:rowOff>
    </xdr:from>
    <xdr:ext cx="762000" cy="259045"/>
    <xdr:sp macro="" textlink="">
      <xdr:nvSpPr>
        <xdr:cNvPr id="427" name="公債費以外平均値テキスト"/>
        <xdr:cNvSpPr txBox="1"/>
      </xdr:nvSpPr>
      <xdr:spPr>
        <a:xfrm>
          <a:off x="16598900" y="13029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153924</xdr:rowOff>
    </xdr:from>
    <xdr:to>
      <xdr:col>24</xdr:col>
      <xdr:colOff>82550</xdr:colOff>
      <xdr:row>77</xdr:row>
      <xdr:rowOff>84074</xdr:rowOff>
    </xdr:to>
    <xdr:sp macro="" textlink="">
      <xdr:nvSpPr>
        <xdr:cNvPr id="428" name="フローチャート : 判断 427"/>
        <xdr:cNvSpPr/>
      </xdr:nvSpPr>
      <xdr:spPr>
        <a:xfrm>
          <a:off x="164592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140715</xdr:rowOff>
    </xdr:from>
    <xdr:to>
      <xdr:col>22</xdr:col>
      <xdr:colOff>565150</xdr:colOff>
      <xdr:row>78</xdr:row>
      <xdr:rowOff>149861</xdr:rowOff>
    </xdr:to>
    <xdr:cxnSp macro="">
      <xdr:nvCxnSpPr>
        <xdr:cNvPr id="429" name="直線コネクタ 428"/>
        <xdr:cNvCxnSpPr/>
      </xdr:nvCxnSpPr>
      <xdr:spPr>
        <a:xfrm>
          <a:off x="14782800" y="13513815"/>
          <a:ext cx="889000" cy="9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30" name="フローチャート : 判断 429"/>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21099</xdr:rowOff>
    </xdr:from>
    <xdr:ext cx="736600" cy="259045"/>
    <xdr:sp macro="" textlink="">
      <xdr:nvSpPr>
        <xdr:cNvPr id="431" name="テキスト ボックス 430"/>
        <xdr:cNvSpPr txBox="1"/>
      </xdr:nvSpPr>
      <xdr:spPr>
        <a:xfrm>
          <a:off x="15290800" y="12879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40132</xdr:rowOff>
    </xdr:from>
    <xdr:to>
      <xdr:col>21</xdr:col>
      <xdr:colOff>361950</xdr:colOff>
      <xdr:row>78</xdr:row>
      <xdr:rowOff>140715</xdr:rowOff>
    </xdr:to>
    <xdr:cxnSp macro="">
      <xdr:nvCxnSpPr>
        <xdr:cNvPr id="432" name="直線コネクタ 431"/>
        <xdr:cNvCxnSpPr/>
      </xdr:nvCxnSpPr>
      <xdr:spPr>
        <a:xfrm>
          <a:off x="13893800" y="13413232"/>
          <a:ext cx="889000" cy="100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112776</xdr:rowOff>
    </xdr:from>
    <xdr:to>
      <xdr:col>21</xdr:col>
      <xdr:colOff>412750</xdr:colOff>
      <xdr:row>77</xdr:row>
      <xdr:rowOff>42926</xdr:rowOff>
    </xdr:to>
    <xdr:sp macro="" textlink="">
      <xdr:nvSpPr>
        <xdr:cNvPr id="433" name="フローチャート : 判断 432"/>
        <xdr:cNvSpPr/>
      </xdr:nvSpPr>
      <xdr:spPr>
        <a:xfrm>
          <a:off x="14732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53103</xdr:rowOff>
    </xdr:from>
    <xdr:ext cx="762000" cy="259045"/>
    <xdr:sp macro="" textlink="">
      <xdr:nvSpPr>
        <xdr:cNvPr id="434" name="テキスト ボックス 433"/>
        <xdr:cNvSpPr txBox="1"/>
      </xdr:nvSpPr>
      <xdr:spPr>
        <a:xfrm>
          <a:off x="14401800" y="12911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40132</xdr:rowOff>
    </xdr:from>
    <xdr:to>
      <xdr:col>20</xdr:col>
      <xdr:colOff>158750</xdr:colOff>
      <xdr:row>78</xdr:row>
      <xdr:rowOff>81280</xdr:rowOff>
    </xdr:to>
    <xdr:cxnSp macro="">
      <xdr:nvCxnSpPr>
        <xdr:cNvPr id="435" name="直線コネクタ 434"/>
        <xdr:cNvCxnSpPr/>
      </xdr:nvCxnSpPr>
      <xdr:spPr>
        <a:xfrm flipV="1">
          <a:off x="13004800" y="1341323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85344</xdr:rowOff>
    </xdr:from>
    <xdr:to>
      <xdr:col>20</xdr:col>
      <xdr:colOff>209550</xdr:colOff>
      <xdr:row>77</xdr:row>
      <xdr:rowOff>15494</xdr:rowOff>
    </xdr:to>
    <xdr:sp macro="" textlink="">
      <xdr:nvSpPr>
        <xdr:cNvPr id="436" name="フローチャート : 判断 435"/>
        <xdr:cNvSpPr/>
      </xdr:nvSpPr>
      <xdr:spPr>
        <a:xfrm>
          <a:off x="13843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25671</xdr:rowOff>
    </xdr:from>
    <xdr:ext cx="762000" cy="259045"/>
    <xdr:sp macro="" textlink="">
      <xdr:nvSpPr>
        <xdr:cNvPr id="437" name="テキスト ボックス 436"/>
        <xdr:cNvSpPr txBox="1"/>
      </xdr:nvSpPr>
      <xdr:spPr>
        <a:xfrm>
          <a:off x="13512800" y="12884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99061</xdr:rowOff>
    </xdr:from>
    <xdr:to>
      <xdr:col>19</xdr:col>
      <xdr:colOff>6350</xdr:colOff>
      <xdr:row>77</xdr:row>
      <xdr:rowOff>29211</xdr:rowOff>
    </xdr:to>
    <xdr:sp macro="" textlink="">
      <xdr:nvSpPr>
        <xdr:cNvPr id="438" name="フローチャート : 判断 437"/>
        <xdr:cNvSpPr/>
      </xdr:nvSpPr>
      <xdr:spPr>
        <a:xfrm>
          <a:off x="12954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39387</xdr:rowOff>
    </xdr:from>
    <xdr:ext cx="762000" cy="259045"/>
    <xdr:sp macro="" textlink="">
      <xdr:nvSpPr>
        <xdr:cNvPr id="439" name="テキスト ボックス 438"/>
        <xdr:cNvSpPr txBox="1"/>
      </xdr:nvSpPr>
      <xdr:spPr>
        <a:xfrm>
          <a:off x="12623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167639</xdr:rowOff>
    </xdr:from>
    <xdr:to>
      <xdr:col>24</xdr:col>
      <xdr:colOff>82550</xdr:colOff>
      <xdr:row>79</xdr:row>
      <xdr:rowOff>97789</xdr:rowOff>
    </xdr:to>
    <xdr:sp macro="" textlink="">
      <xdr:nvSpPr>
        <xdr:cNvPr id="445" name="円/楕円 444"/>
        <xdr:cNvSpPr/>
      </xdr:nvSpPr>
      <xdr:spPr>
        <a:xfrm>
          <a:off x="16459200" y="13540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139716</xdr:rowOff>
    </xdr:from>
    <xdr:ext cx="762000" cy="259045"/>
    <xdr:sp macro="" textlink="">
      <xdr:nvSpPr>
        <xdr:cNvPr id="446" name="公債費以外該当値テキスト"/>
        <xdr:cNvSpPr txBox="1"/>
      </xdr:nvSpPr>
      <xdr:spPr>
        <a:xfrm>
          <a:off x="165989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99061</xdr:rowOff>
    </xdr:from>
    <xdr:to>
      <xdr:col>22</xdr:col>
      <xdr:colOff>615950</xdr:colOff>
      <xdr:row>79</xdr:row>
      <xdr:rowOff>29211</xdr:rowOff>
    </xdr:to>
    <xdr:sp macro="" textlink="">
      <xdr:nvSpPr>
        <xdr:cNvPr id="447" name="円/楕円 446"/>
        <xdr:cNvSpPr/>
      </xdr:nvSpPr>
      <xdr:spPr>
        <a:xfrm>
          <a:off x="15621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13988</xdr:rowOff>
    </xdr:from>
    <xdr:ext cx="736600" cy="259045"/>
    <xdr:sp macro="" textlink="">
      <xdr:nvSpPr>
        <xdr:cNvPr id="448" name="テキスト ボックス 447"/>
        <xdr:cNvSpPr txBox="1"/>
      </xdr:nvSpPr>
      <xdr:spPr>
        <a:xfrm>
          <a:off x="15290800" y="13558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80.5</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89915</xdr:rowOff>
    </xdr:from>
    <xdr:to>
      <xdr:col>21</xdr:col>
      <xdr:colOff>412750</xdr:colOff>
      <xdr:row>79</xdr:row>
      <xdr:rowOff>20065</xdr:rowOff>
    </xdr:to>
    <xdr:sp macro="" textlink="">
      <xdr:nvSpPr>
        <xdr:cNvPr id="449" name="円/楕円 448"/>
        <xdr:cNvSpPr/>
      </xdr:nvSpPr>
      <xdr:spPr>
        <a:xfrm>
          <a:off x="14732000" y="1346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4842</xdr:rowOff>
    </xdr:from>
    <xdr:ext cx="762000" cy="259045"/>
    <xdr:sp macro="" textlink="">
      <xdr:nvSpPr>
        <xdr:cNvPr id="450" name="テキスト ボックス 449"/>
        <xdr:cNvSpPr txBox="1"/>
      </xdr:nvSpPr>
      <xdr:spPr>
        <a:xfrm>
          <a:off x="14401800" y="13549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160782</xdr:rowOff>
    </xdr:from>
    <xdr:to>
      <xdr:col>20</xdr:col>
      <xdr:colOff>209550</xdr:colOff>
      <xdr:row>78</xdr:row>
      <xdr:rowOff>90932</xdr:rowOff>
    </xdr:to>
    <xdr:sp macro="" textlink="">
      <xdr:nvSpPr>
        <xdr:cNvPr id="451" name="円/楕円 450"/>
        <xdr:cNvSpPr/>
      </xdr:nvSpPr>
      <xdr:spPr>
        <a:xfrm>
          <a:off x="13843000" y="13362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75709</xdr:rowOff>
    </xdr:from>
    <xdr:ext cx="762000" cy="259045"/>
    <xdr:sp macro="" textlink="">
      <xdr:nvSpPr>
        <xdr:cNvPr id="452" name="テキスト ボックス 451"/>
        <xdr:cNvSpPr txBox="1"/>
      </xdr:nvSpPr>
      <xdr:spPr>
        <a:xfrm>
          <a:off x="13512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78.1</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30480</xdr:rowOff>
    </xdr:from>
    <xdr:to>
      <xdr:col>19</xdr:col>
      <xdr:colOff>6350</xdr:colOff>
      <xdr:row>78</xdr:row>
      <xdr:rowOff>132080</xdr:rowOff>
    </xdr:to>
    <xdr:sp macro="" textlink="">
      <xdr:nvSpPr>
        <xdr:cNvPr id="453" name="円/楕円 452"/>
        <xdr:cNvSpPr/>
      </xdr:nvSpPr>
      <xdr:spPr>
        <a:xfrm>
          <a:off x="12954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116857</xdr:rowOff>
    </xdr:from>
    <xdr:ext cx="762000" cy="259045"/>
    <xdr:sp macro="" textlink="">
      <xdr:nvSpPr>
        <xdr:cNvPr id="454" name="テキスト ボックス 453"/>
        <xdr:cNvSpPr txBox="1"/>
      </xdr:nvSpPr>
      <xdr:spPr>
        <a:xfrm>
          <a:off x="12623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三重県桑名市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67934</xdr:rowOff>
    </xdr:from>
    <xdr:to>
      <xdr:col>4</xdr:col>
      <xdr:colOff>1117600</xdr:colOff>
      <xdr:row>19</xdr:row>
      <xdr:rowOff>86320</xdr:rowOff>
    </xdr:to>
    <xdr:cxnSp macro="">
      <xdr:nvCxnSpPr>
        <xdr:cNvPr id="47" name="直線コネクタ 46"/>
        <xdr:cNvCxnSpPr/>
      </xdr:nvCxnSpPr>
      <xdr:spPr bwMode="auto">
        <a:xfrm flipV="1">
          <a:off x="5651500" y="2172959"/>
          <a:ext cx="0" cy="121853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58397</xdr:rowOff>
    </xdr:from>
    <xdr:ext cx="762000" cy="259045"/>
    <xdr:sp macro="" textlink="">
      <xdr:nvSpPr>
        <xdr:cNvPr id="48" name="人口1人当たり決算額の推移最小値テキスト130"/>
        <xdr:cNvSpPr txBox="1"/>
      </xdr:nvSpPr>
      <xdr:spPr>
        <a:xfrm>
          <a:off x="5740400" y="3363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46,704</a:t>
          </a:r>
          <a:endParaRPr kumimoji="1" lang="ja-JP" altLang="en-US" sz="1000" b="1">
            <a:latin typeface="ＭＳ Ｐゴシック"/>
          </a:endParaRPr>
        </a:p>
      </xdr:txBody>
    </xdr:sp>
    <xdr:clientData/>
  </xdr:oneCellAnchor>
  <xdr:twoCellAnchor>
    <xdr:from>
      <xdr:col>4</xdr:col>
      <xdr:colOff>1028700</xdr:colOff>
      <xdr:row>19</xdr:row>
      <xdr:rowOff>86320</xdr:rowOff>
    </xdr:from>
    <xdr:to>
      <xdr:col>5</xdr:col>
      <xdr:colOff>73025</xdr:colOff>
      <xdr:row>19</xdr:row>
      <xdr:rowOff>86320</xdr:rowOff>
    </xdr:to>
    <xdr:cxnSp macro="">
      <xdr:nvCxnSpPr>
        <xdr:cNvPr id="49" name="直線コネクタ 48"/>
        <xdr:cNvCxnSpPr/>
      </xdr:nvCxnSpPr>
      <xdr:spPr bwMode="auto">
        <a:xfrm>
          <a:off x="5562600" y="33914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154311</xdr:rowOff>
    </xdr:from>
    <xdr:ext cx="762000" cy="259045"/>
    <xdr:sp macro="" textlink="">
      <xdr:nvSpPr>
        <xdr:cNvPr id="50" name="人口1人当たり決算額の推移最大値テキスト130"/>
        <xdr:cNvSpPr txBox="1"/>
      </xdr:nvSpPr>
      <xdr:spPr>
        <a:xfrm>
          <a:off x="5740400" y="1916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84,017</a:t>
          </a:r>
          <a:endParaRPr kumimoji="1" lang="ja-JP" altLang="en-US" sz="1000" b="1">
            <a:latin typeface="ＭＳ Ｐゴシック"/>
          </a:endParaRPr>
        </a:p>
      </xdr:txBody>
    </xdr:sp>
    <xdr:clientData/>
  </xdr:oneCellAnchor>
  <xdr:twoCellAnchor>
    <xdr:from>
      <xdr:col>4</xdr:col>
      <xdr:colOff>1028700</xdr:colOff>
      <xdr:row>12</xdr:row>
      <xdr:rowOff>67934</xdr:rowOff>
    </xdr:from>
    <xdr:to>
      <xdr:col>5</xdr:col>
      <xdr:colOff>73025</xdr:colOff>
      <xdr:row>12</xdr:row>
      <xdr:rowOff>67934</xdr:rowOff>
    </xdr:to>
    <xdr:cxnSp macro="">
      <xdr:nvCxnSpPr>
        <xdr:cNvPr id="51" name="直線コネクタ 50"/>
        <xdr:cNvCxnSpPr/>
      </xdr:nvCxnSpPr>
      <xdr:spPr bwMode="auto">
        <a:xfrm>
          <a:off x="5562600" y="21729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38020</xdr:rowOff>
    </xdr:from>
    <xdr:to>
      <xdr:col>4</xdr:col>
      <xdr:colOff>1117600</xdr:colOff>
      <xdr:row>15</xdr:row>
      <xdr:rowOff>123190</xdr:rowOff>
    </xdr:to>
    <xdr:cxnSp macro="">
      <xdr:nvCxnSpPr>
        <xdr:cNvPr id="52" name="直線コネクタ 51"/>
        <xdr:cNvCxnSpPr/>
      </xdr:nvCxnSpPr>
      <xdr:spPr bwMode="auto">
        <a:xfrm flipV="1">
          <a:off x="5003800" y="2657395"/>
          <a:ext cx="647700" cy="851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90775</xdr:rowOff>
    </xdr:from>
    <xdr:ext cx="762000" cy="259045"/>
    <xdr:sp macro="" textlink="">
      <xdr:nvSpPr>
        <xdr:cNvPr id="53" name="人口1人当たり決算額の推移平均値テキスト130"/>
        <xdr:cNvSpPr txBox="1"/>
      </xdr:nvSpPr>
      <xdr:spPr>
        <a:xfrm>
          <a:off x="5740400" y="27101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65,157</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118698</xdr:rowOff>
    </xdr:from>
    <xdr:to>
      <xdr:col>5</xdr:col>
      <xdr:colOff>34925</xdr:colOff>
      <xdr:row>16</xdr:row>
      <xdr:rowOff>48848</xdr:rowOff>
    </xdr:to>
    <xdr:sp macro="" textlink="">
      <xdr:nvSpPr>
        <xdr:cNvPr id="54" name="フローチャート : 判断 53"/>
        <xdr:cNvSpPr/>
      </xdr:nvSpPr>
      <xdr:spPr bwMode="auto">
        <a:xfrm>
          <a:off x="5600700" y="27380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26166</xdr:rowOff>
    </xdr:from>
    <xdr:to>
      <xdr:col>4</xdr:col>
      <xdr:colOff>469900</xdr:colOff>
      <xdr:row>15</xdr:row>
      <xdr:rowOff>123190</xdr:rowOff>
    </xdr:to>
    <xdr:cxnSp macro="">
      <xdr:nvCxnSpPr>
        <xdr:cNvPr id="55" name="直線コネクタ 54"/>
        <xdr:cNvCxnSpPr/>
      </xdr:nvCxnSpPr>
      <xdr:spPr bwMode="auto">
        <a:xfrm>
          <a:off x="4305300" y="2645541"/>
          <a:ext cx="698500" cy="970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162556</xdr:rowOff>
    </xdr:from>
    <xdr:to>
      <xdr:col>4</xdr:col>
      <xdr:colOff>520700</xdr:colOff>
      <xdr:row>16</xdr:row>
      <xdr:rowOff>92706</xdr:rowOff>
    </xdr:to>
    <xdr:sp macro="" textlink="">
      <xdr:nvSpPr>
        <xdr:cNvPr id="56" name="フローチャート : 判断 55"/>
        <xdr:cNvSpPr/>
      </xdr:nvSpPr>
      <xdr:spPr bwMode="auto">
        <a:xfrm>
          <a:off x="4953000" y="27819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77483</xdr:rowOff>
    </xdr:from>
    <xdr:ext cx="736600" cy="259045"/>
    <xdr:sp macro="" textlink="">
      <xdr:nvSpPr>
        <xdr:cNvPr id="57" name="テキスト ボックス 56"/>
        <xdr:cNvSpPr txBox="1"/>
      </xdr:nvSpPr>
      <xdr:spPr>
        <a:xfrm>
          <a:off x="4622800" y="28683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63,814</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97195</xdr:rowOff>
    </xdr:from>
    <xdr:to>
      <xdr:col>3</xdr:col>
      <xdr:colOff>904875</xdr:colOff>
      <xdr:row>15</xdr:row>
      <xdr:rowOff>26166</xdr:rowOff>
    </xdr:to>
    <xdr:cxnSp macro="">
      <xdr:nvCxnSpPr>
        <xdr:cNvPr id="58" name="直線コネクタ 57"/>
        <xdr:cNvCxnSpPr/>
      </xdr:nvCxnSpPr>
      <xdr:spPr bwMode="auto">
        <a:xfrm>
          <a:off x="3606800" y="2545120"/>
          <a:ext cx="698500" cy="1004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93356</xdr:rowOff>
    </xdr:from>
    <xdr:to>
      <xdr:col>3</xdr:col>
      <xdr:colOff>955675</xdr:colOff>
      <xdr:row>16</xdr:row>
      <xdr:rowOff>23506</xdr:rowOff>
    </xdr:to>
    <xdr:sp macro="" textlink="">
      <xdr:nvSpPr>
        <xdr:cNvPr id="59" name="フローチャート : 判断 58"/>
        <xdr:cNvSpPr/>
      </xdr:nvSpPr>
      <xdr:spPr bwMode="auto">
        <a:xfrm>
          <a:off x="4254500" y="27127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8283</xdr:rowOff>
    </xdr:from>
    <xdr:ext cx="762000" cy="259045"/>
    <xdr:sp macro="" textlink="">
      <xdr:nvSpPr>
        <xdr:cNvPr id="60" name="テキスト ボックス 59"/>
        <xdr:cNvSpPr txBox="1"/>
      </xdr:nvSpPr>
      <xdr:spPr>
        <a:xfrm>
          <a:off x="3924300" y="2799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65,933</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94615</xdr:rowOff>
    </xdr:from>
    <xdr:to>
      <xdr:col>3</xdr:col>
      <xdr:colOff>206375</xdr:colOff>
      <xdr:row>14</xdr:row>
      <xdr:rowOff>97195</xdr:rowOff>
    </xdr:to>
    <xdr:cxnSp macro="">
      <xdr:nvCxnSpPr>
        <xdr:cNvPr id="61" name="直線コネクタ 60"/>
        <xdr:cNvCxnSpPr/>
      </xdr:nvCxnSpPr>
      <xdr:spPr bwMode="auto">
        <a:xfrm>
          <a:off x="2908300" y="2542540"/>
          <a:ext cx="698500" cy="25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13281</xdr:rowOff>
    </xdr:from>
    <xdr:to>
      <xdr:col>3</xdr:col>
      <xdr:colOff>257175</xdr:colOff>
      <xdr:row>15</xdr:row>
      <xdr:rowOff>114881</xdr:rowOff>
    </xdr:to>
    <xdr:sp macro="" textlink="">
      <xdr:nvSpPr>
        <xdr:cNvPr id="62" name="フローチャート : 判断 61"/>
        <xdr:cNvSpPr/>
      </xdr:nvSpPr>
      <xdr:spPr bwMode="auto">
        <a:xfrm>
          <a:off x="3556000" y="26326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99658</xdr:rowOff>
    </xdr:from>
    <xdr:ext cx="762000" cy="259045"/>
    <xdr:sp macro="" textlink="">
      <xdr:nvSpPr>
        <xdr:cNvPr id="63" name="テキスト ボックス 62"/>
        <xdr:cNvSpPr txBox="1"/>
      </xdr:nvSpPr>
      <xdr:spPr>
        <a:xfrm>
          <a:off x="3225800" y="271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68,385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123596</xdr:rowOff>
    </xdr:from>
    <xdr:to>
      <xdr:col>2</xdr:col>
      <xdr:colOff>692150</xdr:colOff>
      <xdr:row>16</xdr:row>
      <xdr:rowOff>53746</xdr:rowOff>
    </xdr:to>
    <xdr:sp macro="" textlink="">
      <xdr:nvSpPr>
        <xdr:cNvPr id="64" name="フローチャート : 判断 63"/>
        <xdr:cNvSpPr/>
      </xdr:nvSpPr>
      <xdr:spPr bwMode="auto">
        <a:xfrm>
          <a:off x="2857500" y="27429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38523</xdr:rowOff>
    </xdr:from>
    <xdr:ext cx="762000" cy="259045"/>
    <xdr:sp macro="" textlink="">
      <xdr:nvSpPr>
        <xdr:cNvPr id="65" name="テキスト ボックス 64"/>
        <xdr:cNvSpPr txBox="1"/>
      </xdr:nvSpPr>
      <xdr:spPr>
        <a:xfrm>
          <a:off x="2527300" y="2829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65,007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14</xdr:row>
      <xdr:rowOff>158670</xdr:rowOff>
    </xdr:from>
    <xdr:to>
      <xdr:col>5</xdr:col>
      <xdr:colOff>34925</xdr:colOff>
      <xdr:row>15</xdr:row>
      <xdr:rowOff>88820</xdr:rowOff>
    </xdr:to>
    <xdr:sp macro="" textlink="">
      <xdr:nvSpPr>
        <xdr:cNvPr id="71" name="円/楕円 70"/>
        <xdr:cNvSpPr/>
      </xdr:nvSpPr>
      <xdr:spPr bwMode="auto">
        <a:xfrm>
          <a:off x="5600700" y="26065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3747</xdr:rowOff>
    </xdr:from>
    <xdr:ext cx="762000" cy="259045"/>
    <xdr:sp macro="" textlink="">
      <xdr:nvSpPr>
        <xdr:cNvPr id="72" name="人口1人当たり決算額の推移該当値テキスト130"/>
        <xdr:cNvSpPr txBox="1"/>
      </xdr:nvSpPr>
      <xdr:spPr>
        <a:xfrm>
          <a:off x="5740400" y="2451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69,183</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72390</xdr:rowOff>
    </xdr:from>
    <xdr:to>
      <xdr:col>4</xdr:col>
      <xdr:colOff>520700</xdr:colOff>
      <xdr:row>16</xdr:row>
      <xdr:rowOff>2540</xdr:rowOff>
    </xdr:to>
    <xdr:sp macro="" textlink="">
      <xdr:nvSpPr>
        <xdr:cNvPr id="73" name="円/楕円 72"/>
        <xdr:cNvSpPr/>
      </xdr:nvSpPr>
      <xdr:spPr bwMode="auto">
        <a:xfrm>
          <a:off x="4953000" y="26917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12717</xdr:rowOff>
    </xdr:from>
    <xdr:ext cx="736600" cy="259045"/>
    <xdr:sp macro="" textlink="">
      <xdr:nvSpPr>
        <xdr:cNvPr id="74" name="テキスト ボックス 73"/>
        <xdr:cNvSpPr txBox="1"/>
      </xdr:nvSpPr>
      <xdr:spPr>
        <a:xfrm>
          <a:off x="4622800" y="24606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66,575</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146816</xdr:rowOff>
    </xdr:from>
    <xdr:to>
      <xdr:col>3</xdr:col>
      <xdr:colOff>955675</xdr:colOff>
      <xdr:row>15</xdr:row>
      <xdr:rowOff>76966</xdr:rowOff>
    </xdr:to>
    <xdr:sp macro="" textlink="">
      <xdr:nvSpPr>
        <xdr:cNvPr id="75" name="円/楕円 74"/>
        <xdr:cNvSpPr/>
      </xdr:nvSpPr>
      <xdr:spPr bwMode="auto">
        <a:xfrm>
          <a:off x="4254500" y="25947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87143</xdr:rowOff>
    </xdr:from>
    <xdr:ext cx="762000" cy="259045"/>
    <xdr:sp macro="" textlink="">
      <xdr:nvSpPr>
        <xdr:cNvPr id="76" name="テキスト ボックス 75"/>
        <xdr:cNvSpPr txBox="1"/>
      </xdr:nvSpPr>
      <xdr:spPr>
        <a:xfrm>
          <a:off x="3924300" y="2363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69,546</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46395</xdr:rowOff>
    </xdr:from>
    <xdr:to>
      <xdr:col>3</xdr:col>
      <xdr:colOff>257175</xdr:colOff>
      <xdr:row>14</xdr:row>
      <xdr:rowOff>147995</xdr:rowOff>
    </xdr:to>
    <xdr:sp macro="" textlink="">
      <xdr:nvSpPr>
        <xdr:cNvPr id="77" name="円/楕円 76"/>
        <xdr:cNvSpPr/>
      </xdr:nvSpPr>
      <xdr:spPr bwMode="auto">
        <a:xfrm>
          <a:off x="3556000" y="24943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158172</xdr:rowOff>
    </xdr:from>
    <xdr:ext cx="762000" cy="259045"/>
    <xdr:sp macro="" textlink="">
      <xdr:nvSpPr>
        <xdr:cNvPr id="78" name="テキスト ボックス 77"/>
        <xdr:cNvSpPr txBox="1"/>
      </xdr:nvSpPr>
      <xdr:spPr>
        <a:xfrm>
          <a:off x="3225800" y="226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72,621</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43815</xdr:rowOff>
    </xdr:from>
    <xdr:to>
      <xdr:col>2</xdr:col>
      <xdr:colOff>692150</xdr:colOff>
      <xdr:row>14</xdr:row>
      <xdr:rowOff>145415</xdr:rowOff>
    </xdr:to>
    <xdr:sp macro="" textlink="">
      <xdr:nvSpPr>
        <xdr:cNvPr id="79" name="円/楕円 78"/>
        <xdr:cNvSpPr/>
      </xdr:nvSpPr>
      <xdr:spPr bwMode="auto">
        <a:xfrm>
          <a:off x="2857500" y="24917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155592</xdr:rowOff>
    </xdr:from>
    <xdr:ext cx="762000" cy="259045"/>
    <xdr:sp macro="" textlink="">
      <xdr:nvSpPr>
        <xdr:cNvPr id="80" name="テキスト ボックス 79"/>
        <xdr:cNvSpPr txBox="1"/>
      </xdr:nvSpPr>
      <xdr:spPr>
        <a:xfrm>
          <a:off x="2527300" y="226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72,700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145484</xdr:rowOff>
    </xdr:from>
    <xdr:to>
      <xdr:col>4</xdr:col>
      <xdr:colOff>1117600</xdr:colOff>
      <xdr:row>37</xdr:row>
      <xdr:rowOff>287151</xdr:rowOff>
    </xdr:to>
    <xdr:cxnSp macro="">
      <xdr:nvCxnSpPr>
        <xdr:cNvPr id="110" name="直線コネクタ 109"/>
        <xdr:cNvCxnSpPr/>
      </xdr:nvCxnSpPr>
      <xdr:spPr bwMode="auto">
        <a:xfrm flipV="1">
          <a:off x="5651500" y="5898584"/>
          <a:ext cx="0" cy="151326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259228</xdr:rowOff>
    </xdr:from>
    <xdr:ext cx="762000" cy="259045"/>
    <xdr:sp macro="" textlink="">
      <xdr:nvSpPr>
        <xdr:cNvPr id="111" name="人口1人当たり決算額の推移最小値テキスト445"/>
        <xdr:cNvSpPr txBox="1"/>
      </xdr:nvSpPr>
      <xdr:spPr>
        <a:xfrm>
          <a:off x="5740400" y="7383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-3,904</a:t>
          </a:r>
          <a:endParaRPr kumimoji="1" lang="ja-JP" altLang="en-US" sz="1000" b="1">
            <a:latin typeface="ＭＳ Ｐゴシック"/>
          </a:endParaRPr>
        </a:p>
      </xdr:txBody>
    </xdr:sp>
    <xdr:clientData/>
  </xdr:oneCellAnchor>
  <xdr:twoCellAnchor>
    <xdr:from>
      <xdr:col>4</xdr:col>
      <xdr:colOff>1028700</xdr:colOff>
      <xdr:row>37</xdr:row>
      <xdr:rowOff>287151</xdr:rowOff>
    </xdr:from>
    <xdr:to>
      <xdr:col>5</xdr:col>
      <xdr:colOff>73025</xdr:colOff>
      <xdr:row>37</xdr:row>
      <xdr:rowOff>287151</xdr:rowOff>
    </xdr:to>
    <xdr:cxnSp macro="">
      <xdr:nvCxnSpPr>
        <xdr:cNvPr id="112" name="直線コネクタ 111"/>
        <xdr:cNvCxnSpPr/>
      </xdr:nvCxnSpPr>
      <xdr:spPr bwMode="auto">
        <a:xfrm>
          <a:off x="5562600" y="74118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231861</xdr:rowOff>
    </xdr:from>
    <xdr:ext cx="762000" cy="259045"/>
    <xdr:sp macro="" textlink="">
      <xdr:nvSpPr>
        <xdr:cNvPr id="113" name="人口1人当たり決算額の推移最大値テキスト445"/>
        <xdr:cNvSpPr txBox="1"/>
      </xdr:nvSpPr>
      <xdr:spPr>
        <a:xfrm>
          <a:off x="5740400" y="5642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42,434</a:t>
          </a:r>
          <a:endParaRPr kumimoji="1" lang="ja-JP" altLang="en-US" sz="1000" b="1">
            <a:latin typeface="ＭＳ Ｐゴシック"/>
          </a:endParaRPr>
        </a:p>
      </xdr:txBody>
    </xdr:sp>
    <xdr:clientData/>
  </xdr:oneCellAnchor>
  <xdr:twoCellAnchor>
    <xdr:from>
      <xdr:col>4</xdr:col>
      <xdr:colOff>1028700</xdr:colOff>
      <xdr:row>32</xdr:row>
      <xdr:rowOff>145484</xdr:rowOff>
    </xdr:from>
    <xdr:to>
      <xdr:col>5</xdr:col>
      <xdr:colOff>73025</xdr:colOff>
      <xdr:row>32</xdr:row>
      <xdr:rowOff>145484</xdr:rowOff>
    </xdr:to>
    <xdr:cxnSp macro="">
      <xdr:nvCxnSpPr>
        <xdr:cNvPr id="114" name="直線コネクタ 113"/>
        <xdr:cNvCxnSpPr/>
      </xdr:nvCxnSpPr>
      <xdr:spPr bwMode="auto">
        <a:xfrm>
          <a:off x="5562600" y="58985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21811</xdr:rowOff>
    </xdr:from>
    <xdr:to>
      <xdr:col>4</xdr:col>
      <xdr:colOff>1117600</xdr:colOff>
      <xdr:row>35</xdr:row>
      <xdr:rowOff>31086</xdr:rowOff>
    </xdr:to>
    <xdr:cxnSp macro="">
      <xdr:nvCxnSpPr>
        <xdr:cNvPr id="115" name="直線コネクタ 114"/>
        <xdr:cNvCxnSpPr/>
      </xdr:nvCxnSpPr>
      <xdr:spPr bwMode="auto">
        <a:xfrm>
          <a:off x="5003800" y="6632161"/>
          <a:ext cx="647700" cy="92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213653</xdr:rowOff>
    </xdr:from>
    <xdr:ext cx="762000" cy="259045"/>
    <xdr:sp macro="" textlink="">
      <xdr:nvSpPr>
        <xdr:cNvPr id="116" name="人口1人当たり決算額の推移平均値テキスト445"/>
        <xdr:cNvSpPr txBox="1"/>
      </xdr:nvSpPr>
      <xdr:spPr>
        <a:xfrm>
          <a:off x="5740400" y="68240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11,686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241576</xdr:rowOff>
    </xdr:from>
    <xdr:to>
      <xdr:col>5</xdr:col>
      <xdr:colOff>34925</xdr:colOff>
      <xdr:row>36</xdr:row>
      <xdr:rowOff>276</xdr:rowOff>
    </xdr:to>
    <xdr:sp macro="" textlink="">
      <xdr:nvSpPr>
        <xdr:cNvPr id="117" name="フローチャート : 判断 116"/>
        <xdr:cNvSpPr/>
      </xdr:nvSpPr>
      <xdr:spPr bwMode="auto">
        <a:xfrm>
          <a:off x="5600700" y="68519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13386</xdr:rowOff>
    </xdr:from>
    <xdr:to>
      <xdr:col>4</xdr:col>
      <xdr:colOff>469900</xdr:colOff>
      <xdr:row>35</xdr:row>
      <xdr:rowOff>21811</xdr:rowOff>
    </xdr:to>
    <xdr:cxnSp macro="">
      <xdr:nvCxnSpPr>
        <xdr:cNvPr id="118" name="直線コネクタ 117"/>
        <xdr:cNvCxnSpPr/>
      </xdr:nvCxnSpPr>
      <xdr:spPr bwMode="auto">
        <a:xfrm>
          <a:off x="4305300" y="6623736"/>
          <a:ext cx="698500" cy="84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178482</xdr:rowOff>
    </xdr:from>
    <xdr:to>
      <xdr:col>4</xdr:col>
      <xdr:colOff>520700</xdr:colOff>
      <xdr:row>35</xdr:row>
      <xdr:rowOff>280082</xdr:rowOff>
    </xdr:to>
    <xdr:sp macro="" textlink="">
      <xdr:nvSpPr>
        <xdr:cNvPr id="119" name="フローチャート : 判断 118"/>
        <xdr:cNvSpPr/>
      </xdr:nvSpPr>
      <xdr:spPr bwMode="auto">
        <a:xfrm>
          <a:off x="4953000" y="67888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264859</xdr:rowOff>
    </xdr:from>
    <xdr:ext cx="736600" cy="259045"/>
    <xdr:sp macro="" textlink="">
      <xdr:nvSpPr>
        <xdr:cNvPr id="120" name="テキスト ボックス 119"/>
        <xdr:cNvSpPr txBox="1"/>
      </xdr:nvSpPr>
      <xdr:spPr>
        <a:xfrm>
          <a:off x="4622800" y="6875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13,618</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13386</xdr:rowOff>
    </xdr:from>
    <xdr:to>
      <xdr:col>3</xdr:col>
      <xdr:colOff>904875</xdr:colOff>
      <xdr:row>35</xdr:row>
      <xdr:rowOff>27069</xdr:rowOff>
    </xdr:to>
    <xdr:cxnSp macro="">
      <xdr:nvCxnSpPr>
        <xdr:cNvPr id="121" name="直線コネクタ 120"/>
        <xdr:cNvCxnSpPr/>
      </xdr:nvCxnSpPr>
      <xdr:spPr bwMode="auto">
        <a:xfrm flipV="1">
          <a:off x="3606800" y="6623736"/>
          <a:ext cx="698500" cy="136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148601</xdr:rowOff>
    </xdr:from>
    <xdr:to>
      <xdr:col>3</xdr:col>
      <xdr:colOff>955675</xdr:colOff>
      <xdr:row>35</xdr:row>
      <xdr:rowOff>250201</xdr:rowOff>
    </xdr:to>
    <xdr:sp macro="" textlink="">
      <xdr:nvSpPr>
        <xdr:cNvPr id="122" name="フローチャート : 判断 121"/>
        <xdr:cNvSpPr/>
      </xdr:nvSpPr>
      <xdr:spPr bwMode="auto">
        <a:xfrm>
          <a:off x="4254500" y="67589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234978</xdr:rowOff>
    </xdr:from>
    <xdr:ext cx="762000" cy="259045"/>
    <xdr:sp macro="" textlink="">
      <xdr:nvSpPr>
        <xdr:cNvPr id="123" name="テキスト ボックス 122"/>
        <xdr:cNvSpPr txBox="1"/>
      </xdr:nvSpPr>
      <xdr:spPr>
        <a:xfrm>
          <a:off x="3924300" y="6845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14,533</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15998</xdr:rowOff>
    </xdr:from>
    <xdr:to>
      <xdr:col>3</xdr:col>
      <xdr:colOff>206375</xdr:colOff>
      <xdr:row>35</xdr:row>
      <xdr:rowOff>27069</xdr:rowOff>
    </xdr:to>
    <xdr:cxnSp macro="">
      <xdr:nvCxnSpPr>
        <xdr:cNvPr id="124" name="直線コネクタ 123"/>
        <xdr:cNvCxnSpPr/>
      </xdr:nvCxnSpPr>
      <xdr:spPr bwMode="auto">
        <a:xfrm>
          <a:off x="2908300" y="6626348"/>
          <a:ext cx="698500" cy="110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103240</xdr:rowOff>
    </xdr:from>
    <xdr:to>
      <xdr:col>3</xdr:col>
      <xdr:colOff>257175</xdr:colOff>
      <xdr:row>35</xdr:row>
      <xdr:rowOff>204840</xdr:rowOff>
    </xdr:to>
    <xdr:sp macro="" textlink="">
      <xdr:nvSpPr>
        <xdr:cNvPr id="125" name="フローチャート : 判断 124"/>
        <xdr:cNvSpPr/>
      </xdr:nvSpPr>
      <xdr:spPr bwMode="auto">
        <a:xfrm>
          <a:off x="3556000" y="67135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189617</xdr:rowOff>
    </xdr:from>
    <xdr:ext cx="762000" cy="259045"/>
    <xdr:sp macro="" textlink="">
      <xdr:nvSpPr>
        <xdr:cNvPr id="126" name="テキスト ボックス 125"/>
        <xdr:cNvSpPr txBox="1"/>
      </xdr:nvSpPr>
      <xdr:spPr>
        <a:xfrm>
          <a:off x="3225800" y="6799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15,922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153108</xdr:rowOff>
    </xdr:from>
    <xdr:to>
      <xdr:col>2</xdr:col>
      <xdr:colOff>692150</xdr:colOff>
      <xdr:row>35</xdr:row>
      <xdr:rowOff>254708</xdr:rowOff>
    </xdr:to>
    <xdr:sp macro="" textlink="">
      <xdr:nvSpPr>
        <xdr:cNvPr id="127" name="フローチャート : 判断 126"/>
        <xdr:cNvSpPr/>
      </xdr:nvSpPr>
      <xdr:spPr bwMode="auto">
        <a:xfrm>
          <a:off x="2857500" y="67634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239485</xdr:rowOff>
    </xdr:from>
    <xdr:ext cx="762000" cy="259045"/>
    <xdr:sp macro="" textlink="">
      <xdr:nvSpPr>
        <xdr:cNvPr id="128" name="テキスト ボックス 127"/>
        <xdr:cNvSpPr txBox="1"/>
      </xdr:nvSpPr>
      <xdr:spPr>
        <a:xfrm>
          <a:off x="2527300" y="6849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14,395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323186</xdr:rowOff>
    </xdr:from>
    <xdr:to>
      <xdr:col>5</xdr:col>
      <xdr:colOff>34925</xdr:colOff>
      <xdr:row>35</xdr:row>
      <xdr:rowOff>81886</xdr:rowOff>
    </xdr:to>
    <xdr:sp macro="" textlink="">
      <xdr:nvSpPr>
        <xdr:cNvPr id="134" name="円/楕円 133"/>
        <xdr:cNvSpPr/>
      </xdr:nvSpPr>
      <xdr:spPr bwMode="auto">
        <a:xfrm>
          <a:off x="5600700" y="65906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168263</xdr:rowOff>
    </xdr:from>
    <xdr:ext cx="762000" cy="259045"/>
    <xdr:sp macro="" textlink="">
      <xdr:nvSpPr>
        <xdr:cNvPr id="135" name="人口1人当たり決算額の推移該当値テキスト445"/>
        <xdr:cNvSpPr txBox="1"/>
      </xdr:nvSpPr>
      <xdr:spPr>
        <a:xfrm>
          <a:off x="5740400" y="643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19,687</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313911</xdr:rowOff>
    </xdr:from>
    <xdr:to>
      <xdr:col>4</xdr:col>
      <xdr:colOff>520700</xdr:colOff>
      <xdr:row>35</xdr:row>
      <xdr:rowOff>72611</xdr:rowOff>
    </xdr:to>
    <xdr:sp macro="" textlink="">
      <xdr:nvSpPr>
        <xdr:cNvPr id="136" name="円/楕円 135"/>
        <xdr:cNvSpPr/>
      </xdr:nvSpPr>
      <xdr:spPr bwMode="auto">
        <a:xfrm>
          <a:off x="4953000" y="65813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82788</xdr:rowOff>
    </xdr:from>
    <xdr:ext cx="736600" cy="259045"/>
    <xdr:sp macro="" textlink="">
      <xdr:nvSpPr>
        <xdr:cNvPr id="137" name="テキスト ボックス 136"/>
        <xdr:cNvSpPr txBox="1"/>
      </xdr:nvSpPr>
      <xdr:spPr>
        <a:xfrm>
          <a:off x="4622800" y="6350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19,971</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305486</xdr:rowOff>
    </xdr:from>
    <xdr:to>
      <xdr:col>3</xdr:col>
      <xdr:colOff>955675</xdr:colOff>
      <xdr:row>35</xdr:row>
      <xdr:rowOff>64186</xdr:rowOff>
    </xdr:to>
    <xdr:sp macro="" textlink="">
      <xdr:nvSpPr>
        <xdr:cNvPr id="138" name="円/楕円 137"/>
        <xdr:cNvSpPr/>
      </xdr:nvSpPr>
      <xdr:spPr bwMode="auto">
        <a:xfrm>
          <a:off x="4254500" y="65729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74363</xdr:rowOff>
    </xdr:from>
    <xdr:ext cx="762000" cy="259045"/>
    <xdr:sp macro="" textlink="">
      <xdr:nvSpPr>
        <xdr:cNvPr id="139" name="テキスト ボックス 138"/>
        <xdr:cNvSpPr txBox="1"/>
      </xdr:nvSpPr>
      <xdr:spPr>
        <a:xfrm>
          <a:off x="3924300" y="634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20,229</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319169</xdr:rowOff>
    </xdr:from>
    <xdr:to>
      <xdr:col>3</xdr:col>
      <xdr:colOff>257175</xdr:colOff>
      <xdr:row>35</xdr:row>
      <xdr:rowOff>77869</xdr:rowOff>
    </xdr:to>
    <xdr:sp macro="" textlink="">
      <xdr:nvSpPr>
        <xdr:cNvPr id="140" name="円/楕円 139"/>
        <xdr:cNvSpPr/>
      </xdr:nvSpPr>
      <xdr:spPr bwMode="auto">
        <a:xfrm>
          <a:off x="3556000" y="65866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88046</xdr:rowOff>
    </xdr:from>
    <xdr:ext cx="762000" cy="259045"/>
    <xdr:sp macro="" textlink="">
      <xdr:nvSpPr>
        <xdr:cNvPr id="141" name="テキスト ボックス 140"/>
        <xdr:cNvSpPr txBox="1"/>
      </xdr:nvSpPr>
      <xdr:spPr>
        <a:xfrm>
          <a:off x="3225800" y="6355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19,810</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308098</xdr:rowOff>
    </xdr:from>
    <xdr:to>
      <xdr:col>2</xdr:col>
      <xdr:colOff>692150</xdr:colOff>
      <xdr:row>35</xdr:row>
      <xdr:rowOff>66798</xdr:rowOff>
    </xdr:to>
    <xdr:sp macro="" textlink="">
      <xdr:nvSpPr>
        <xdr:cNvPr id="142" name="円/楕円 141"/>
        <xdr:cNvSpPr/>
      </xdr:nvSpPr>
      <xdr:spPr bwMode="auto">
        <a:xfrm>
          <a:off x="2857500" y="65755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76975</xdr:rowOff>
    </xdr:from>
    <xdr:ext cx="762000" cy="259045"/>
    <xdr:sp macro="" textlink="">
      <xdr:nvSpPr>
        <xdr:cNvPr id="143" name="テキスト ボックス 142"/>
        <xdr:cNvSpPr txBox="1"/>
      </xdr:nvSpPr>
      <xdr:spPr>
        <a:xfrm>
          <a:off x="2527300" y="6344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20,149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三重県桑名市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mn-lt"/>
              <a:ea typeface="+mn-ea"/>
              <a:cs typeface="+mn-cs"/>
            </a:rPr>
            <a:t>　平成</a:t>
          </a:r>
          <a:r>
            <a:rPr kumimoji="1" lang="en-US" altLang="ja-JP" sz="1200">
              <a:solidFill>
                <a:schemeClr val="dk1"/>
              </a:solidFill>
              <a:effectLst/>
              <a:latin typeface="+mn-lt"/>
              <a:ea typeface="+mn-ea"/>
              <a:cs typeface="+mn-cs"/>
            </a:rPr>
            <a:t>26</a:t>
          </a:r>
          <a:r>
            <a:rPr kumimoji="1" lang="ja-JP" altLang="en-US" sz="1200">
              <a:solidFill>
                <a:schemeClr val="dk1"/>
              </a:solidFill>
              <a:effectLst/>
              <a:latin typeface="+mn-lt"/>
              <a:ea typeface="+mn-ea"/>
              <a:cs typeface="+mn-cs"/>
            </a:rPr>
            <a:t>年度決算は、平成</a:t>
          </a:r>
          <a:r>
            <a:rPr kumimoji="1" lang="en-US" altLang="ja-JP" sz="1200">
              <a:solidFill>
                <a:schemeClr val="dk1"/>
              </a:solidFill>
              <a:effectLst/>
              <a:latin typeface="+mn-lt"/>
              <a:ea typeface="+mn-ea"/>
              <a:cs typeface="+mn-cs"/>
            </a:rPr>
            <a:t>25</a:t>
          </a:r>
          <a:r>
            <a:rPr kumimoji="1" lang="ja-JP" altLang="en-US" sz="1200">
              <a:solidFill>
                <a:schemeClr val="dk1"/>
              </a:solidFill>
              <a:effectLst/>
              <a:latin typeface="+mn-lt"/>
              <a:ea typeface="+mn-ea"/>
              <a:cs typeface="+mn-cs"/>
            </a:rPr>
            <a:t>年度に実施した地方公務員給与費の臨時特例による給与費削減の終了などにより、人件費が増加した。この影響により、歳出総額が増加し、歳入一般財源を補う財政調整基金の取崩額が増加し、積立額を上回ったことから、実質単年度収支はマイナスとなった。</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ja-JP" sz="1200">
              <a:solidFill>
                <a:schemeClr val="dk1"/>
              </a:solidFill>
              <a:effectLst/>
              <a:latin typeface="+mn-lt"/>
              <a:ea typeface="+mn-ea"/>
              <a:cs typeface="+mn-cs"/>
            </a:rPr>
            <a:t>　事業の見直しや需用費・委託料などの維持管理経費</a:t>
          </a:r>
          <a:r>
            <a:rPr kumimoji="1" lang="ja-JP" altLang="en-US" sz="1200">
              <a:solidFill>
                <a:schemeClr val="dk1"/>
              </a:solidFill>
              <a:effectLst/>
              <a:latin typeface="+mn-lt"/>
              <a:ea typeface="+mn-ea"/>
              <a:cs typeface="+mn-cs"/>
            </a:rPr>
            <a:t>の見直しを中心に経常経費の削減を図り、</a:t>
          </a:r>
          <a:r>
            <a:rPr kumimoji="1" lang="ja-JP" altLang="ja-JP" sz="1200">
              <a:solidFill>
                <a:schemeClr val="dk1"/>
              </a:solidFill>
              <a:effectLst/>
              <a:latin typeface="+mn-lt"/>
              <a:ea typeface="+mn-ea"/>
              <a:cs typeface="+mn-cs"/>
            </a:rPr>
            <a:t>財政調整基金残高の確保に努める。</a:t>
          </a:r>
          <a:endParaRPr lang="ja-JP" altLang="ja-JP" sz="12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三重県桑名市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lt"/>
              <a:ea typeface="+mn-ea"/>
              <a:cs typeface="+mn-cs"/>
            </a:rPr>
            <a:t>　各会計において黒字となっており、</a:t>
          </a:r>
          <a:r>
            <a:rPr kumimoji="1" lang="ja-JP" altLang="en-US" sz="1200">
              <a:solidFill>
                <a:schemeClr val="dk1"/>
              </a:solidFill>
              <a:effectLst/>
              <a:latin typeface="+mn-lt"/>
              <a:ea typeface="+mn-ea"/>
              <a:cs typeface="+mn-cs"/>
            </a:rPr>
            <a:t>全体で増加したのは、下水道事業において黒字額が大きく増加したことが主な要因である。</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　一般会計については、</a:t>
          </a:r>
          <a:r>
            <a:rPr kumimoji="1" lang="ja-JP" altLang="ja-JP" sz="1200">
              <a:solidFill>
                <a:schemeClr val="dk1"/>
              </a:solidFill>
              <a:effectLst/>
              <a:latin typeface="+mn-lt"/>
              <a:ea typeface="+mn-ea"/>
              <a:cs typeface="+mn-cs"/>
            </a:rPr>
            <a:t>介護保険事業、国民健康保険事業、後期高齢者医療事業に対する繰出額が増加</a:t>
          </a:r>
          <a:r>
            <a:rPr kumimoji="1" lang="ja-JP" altLang="en-US" sz="1200">
              <a:solidFill>
                <a:schemeClr val="dk1"/>
              </a:solidFill>
              <a:effectLst/>
              <a:latin typeface="+mn-lt"/>
              <a:ea typeface="+mn-ea"/>
              <a:cs typeface="+mn-cs"/>
            </a:rPr>
            <a:t>する</a:t>
          </a:r>
          <a:r>
            <a:rPr kumimoji="1" lang="ja-JP" altLang="ja-JP" sz="1200">
              <a:solidFill>
                <a:schemeClr val="dk1"/>
              </a:solidFill>
              <a:effectLst/>
              <a:latin typeface="+mn-lt"/>
              <a:ea typeface="+mn-ea"/>
              <a:cs typeface="+mn-cs"/>
            </a:rPr>
            <a:t>傾向にある</a:t>
          </a:r>
          <a:r>
            <a:rPr kumimoji="1" lang="ja-JP" altLang="en-US" sz="1200">
              <a:solidFill>
                <a:schemeClr val="dk1"/>
              </a:solidFill>
              <a:effectLst/>
              <a:latin typeface="+mn-lt"/>
              <a:ea typeface="+mn-ea"/>
              <a:cs typeface="+mn-cs"/>
            </a:rPr>
            <a:t>等</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厳しい状況にあるが、黒字額を確保できるよう、</a:t>
          </a:r>
          <a:r>
            <a:rPr kumimoji="1" lang="ja-JP" altLang="ja-JP" sz="1200">
              <a:solidFill>
                <a:schemeClr val="dk1"/>
              </a:solidFill>
              <a:effectLst/>
              <a:latin typeface="+mn-lt"/>
              <a:ea typeface="+mn-ea"/>
              <a:cs typeface="+mn-cs"/>
            </a:rPr>
            <a:t>歳出については、事業の見直しや需用費・委託料などの維持管理経費を精査し、経常経費の削減に</a:t>
          </a:r>
          <a:r>
            <a:rPr kumimoji="1" lang="ja-JP" altLang="en-US" sz="1200">
              <a:solidFill>
                <a:schemeClr val="dk1"/>
              </a:solidFill>
              <a:effectLst/>
              <a:latin typeface="+mn-lt"/>
              <a:ea typeface="+mn-ea"/>
              <a:cs typeface="+mn-cs"/>
            </a:rPr>
            <a:t>努める。また、</a:t>
          </a:r>
          <a:r>
            <a:rPr kumimoji="1" lang="ja-JP" altLang="ja-JP" sz="1200">
              <a:solidFill>
                <a:schemeClr val="dk1"/>
              </a:solidFill>
              <a:effectLst/>
              <a:latin typeface="+mn-lt"/>
              <a:ea typeface="+mn-ea"/>
              <a:cs typeface="+mn-cs"/>
            </a:rPr>
            <a:t>歳入に</a:t>
          </a:r>
          <a:r>
            <a:rPr kumimoji="1" lang="ja-JP" altLang="en-US" sz="1200">
              <a:solidFill>
                <a:schemeClr val="dk1"/>
              </a:solidFill>
              <a:effectLst/>
              <a:latin typeface="+mn-lt"/>
              <a:ea typeface="+mn-ea"/>
              <a:cs typeface="+mn-cs"/>
            </a:rPr>
            <a:t>ついては</a:t>
          </a:r>
          <a:r>
            <a:rPr kumimoji="1" lang="ja-JP" altLang="ja-JP" sz="1200">
              <a:solidFill>
                <a:schemeClr val="dk1"/>
              </a:solidFill>
              <a:effectLst/>
              <a:latin typeface="+mn-lt"/>
              <a:ea typeface="+mn-ea"/>
              <a:cs typeface="+mn-cs"/>
            </a:rPr>
            <a:t>、使用料</a:t>
          </a:r>
          <a:r>
            <a:rPr kumimoji="1" lang="ja-JP" altLang="en-US" sz="1200">
              <a:solidFill>
                <a:schemeClr val="dk1"/>
              </a:solidFill>
              <a:effectLst/>
              <a:latin typeface="+mn-lt"/>
              <a:ea typeface="+mn-ea"/>
              <a:cs typeface="+mn-cs"/>
            </a:rPr>
            <a:t>・手数料</a:t>
          </a:r>
          <a:r>
            <a:rPr kumimoji="1" lang="ja-JP" altLang="ja-JP" sz="1200">
              <a:solidFill>
                <a:schemeClr val="dk1"/>
              </a:solidFill>
              <a:effectLst/>
              <a:latin typeface="+mn-lt"/>
              <a:ea typeface="+mn-ea"/>
              <a:cs typeface="+mn-cs"/>
            </a:rPr>
            <a:t>の見直し</a:t>
          </a:r>
          <a:r>
            <a:rPr kumimoji="1" lang="ja-JP" altLang="en-US" sz="1200">
              <a:solidFill>
                <a:schemeClr val="dk1"/>
              </a:solidFill>
              <a:effectLst/>
              <a:latin typeface="+mn-lt"/>
              <a:ea typeface="+mn-ea"/>
              <a:cs typeface="+mn-cs"/>
            </a:rPr>
            <a:t>を図り</a:t>
          </a:r>
          <a:r>
            <a:rPr kumimoji="1" lang="ja-JP" altLang="ja-JP" sz="1200">
              <a:solidFill>
                <a:schemeClr val="dk1"/>
              </a:solidFill>
              <a:effectLst/>
              <a:latin typeface="+mn-lt"/>
              <a:ea typeface="+mn-ea"/>
              <a:cs typeface="+mn-cs"/>
            </a:rPr>
            <a:t>、自主財源の確保に努める。</a:t>
          </a:r>
          <a:endParaRPr kumimoji="1" lang="en-US" altLang="ja-JP"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その他の会計についても、</a:t>
          </a:r>
          <a:r>
            <a:rPr kumimoji="1" lang="ja-JP" altLang="ja-JP" sz="1200">
              <a:solidFill>
                <a:schemeClr val="dk1"/>
              </a:solidFill>
              <a:effectLst/>
              <a:latin typeface="+mn-lt"/>
              <a:ea typeface="+mn-ea"/>
              <a:cs typeface="+mn-cs"/>
            </a:rPr>
            <a:t>引き続き、効率的な経営に努め、黒字額を確保していく。</a:t>
          </a:r>
          <a:endParaRPr lang="ja-JP" altLang="ja-JP" sz="12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三重県桑名市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元利償還金については、合併特例事業債及び臨時財政対策債</a:t>
          </a:r>
          <a:r>
            <a:rPr kumimoji="1" lang="ja-JP" altLang="en-US" sz="1200">
              <a:solidFill>
                <a:schemeClr val="dk1"/>
              </a:solidFill>
              <a:effectLst/>
              <a:latin typeface="+mn-lt"/>
              <a:ea typeface="+mn-ea"/>
              <a:cs typeface="+mn-cs"/>
            </a:rPr>
            <a:t>に係る償還金が</a:t>
          </a:r>
          <a:r>
            <a:rPr kumimoji="1" lang="ja-JP" altLang="ja-JP" sz="1200">
              <a:solidFill>
                <a:schemeClr val="dk1"/>
              </a:solidFill>
              <a:effectLst/>
              <a:latin typeface="+mn-lt"/>
              <a:ea typeface="+mn-ea"/>
              <a:cs typeface="+mn-cs"/>
            </a:rPr>
            <a:t>増加している</a:t>
          </a:r>
          <a:r>
            <a:rPr kumimoji="1" lang="ja-JP" altLang="en-US"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a:p>
          <a:r>
            <a:rPr kumimoji="1" lang="ja-JP" altLang="ja-JP" sz="1200">
              <a:solidFill>
                <a:schemeClr val="dk1"/>
              </a:solidFill>
              <a:effectLst/>
              <a:latin typeface="+mn-lt"/>
              <a:ea typeface="+mn-ea"/>
              <a:cs typeface="+mn-cs"/>
            </a:rPr>
            <a:t>　公営企業債の元利償還金に対する繰入金は、下水道事業の償還に対する負担が大きく減少している。</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　算入公債費等については、交付税算入率の高い合併特例事業債及び臨時財政対策債の償還額に応じて、増加している。</a:t>
          </a:r>
          <a:endParaRPr lang="ja-JP" altLang="ja-JP" sz="1200">
            <a:effectLst/>
          </a:endParaRPr>
        </a:p>
        <a:p>
          <a:endParaRPr lang="ja-JP" altLang="ja-JP" sz="1200">
            <a:effectLst/>
          </a:endParaRPr>
        </a:p>
        <a:p>
          <a:r>
            <a:rPr kumimoji="1" lang="ja-JP" altLang="ja-JP" sz="1200">
              <a:solidFill>
                <a:schemeClr val="dk1"/>
              </a:solidFill>
              <a:effectLst/>
              <a:latin typeface="+mn-lt"/>
              <a:ea typeface="+mn-ea"/>
              <a:cs typeface="+mn-cs"/>
            </a:rPr>
            <a:t>　今後も、効率的で安定的な財政経営のため、計画的な地方債の発行に努める。</a:t>
          </a:r>
          <a:endParaRPr lang="ja-JP" altLang="ja-JP" sz="12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三重県桑名市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lt"/>
              <a:ea typeface="+mn-ea"/>
              <a:cs typeface="+mn-cs"/>
            </a:rPr>
            <a:t>　一般会計等に係る地方債の現在高については、合併特例事業債及び臨時財政対策債の発行の影響により増加している。</a:t>
          </a:r>
          <a:endParaRPr lang="ja-JP" altLang="ja-JP" sz="1200">
            <a:effectLst/>
          </a:endParaRPr>
        </a:p>
        <a:p>
          <a:r>
            <a:rPr kumimoji="1" lang="ja-JP" altLang="ja-JP" sz="1200">
              <a:solidFill>
                <a:schemeClr val="dk1"/>
              </a:solidFill>
              <a:effectLst/>
              <a:latin typeface="+mn-lt"/>
              <a:ea typeface="+mn-ea"/>
              <a:cs typeface="+mn-cs"/>
            </a:rPr>
            <a:t>　公営企業債等繰入見込額については</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下水道事業の償還に対する負担</a:t>
          </a:r>
          <a:r>
            <a:rPr kumimoji="1" lang="ja-JP" altLang="en-US" sz="1200">
              <a:solidFill>
                <a:schemeClr val="dk1"/>
              </a:solidFill>
              <a:effectLst/>
              <a:latin typeface="+mn-lt"/>
              <a:ea typeface="+mn-ea"/>
              <a:cs typeface="+mn-cs"/>
            </a:rPr>
            <a:t>が大きく減少している。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組合等負担見込額については</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広域清掃事業組合の償還に対する負担が</a:t>
          </a:r>
          <a:r>
            <a:rPr kumimoji="1" lang="ja-JP" altLang="en-US" sz="1200">
              <a:solidFill>
                <a:schemeClr val="dk1"/>
              </a:solidFill>
              <a:effectLst/>
              <a:latin typeface="+mn-lt"/>
              <a:ea typeface="+mn-ea"/>
              <a:cs typeface="+mn-cs"/>
            </a:rPr>
            <a:t>大きく</a:t>
          </a:r>
          <a:r>
            <a:rPr kumimoji="1" lang="ja-JP" altLang="ja-JP" sz="1200">
              <a:solidFill>
                <a:schemeClr val="dk1"/>
              </a:solidFill>
              <a:effectLst/>
              <a:latin typeface="+mn-lt"/>
              <a:ea typeface="+mn-ea"/>
              <a:cs typeface="+mn-cs"/>
            </a:rPr>
            <a:t>減少している。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退職手当負担見込額については、対象職員数の減により負担が減少している。</a:t>
          </a:r>
          <a:endParaRPr kumimoji="1" lang="en-US" altLang="ja-JP" sz="1200">
            <a:solidFill>
              <a:schemeClr val="dk1"/>
            </a:solidFill>
            <a:effectLst/>
            <a:latin typeface="+mn-lt"/>
            <a:ea typeface="+mn-ea"/>
            <a:cs typeface="+mn-cs"/>
          </a:endParaRPr>
        </a:p>
        <a:p>
          <a:endParaRPr lang="ja-JP" altLang="ja-JP" sz="1200">
            <a:effectLst/>
          </a:endParaRPr>
        </a:p>
        <a:p>
          <a:r>
            <a:rPr kumimoji="1" lang="ja-JP" altLang="ja-JP" sz="1200">
              <a:solidFill>
                <a:schemeClr val="dk1"/>
              </a:solidFill>
              <a:effectLst/>
              <a:latin typeface="+mn-lt"/>
              <a:ea typeface="+mn-ea"/>
              <a:cs typeface="+mn-cs"/>
            </a:rPr>
            <a:t>　基準財政需要額算入見込額については、交付税算入率の高い合併特例事業債及び臨時財政対策債の発行により増加している。</a:t>
          </a:r>
          <a:endParaRPr kumimoji="1" lang="en-US" altLang="ja-JP" sz="1200">
            <a:solidFill>
              <a:schemeClr val="dk1"/>
            </a:solidFill>
            <a:effectLst/>
            <a:latin typeface="+mn-lt"/>
            <a:ea typeface="+mn-ea"/>
            <a:cs typeface="+mn-cs"/>
          </a:endParaRPr>
        </a:p>
        <a:p>
          <a:endParaRPr lang="ja-JP" altLang="ja-JP" sz="1200">
            <a:effectLst/>
          </a:endParaRPr>
        </a:p>
        <a:p>
          <a:r>
            <a:rPr kumimoji="1" lang="ja-JP" altLang="ja-JP" sz="1200">
              <a:solidFill>
                <a:schemeClr val="dk1"/>
              </a:solidFill>
              <a:effectLst/>
              <a:latin typeface="+mn-lt"/>
              <a:ea typeface="+mn-ea"/>
              <a:cs typeface="+mn-cs"/>
            </a:rPr>
            <a:t>　今後も、効率的</a:t>
          </a:r>
          <a:r>
            <a:rPr kumimoji="1" lang="ja-JP" altLang="en-US" sz="1200">
              <a:solidFill>
                <a:schemeClr val="dk1"/>
              </a:solidFill>
              <a:effectLst/>
              <a:latin typeface="+mn-lt"/>
              <a:ea typeface="+mn-ea"/>
              <a:cs typeface="+mn-cs"/>
            </a:rPr>
            <a:t>で</a:t>
          </a:r>
          <a:r>
            <a:rPr kumimoji="1" lang="ja-JP" altLang="ja-JP" sz="1200">
              <a:solidFill>
                <a:schemeClr val="dk1"/>
              </a:solidFill>
              <a:effectLst/>
              <a:latin typeface="+mn-lt"/>
              <a:ea typeface="+mn-ea"/>
              <a:cs typeface="+mn-cs"/>
            </a:rPr>
            <a:t>安定的な財政経営のため、計画的な地方債の発行に努める。</a:t>
          </a:r>
          <a:endParaRPr lang="ja-JP" altLang="ja-JP" sz="12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62</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63</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64</v>
      </c>
      <c r="C3" s="359"/>
      <c r="D3" s="359"/>
      <c r="E3" s="360"/>
      <c r="F3" s="360"/>
      <c r="G3" s="360"/>
      <c r="H3" s="360"/>
      <c r="I3" s="360"/>
      <c r="J3" s="360"/>
      <c r="K3" s="360"/>
      <c r="L3" s="360" t="s">
        <v>65</v>
      </c>
      <c r="M3" s="360"/>
      <c r="N3" s="360"/>
      <c r="O3" s="360"/>
      <c r="P3" s="360"/>
      <c r="Q3" s="360"/>
      <c r="R3" s="367"/>
      <c r="S3" s="367"/>
      <c r="T3" s="367"/>
      <c r="U3" s="367"/>
      <c r="V3" s="368"/>
      <c r="W3" s="342" t="s">
        <v>66</v>
      </c>
      <c r="X3" s="343"/>
      <c r="Y3" s="343"/>
      <c r="Z3" s="343"/>
      <c r="AA3" s="343"/>
      <c r="AB3" s="359"/>
      <c r="AC3" s="367" t="s">
        <v>67</v>
      </c>
      <c r="AD3" s="343"/>
      <c r="AE3" s="343"/>
      <c r="AF3" s="343"/>
      <c r="AG3" s="343"/>
      <c r="AH3" s="343"/>
      <c r="AI3" s="343"/>
      <c r="AJ3" s="343"/>
      <c r="AK3" s="343"/>
      <c r="AL3" s="344"/>
      <c r="AM3" s="342" t="s">
        <v>68</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69</v>
      </c>
      <c r="BO3" s="343"/>
      <c r="BP3" s="343"/>
      <c r="BQ3" s="343"/>
      <c r="BR3" s="343"/>
      <c r="BS3" s="343"/>
      <c r="BT3" s="343"/>
      <c r="BU3" s="344"/>
      <c r="BV3" s="342" t="s">
        <v>70</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71</v>
      </c>
      <c r="CU3" s="343"/>
      <c r="CV3" s="343"/>
      <c r="CW3" s="343"/>
      <c r="CX3" s="343"/>
      <c r="CY3" s="343"/>
      <c r="CZ3" s="343"/>
      <c r="DA3" s="344"/>
      <c r="DB3" s="342" t="s">
        <v>72</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73</v>
      </c>
      <c r="AZ4" s="346"/>
      <c r="BA4" s="346"/>
      <c r="BB4" s="346"/>
      <c r="BC4" s="346"/>
      <c r="BD4" s="346"/>
      <c r="BE4" s="346"/>
      <c r="BF4" s="346"/>
      <c r="BG4" s="346"/>
      <c r="BH4" s="346"/>
      <c r="BI4" s="346"/>
      <c r="BJ4" s="346"/>
      <c r="BK4" s="346"/>
      <c r="BL4" s="346"/>
      <c r="BM4" s="347"/>
      <c r="BN4" s="348">
        <v>49380697</v>
      </c>
      <c r="BO4" s="349"/>
      <c r="BP4" s="349"/>
      <c r="BQ4" s="349"/>
      <c r="BR4" s="349"/>
      <c r="BS4" s="349"/>
      <c r="BT4" s="349"/>
      <c r="BU4" s="350"/>
      <c r="BV4" s="348">
        <v>48056082</v>
      </c>
      <c r="BW4" s="349"/>
      <c r="BX4" s="349"/>
      <c r="BY4" s="349"/>
      <c r="BZ4" s="349"/>
      <c r="CA4" s="349"/>
      <c r="CB4" s="349"/>
      <c r="CC4" s="350"/>
      <c r="CD4" s="351" t="s">
        <v>74</v>
      </c>
      <c r="CE4" s="352"/>
      <c r="CF4" s="352"/>
      <c r="CG4" s="352"/>
      <c r="CH4" s="352"/>
      <c r="CI4" s="352"/>
      <c r="CJ4" s="352"/>
      <c r="CK4" s="352"/>
      <c r="CL4" s="352"/>
      <c r="CM4" s="352"/>
      <c r="CN4" s="352"/>
      <c r="CO4" s="352"/>
      <c r="CP4" s="352"/>
      <c r="CQ4" s="352"/>
      <c r="CR4" s="352"/>
      <c r="CS4" s="353"/>
      <c r="CT4" s="354">
        <v>3.5</v>
      </c>
      <c r="CU4" s="355"/>
      <c r="CV4" s="355"/>
      <c r="CW4" s="355"/>
      <c r="CX4" s="355"/>
      <c r="CY4" s="355"/>
      <c r="CZ4" s="355"/>
      <c r="DA4" s="356"/>
      <c r="DB4" s="354">
        <v>3.7</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75</v>
      </c>
      <c r="AN5" s="415"/>
      <c r="AO5" s="415"/>
      <c r="AP5" s="415"/>
      <c r="AQ5" s="415"/>
      <c r="AR5" s="415"/>
      <c r="AS5" s="415"/>
      <c r="AT5" s="416"/>
      <c r="AU5" s="417" t="s">
        <v>76</v>
      </c>
      <c r="AV5" s="418"/>
      <c r="AW5" s="418"/>
      <c r="AX5" s="418"/>
      <c r="AY5" s="419" t="s">
        <v>77</v>
      </c>
      <c r="AZ5" s="420"/>
      <c r="BA5" s="420"/>
      <c r="BB5" s="420"/>
      <c r="BC5" s="420"/>
      <c r="BD5" s="420"/>
      <c r="BE5" s="420"/>
      <c r="BF5" s="420"/>
      <c r="BG5" s="420"/>
      <c r="BH5" s="420"/>
      <c r="BI5" s="420"/>
      <c r="BJ5" s="420"/>
      <c r="BK5" s="420"/>
      <c r="BL5" s="420"/>
      <c r="BM5" s="421"/>
      <c r="BN5" s="385">
        <v>48129710</v>
      </c>
      <c r="BO5" s="386"/>
      <c r="BP5" s="386"/>
      <c r="BQ5" s="386"/>
      <c r="BR5" s="386"/>
      <c r="BS5" s="386"/>
      <c r="BT5" s="386"/>
      <c r="BU5" s="387"/>
      <c r="BV5" s="385">
        <v>46777887</v>
      </c>
      <c r="BW5" s="386"/>
      <c r="BX5" s="386"/>
      <c r="BY5" s="386"/>
      <c r="BZ5" s="386"/>
      <c r="CA5" s="386"/>
      <c r="CB5" s="386"/>
      <c r="CC5" s="387"/>
      <c r="CD5" s="388" t="s">
        <v>78</v>
      </c>
      <c r="CE5" s="389"/>
      <c r="CF5" s="389"/>
      <c r="CG5" s="389"/>
      <c r="CH5" s="389"/>
      <c r="CI5" s="389"/>
      <c r="CJ5" s="389"/>
      <c r="CK5" s="389"/>
      <c r="CL5" s="389"/>
      <c r="CM5" s="389"/>
      <c r="CN5" s="389"/>
      <c r="CO5" s="389"/>
      <c r="CP5" s="389"/>
      <c r="CQ5" s="389"/>
      <c r="CR5" s="389"/>
      <c r="CS5" s="390"/>
      <c r="CT5" s="382">
        <v>99.7</v>
      </c>
      <c r="CU5" s="383"/>
      <c r="CV5" s="383"/>
      <c r="CW5" s="383"/>
      <c r="CX5" s="383"/>
      <c r="CY5" s="383"/>
      <c r="CZ5" s="383"/>
      <c r="DA5" s="384"/>
      <c r="DB5" s="382">
        <v>97.8</v>
      </c>
      <c r="DC5" s="383"/>
      <c r="DD5" s="383"/>
      <c r="DE5" s="383"/>
      <c r="DF5" s="383"/>
      <c r="DG5" s="383"/>
      <c r="DH5" s="383"/>
      <c r="DI5" s="384"/>
      <c r="DJ5" s="137"/>
      <c r="DK5" s="137"/>
      <c r="DL5" s="137"/>
      <c r="DM5" s="137"/>
      <c r="DN5" s="137"/>
      <c r="DO5" s="137"/>
    </row>
    <row r="6" spans="1:119" ht="18.75" customHeight="1">
      <c r="A6" s="138"/>
      <c r="B6" s="391" t="s">
        <v>79</v>
      </c>
      <c r="C6" s="392"/>
      <c r="D6" s="392"/>
      <c r="E6" s="393"/>
      <c r="F6" s="393"/>
      <c r="G6" s="393"/>
      <c r="H6" s="393"/>
      <c r="I6" s="393"/>
      <c r="J6" s="393"/>
      <c r="K6" s="393"/>
      <c r="L6" s="393" t="s">
        <v>80</v>
      </c>
      <c r="M6" s="393"/>
      <c r="N6" s="393"/>
      <c r="O6" s="393"/>
      <c r="P6" s="393"/>
      <c r="Q6" s="393"/>
      <c r="R6" s="397"/>
      <c r="S6" s="397"/>
      <c r="T6" s="397"/>
      <c r="U6" s="397"/>
      <c r="V6" s="398"/>
      <c r="W6" s="401" t="s">
        <v>81</v>
      </c>
      <c r="X6" s="402"/>
      <c r="Y6" s="402"/>
      <c r="Z6" s="402"/>
      <c r="AA6" s="402"/>
      <c r="AB6" s="392"/>
      <c r="AC6" s="405" t="s">
        <v>82</v>
      </c>
      <c r="AD6" s="406"/>
      <c r="AE6" s="406"/>
      <c r="AF6" s="406"/>
      <c r="AG6" s="406"/>
      <c r="AH6" s="406"/>
      <c r="AI6" s="406"/>
      <c r="AJ6" s="406"/>
      <c r="AK6" s="406"/>
      <c r="AL6" s="407"/>
      <c r="AM6" s="414" t="s">
        <v>83</v>
      </c>
      <c r="AN6" s="415"/>
      <c r="AO6" s="415"/>
      <c r="AP6" s="415"/>
      <c r="AQ6" s="415"/>
      <c r="AR6" s="415"/>
      <c r="AS6" s="415"/>
      <c r="AT6" s="416"/>
      <c r="AU6" s="417" t="s">
        <v>76</v>
      </c>
      <c r="AV6" s="418"/>
      <c r="AW6" s="418"/>
      <c r="AX6" s="418"/>
      <c r="AY6" s="419" t="s">
        <v>84</v>
      </c>
      <c r="AZ6" s="420"/>
      <c r="BA6" s="420"/>
      <c r="BB6" s="420"/>
      <c r="BC6" s="420"/>
      <c r="BD6" s="420"/>
      <c r="BE6" s="420"/>
      <c r="BF6" s="420"/>
      <c r="BG6" s="420"/>
      <c r="BH6" s="420"/>
      <c r="BI6" s="420"/>
      <c r="BJ6" s="420"/>
      <c r="BK6" s="420"/>
      <c r="BL6" s="420"/>
      <c r="BM6" s="421"/>
      <c r="BN6" s="385">
        <v>1250987</v>
      </c>
      <c r="BO6" s="386"/>
      <c r="BP6" s="386"/>
      <c r="BQ6" s="386"/>
      <c r="BR6" s="386"/>
      <c r="BS6" s="386"/>
      <c r="BT6" s="386"/>
      <c r="BU6" s="387"/>
      <c r="BV6" s="385">
        <v>1278195</v>
      </c>
      <c r="BW6" s="386"/>
      <c r="BX6" s="386"/>
      <c r="BY6" s="386"/>
      <c r="BZ6" s="386"/>
      <c r="CA6" s="386"/>
      <c r="CB6" s="386"/>
      <c r="CC6" s="387"/>
      <c r="CD6" s="388" t="s">
        <v>85</v>
      </c>
      <c r="CE6" s="389"/>
      <c r="CF6" s="389"/>
      <c r="CG6" s="389"/>
      <c r="CH6" s="389"/>
      <c r="CI6" s="389"/>
      <c r="CJ6" s="389"/>
      <c r="CK6" s="389"/>
      <c r="CL6" s="389"/>
      <c r="CM6" s="389"/>
      <c r="CN6" s="389"/>
      <c r="CO6" s="389"/>
      <c r="CP6" s="389"/>
      <c r="CQ6" s="389"/>
      <c r="CR6" s="389"/>
      <c r="CS6" s="390"/>
      <c r="CT6" s="422">
        <v>110.6</v>
      </c>
      <c r="CU6" s="423"/>
      <c r="CV6" s="423"/>
      <c r="CW6" s="423"/>
      <c r="CX6" s="423"/>
      <c r="CY6" s="423"/>
      <c r="CZ6" s="423"/>
      <c r="DA6" s="424"/>
      <c r="DB6" s="422">
        <v>108.9</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86</v>
      </c>
      <c r="AN7" s="415"/>
      <c r="AO7" s="415"/>
      <c r="AP7" s="415"/>
      <c r="AQ7" s="415"/>
      <c r="AR7" s="415"/>
      <c r="AS7" s="415"/>
      <c r="AT7" s="416"/>
      <c r="AU7" s="417" t="s">
        <v>87</v>
      </c>
      <c r="AV7" s="418"/>
      <c r="AW7" s="418"/>
      <c r="AX7" s="418"/>
      <c r="AY7" s="419" t="s">
        <v>88</v>
      </c>
      <c r="AZ7" s="420"/>
      <c r="BA7" s="420"/>
      <c r="BB7" s="420"/>
      <c r="BC7" s="420"/>
      <c r="BD7" s="420"/>
      <c r="BE7" s="420"/>
      <c r="BF7" s="420"/>
      <c r="BG7" s="420"/>
      <c r="BH7" s="420"/>
      <c r="BI7" s="420"/>
      <c r="BJ7" s="420"/>
      <c r="BK7" s="420"/>
      <c r="BL7" s="420"/>
      <c r="BM7" s="421"/>
      <c r="BN7" s="385">
        <v>213500</v>
      </c>
      <c r="BO7" s="386"/>
      <c r="BP7" s="386"/>
      <c r="BQ7" s="386"/>
      <c r="BR7" s="386"/>
      <c r="BS7" s="386"/>
      <c r="BT7" s="386"/>
      <c r="BU7" s="387"/>
      <c r="BV7" s="385">
        <v>186489</v>
      </c>
      <c r="BW7" s="386"/>
      <c r="BX7" s="386"/>
      <c r="BY7" s="386"/>
      <c r="BZ7" s="386"/>
      <c r="CA7" s="386"/>
      <c r="CB7" s="386"/>
      <c r="CC7" s="387"/>
      <c r="CD7" s="388" t="s">
        <v>89</v>
      </c>
      <c r="CE7" s="389"/>
      <c r="CF7" s="389"/>
      <c r="CG7" s="389"/>
      <c r="CH7" s="389"/>
      <c r="CI7" s="389"/>
      <c r="CJ7" s="389"/>
      <c r="CK7" s="389"/>
      <c r="CL7" s="389"/>
      <c r="CM7" s="389"/>
      <c r="CN7" s="389"/>
      <c r="CO7" s="389"/>
      <c r="CP7" s="389"/>
      <c r="CQ7" s="389"/>
      <c r="CR7" s="389"/>
      <c r="CS7" s="390"/>
      <c r="CT7" s="385">
        <v>29871712</v>
      </c>
      <c r="CU7" s="386"/>
      <c r="CV7" s="386"/>
      <c r="CW7" s="386"/>
      <c r="CX7" s="386"/>
      <c r="CY7" s="386"/>
      <c r="CZ7" s="386"/>
      <c r="DA7" s="387"/>
      <c r="DB7" s="385">
        <v>29886072</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90</v>
      </c>
      <c r="AN8" s="415"/>
      <c r="AO8" s="415"/>
      <c r="AP8" s="415"/>
      <c r="AQ8" s="415"/>
      <c r="AR8" s="415"/>
      <c r="AS8" s="415"/>
      <c r="AT8" s="416"/>
      <c r="AU8" s="417" t="s">
        <v>91</v>
      </c>
      <c r="AV8" s="418"/>
      <c r="AW8" s="418"/>
      <c r="AX8" s="418"/>
      <c r="AY8" s="419" t="s">
        <v>92</v>
      </c>
      <c r="AZ8" s="420"/>
      <c r="BA8" s="420"/>
      <c r="BB8" s="420"/>
      <c r="BC8" s="420"/>
      <c r="BD8" s="420"/>
      <c r="BE8" s="420"/>
      <c r="BF8" s="420"/>
      <c r="BG8" s="420"/>
      <c r="BH8" s="420"/>
      <c r="BI8" s="420"/>
      <c r="BJ8" s="420"/>
      <c r="BK8" s="420"/>
      <c r="BL8" s="420"/>
      <c r="BM8" s="421"/>
      <c r="BN8" s="385">
        <v>1037487</v>
      </c>
      <c r="BO8" s="386"/>
      <c r="BP8" s="386"/>
      <c r="BQ8" s="386"/>
      <c r="BR8" s="386"/>
      <c r="BS8" s="386"/>
      <c r="BT8" s="386"/>
      <c r="BU8" s="387"/>
      <c r="BV8" s="385">
        <v>1091706</v>
      </c>
      <c r="BW8" s="386"/>
      <c r="BX8" s="386"/>
      <c r="BY8" s="386"/>
      <c r="BZ8" s="386"/>
      <c r="CA8" s="386"/>
      <c r="CB8" s="386"/>
      <c r="CC8" s="387"/>
      <c r="CD8" s="388" t="s">
        <v>93</v>
      </c>
      <c r="CE8" s="389"/>
      <c r="CF8" s="389"/>
      <c r="CG8" s="389"/>
      <c r="CH8" s="389"/>
      <c r="CI8" s="389"/>
      <c r="CJ8" s="389"/>
      <c r="CK8" s="389"/>
      <c r="CL8" s="389"/>
      <c r="CM8" s="389"/>
      <c r="CN8" s="389"/>
      <c r="CO8" s="389"/>
      <c r="CP8" s="389"/>
      <c r="CQ8" s="389"/>
      <c r="CR8" s="389"/>
      <c r="CS8" s="390"/>
      <c r="CT8" s="425">
        <v>0.86</v>
      </c>
      <c r="CU8" s="426"/>
      <c r="CV8" s="426"/>
      <c r="CW8" s="426"/>
      <c r="CX8" s="426"/>
      <c r="CY8" s="426"/>
      <c r="CZ8" s="426"/>
      <c r="DA8" s="427"/>
      <c r="DB8" s="425">
        <v>0.86</v>
      </c>
      <c r="DC8" s="426"/>
      <c r="DD8" s="426"/>
      <c r="DE8" s="426"/>
      <c r="DF8" s="426"/>
      <c r="DG8" s="426"/>
      <c r="DH8" s="426"/>
      <c r="DI8" s="427"/>
      <c r="DJ8" s="137"/>
      <c r="DK8" s="137"/>
      <c r="DL8" s="137"/>
      <c r="DM8" s="137"/>
      <c r="DN8" s="137"/>
      <c r="DO8" s="137"/>
    </row>
    <row r="9" spans="1:119" ht="18.75" customHeight="1" thickBot="1">
      <c r="A9" s="138"/>
      <c r="B9" s="379" t="s">
        <v>94</v>
      </c>
      <c r="C9" s="380"/>
      <c r="D9" s="380"/>
      <c r="E9" s="380"/>
      <c r="F9" s="380"/>
      <c r="G9" s="380"/>
      <c r="H9" s="380"/>
      <c r="I9" s="380"/>
      <c r="J9" s="380"/>
      <c r="K9" s="428"/>
      <c r="L9" s="429" t="s">
        <v>95</v>
      </c>
      <c r="M9" s="430"/>
      <c r="N9" s="430"/>
      <c r="O9" s="430"/>
      <c r="P9" s="430"/>
      <c r="Q9" s="431"/>
      <c r="R9" s="432">
        <v>140290</v>
      </c>
      <c r="S9" s="433"/>
      <c r="T9" s="433"/>
      <c r="U9" s="433"/>
      <c r="V9" s="434"/>
      <c r="W9" s="342" t="s">
        <v>96</v>
      </c>
      <c r="X9" s="343"/>
      <c r="Y9" s="343"/>
      <c r="Z9" s="343"/>
      <c r="AA9" s="343"/>
      <c r="AB9" s="343"/>
      <c r="AC9" s="343"/>
      <c r="AD9" s="343"/>
      <c r="AE9" s="343"/>
      <c r="AF9" s="343"/>
      <c r="AG9" s="343"/>
      <c r="AH9" s="343"/>
      <c r="AI9" s="343"/>
      <c r="AJ9" s="343"/>
      <c r="AK9" s="343"/>
      <c r="AL9" s="344"/>
      <c r="AM9" s="414" t="s">
        <v>97</v>
      </c>
      <c r="AN9" s="415"/>
      <c r="AO9" s="415"/>
      <c r="AP9" s="415"/>
      <c r="AQ9" s="415"/>
      <c r="AR9" s="415"/>
      <c r="AS9" s="415"/>
      <c r="AT9" s="416"/>
      <c r="AU9" s="417" t="s">
        <v>98</v>
      </c>
      <c r="AV9" s="418"/>
      <c r="AW9" s="418"/>
      <c r="AX9" s="418"/>
      <c r="AY9" s="419" t="s">
        <v>99</v>
      </c>
      <c r="AZ9" s="420"/>
      <c r="BA9" s="420"/>
      <c r="BB9" s="420"/>
      <c r="BC9" s="420"/>
      <c r="BD9" s="420"/>
      <c r="BE9" s="420"/>
      <c r="BF9" s="420"/>
      <c r="BG9" s="420"/>
      <c r="BH9" s="420"/>
      <c r="BI9" s="420"/>
      <c r="BJ9" s="420"/>
      <c r="BK9" s="420"/>
      <c r="BL9" s="420"/>
      <c r="BM9" s="421"/>
      <c r="BN9" s="385">
        <v>-54219</v>
      </c>
      <c r="BO9" s="386"/>
      <c r="BP9" s="386"/>
      <c r="BQ9" s="386"/>
      <c r="BR9" s="386"/>
      <c r="BS9" s="386"/>
      <c r="BT9" s="386"/>
      <c r="BU9" s="387"/>
      <c r="BV9" s="385">
        <v>-261219</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15.6</v>
      </c>
      <c r="CU9" s="383"/>
      <c r="CV9" s="383"/>
      <c r="CW9" s="383"/>
      <c r="CX9" s="383"/>
      <c r="CY9" s="383"/>
      <c r="CZ9" s="383"/>
      <c r="DA9" s="384"/>
      <c r="DB9" s="382">
        <v>15.3</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138963</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552139</v>
      </c>
      <c r="BO10" s="386"/>
      <c r="BP10" s="386"/>
      <c r="BQ10" s="386"/>
      <c r="BR10" s="386"/>
      <c r="BS10" s="386"/>
      <c r="BT10" s="386"/>
      <c r="BU10" s="387"/>
      <c r="BV10" s="385">
        <v>683722</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76</v>
      </c>
      <c r="AV11" s="418"/>
      <c r="AW11" s="418"/>
      <c r="AX11" s="418"/>
      <c r="AY11" s="419" t="s">
        <v>109</v>
      </c>
      <c r="AZ11" s="420"/>
      <c r="BA11" s="420"/>
      <c r="BB11" s="420"/>
      <c r="BC11" s="420"/>
      <c r="BD11" s="420"/>
      <c r="BE11" s="420"/>
      <c r="BF11" s="420"/>
      <c r="BG11" s="420"/>
      <c r="BH11" s="420"/>
      <c r="BI11" s="420"/>
      <c r="BJ11" s="420"/>
      <c r="BK11" s="420"/>
      <c r="BL11" s="420"/>
      <c r="BM11" s="421"/>
      <c r="BN11" s="385">
        <v>1737</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142808</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v>903812</v>
      </c>
      <c r="BO12" s="386"/>
      <c r="BP12" s="386"/>
      <c r="BQ12" s="386"/>
      <c r="BR12" s="386"/>
      <c r="BS12" s="386"/>
      <c r="BT12" s="386"/>
      <c r="BU12" s="387"/>
      <c r="BV12" s="385">
        <v>198938</v>
      </c>
      <c r="BW12" s="386"/>
      <c r="BX12" s="386"/>
      <c r="BY12" s="386"/>
      <c r="BZ12" s="386"/>
      <c r="CA12" s="386"/>
      <c r="CB12" s="386"/>
      <c r="CC12" s="387"/>
      <c r="CD12" s="388" t="s">
        <v>119</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139874</v>
      </c>
      <c r="S13" s="467"/>
      <c r="T13" s="467"/>
      <c r="U13" s="467"/>
      <c r="V13" s="468"/>
      <c r="W13" s="401" t="s">
        <v>122</v>
      </c>
      <c r="X13" s="402"/>
      <c r="Y13" s="402"/>
      <c r="Z13" s="402"/>
      <c r="AA13" s="402"/>
      <c r="AB13" s="392"/>
      <c r="AC13" s="436">
        <v>1409</v>
      </c>
      <c r="AD13" s="437"/>
      <c r="AE13" s="437"/>
      <c r="AF13" s="437"/>
      <c r="AG13" s="476"/>
      <c r="AH13" s="436">
        <v>2019</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-404155</v>
      </c>
      <c r="BO13" s="386"/>
      <c r="BP13" s="386"/>
      <c r="BQ13" s="386"/>
      <c r="BR13" s="386"/>
      <c r="BS13" s="386"/>
      <c r="BT13" s="386"/>
      <c r="BU13" s="387"/>
      <c r="BV13" s="385">
        <v>223565</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11.3</v>
      </c>
      <c r="CU13" s="383"/>
      <c r="CV13" s="383"/>
      <c r="CW13" s="383"/>
      <c r="CX13" s="383"/>
      <c r="CY13" s="383"/>
      <c r="CZ13" s="383"/>
      <c r="DA13" s="384"/>
      <c r="DB13" s="382">
        <v>11.3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142761</v>
      </c>
      <c r="S14" s="467"/>
      <c r="T14" s="467"/>
      <c r="U14" s="467"/>
      <c r="V14" s="468"/>
      <c r="W14" s="375"/>
      <c r="X14" s="376"/>
      <c r="Y14" s="376"/>
      <c r="Z14" s="376"/>
      <c r="AA14" s="376"/>
      <c r="AB14" s="365"/>
      <c r="AC14" s="469">
        <v>2.1</v>
      </c>
      <c r="AD14" s="470"/>
      <c r="AE14" s="470"/>
      <c r="AF14" s="470"/>
      <c r="AG14" s="471"/>
      <c r="AH14" s="469">
        <v>2.9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89.2</v>
      </c>
      <c r="CU14" s="481"/>
      <c r="CV14" s="481"/>
      <c r="CW14" s="481"/>
      <c r="CX14" s="481"/>
      <c r="CY14" s="481"/>
      <c r="CZ14" s="481"/>
      <c r="DA14" s="482"/>
      <c r="DB14" s="480">
        <v>97.6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139891</v>
      </c>
      <c r="S15" s="467"/>
      <c r="T15" s="467"/>
      <c r="U15" s="467"/>
      <c r="V15" s="468"/>
      <c r="W15" s="401" t="s">
        <v>129</v>
      </c>
      <c r="X15" s="402"/>
      <c r="Y15" s="402"/>
      <c r="Z15" s="402"/>
      <c r="AA15" s="402"/>
      <c r="AB15" s="392"/>
      <c r="AC15" s="436">
        <v>22674</v>
      </c>
      <c r="AD15" s="437"/>
      <c r="AE15" s="437"/>
      <c r="AF15" s="437"/>
      <c r="AG15" s="476"/>
      <c r="AH15" s="436">
        <v>23704</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17358776</v>
      </c>
      <c r="BO15" s="349"/>
      <c r="BP15" s="349"/>
      <c r="BQ15" s="349"/>
      <c r="BR15" s="349"/>
      <c r="BS15" s="349"/>
      <c r="BT15" s="349"/>
      <c r="BU15" s="350"/>
      <c r="BV15" s="348">
        <v>17335357</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34</v>
      </c>
      <c r="AD16" s="470"/>
      <c r="AE16" s="470"/>
      <c r="AF16" s="470"/>
      <c r="AG16" s="471"/>
      <c r="AH16" s="469">
        <v>34.4</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20222301</v>
      </c>
      <c r="BO16" s="386"/>
      <c r="BP16" s="386"/>
      <c r="BQ16" s="386"/>
      <c r="BR16" s="386"/>
      <c r="BS16" s="386"/>
      <c r="BT16" s="386"/>
      <c r="BU16" s="387"/>
      <c r="BV16" s="385">
        <v>20040185</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136</v>
      </c>
      <c r="S17" s="487"/>
      <c r="T17" s="487"/>
      <c r="U17" s="487"/>
      <c r="V17" s="488"/>
      <c r="W17" s="401" t="s">
        <v>137</v>
      </c>
      <c r="X17" s="402"/>
      <c r="Y17" s="402"/>
      <c r="Z17" s="402"/>
      <c r="AA17" s="402"/>
      <c r="AB17" s="392"/>
      <c r="AC17" s="436">
        <v>42552</v>
      </c>
      <c r="AD17" s="437"/>
      <c r="AE17" s="437"/>
      <c r="AF17" s="437"/>
      <c r="AG17" s="476"/>
      <c r="AH17" s="436">
        <v>42153</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22513134</v>
      </c>
      <c r="BO17" s="386"/>
      <c r="BP17" s="386"/>
      <c r="BQ17" s="386"/>
      <c r="BR17" s="386"/>
      <c r="BS17" s="386"/>
      <c r="BT17" s="386"/>
      <c r="BU17" s="387"/>
      <c r="BV17" s="385">
        <v>22597750</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136.68</v>
      </c>
      <c r="M18" s="498"/>
      <c r="N18" s="498"/>
      <c r="O18" s="498"/>
      <c r="P18" s="498"/>
      <c r="Q18" s="498"/>
      <c r="R18" s="499"/>
      <c r="S18" s="499"/>
      <c r="T18" s="499"/>
      <c r="U18" s="499"/>
      <c r="V18" s="500"/>
      <c r="W18" s="403"/>
      <c r="X18" s="404"/>
      <c r="Y18" s="404"/>
      <c r="Z18" s="404"/>
      <c r="AA18" s="404"/>
      <c r="AB18" s="395"/>
      <c r="AC18" s="501">
        <v>63.9</v>
      </c>
      <c r="AD18" s="502"/>
      <c r="AE18" s="502"/>
      <c r="AF18" s="502"/>
      <c r="AG18" s="503"/>
      <c r="AH18" s="501">
        <v>61.2</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30381974</v>
      </c>
      <c r="BO18" s="386"/>
      <c r="BP18" s="386"/>
      <c r="BQ18" s="386"/>
      <c r="BR18" s="386"/>
      <c r="BS18" s="386"/>
      <c r="BT18" s="386"/>
      <c r="BU18" s="387"/>
      <c r="BV18" s="385">
        <v>29538901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1026</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34696858</v>
      </c>
      <c r="BO19" s="386"/>
      <c r="BP19" s="386"/>
      <c r="BQ19" s="386"/>
      <c r="BR19" s="386"/>
      <c r="BS19" s="386"/>
      <c r="BT19" s="386"/>
      <c r="BU19" s="387"/>
      <c r="BV19" s="385">
        <v>34154833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51525</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53847440</v>
      </c>
      <c r="BO23" s="386"/>
      <c r="BP23" s="386"/>
      <c r="BQ23" s="386"/>
      <c r="BR23" s="386"/>
      <c r="BS23" s="386"/>
      <c r="BT23" s="386"/>
      <c r="BU23" s="387"/>
      <c r="BV23" s="385">
        <v>53435542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8224</v>
      </c>
      <c r="R24" s="437"/>
      <c r="S24" s="437"/>
      <c r="T24" s="437"/>
      <c r="U24" s="437"/>
      <c r="V24" s="476"/>
      <c r="W24" s="531"/>
      <c r="X24" s="519"/>
      <c r="Y24" s="520"/>
      <c r="Z24" s="435" t="s">
        <v>153</v>
      </c>
      <c r="AA24" s="415"/>
      <c r="AB24" s="415"/>
      <c r="AC24" s="415"/>
      <c r="AD24" s="415"/>
      <c r="AE24" s="415"/>
      <c r="AF24" s="415"/>
      <c r="AG24" s="416"/>
      <c r="AH24" s="436">
        <v>959</v>
      </c>
      <c r="AI24" s="437"/>
      <c r="AJ24" s="437"/>
      <c r="AK24" s="437"/>
      <c r="AL24" s="476"/>
      <c r="AM24" s="436">
        <v>3020850</v>
      </c>
      <c r="AN24" s="437"/>
      <c r="AO24" s="437"/>
      <c r="AP24" s="437"/>
      <c r="AQ24" s="437"/>
      <c r="AR24" s="476"/>
      <c r="AS24" s="436">
        <v>3150</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32659634</v>
      </c>
      <c r="BO24" s="386"/>
      <c r="BP24" s="386"/>
      <c r="BQ24" s="386"/>
      <c r="BR24" s="386"/>
      <c r="BS24" s="386"/>
      <c r="BT24" s="386"/>
      <c r="BU24" s="387"/>
      <c r="BV24" s="385">
        <v>31288685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2</v>
      </c>
      <c r="M25" s="437"/>
      <c r="N25" s="437"/>
      <c r="O25" s="437"/>
      <c r="P25" s="476"/>
      <c r="Q25" s="436">
        <v>7576</v>
      </c>
      <c r="R25" s="437"/>
      <c r="S25" s="437"/>
      <c r="T25" s="437"/>
      <c r="U25" s="437"/>
      <c r="V25" s="476"/>
      <c r="W25" s="531"/>
      <c r="X25" s="519"/>
      <c r="Y25" s="520"/>
      <c r="Z25" s="435" t="s">
        <v>156</v>
      </c>
      <c r="AA25" s="415"/>
      <c r="AB25" s="415"/>
      <c r="AC25" s="415"/>
      <c r="AD25" s="415"/>
      <c r="AE25" s="415"/>
      <c r="AF25" s="415"/>
      <c r="AG25" s="416"/>
      <c r="AH25" s="436">
        <v>246</v>
      </c>
      <c r="AI25" s="437"/>
      <c r="AJ25" s="437"/>
      <c r="AK25" s="437"/>
      <c r="AL25" s="476"/>
      <c r="AM25" s="436">
        <v>804666</v>
      </c>
      <c r="AN25" s="437"/>
      <c r="AO25" s="437"/>
      <c r="AP25" s="437"/>
      <c r="AQ25" s="437"/>
      <c r="AR25" s="476"/>
      <c r="AS25" s="436">
        <v>3271</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26238839</v>
      </c>
      <c r="BO25" s="349"/>
      <c r="BP25" s="349"/>
      <c r="BQ25" s="349"/>
      <c r="BR25" s="349"/>
      <c r="BS25" s="349"/>
      <c r="BT25" s="349"/>
      <c r="BU25" s="350"/>
      <c r="BV25" s="348">
        <v>28770120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6227</v>
      </c>
      <c r="R26" s="437"/>
      <c r="S26" s="437"/>
      <c r="T26" s="437"/>
      <c r="U26" s="437"/>
      <c r="V26" s="476"/>
      <c r="W26" s="531"/>
      <c r="X26" s="519"/>
      <c r="Y26" s="520"/>
      <c r="Z26" s="435" t="s">
        <v>159</v>
      </c>
      <c r="AA26" s="541"/>
      <c r="AB26" s="541"/>
      <c r="AC26" s="541"/>
      <c r="AD26" s="541"/>
      <c r="AE26" s="541"/>
      <c r="AF26" s="541"/>
      <c r="AG26" s="542"/>
      <c r="AH26" s="436">
        <v>67</v>
      </c>
      <c r="AI26" s="437"/>
      <c r="AJ26" s="437"/>
      <c r="AK26" s="437"/>
      <c r="AL26" s="476"/>
      <c r="AM26" s="436">
        <v>207231</v>
      </c>
      <c r="AN26" s="437"/>
      <c r="AO26" s="437"/>
      <c r="AP26" s="437"/>
      <c r="AQ26" s="437"/>
      <c r="AR26" s="476"/>
      <c r="AS26" s="436">
        <v>3093</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5900</v>
      </c>
      <c r="R27" s="437"/>
      <c r="S27" s="437"/>
      <c r="T27" s="437"/>
      <c r="U27" s="437"/>
      <c r="V27" s="476"/>
      <c r="W27" s="531"/>
      <c r="X27" s="519"/>
      <c r="Y27" s="520"/>
      <c r="Z27" s="435" t="s">
        <v>162</v>
      </c>
      <c r="AA27" s="415"/>
      <c r="AB27" s="415"/>
      <c r="AC27" s="415"/>
      <c r="AD27" s="415"/>
      <c r="AE27" s="415"/>
      <c r="AF27" s="415"/>
      <c r="AG27" s="416"/>
      <c r="AH27" s="436">
        <v>73</v>
      </c>
      <c r="AI27" s="437"/>
      <c r="AJ27" s="437"/>
      <c r="AK27" s="437"/>
      <c r="AL27" s="476"/>
      <c r="AM27" s="436">
        <v>259088</v>
      </c>
      <c r="AN27" s="437"/>
      <c r="AO27" s="437"/>
      <c r="AP27" s="437"/>
      <c r="AQ27" s="437"/>
      <c r="AR27" s="476"/>
      <c r="AS27" s="436">
        <v>3549</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t="s">
        <v>120</v>
      </c>
      <c r="BO27" s="555"/>
      <c r="BP27" s="555"/>
      <c r="BQ27" s="555"/>
      <c r="BR27" s="555"/>
      <c r="BS27" s="555"/>
      <c r="BT27" s="555"/>
      <c r="BU27" s="556"/>
      <c r="BV27" s="554" t="s">
        <v>120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5100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3360418</v>
      </c>
      <c r="BO28" s="349"/>
      <c r="BP28" s="349"/>
      <c r="BQ28" s="349"/>
      <c r="BR28" s="349"/>
      <c r="BS28" s="349"/>
      <c r="BT28" s="349"/>
      <c r="BU28" s="350"/>
      <c r="BV28" s="348">
        <v>3712091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26</v>
      </c>
      <c r="M29" s="437"/>
      <c r="N29" s="437"/>
      <c r="O29" s="437"/>
      <c r="P29" s="476"/>
      <c r="Q29" s="436">
        <v>4600</v>
      </c>
      <c r="R29" s="437"/>
      <c r="S29" s="437"/>
      <c r="T29" s="437"/>
      <c r="U29" s="437"/>
      <c r="V29" s="476"/>
      <c r="W29" s="532"/>
      <c r="X29" s="533"/>
      <c r="Y29" s="534"/>
      <c r="Z29" s="435" t="s">
        <v>169</v>
      </c>
      <c r="AA29" s="415"/>
      <c r="AB29" s="415"/>
      <c r="AC29" s="415"/>
      <c r="AD29" s="415"/>
      <c r="AE29" s="415"/>
      <c r="AF29" s="415"/>
      <c r="AG29" s="416"/>
      <c r="AH29" s="436">
        <v>1032</v>
      </c>
      <c r="AI29" s="437"/>
      <c r="AJ29" s="437"/>
      <c r="AK29" s="437"/>
      <c r="AL29" s="476"/>
      <c r="AM29" s="436">
        <v>3279938</v>
      </c>
      <c r="AN29" s="437"/>
      <c r="AO29" s="437"/>
      <c r="AP29" s="437"/>
      <c r="AQ29" s="437"/>
      <c r="AR29" s="476"/>
      <c r="AS29" s="436">
        <v>3178</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55944</v>
      </c>
      <c r="BO29" s="386"/>
      <c r="BP29" s="386"/>
      <c r="BQ29" s="386"/>
      <c r="BR29" s="386"/>
      <c r="BS29" s="386"/>
      <c r="BT29" s="386"/>
      <c r="BU29" s="387"/>
      <c r="BV29" s="385">
        <v>2034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101.2</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3455423</v>
      </c>
      <c r="BO30" s="555"/>
      <c r="BP30" s="555"/>
      <c r="BQ30" s="555"/>
      <c r="BR30" s="555"/>
      <c r="BS30" s="555"/>
      <c r="BT30" s="555"/>
      <c r="BU30" s="556"/>
      <c r="BV30" s="554">
        <v>3399681</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4</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8</v>
      </c>
      <c r="AN34" s="566"/>
      <c r="AO34" s="567" t="str">
        <f>IF('各会計、関係団体の財政状況及び健全化判断比率'!B32="","",'各会計、関係団体の財政状況及び健全化判断比率'!B32)</f>
        <v>水道事業会計</v>
      </c>
      <c r="AP34" s="567"/>
      <c r="AQ34" s="567"/>
      <c r="AR34" s="567"/>
      <c r="AS34" s="567"/>
      <c r="AT34" s="567"/>
      <c r="AU34" s="567"/>
      <c r="AV34" s="567"/>
      <c r="AW34" s="567"/>
      <c r="AX34" s="567"/>
      <c r="AY34" s="567"/>
      <c r="AZ34" s="567"/>
      <c r="BA34" s="567"/>
      <c r="BB34" s="567"/>
      <c r="BC34" s="567"/>
      <c r="BD34" s="165"/>
      <c r="BE34" s="566">
        <f>IF(BG34="","",MAX(C34:D43,U34:V43,AM34:AN43)+1)</f>
        <v>10</v>
      </c>
      <c r="BF34" s="566"/>
      <c r="BG34" s="567" t="str">
        <f>IF('各会計、関係団体の財政状況及び健全化判断比率'!B34="","",'各会計、関係団体の財政状況及び健全化判断比率'!B34)</f>
        <v>農業集落排水事業特別会計</v>
      </c>
      <c r="BH34" s="567"/>
      <c r="BI34" s="567"/>
      <c r="BJ34" s="567"/>
      <c r="BK34" s="567"/>
      <c r="BL34" s="567"/>
      <c r="BM34" s="567"/>
      <c r="BN34" s="567"/>
      <c r="BO34" s="567"/>
      <c r="BP34" s="567"/>
      <c r="BQ34" s="567"/>
      <c r="BR34" s="567"/>
      <c r="BS34" s="567"/>
      <c r="BT34" s="567"/>
      <c r="BU34" s="567"/>
      <c r="BV34" s="165"/>
      <c r="BW34" s="566">
        <f>IF(BY34="","",MAX(C34:D43,U34:V43,AM34:AN43,BE34:BF43)+1)</f>
        <v>11</v>
      </c>
      <c r="BX34" s="566"/>
      <c r="BY34" s="567" t="str">
        <f>IF('各会計、関係団体の財政状況及び健全化判断比率'!B68="","",'各会計、関係団体の財政状況及び健全化判断比率'!B68)</f>
        <v>桑名広域清掃事業組合</v>
      </c>
      <c r="BZ34" s="567"/>
      <c r="CA34" s="567"/>
      <c r="CB34" s="567"/>
      <c r="CC34" s="567"/>
      <c r="CD34" s="567"/>
      <c r="CE34" s="567"/>
      <c r="CF34" s="567"/>
      <c r="CG34" s="567"/>
      <c r="CH34" s="567"/>
      <c r="CI34" s="567"/>
      <c r="CJ34" s="567"/>
      <c r="CK34" s="567"/>
      <c r="CL34" s="567"/>
      <c r="CM34" s="567"/>
      <c r="CN34" s="165"/>
      <c r="CO34" s="566">
        <f>IF(CQ34="","",MAX(C34:D43,U34:V43,AM34:AN43,BE34:BF43,BW34:BX43)+1)</f>
        <v>21</v>
      </c>
      <c r="CP34" s="566"/>
      <c r="CQ34" s="567" t="str">
        <f>IF('各会計、関係団体の財政状況及び健全化判断比率'!BS7="","",'各会計、関係団体の財政状況及び健全化判断比率'!BS7)</f>
        <v>（一財）桑名市文化・スポーツ振興公社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住宅新築資金等貸付事業特別会計</v>
      </c>
      <c r="F35" s="567"/>
      <c r="G35" s="567"/>
      <c r="H35" s="567"/>
      <c r="I35" s="567"/>
      <c r="J35" s="567"/>
      <c r="K35" s="567"/>
      <c r="L35" s="567"/>
      <c r="M35" s="567"/>
      <c r="N35" s="567"/>
      <c r="O35" s="567"/>
      <c r="P35" s="567"/>
      <c r="Q35" s="567"/>
      <c r="R35" s="567"/>
      <c r="S35" s="567"/>
      <c r="T35" s="165"/>
      <c r="U35" s="566">
        <f>IF(W35="","",U34+1)</f>
        <v>5</v>
      </c>
      <c r="V35" s="566"/>
      <c r="W35" s="567" t="str">
        <f>IF('各会計、関係団体の財政状況及び健全化判断比率'!B29="","",'各会計、関係団体の財政状況及び健全化判断比率'!B29)</f>
        <v>市営駐車場事業特別会計</v>
      </c>
      <c r="X35" s="567"/>
      <c r="Y35" s="567"/>
      <c r="Z35" s="567"/>
      <c r="AA35" s="567"/>
      <c r="AB35" s="567"/>
      <c r="AC35" s="567"/>
      <c r="AD35" s="567"/>
      <c r="AE35" s="567"/>
      <c r="AF35" s="567"/>
      <c r="AG35" s="567"/>
      <c r="AH35" s="567"/>
      <c r="AI35" s="567"/>
      <c r="AJ35" s="567"/>
      <c r="AK35" s="567"/>
      <c r="AL35" s="165"/>
      <c r="AM35" s="566">
        <f t="shared" ref="AM35:AM43" si="0">IF(AO35="","",AM34+1)</f>
        <v>9</v>
      </c>
      <c r="AN35" s="566"/>
      <c r="AO35" s="567" t="str">
        <f>IF('各会計、関係団体の財政状況及び健全化判断比率'!B33="","",'各会計、関係団体の財政状況及び健全化判断比率'!B33)</f>
        <v>下水道事業会計</v>
      </c>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12</v>
      </c>
      <c r="BX35" s="566"/>
      <c r="BY35" s="567" t="str">
        <f>IF('各会計、関係団体の財政状況及び健全化判断比率'!B69="","",'各会計、関係団体の財政状況及び健全化判断比率'!B69)</f>
        <v>　　　一般会計</v>
      </c>
      <c r="BZ35" s="567"/>
      <c r="CA35" s="567"/>
      <c r="CB35" s="567"/>
      <c r="CC35" s="567"/>
      <c r="CD35" s="567"/>
      <c r="CE35" s="567"/>
      <c r="CF35" s="567"/>
      <c r="CG35" s="567"/>
      <c r="CH35" s="567"/>
      <c r="CI35" s="567"/>
      <c r="CJ35" s="567"/>
      <c r="CK35" s="567"/>
      <c r="CL35" s="567"/>
      <c r="CM35" s="567"/>
      <c r="CN35" s="165"/>
      <c r="CO35" s="566">
        <f t="shared" ref="CO35:CO43" si="3">IF(CQ35="","",CO34+1)</f>
        <v>22</v>
      </c>
      <c r="CP35" s="566"/>
      <c r="CQ35" s="567" t="str">
        <f>IF('各会計、関係団体の財政状況及び健全化判断比率'!BS8="","",'各会計、関係団体の財政状況及び健全化判断比率'!BS8)</f>
        <v>（株）まちづくり桑名</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f>IF(E36="","",C35+1)</f>
        <v>3</v>
      </c>
      <c r="D36" s="566"/>
      <c r="E36" s="567" t="str">
        <f>IF('各会計、関係団体の財政状況及び健全化判断比率'!B9="","",'各会計、関係団体の財政状況及び健全化判断比率'!B9)</f>
        <v>地方独立行政法人桑名市総合医療センター施設整備等貸付事業特別会計</v>
      </c>
      <c r="F36" s="567"/>
      <c r="G36" s="567"/>
      <c r="H36" s="567"/>
      <c r="I36" s="567"/>
      <c r="J36" s="567"/>
      <c r="K36" s="567"/>
      <c r="L36" s="567"/>
      <c r="M36" s="567"/>
      <c r="N36" s="567"/>
      <c r="O36" s="567"/>
      <c r="P36" s="567"/>
      <c r="Q36" s="567"/>
      <c r="R36" s="567"/>
      <c r="S36" s="567"/>
      <c r="T36" s="165"/>
      <c r="U36" s="566">
        <f t="shared" ref="U36:U43" si="4">IF(W36="","",U35+1)</f>
        <v>6</v>
      </c>
      <c r="V36" s="566"/>
      <c r="W36" s="567" t="str">
        <f>IF('各会計、関係団体の財政状況及び健全化判断比率'!B30="","",'各会計、関係団体の財政状況及び健全化判断比率'!B30)</f>
        <v>介護保険事業特別会計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13</v>
      </c>
      <c r="BX36" s="566"/>
      <c r="BY36" s="567" t="str">
        <f>IF('各会計、関係団体の財政状況及び健全化判断比率'!B70="","",'各会計、関係団体の財政状況及び健全化判断比率'!B70)</f>
        <v>　　　ごみ処理施設整備事業特別会計</v>
      </c>
      <c r="BZ36" s="567"/>
      <c r="CA36" s="567"/>
      <c r="CB36" s="567"/>
      <c r="CC36" s="567"/>
      <c r="CD36" s="567"/>
      <c r="CE36" s="567"/>
      <c r="CF36" s="567"/>
      <c r="CG36" s="567"/>
      <c r="CH36" s="567"/>
      <c r="CI36" s="567"/>
      <c r="CJ36" s="567"/>
      <c r="CK36" s="567"/>
      <c r="CL36" s="567"/>
      <c r="CM36" s="567"/>
      <c r="CN36" s="165"/>
      <c r="CO36" s="566">
        <f t="shared" si="3"/>
        <v>23</v>
      </c>
      <c r="CP36" s="566"/>
      <c r="CQ36" s="567" t="str">
        <f>IF('各会計、関係団体の財政状況及び健全化判断比率'!BS9="","",'各会計、関係団体の財政状況及び健全化判断比率'!BS9)</f>
        <v>桑名市土地開発公社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7</v>
      </c>
      <c r="V37" s="566"/>
      <c r="W37" s="567" t="str">
        <f>IF('各会計、関係団体の財政状況及び健全化判断比率'!B31="","",'各会計、関係団体の財政状況及び健全化判断比率'!B31)</f>
        <v>後期高齢者医療事業特別会計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14</v>
      </c>
      <c r="BX37" s="566"/>
      <c r="BY37" s="567" t="str">
        <f>IF('各会計、関係団体の財政状況及び健全化判断比率'!B71="","",'各会計、関係団体の財政状況及び健全化判断比率'!B71)</f>
        <v>三重県市町総合事務組合</v>
      </c>
      <c r="BZ37" s="567"/>
      <c r="CA37" s="567"/>
      <c r="CB37" s="567"/>
      <c r="CC37" s="567"/>
      <c r="CD37" s="567"/>
      <c r="CE37" s="567"/>
      <c r="CF37" s="567"/>
      <c r="CG37" s="567"/>
      <c r="CH37" s="567"/>
      <c r="CI37" s="567"/>
      <c r="CJ37" s="567"/>
      <c r="CK37" s="567"/>
      <c r="CL37" s="567"/>
      <c r="CM37" s="567"/>
      <c r="CN37" s="165"/>
      <c r="CO37" s="566">
        <f t="shared" si="3"/>
        <v>24</v>
      </c>
      <c r="CP37" s="566"/>
      <c r="CQ37" s="567" t="str">
        <f>IF('各会計、関係団体の財政状況及び健全化判断比率'!BS10="","",'各会計、関係団体の財政状況及び健全化判断比率'!BS10)</f>
        <v>（地独）桑名市総合医療センター</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15</v>
      </c>
      <c r="BX38" s="566"/>
      <c r="BY38" s="567" t="str">
        <f>IF('各会計、関係団体の財政状況及び健全化判断比率'!B72="","",'各会計、関係団体の財政状況及び健全化判断比率'!B72)</f>
        <v>　　　一般会計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16</v>
      </c>
      <c r="BX39" s="566"/>
      <c r="BY39" s="567" t="str">
        <f>IF('各会計、関係団体の財政状況及び健全化判断比率'!B73="","",'各会計、関係団体の財政状況及び健全化判断比率'!B73)</f>
        <v>　　　退職手当特別会計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17</v>
      </c>
      <c r="BX40" s="566"/>
      <c r="BY40" s="567" t="str">
        <f>IF('各会計、関係団体の財政状況及び健全化判断比率'!B74="","",'各会計、関係団体の財政状況及び健全化判断比率'!B74)</f>
        <v>　　　デジタル地図特別会計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18</v>
      </c>
      <c r="BX41" s="566"/>
      <c r="BY41" s="567" t="str">
        <f>IF('各会計、関係団体の財政状況及び健全化判断比率'!B75="","",'各会計、関係団体の財政状況及び健全化判断比率'!B75)</f>
        <v>　　　共同研修特別会計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19</v>
      </c>
      <c r="BX42" s="566"/>
      <c r="BY42" s="567" t="str">
        <f>IF('各会計、関係団体の財政状況及び健全化判断比率'!B76="","",'各会計、関係団体の財政状況及び健全化判断比率'!B76)</f>
        <v>　　　物品特別会計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20</v>
      </c>
      <c r="BX43" s="566"/>
      <c r="BY43" s="567" t="str">
        <f>IF('各会計、関係団体の財政状況及び健全化判断比率'!B77="","",'各会計、関係団体の財政状況及び健全化判断比率'!B77)</f>
        <v>　　　消防救急無線特別会計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J37" zoomScaleSheetLayoutView="100" workbookViewId="0">
      <selection activeCell="S45" sqref="S45"/>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517</v>
      </c>
      <c r="J40" s="79" t="s">
        <v>518</v>
      </c>
      <c r="K40" s="79" t="s">
        <v>519</v>
      </c>
      <c r="L40" s="79" t="s">
        <v>520</v>
      </c>
      <c r="M40" s="80" t="s">
        <v>521</v>
      </c>
    </row>
    <row r="41" spans="2:13" ht="27.75" customHeight="1">
      <c r="B41" s="1169" t="s">
        <v>23</v>
      </c>
      <c r="C41" s="1170"/>
      <c r="D41" s="81"/>
      <c r="E41" s="1175" t="s">
        <v>24</v>
      </c>
      <c r="F41" s="1175"/>
      <c r="G41" s="1175"/>
      <c r="H41" s="1176"/>
      <c r="I41" s="82">
        <v>51899</v>
      </c>
      <c r="J41" s="83">
        <v>53010</v>
      </c>
      <c r="K41" s="83">
        <v>53245</v>
      </c>
      <c r="L41" s="83">
        <v>53513</v>
      </c>
      <c r="M41" s="84">
        <v>53900</v>
      </c>
    </row>
    <row r="42" spans="2:13" ht="27.75" customHeight="1">
      <c r="B42" s="1171"/>
      <c r="C42" s="1172"/>
      <c r="D42" s="85"/>
      <c r="E42" s="1177" t="s">
        <v>25</v>
      </c>
      <c r="F42" s="1177"/>
      <c r="G42" s="1177"/>
      <c r="H42" s="1178"/>
      <c r="I42" s="86">
        <v>3191</v>
      </c>
      <c r="J42" s="87">
        <v>3163</v>
      </c>
      <c r="K42" s="87">
        <v>2894</v>
      </c>
      <c r="L42" s="87">
        <v>2620</v>
      </c>
      <c r="M42" s="88">
        <v>2365</v>
      </c>
    </row>
    <row r="43" spans="2:13" ht="27.75" customHeight="1">
      <c r="B43" s="1171"/>
      <c r="C43" s="1172"/>
      <c r="D43" s="85"/>
      <c r="E43" s="1177" t="s">
        <v>26</v>
      </c>
      <c r="F43" s="1177"/>
      <c r="G43" s="1177"/>
      <c r="H43" s="1178"/>
      <c r="I43" s="86">
        <v>29406</v>
      </c>
      <c r="J43" s="87">
        <v>27855</v>
      </c>
      <c r="K43" s="87">
        <v>26834</v>
      </c>
      <c r="L43" s="87">
        <v>24660</v>
      </c>
      <c r="M43" s="88">
        <v>23969</v>
      </c>
    </row>
    <row r="44" spans="2:13" ht="27.75" customHeight="1">
      <c r="B44" s="1171"/>
      <c r="C44" s="1172"/>
      <c r="D44" s="85"/>
      <c r="E44" s="1177" t="s">
        <v>27</v>
      </c>
      <c r="F44" s="1177"/>
      <c r="G44" s="1177"/>
      <c r="H44" s="1178"/>
      <c r="I44" s="86">
        <v>6954</v>
      </c>
      <c r="J44" s="87">
        <v>6049</v>
      </c>
      <c r="K44" s="87">
        <v>5099</v>
      </c>
      <c r="L44" s="87">
        <v>4151</v>
      </c>
      <c r="M44" s="88">
        <v>3208</v>
      </c>
    </row>
    <row r="45" spans="2:13" ht="27.75" customHeight="1">
      <c r="B45" s="1171"/>
      <c r="C45" s="1172"/>
      <c r="D45" s="85"/>
      <c r="E45" s="1177" t="s">
        <v>28</v>
      </c>
      <c r="F45" s="1177"/>
      <c r="G45" s="1177"/>
      <c r="H45" s="1178"/>
      <c r="I45" s="86">
        <v>8541</v>
      </c>
      <c r="J45" s="87">
        <v>8533</v>
      </c>
      <c r="K45" s="87">
        <v>8488</v>
      </c>
      <c r="L45" s="87">
        <v>8093</v>
      </c>
      <c r="M45" s="88">
        <v>7168</v>
      </c>
    </row>
    <row r="46" spans="2:13" ht="27.75" customHeight="1">
      <c r="B46" s="1171"/>
      <c r="C46" s="1172"/>
      <c r="D46" s="85"/>
      <c r="E46" s="1177" t="s">
        <v>29</v>
      </c>
      <c r="F46" s="1177"/>
      <c r="G46" s="1177"/>
      <c r="H46" s="1178"/>
      <c r="I46" s="86">
        <v>7358</v>
      </c>
      <c r="J46" s="87">
        <v>6972</v>
      </c>
      <c r="K46" s="87">
        <v>6888</v>
      </c>
      <c r="L46" s="87">
        <v>6524</v>
      </c>
      <c r="M46" s="88">
        <v>6835</v>
      </c>
    </row>
    <row r="47" spans="2:13" ht="27.75" customHeight="1">
      <c r="B47" s="1171"/>
      <c r="C47" s="1172"/>
      <c r="D47" s="85"/>
      <c r="E47" s="1177" t="s">
        <v>30</v>
      </c>
      <c r="F47" s="1177"/>
      <c r="G47" s="1177"/>
      <c r="H47" s="1178"/>
      <c r="I47" s="86" t="s">
        <v>479</v>
      </c>
      <c r="J47" s="87" t="s">
        <v>479</v>
      </c>
      <c r="K47" s="87" t="s">
        <v>479</v>
      </c>
      <c r="L47" s="87" t="s">
        <v>479</v>
      </c>
      <c r="M47" s="88" t="s">
        <v>479</v>
      </c>
    </row>
    <row r="48" spans="2:13" ht="27.75" customHeight="1">
      <c r="B48" s="1173"/>
      <c r="C48" s="1174"/>
      <c r="D48" s="85"/>
      <c r="E48" s="1177" t="s">
        <v>31</v>
      </c>
      <c r="F48" s="1177"/>
      <c r="G48" s="1177"/>
      <c r="H48" s="1178"/>
      <c r="I48" s="86" t="s">
        <v>479</v>
      </c>
      <c r="J48" s="87" t="s">
        <v>479</v>
      </c>
      <c r="K48" s="87" t="s">
        <v>479</v>
      </c>
      <c r="L48" s="87" t="s">
        <v>479</v>
      </c>
      <c r="M48" s="88" t="s">
        <v>479</v>
      </c>
    </row>
    <row r="49" spans="2:13" ht="27.75" customHeight="1">
      <c r="B49" s="1179" t="s">
        <v>32</v>
      </c>
      <c r="C49" s="1180"/>
      <c r="D49" s="89"/>
      <c r="E49" s="1177" t="s">
        <v>33</v>
      </c>
      <c r="F49" s="1177"/>
      <c r="G49" s="1177"/>
      <c r="H49" s="1178"/>
      <c r="I49" s="86">
        <v>6988</v>
      </c>
      <c r="J49" s="87">
        <v>6644</v>
      </c>
      <c r="K49" s="87">
        <v>6814</v>
      </c>
      <c r="L49" s="87">
        <v>7494</v>
      </c>
      <c r="M49" s="88">
        <v>7314</v>
      </c>
    </row>
    <row r="50" spans="2:13" ht="27.75" customHeight="1">
      <c r="B50" s="1171"/>
      <c r="C50" s="1172"/>
      <c r="D50" s="85"/>
      <c r="E50" s="1177" t="s">
        <v>34</v>
      </c>
      <c r="F50" s="1177"/>
      <c r="G50" s="1177"/>
      <c r="H50" s="1178"/>
      <c r="I50" s="86">
        <v>10698</v>
      </c>
      <c r="J50" s="87">
        <v>11848</v>
      </c>
      <c r="K50" s="87">
        <v>12517</v>
      </c>
      <c r="L50" s="87">
        <v>11930</v>
      </c>
      <c r="M50" s="88">
        <v>11680</v>
      </c>
    </row>
    <row r="51" spans="2:13" ht="27.75" customHeight="1">
      <c r="B51" s="1173"/>
      <c r="C51" s="1174"/>
      <c r="D51" s="85"/>
      <c r="E51" s="1177" t="s">
        <v>35</v>
      </c>
      <c r="F51" s="1177"/>
      <c r="G51" s="1177"/>
      <c r="H51" s="1178"/>
      <c r="I51" s="86">
        <v>53390</v>
      </c>
      <c r="J51" s="87">
        <v>54575</v>
      </c>
      <c r="K51" s="87">
        <v>55299</v>
      </c>
      <c r="L51" s="87">
        <v>55464</v>
      </c>
      <c r="M51" s="88">
        <v>56090</v>
      </c>
    </row>
    <row r="52" spans="2:13" ht="27.75" customHeight="1" thickBot="1">
      <c r="B52" s="1181" t="s">
        <v>36</v>
      </c>
      <c r="C52" s="1182"/>
      <c r="D52" s="90"/>
      <c r="E52" s="1183" t="s">
        <v>37</v>
      </c>
      <c r="F52" s="1183"/>
      <c r="G52" s="1183"/>
      <c r="H52" s="1184"/>
      <c r="I52" s="91">
        <v>36274</v>
      </c>
      <c r="J52" s="92">
        <v>32515</v>
      </c>
      <c r="K52" s="92">
        <v>28819</v>
      </c>
      <c r="L52" s="92">
        <v>24672</v>
      </c>
      <c r="M52" s="93">
        <v>22362</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516</v>
      </c>
      <c r="G2" s="111"/>
      <c r="H2" s="112"/>
    </row>
    <row r="3" spans="1:8">
      <c r="A3" s="108" t="s">
        <v>509</v>
      </c>
      <c r="B3" s="113"/>
      <c r="C3" s="114"/>
      <c r="D3" s="115">
        <v>37701</v>
      </c>
      <c r="E3" s="116"/>
      <c r="F3" s="117">
        <v>52576</v>
      </c>
      <c r="G3" s="118"/>
      <c r="H3" s="119"/>
    </row>
    <row r="4" spans="1:8">
      <c r="A4" s="120"/>
      <c r="B4" s="121"/>
      <c r="C4" s="122"/>
      <c r="D4" s="123">
        <v>24359</v>
      </c>
      <c r="E4" s="124"/>
      <c r="F4" s="125">
        <v>32266</v>
      </c>
      <c r="G4" s="126"/>
      <c r="H4" s="127"/>
    </row>
    <row r="5" spans="1:8">
      <c r="A5" s="108" t="s">
        <v>511</v>
      </c>
      <c r="B5" s="113"/>
      <c r="C5" s="114"/>
      <c r="D5" s="115">
        <v>23411</v>
      </c>
      <c r="E5" s="116"/>
      <c r="F5" s="117">
        <v>41433</v>
      </c>
      <c r="G5" s="118"/>
      <c r="H5" s="119"/>
    </row>
    <row r="6" spans="1:8">
      <c r="A6" s="120"/>
      <c r="B6" s="121"/>
      <c r="C6" s="122"/>
      <c r="D6" s="123">
        <v>10112</v>
      </c>
      <c r="E6" s="124"/>
      <c r="F6" s="125">
        <v>22351</v>
      </c>
      <c r="G6" s="126"/>
      <c r="H6" s="127"/>
    </row>
    <row r="7" spans="1:8">
      <c r="A7" s="108" t="s">
        <v>512</v>
      </c>
      <c r="B7" s="113"/>
      <c r="C7" s="114"/>
      <c r="D7" s="115">
        <v>23139</v>
      </c>
      <c r="E7" s="116"/>
      <c r="F7" s="117">
        <v>43493</v>
      </c>
      <c r="G7" s="118"/>
      <c r="H7" s="119"/>
    </row>
    <row r="8" spans="1:8">
      <c r="A8" s="120"/>
      <c r="B8" s="121"/>
      <c r="C8" s="122"/>
      <c r="D8" s="123">
        <v>9425</v>
      </c>
      <c r="E8" s="124"/>
      <c r="F8" s="125">
        <v>23254</v>
      </c>
      <c r="G8" s="126"/>
      <c r="H8" s="127"/>
    </row>
    <row r="9" spans="1:8">
      <c r="A9" s="108" t="s">
        <v>513</v>
      </c>
      <c r="B9" s="113"/>
      <c r="C9" s="114"/>
      <c r="D9" s="115">
        <v>27522</v>
      </c>
      <c r="E9" s="116"/>
      <c r="F9" s="117">
        <v>50840</v>
      </c>
      <c r="G9" s="118"/>
      <c r="H9" s="119"/>
    </row>
    <row r="10" spans="1:8">
      <c r="A10" s="120"/>
      <c r="B10" s="121"/>
      <c r="C10" s="122"/>
      <c r="D10" s="123">
        <v>10665</v>
      </c>
      <c r="E10" s="124"/>
      <c r="F10" s="125">
        <v>25367</v>
      </c>
      <c r="G10" s="126"/>
      <c r="H10" s="127"/>
    </row>
    <row r="11" spans="1:8">
      <c r="A11" s="108" t="s">
        <v>514</v>
      </c>
      <c r="B11" s="113"/>
      <c r="C11" s="114"/>
      <c r="D11" s="115">
        <v>27968</v>
      </c>
      <c r="E11" s="116"/>
      <c r="F11" s="117">
        <v>53605</v>
      </c>
      <c r="G11" s="118"/>
      <c r="H11" s="119"/>
    </row>
    <row r="12" spans="1:8">
      <c r="A12" s="120"/>
      <c r="B12" s="121"/>
      <c r="C12" s="128"/>
      <c r="D12" s="123">
        <v>8366</v>
      </c>
      <c r="E12" s="124"/>
      <c r="F12" s="125">
        <v>28343</v>
      </c>
      <c r="G12" s="126"/>
      <c r="H12" s="127"/>
    </row>
    <row r="13" spans="1:8">
      <c r="A13" s="108"/>
      <c r="B13" s="113"/>
      <c r="C13" s="129"/>
      <c r="D13" s="130">
        <v>27948</v>
      </c>
      <c r="E13" s="131"/>
      <c r="F13" s="132">
        <v>48389</v>
      </c>
      <c r="G13" s="133"/>
      <c r="H13" s="119"/>
    </row>
    <row r="14" spans="1:8">
      <c r="A14" s="120"/>
      <c r="B14" s="121"/>
      <c r="C14" s="122"/>
      <c r="D14" s="123">
        <v>12585</v>
      </c>
      <c r="E14" s="124"/>
      <c r="F14" s="125">
        <v>26316</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4.08</v>
      </c>
      <c r="C19" s="134">
        <f>ROUND(VALUE(SUBSTITUTE(実質収支比率等に係る経年分析!G$48,"▲","-")),2)</f>
        <v>4.16</v>
      </c>
      <c r="D19" s="134">
        <f>ROUND(VALUE(SUBSTITUTE(実質収支比率等に係る経年分析!H$48,"▲","-")),2)</f>
        <v>4.5999999999999996</v>
      </c>
      <c r="E19" s="134">
        <f>ROUND(VALUE(SUBSTITUTE(実質収支比率等に係る経年分析!I$48,"▲","-")),2)</f>
        <v>3.65</v>
      </c>
      <c r="F19" s="134">
        <f>ROUND(VALUE(SUBSTITUTE(実質収支比率等に係る経年分析!J$48,"▲","-")),2)</f>
        <v>3.47</v>
      </c>
    </row>
    <row r="20" spans="1:11">
      <c r="A20" s="134" t="s">
        <v>42</v>
      </c>
      <c r="B20" s="134">
        <f>ROUND(VALUE(SUBSTITUTE(実質収支比率等に係る経年分析!F$47,"▲","-")),2)</f>
        <v>14.06</v>
      </c>
      <c r="C20" s="134">
        <f>ROUND(VALUE(SUBSTITUTE(実質収支比率等に係る経年分析!G$47,"▲","-")),2)</f>
        <v>11.65</v>
      </c>
      <c r="D20" s="134">
        <f>ROUND(VALUE(SUBSTITUTE(実質収支比率等に係る経年分析!H$47,"▲","-")),2)</f>
        <v>10.96</v>
      </c>
      <c r="E20" s="134">
        <f>ROUND(VALUE(SUBSTITUTE(実質収支比率等に係る経年分析!I$47,"▲","-")),2)</f>
        <v>12.42</v>
      </c>
      <c r="F20" s="134">
        <f>ROUND(VALUE(SUBSTITUTE(実質収支比率等に係る経年分析!J$47,"▲","-")),2)</f>
        <v>11.25</v>
      </c>
    </row>
    <row r="21" spans="1:11">
      <c r="A21" s="134" t="s">
        <v>43</v>
      </c>
      <c r="B21" s="134">
        <f>IF(ISNUMBER(VALUE(SUBSTITUTE(実質収支比率等に係る経年分析!F$49,"▲","-"))),ROUND(VALUE(SUBSTITUTE(実質収支比率等に係る経年分析!F$49,"▲","-")),2),NA())</f>
        <v>1.19</v>
      </c>
      <c r="C21" s="134">
        <f>IF(ISNUMBER(VALUE(SUBSTITUTE(実質収支比率等に係る経年分析!G$49,"▲","-"))),ROUND(VALUE(SUBSTITUTE(実質収支比率等に係る経年分析!G$49,"▲","-")),2),NA())</f>
        <v>-1.94</v>
      </c>
      <c r="D21" s="134">
        <f>IF(ISNUMBER(VALUE(SUBSTITUTE(実質収支比率等に係る経年分析!H$49,"▲","-"))),ROUND(VALUE(SUBSTITUTE(実質収支比率等に係る経年分析!H$49,"▲","-")),2),NA())</f>
        <v>-0.17</v>
      </c>
      <c r="E21" s="134">
        <f>IF(ISNUMBER(VALUE(SUBSTITUTE(実質収支比率等に係る経年分析!I$49,"▲","-"))),ROUND(VALUE(SUBSTITUTE(実質収支比率等に係る経年分析!I$49,"▲","-")),2),NA())</f>
        <v>0.75</v>
      </c>
      <c r="F21" s="134">
        <f>IF(ISNUMBER(VALUE(SUBSTITUTE(実質収支比率等に係る経年分析!J$49,"▲","-"))),ROUND(VALUE(SUBSTITUTE(実質収支比率等に係る経年分析!J$49,"▲","-")),2),NA())</f>
        <v>-1.35</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住宅新築資金等貸付事業特別会計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後期高齢者医療事業特別会計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c r="A32" s="135" t="str">
        <f>IF(連結実質赤字比率に係る赤字・黒字の構成分析!C$38="",NA(),連結実質赤字比率に係る赤字・黒字の構成分析!C$38)</f>
        <v>国民健康保険事業特別会計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1.48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2.23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2.29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0.55000000000000004</v>
      </c>
    </row>
    <row r="33" spans="1:16">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0.65</v>
      </c>
    </row>
    <row r="34" spans="1:16">
      <c r="A34" s="135" t="str">
        <f>IF(連結実質赤字比率に係る赤字・黒字の構成分析!C$36="",NA(),連結実質赤字比率に係る赤字・黒字の構成分析!C$36)</f>
        <v>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1.02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0.96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0.95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0.12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1.65</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4.08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4.16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4.59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3.65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3.47</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7.77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7.13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6.51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6.33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6.46</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5057</v>
      </c>
      <c r="E42" s="136"/>
      <c r="F42" s="136"/>
      <c r="G42" s="136">
        <f>'実質公債費比率（分子）の構造'!L$52</f>
        <v>5393</v>
      </c>
      <c r="H42" s="136"/>
      <c r="I42" s="136"/>
      <c r="J42" s="136">
        <f>'実質公債費比率（分子）の構造'!M$52</f>
        <v>5461</v>
      </c>
      <c r="K42" s="136"/>
      <c r="L42" s="136"/>
      <c r="M42" s="136">
        <f>'実質公債費比率（分子）の構造'!N$52</f>
        <v>5602</v>
      </c>
      <c r="N42" s="136"/>
      <c r="O42" s="136"/>
      <c r="P42" s="136">
        <f>'実質公債費比率（分子）の構造'!O$52</f>
        <v>5743</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f>'実質公債費比率（分子）の構造'!O$51</f>
        <v>1</v>
      </c>
      <c r="O43" s="136"/>
      <c r="P43" s="136"/>
    </row>
    <row r="44" spans="1:16">
      <c r="A44" s="136" t="s">
        <v>52</v>
      </c>
      <c r="B44" s="136">
        <f>'実質公債費比率（分子）の構造'!K$50</f>
        <v>234</v>
      </c>
      <c r="C44" s="136"/>
      <c r="D44" s="136"/>
      <c r="E44" s="136">
        <f>'実質公債費比率（分子）の構造'!L$50</f>
        <v>289</v>
      </c>
      <c r="F44" s="136"/>
      <c r="G44" s="136"/>
      <c r="H44" s="136">
        <f>'実質公債費比率（分子）の構造'!M$50</f>
        <v>286</v>
      </c>
      <c r="I44" s="136"/>
      <c r="J44" s="136"/>
      <c r="K44" s="136">
        <f>'実質公債費比率（分子）の構造'!N$50</f>
        <v>282</v>
      </c>
      <c r="L44" s="136"/>
      <c r="M44" s="136"/>
      <c r="N44" s="136">
        <f>'実質公債費比率（分子）の構造'!O$50</f>
        <v>260</v>
      </c>
      <c r="O44" s="136"/>
      <c r="P44" s="136"/>
    </row>
    <row r="45" spans="1:16">
      <c r="A45" s="136" t="s">
        <v>53</v>
      </c>
      <c r="B45" s="136">
        <f>'実質公債費比率（分子）の構造'!K$49</f>
        <v>886</v>
      </c>
      <c r="C45" s="136"/>
      <c r="D45" s="136"/>
      <c r="E45" s="136">
        <f>'実質公債費比率（分子）の構造'!L$49</f>
        <v>909</v>
      </c>
      <c r="F45" s="136"/>
      <c r="G45" s="136"/>
      <c r="H45" s="136">
        <f>'実質公債費比率（分子）の構造'!M$49</f>
        <v>877</v>
      </c>
      <c r="I45" s="136"/>
      <c r="J45" s="136"/>
      <c r="K45" s="136">
        <f>'実質公債費比率（分子）の構造'!N$49</f>
        <v>956</v>
      </c>
      <c r="L45" s="136"/>
      <c r="M45" s="136"/>
      <c r="N45" s="136">
        <f>'実質公債費比率（分子）の構造'!O$49</f>
        <v>1002</v>
      </c>
      <c r="O45" s="136"/>
      <c r="P45" s="136"/>
    </row>
    <row r="46" spans="1:16">
      <c r="A46" s="136" t="s">
        <v>54</v>
      </c>
      <c r="B46" s="136">
        <f>'実質公債費比率（分子）の構造'!K$48</f>
        <v>1946</v>
      </c>
      <c r="C46" s="136"/>
      <c r="D46" s="136"/>
      <c r="E46" s="136">
        <f>'実質公債費比率（分子）の構造'!L$48</f>
        <v>1916</v>
      </c>
      <c r="F46" s="136"/>
      <c r="G46" s="136"/>
      <c r="H46" s="136">
        <f>'実質公債費比率（分子）の構造'!M$48</f>
        <v>1904</v>
      </c>
      <c r="I46" s="136"/>
      <c r="J46" s="136"/>
      <c r="K46" s="136">
        <f>'実質公債費比率（分子）の構造'!N$48</f>
        <v>1800</v>
      </c>
      <c r="L46" s="136"/>
      <c r="M46" s="136"/>
      <c r="N46" s="136">
        <f>'実質公債費比率（分子）の構造'!O$48</f>
        <v>1730</v>
      </c>
      <c r="O46" s="136"/>
      <c r="P46" s="136"/>
    </row>
    <row r="47" spans="1:16">
      <c r="A47" s="136" t="s">
        <v>13</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55</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56</v>
      </c>
      <c r="B49" s="136">
        <f>'実質公債費比率（分子）の構造'!K$45</f>
        <v>4794</v>
      </c>
      <c r="C49" s="136"/>
      <c r="D49" s="136"/>
      <c r="E49" s="136">
        <f>'実質公債費比率（分子）の構造'!L$45</f>
        <v>5043</v>
      </c>
      <c r="F49" s="136"/>
      <c r="G49" s="136"/>
      <c r="H49" s="136">
        <f>'実質公債費比率（分子）の構造'!M$45</f>
        <v>5277</v>
      </c>
      <c r="I49" s="136"/>
      <c r="J49" s="136"/>
      <c r="K49" s="136">
        <f>'実質公債費比率（分子）の構造'!N$45</f>
        <v>5416</v>
      </c>
      <c r="L49" s="136"/>
      <c r="M49" s="136"/>
      <c r="N49" s="136">
        <f>'実質公債費比率（分子）の構造'!O$45</f>
        <v>5561</v>
      </c>
      <c r="O49" s="136"/>
      <c r="P49" s="136"/>
    </row>
    <row r="50" spans="1:16">
      <c r="A50" s="136" t="s">
        <v>57</v>
      </c>
      <c r="B50" s="136" t="e">
        <f>NA()</f>
        <v>#N/A</v>
      </c>
      <c r="C50" s="136">
        <f>IF(ISNUMBER('実質公債費比率（分子）の構造'!K$53),'実質公債費比率（分子）の構造'!K$53,NA())</f>
        <v>2803</v>
      </c>
      <c r="D50" s="136" t="e">
        <f>NA()</f>
        <v>#N/A</v>
      </c>
      <c r="E50" s="136" t="e">
        <f>NA()</f>
        <v>#N/A</v>
      </c>
      <c r="F50" s="136">
        <f>IF(ISNUMBER('実質公債費比率（分子）の構造'!L$53),'実質公債費比率（分子）の構造'!L$53,NA())</f>
        <v>2764</v>
      </c>
      <c r="G50" s="136" t="e">
        <f>NA()</f>
        <v>#N/A</v>
      </c>
      <c r="H50" s="136" t="e">
        <f>NA()</f>
        <v>#N/A</v>
      </c>
      <c r="I50" s="136">
        <f>IF(ISNUMBER('実質公債費比率（分子）の構造'!M$53),'実質公債費比率（分子）の構造'!M$53,NA())</f>
        <v>2883</v>
      </c>
      <c r="J50" s="136" t="e">
        <f>NA()</f>
        <v>#N/A</v>
      </c>
      <c r="K50" s="136" t="e">
        <f>NA()</f>
        <v>#N/A</v>
      </c>
      <c r="L50" s="136">
        <f>IF(ISNUMBER('実質公債費比率（分子）の構造'!N$53),'実質公債費比率（分子）の構造'!N$53,NA())</f>
        <v>2852</v>
      </c>
      <c r="M50" s="136" t="e">
        <f>NA()</f>
        <v>#N/A</v>
      </c>
      <c r="N50" s="136" t="e">
        <f>NA()</f>
        <v>#N/A</v>
      </c>
      <c r="O50" s="136">
        <f>IF(ISNUMBER('実質公債費比率（分子）の構造'!O$53),'実質公債費比率（分子）の構造'!O$53,NA())</f>
        <v>2811</v>
      </c>
      <c r="P50" s="136" t="e">
        <f>NA()</f>
        <v>#N/A</v>
      </c>
    </row>
    <row r="53" spans="1:16">
      <c r="A53" s="104" t="s">
        <v>58</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59</v>
      </c>
      <c r="C55" s="135"/>
      <c r="D55" s="135" t="s">
        <v>60</v>
      </c>
      <c r="E55" s="135" t="s">
        <v>59</v>
      </c>
      <c r="F55" s="135"/>
      <c r="G55" s="135" t="s">
        <v>60</v>
      </c>
      <c r="H55" s="135" t="s">
        <v>59</v>
      </c>
      <c r="I55" s="135"/>
      <c r="J55" s="135" t="s">
        <v>60</v>
      </c>
      <c r="K55" s="135" t="s">
        <v>59</v>
      </c>
      <c r="L55" s="135"/>
      <c r="M55" s="135" t="s">
        <v>60</v>
      </c>
      <c r="N55" s="135" t="s">
        <v>59</v>
      </c>
      <c r="O55" s="135"/>
      <c r="P55" s="135" t="s">
        <v>60</v>
      </c>
    </row>
    <row r="56" spans="1:16">
      <c r="A56" s="135" t="s">
        <v>35</v>
      </c>
      <c r="B56" s="135"/>
      <c r="C56" s="135"/>
      <c r="D56" s="135">
        <f>'将来負担比率（分子）の構造'!I$51</f>
        <v>53390</v>
      </c>
      <c r="E56" s="135"/>
      <c r="F56" s="135"/>
      <c r="G56" s="135">
        <f>'将来負担比率（分子）の構造'!J$51</f>
        <v>54575</v>
      </c>
      <c r="H56" s="135"/>
      <c r="I56" s="135"/>
      <c r="J56" s="135">
        <f>'将来負担比率（分子）の構造'!K$51</f>
        <v>55299</v>
      </c>
      <c r="K56" s="135"/>
      <c r="L56" s="135"/>
      <c r="M56" s="135">
        <f>'将来負担比率（分子）の構造'!L$51</f>
        <v>55464</v>
      </c>
      <c r="N56" s="135"/>
      <c r="O56" s="135"/>
      <c r="P56" s="135">
        <f>'将来負担比率（分子）の構造'!M$51</f>
        <v>56090</v>
      </c>
    </row>
    <row r="57" spans="1:16">
      <c r="A57" s="135" t="s">
        <v>34</v>
      </c>
      <c r="B57" s="135"/>
      <c r="C57" s="135"/>
      <c r="D57" s="135">
        <f>'将来負担比率（分子）の構造'!I$50</f>
        <v>10698</v>
      </c>
      <c r="E57" s="135"/>
      <c r="F57" s="135"/>
      <c r="G57" s="135">
        <f>'将来負担比率（分子）の構造'!J$50</f>
        <v>11848</v>
      </c>
      <c r="H57" s="135"/>
      <c r="I57" s="135"/>
      <c r="J57" s="135">
        <f>'将来負担比率（分子）の構造'!K$50</f>
        <v>12517</v>
      </c>
      <c r="K57" s="135"/>
      <c r="L57" s="135"/>
      <c r="M57" s="135">
        <f>'将来負担比率（分子）の構造'!L$50</f>
        <v>11930</v>
      </c>
      <c r="N57" s="135"/>
      <c r="O57" s="135"/>
      <c r="P57" s="135">
        <f>'将来負担比率（分子）の構造'!M$50</f>
        <v>11680</v>
      </c>
    </row>
    <row r="58" spans="1:16">
      <c r="A58" s="135" t="s">
        <v>33</v>
      </c>
      <c r="B58" s="135"/>
      <c r="C58" s="135"/>
      <c r="D58" s="135">
        <f>'将来負担比率（分子）の構造'!I$49</f>
        <v>6988</v>
      </c>
      <c r="E58" s="135"/>
      <c r="F58" s="135"/>
      <c r="G58" s="135">
        <f>'将来負担比率（分子）の構造'!J$49</f>
        <v>6644</v>
      </c>
      <c r="H58" s="135"/>
      <c r="I58" s="135"/>
      <c r="J58" s="135">
        <f>'将来負担比率（分子）の構造'!K$49</f>
        <v>6814</v>
      </c>
      <c r="K58" s="135"/>
      <c r="L58" s="135"/>
      <c r="M58" s="135">
        <f>'将来負担比率（分子）の構造'!L$49</f>
        <v>7494</v>
      </c>
      <c r="N58" s="135"/>
      <c r="O58" s="135"/>
      <c r="P58" s="135">
        <f>'将来負担比率（分子）の構造'!M$49</f>
        <v>7314</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7358</v>
      </c>
      <c r="C61" s="135"/>
      <c r="D61" s="135"/>
      <c r="E61" s="135">
        <f>'将来負担比率（分子）の構造'!J$46</f>
        <v>6972</v>
      </c>
      <c r="F61" s="135"/>
      <c r="G61" s="135"/>
      <c r="H61" s="135">
        <f>'将来負担比率（分子）の構造'!K$46</f>
        <v>6888</v>
      </c>
      <c r="I61" s="135"/>
      <c r="J61" s="135"/>
      <c r="K61" s="135">
        <f>'将来負担比率（分子）の構造'!L$46</f>
        <v>6524</v>
      </c>
      <c r="L61" s="135"/>
      <c r="M61" s="135"/>
      <c r="N61" s="135">
        <f>'将来負担比率（分子）の構造'!M$46</f>
        <v>6835</v>
      </c>
      <c r="O61" s="135"/>
      <c r="P61" s="135"/>
    </row>
    <row r="62" spans="1:16">
      <c r="A62" s="135" t="s">
        <v>28</v>
      </c>
      <c r="B62" s="135">
        <f>'将来負担比率（分子）の構造'!I$45</f>
        <v>8541</v>
      </c>
      <c r="C62" s="135"/>
      <c r="D62" s="135"/>
      <c r="E62" s="135">
        <f>'将来負担比率（分子）の構造'!J$45</f>
        <v>8533</v>
      </c>
      <c r="F62" s="135"/>
      <c r="G62" s="135"/>
      <c r="H62" s="135">
        <f>'将来負担比率（分子）の構造'!K$45</f>
        <v>8488</v>
      </c>
      <c r="I62" s="135"/>
      <c r="J62" s="135"/>
      <c r="K62" s="135">
        <f>'将来負担比率（分子）の構造'!L$45</f>
        <v>8093</v>
      </c>
      <c r="L62" s="135"/>
      <c r="M62" s="135"/>
      <c r="N62" s="135">
        <f>'将来負担比率（分子）の構造'!M$45</f>
        <v>7168</v>
      </c>
      <c r="O62" s="135"/>
      <c r="P62" s="135"/>
    </row>
    <row r="63" spans="1:16">
      <c r="A63" s="135" t="s">
        <v>27</v>
      </c>
      <c r="B63" s="135">
        <f>'将来負担比率（分子）の構造'!I$44</f>
        <v>6954</v>
      </c>
      <c r="C63" s="135"/>
      <c r="D63" s="135"/>
      <c r="E63" s="135">
        <f>'将来負担比率（分子）の構造'!J$44</f>
        <v>6049</v>
      </c>
      <c r="F63" s="135"/>
      <c r="G63" s="135"/>
      <c r="H63" s="135">
        <f>'将来負担比率（分子）の構造'!K$44</f>
        <v>5099</v>
      </c>
      <c r="I63" s="135"/>
      <c r="J63" s="135"/>
      <c r="K63" s="135">
        <f>'将来負担比率（分子）の構造'!L$44</f>
        <v>4151</v>
      </c>
      <c r="L63" s="135"/>
      <c r="M63" s="135"/>
      <c r="N63" s="135">
        <f>'将来負担比率（分子）の構造'!M$44</f>
        <v>3208</v>
      </c>
      <c r="O63" s="135"/>
      <c r="P63" s="135"/>
    </row>
    <row r="64" spans="1:16">
      <c r="A64" s="135" t="s">
        <v>26</v>
      </c>
      <c r="B64" s="135">
        <f>'将来負担比率（分子）の構造'!I$43</f>
        <v>29406</v>
      </c>
      <c r="C64" s="135"/>
      <c r="D64" s="135"/>
      <c r="E64" s="135">
        <f>'将来負担比率（分子）の構造'!J$43</f>
        <v>27855</v>
      </c>
      <c r="F64" s="135"/>
      <c r="G64" s="135"/>
      <c r="H64" s="135">
        <f>'将来負担比率（分子）の構造'!K$43</f>
        <v>26834</v>
      </c>
      <c r="I64" s="135"/>
      <c r="J64" s="135"/>
      <c r="K64" s="135">
        <f>'将来負担比率（分子）の構造'!L$43</f>
        <v>24660</v>
      </c>
      <c r="L64" s="135"/>
      <c r="M64" s="135"/>
      <c r="N64" s="135">
        <f>'将来負担比率（分子）の構造'!M$43</f>
        <v>23969</v>
      </c>
      <c r="O64" s="135"/>
      <c r="P64" s="135"/>
    </row>
    <row r="65" spans="1:16">
      <c r="A65" s="135" t="s">
        <v>25</v>
      </c>
      <c r="B65" s="135">
        <f>'将来負担比率（分子）の構造'!I$42</f>
        <v>3191</v>
      </c>
      <c r="C65" s="135"/>
      <c r="D65" s="135"/>
      <c r="E65" s="135">
        <f>'将来負担比率（分子）の構造'!J$42</f>
        <v>3163</v>
      </c>
      <c r="F65" s="135"/>
      <c r="G65" s="135"/>
      <c r="H65" s="135">
        <f>'将来負担比率（分子）の構造'!K$42</f>
        <v>2894</v>
      </c>
      <c r="I65" s="135"/>
      <c r="J65" s="135"/>
      <c r="K65" s="135">
        <f>'将来負担比率（分子）の構造'!L$42</f>
        <v>2620</v>
      </c>
      <c r="L65" s="135"/>
      <c r="M65" s="135"/>
      <c r="N65" s="135">
        <f>'将来負担比率（分子）の構造'!M$42</f>
        <v>2365</v>
      </c>
      <c r="O65" s="135"/>
      <c r="P65" s="135"/>
    </row>
    <row r="66" spans="1:16">
      <c r="A66" s="135" t="s">
        <v>24</v>
      </c>
      <c r="B66" s="135">
        <f>'将来負担比率（分子）の構造'!I$41</f>
        <v>51899</v>
      </c>
      <c r="C66" s="135"/>
      <c r="D66" s="135"/>
      <c r="E66" s="135">
        <f>'将来負担比率（分子）の構造'!J$41</f>
        <v>53010</v>
      </c>
      <c r="F66" s="135"/>
      <c r="G66" s="135"/>
      <c r="H66" s="135">
        <f>'将来負担比率（分子）の構造'!K$41</f>
        <v>53245</v>
      </c>
      <c r="I66" s="135"/>
      <c r="J66" s="135"/>
      <c r="K66" s="135">
        <f>'将来負担比率（分子）の構造'!L$41</f>
        <v>53513</v>
      </c>
      <c r="L66" s="135"/>
      <c r="M66" s="135"/>
      <c r="N66" s="135">
        <f>'将来負担比率（分子）の構造'!M$41</f>
        <v>53900</v>
      </c>
      <c r="O66" s="135"/>
      <c r="P66" s="135"/>
    </row>
    <row r="67" spans="1:16">
      <c r="A67" s="135" t="s">
        <v>61</v>
      </c>
      <c r="B67" s="135" t="e">
        <f>NA()</f>
        <v>#N/A</v>
      </c>
      <c r="C67" s="135">
        <f>IF(ISNUMBER('将来負担比率（分子）の構造'!I$52), IF('将来負担比率（分子）の構造'!I$52 &lt; 0, 0, '将来負担比率（分子）の構造'!I$52), NA())</f>
        <v>36274</v>
      </c>
      <c r="D67" s="135" t="e">
        <f>NA()</f>
        <v>#N/A</v>
      </c>
      <c r="E67" s="135" t="e">
        <f>NA()</f>
        <v>#N/A</v>
      </c>
      <c r="F67" s="135">
        <f>IF(ISNUMBER('将来負担比率（分子）の構造'!J$52), IF('将来負担比率（分子）の構造'!J$52 &lt; 0, 0, '将来負担比率（分子）の構造'!J$52), NA())</f>
        <v>32515</v>
      </c>
      <c r="G67" s="135" t="e">
        <f>NA()</f>
        <v>#N/A</v>
      </c>
      <c r="H67" s="135" t="e">
        <f>NA()</f>
        <v>#N/A</v>
      </c>
      <c r="I67" s="135">
        <f>IF(ISNUMBER('将来負担比率（分子）の構造'!K$52), IF('将来負担比率（分子）の構造'!K$52 &lt; 0, 0, '将来負担比率（分子）の構造'!K$52), NA())</f>
        <v>28819</v>
      </c>
      <c r="J67" s="135" t="e">
        <f>NA()</f>
        <v>#N/A</v>
      </c>
      <c r="K67" s="135" t="e">
        <f>NA()</f>
        <v>#N/A</v>
      </c>
      <c r="L67" s="135">
        <f>IF(ISNUMBER('将来負担比率（分子）の構造'!L$52), IF('将来負担比率（分子）の構造'!L$52 &lt; 0, 0, '将来負担比率（分子）の構造'!L$52), NA())</f>
        <v>24672</v>
      </c>
      <c r="M67" s="135" t="e">
        <f>NA()</f>
        <v>#N/A</v>
      </c>
      <c r="N67" s="135" t="e">
        <f>NA()</f>
        <v>#N/A</v>
      </c>
      <c r="O67" s="135">
        <f>IF(ISNUMBER('将来負担比率（分子）の構造'!M$52), IF('将来負担比率（分子）の構造'!M$52 &lt; 0, 0, '将来負担比率（分子）の構造'!M$52), NA())</f>
        <v>22362</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3"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206</v>
      </c>
      <c r="C5" s="580"/>
      <c r="D5" s="580"/>
      <c r="E5" s="580"/>
      <c r="F5" s="580"/>
      <c r="G5" s="580"/>
      <c r="H5" s="580"/>
      <c r="I5" s="580"/>
      <c r="J5" s="580"/>
      <c r="K5" s="580"/>
      <c r="L5" s="580"/>
      <c r="M5" s="580"/>
      <c r="N5" s="580"/>
      <c r="O5" s="580"/>
      <c r="P5" s="580"/>
      <c r="Q5" s="581"/>
      <c r="R5" s="582">
        <v>21409758</v>
      </c>
      <c r="S5" s="583"/>
      <c r="T5" s="583"/>
      <c r="U5" s="583"/>
      <c r="V5" s="583"/>
      <c r="W5" s="583"/>
      <c r="X5" s="583"/>
      <c r="Y5" s="584"/>
      <c r="Z5" s="585">
        <v>43.4</v>
      </c>
      <c r="AA5" s="585"/>
      <c r="AB5" s="585"/>
      <c r="AC5" s="585"/>
      <c r="AD5" s="586">
        <v>20384851</v>
      </c>
      <c r="AE5" s="586"/>
      <c r="AF5" s="586"/>
      <c r="AG5" s="586"/>
      <c r="AH5" s="586"/>
      <c r="AI5" s="586"/>
      <c r="AJ5" s="586"/>
      <c r="AK5" s="586"/>
      <c r="AL5" s="587">
        <v>74.2</v>
      </c>
      <c r="AM5" s="588"/>
      <c r="AN5" s="588"/>
      <c r="AO5" s="589"/>
      <c r="AP5" s="579" t="s">
        <v>207</v>
      </c>
      <c r="AQ5" s="580"/>
      <c r="AR5" s="580"/>
      <c r="AS5" s="580"/>
      <c r="AT5" s="580"/>
      <c r="AU5" s="580"/>
      <c r="AV5" s="580"/>
      <c r="AW5" s="580"/>
      <c r="AX5" s="580"/>
      <c r="AY5" s="580"/>
      <c r="AZ5" s="580"/>
      <c r="BA5" s="580"/>
      <c r="BB5" s="580"/>
      <c r="BC5" s="580"/>
      <c r="BD5" s="580"/>
      <c r="BE5" s="580"/>
      <c r="BF5" s="581"/>
      <c r="BG5" s="593">
        <v>20308300</v>
      </c>
      <c r="BH5" s="594"/>
      <c r="BI5" s="594"/>
      <c r="BJ5" s="594"/>
      <c r="BK5" s="594"/>
      <c r="BL5" s="594"/>
      <c r="BM5" s="594"/>
      <c r="BN5" s="595"/>
      <c r="BO5" s="596">
        <v>94.9</v>
      </c>
      <c r="BP5" s="596"/>
      <c r="BQ5" s="596"/>
      <c r="BR5" s="596"/>
      <c r="BS5" s="597" t="s">
        <v>208</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200</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c r="B6" s="590" t="s">
        <v>212</v>
      </c>
      <c r="C6" s="591"/>
      <c r="D6" s="591"/>
      <c r="E6" s="591"/>
      <c r="F6" s="591"/>
      <c r="G6" s="591"/>
      <c r="H6" s="591"/>
      <c r="I6" s="591"/>
      <c r="J6" s="591"/>
      <c r="K6" s="591"/>
      <c r="L6" s="591"/>
      <c r="M6" s="591"/>
      <c r="N6" s="591"/>
      <c r="O6" s="591"/>
      <c r="P6" s="591"/>
      <c r="Q6" s="592"/>
      <c r="R6" s="593">
        <v>386675</v>
      </c>
      <c r="S6" s="594"/>
      <c r="T6" s="594"/>
      <c r="U6" s="594"/>
      <c r="V6" s="594"/>
      <c r="W6" s="594"/>
      <c r="X6" s="594"/>
      <c r="Y6" s="595"/>
      <c r="Z6" s="596">
        <v>0.8</v>
      </c>
      <c r="AA6" s="596"/>
      <c r="AB6" s="596"/>
      <c r="AC6" s="596"/>
      <c r="AD6" s="597">
        <v>386675</v>
      </c>
      <c r="AE6" s="597"/>
      <c r="AF6" s="597"/>
      <c r="AG6" s="597"/>
      <c r="AH6" s="597"/>
      <c r="AI6" s="597"/>
      <c r="AJ6" s="597"/>
      <c r="AK6" s="597"/>
      <c r="AL6" s="598">
        <v>1.4</v>
      </c>
      <c r="AM6" s="599"/>
      <c r="AN6" s="599"/>
      <c r="AO6" s="600"/>
      <c r="AP6" s="590" t="s">
        <v>213</v>
      </c>
      <c r="AQ6" s="591"/>
      <c r="AR6" s="591"/>
      <c r="AS6" s="591"/>
      <c r="AT6" s="591"/>
      <c r="AU6" s="591"/>
      <c r="AV6" s="591"/>
      <c r="AW6" s="591"/>
      <c r="AX6" s="591"/>
      <c r="AY6" s="591"/>
      <c r="AZ6" s="591"/>
      <c r="BA6" s="591"/>
      <c r="BB6" s="591"/>
      <c r="BC6" s="591"/>
      <c r="BD6" s="591"/>
      <c r="BE6" s="591"/>
      <c r="BF6" s="592"/>
      <c r="BG6" s="593">
        <v>20308300</v>
      </c>
      <c r="BH6" s="594"/>
      <c r="BI6" s="594"/>
      <c r="BJ6" s="594"/>
      <c r="BK6" s="594"/>
      <c r="BL6" s="594"/>
      <c r="BM6" s="594"/>
      <c r="BN6" s="595"/>
      <c r="BO6" s="596">
        <v>94.9</v>
      </c>
      <c r="BP6" s="596"/>
      <c r="BQ6" s="596"/>
      <c r="BR6" s="596"/>
      <c r="BS6" s="597" t="s">
        <v>214</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410443</v>
      </c>
      <c r="CS6" s="594"/>
      <c r="CT6" s="594"/>
      <c r="CU6" s="594"/>
      <c r="CV6" s="594"/>
      <c r="CW6" s="594"/>
      <c r="CX6" s="594"/>
      <c r="CY6" s="595"/>
      <c r="CZ6" s="596">
        <v>0.9</v>
      </c>
      <c r="DA6" s="596"/>
      <c r="DB6" s="596"/>
      <c r="DC6" s="596"/>
      <c r="DD6" s="602">
        <v>3531</v>
      </c>
      <c r="DE6" s="594"/>
      <c r="DF6" s="594"/>
      <c r="DG6" s="594"/>
      <c r="DH6" s="594"/>
      <c r="DI6" s="594"/>
      <c r="DJ6" s="594"/>
      <c r="DK6" s="594"/>
      <c r="DL6" s="594"/>
      <c r="DM6" s="594"/>
      <c r="DN6" s="594"/>
      <c r="DO6" s="594"/>
      <c r="DP6" s="595"/>
      <c r="DQ6" s="602">
        <v>410443</v>
      </c>
      <c r="DR6" s="594"/>
      <c r="DS6" s="594"/>
      <c r="DT6" s="594"/>
      <c r="DU6" s="594"/>
      <c r="DV6" s="594"/>
      <c r="DW6" s="594"/>
      <c r="DX6" s="594"/>
      <c r="DY6" s="594"/>
      <c r="DZ6" s="594"/>
      <c r="EA6" s="594"/>
      <c r="EB6" s="594"/>
      <c r="EC6" s="603"/>
    </row>
    <row r="7" spans="2:143" ht="11.25" customHeight="1">
      <c r="B7" s="590" t="s">
        <v>216</v>
      </c>
      <c r="C7" s="591"/>
      <c r="D7" s="591"/>
      <c r="E7" s="591"/>
      <c r="F7" s="591"/>
      <c r="G7" s="591"/>
      <c r="H7" s="591"/>
      <c r="I7" s="591"/>
      <c r="J7" s="591"/>
      <c r="K7" s="591"/>
      <c r="L7" s="591"/>
      <c r="M7" s="591"/>
      <c r="N7" s="591"/>
      <c r="O7" s="591"/>
      <c r="P7" s="591"/>
      <c r="Q7" s="592"/>
      <c r="R7" s="593">
        <v>54951</v>
      </c>
      <c r="S7" s="594"/>
      <c r="T7" s="594"/>
      <c r="U7" s="594"/>
      <c r="V7" s="594"/>
      <c r="W7" s="594"/>
      <c r="X7" s="594"/>
      <c r="Y7" s="595"/>
      <c r="Z7" s="596">
        <v>0.1</v>
      </c>
      <c r="AA7" s="596"/>
      <c r="AB7" s="596"/>
      <c r="AC7" s="596"/>
      <c r="AD7" s="597">
        <v>54951</v>
      </c>
      <c r="AE7" s="597"/>
      <c r="AF7" s="597"/>
      <c r="AG7" s="597"/>
      <c r="AH7" s="597"/>
      <c r="AI7" s="597"/>
      <c r="AJ7" s="597"/>
      <c r="AK7" s="597"/>
      <c r="AL7" s="598">
        <v>0.2</v>
      </c>
      <c r="AM7" s="599"/>
      <c r="AN7" s="599"/>
      <c r="AO7" s="600"/>
      <c r="AP7" s="590" t="s">
        <v>217</v>
      </c>
      <c r="AQ7" s="591"/>
      <c r="AR7" s="591"/>
      <c r="AS7" s="591"/>
      <c r="AT7" s="591"/>
      <c r="AU7" s="591"/>
      <c r="AV7" s="591"/>
      <c r="AW7" s="591"/>
      <c r="AX7" s="591"/>
      <c r="AY7" s="591"/>
      <c r="AZ7" s="591"/>
      <c r="BA7" s="591"/>
      <c r="BB7" s="591"/>
      <c r="BC7" s="591"/>
      <c r="BD7" s="591"/>
      <c r="BE7" s="591"/>
      <c r="BF7" s="592"/>
      <c r="BG7" s="593">
        <v>9825766</v>
      </c>
      <c r="BH7" s="594"/>
      <c r="BI7" s="594"/>
      <c r="BJ7" s="594"/>
      <c r="BK7" s="594"/>
      <c r="BL7" s="594"/>
      <c r="BM7" s="594"/>
      <c r="BN7" s="595"/>
      <c r="BO7" s="596">
        <v>45.9</v>
      </c>
      <c r="BP7" s="596"/>
      <c r="BQ7" s="596"/>
      <c r="BR7" s="596"/>
      <c r="BS7" s="597" t="s">
        <v>214</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6282292</v>
      </c>
      <c r="CS7" s="594"/>
      <c r="CT7" s="594"/>
      <c r="CU7" s="594"/>
      <c r="CV7" s="594"/>
      <c r="CW7" s="594"/>
      <c r="CX7" s="594"/>
      <c r="CY7" s="595"/>
      <c r="CZ7" s="596">
        <v>13.1</v>
      </c>
      <c r="DA7" s="596"/>
      <c r="DB7" s="596"/>
      <c r="DC7" s="596"/>
      <c r="DD7" s="602">
        <v>1004912</v>
      </c>
      <c r="DE7" s="594"/>
      <c r="DF7" s="594"/>
      <c r="DG7" s="594"/>
      <c r="DH7" s="594"/>
      <c r="DI7" s="594"/>
      <c r="DJ7" s="594"/>
      <c r="DK7" s="594"/>
      <c r="DL7" s="594"/>
      <c r="DM7" s="594"/>
      <c r="DN7" s="594"/>
      <c r="DO7" s="594"/>
      <c r="DP7" s="595"/>
      <c r="DQ7" s="602">
        <v>4313764</v>
      </c>
      <c r="DR7" s="594"/>
      <c r="DS7" s="594"/>
      <c r="DT7" s="594"/>
      <c r="DU7" s="594"/>
      <c r="DV7" s="594"/>
      <c r="DW7" s="594"/>
      <c r="DX7" s="594"/>
      <c r="DY7" s="594"/>
      <c r="DZ7" s="594"/>
      <c r="EA7" s="594"/>
      <c r="EB7" s="594"/>
      <c r="EC7" s="603"/>
    </row>
    <row r="8" spans="2:143" ht="11.25" customHeight="1">
      <c r="B8" s="590" t="s">
        <v>219</v>
      </c>
      <c r="C8" s="591"/>
      <c r="D8" s="591"/>
      <c r="E8" s="591"/>
      <c r="F8" s="591"/>
      <c r="G8" s="591"/>
      <c r="H8" s="591"/>
      <c r="I8" s="591"/>
      <c r="J8" s="591"/>
      <c r="K8" s="591"/>
      <c r="L8" s="591"/>
      <c r="M8" s="591"/>
      <c r="N8" s="591"/>
      <c r="O8" s="591"/>
      <c r="P8" s="591"/>
      <c r="Q8" s="592"/>
      <c r="R8" s="593">
        <v>192398</v>
      </c>
      <c r="S8" s="594"/>
      <c r="T8" s="594"/>
      <c r="U8" s="594"/>
      <c r="V8" s="594"/>
      <c r="W8" s="594"/>
      <c r="X8" s="594"/>
      <c r="Y8" s="595"/>
      <c r="Z8" s="596">
        <v>0.4</v>
      </c>
      <c r="AA8" s="596"/>
      <c r="AB8" s="596"/>
      <c r="AC8" s="596"/>
      <c r="AD8" s="597">
        <v>192398</v>
      </c>
      <c r="AE8" s="597"/>
      <c r="AF8" s="597"/>
      <c r="AG8" s="597"/>
      <c r="AH8" s="597"/>
      <c r="AI8" s="597"/>
      <c r="AJ8" s="597"/>
      <c r="AK8" s="597"/>
      <c r="AL8" s="598">
        <v>0.7</v>
      </c>
      <c r="AM8" s="599"/>
      <c r="AN8" s="599"/>
      <c r="AO8" s="600"/>
      <c r="AP8" s="590" t="s">
        <v>220</v>
      </c>
      <c r="AQ8" s="591"/>
      <c r="AR8" s="591"/>
      <c r="AS8" s="591"/>
      <c r="AT8" s="591"/>
      <c r="AU8" s="591"/>
      <c r="AV8" s="591"/>
      <c r="AW8" s="591"/>
      <c r="AX8" s="591"/>
      <c r="AY8" s="591"/>
      <c r="AZ8" s="591"/>
      <c r="BA8" s="591"/>
      <c r="BB8" s="591"/>
      <c r="BC8" s="591"/>
      <c r="BD8" s="591"/>
      <c r="BE8" s="591"/>
      <c r="BF8" s="592"/>
      <c r="BG8" s="593">
        <v>239984</v>
      </c>
      <c r="BH8" s="594"/>
      <c r="BI8" s="594"/>
      <c r="BJ8" s="594"/>
      <c r="BK8" s="594"/>
      <c r="BL8" s="594"/>
      <c r="BM8" s="594"/>
      <c r="BN8" s="595"/>
      <c r="BO8" s="596">
        <v>1.1000000000000001</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16221631</v>
      </c>
      <c r="CS8" s="594"/>
      <c r="CT8" s="594"/>
      <c r="CU8" s="594"/>
      <c r="CV8" s="594"/>
      <c r="CW8" s="594"/>
      <c r="CX8" s="594"/>
      <c r="CY8" s="595"/>
      <c r="CZ8" s="596">
        <v>33.700000000000003</v>
      </c>
      <c r="DA8" s="596"/>
      <c r="DB8" s="596"/>
      <c r="DC8" s="596"/>
      <c r="DD8" s="602">
        <v>156646</v>
      </c>
      <c r="DE8" s="594"/>
      <c r="DF8" s="594"/>
      <c r="DG8" s="594"/>
      <c r="DH8" s="594"/>
      <c r="DI8" s="594"/>
      <c r="DJ8" s="594"/>
      <c r="DK8" s="594"/>
      <c r="DL8" s="594"/>
      <c r="DM8" s="594"/>
      <c r="DN8" s="594"/>
      <c r="DO8" s="594"/>
      <c r="DP8" s="595"/>
      <c r="DQ8" s="602">
        <v>8053120</v>
      </c>
      <c r="DR8" s="594"/>
      <c r="DS8" s="594"/>
      <c r="DT8" s="594"/>
      <c r="DU8" s="594"/>
      <c r="DV8" s="594"/>
      <c r="DW8" s="594"/>
      <c r="DX8" s="594"/>
      <c r="DY8" s="594"/>
      <c r="DZ8" s="594"/>
      <c r="EA8" s="594"/>
      <c r="EB8" s="594"/>
      <c r="EC8" s="603"/>
    </row>
    <row r="9" spans="2:143" ht="11.25" customHeight="1">
      <c r="B9" s="590" t="s">
        <v>223</v>
      </c>
      <c r="C9" s="591"/>
      <c r="D9" s="591"/>
      <c r="E9" s="591"/>
      <c r="F9" s="591"/>
      <c r="G9" s="591"/>
      <c r="H9" s="591"/>
      <c r="I9" s="591"/>
      <c r="J9" s="591"/>
      <c r="K9" s="591"/>
      <c r="L9" s="591"/>
      <c r="M9" s="591"/>
      <c r="N9" s="591"/>
      <c r="O9" s="591"/>
      <c r="P9" s="591"/>
      <c r="Q9" s="592"/>
      <c r="R9" s="593">
        <v>110213</v>
      </c>
      <c r="S9" s="594"/>
      <c r="T9" s="594"/>
      <c r="U9" s="594"/>
      <c r="V9" s="594"/>
      <c r="W9" s="594"/>
      <c r="X9" s="594"/>
      <c r="Y9" s="595"/>
      <c r="Z9" s="596">
        <v>0.2</v>
      </c>
      <c r="AA9" s="596"/>
      <c r="AB9" s="596"/>
      <c r="AC9" s="596"/>
      <c r="AD9" s="597">
        <v>110213</v>
      </c>
      <c r="AE9" s="597"/>
      <c r="AF9" s="597"/>
      <c r="AG9" s="597"/>
      <c r="AH9" s="597"/>
      <c r="AI9" s="597"/>
      <c r="AJ9" s="597"/>
      <c r="AK9" s="597"/>
      <c r="AL9" s="598">
        <v>0.4</v>
      </c>
      <c r="AM9" s="599"/>
      <c r="AN9" s="599"/>
      <c r="AO9" s="600"/>
      <c r="AP9" s="590" t="s">
        <v>224</v>
      </c>
      <c r="AQ9" s="591"/>
      <c r="AR9" s="591"/>
      <c r="AS9" s="591"/>
      <c r="AT9" s="591"/>
      <c r="AU9" s="591"/>
      <c r="AV9" s="591"/>
      <c r="AW9" s="591"/>
      <c r="AX9" s="591"/>
      <c r="AY9" s="591"/>
      <c r="AZ9" s="591"/>
      <c r="BA9" s="591"/>
      <c r="BB9" s="591"/>
      <c r="BC9" s="591"/>
      <c r="BD9" s="591"/>
      <c r="BE9" s="591"/>
      <c r="BF9" s="592"/>
      <c r="BG9" s="593">
        <v>8307272</v>
      </c>
      <c r="BH9" s="594"/>
      <c r="BI9" s="594"/>
      <c r="BJ9" s="594"/>
      <c r="BK9" s="594"/>
      <c r="BL9" s="594"/>
      <c r="BM9" s="594"/>
      <c r="BN9" s="595"/>
      <c r="BO9" s="596">
        <v>38.799999999999997</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5563737</v>
      </c>
      <c r="CS9" s="594"/>
      <c r="CT9" s="594"/>
      <c r="CU9" s="594"/>
      <c r="CV9" s="594"/>
      <c r="CW9" s="594"/>
      <c r="CX9" s="594"/>
      <c r="CY9" s="595"/>
      <c r="CZ9" s="596">
        <v>11.6</v>
      </c>
      <c r="DA9" s="596"/>
      <c r="DB9" s="596"/>
      <c r="DC9" s="596"/>
      <c r="DD9" s="602">
        <v>181636</v>
      </c>
      <c r="DE9" s="594"/>
      <c r="DF9" s="594"/>
      <c r="DG9" s="594"/>
      <c r="DH9" s="594"/>
      <c r="DI9" s="594"/>
      <c r="DJ9" s="594"/>
      <c r="DK9" s="594"/>
      <c r="DL9" s="594"/>
      <c r="DM9" s="594"/>
      <c r="DN9" s="594"/>
      <c r="DO9" s="594"/>
      <c r="DP9" s="595"/>
      <c r="DQ9" s="602">
        <v>4836317</v>
      </c>
      <c r="DR9" s="594"/>
      <c r="DS9" s="594"/>
      <c r="DT9" s="594"/>
      <c r="DU9" s="594"/>
      <c r="DV9" s="594"/>
      <c r="DW9" s="594"/>
      <c r="DX9" s="594"/>
      <c r="DY9" s="594"/>
      <c r="DZ9" s="594"/>
      <c r="EA9" s="594"/>
      <c r="EB9" s="594"/>
      <c r="EC9" s="603"/>
    </row>
    <row r="10" spans="2:143" ht="11.25" customHeight="1">
      <c r="B10" s="590" t="s">
        <v>226</v>
      </c>
      <c r="C10" s="591"/>
      <c r="D10" s="591"/>
      <c r="E10" s="591"/>
      <c r="F10" s="591"/>
      <c r="G10" s="591"/>
      <c r="H10" s="591"/>
      <c r="I10" s="591"/>
      <c r="J10" s="591"/>
      <c r="K10" s="591"/>
      <c r="L10" s="591"/>
      <c r="M10" s="591"/>
      <c r="N10" s="591"/>
      <c r="O10" s="591"/>
      <c r="P10" s="591"/>
      <c r="Q10" s="592"/>
      <c r="R10" s="593">
        <v>1518950</v>
      </c>
      <c r="S10" s="594"/>
      <c r="T10" s="594"/>
      <c r="U10" s="594"/>
      <c r="V10" s="594"/>
      <c r="W10" s="594"/>
      <c r="X10" s="594"/>
      <c r="Y10" s="595"/>
      <c r="Z10" s="596">
        <v>3.1</v>
      </c>
      <c r="AA10" s="596"/>
      <c r="AB10" s="596"/>
      <c r="AC10" s="596"/>
      <c r="AD10" s="597">
        <v>1518950</v>
      </c>
      <c r="AE10" s="597"/>
      <c r="AF10" s="597"/>
      <c r="AG10" s="597"/>
      <c r="AH10" s="597"/>
      <c r="AI10" s="597"/>
      <c r="AJ10" s="597"/>
      <c r="AK10" s="597"/>
      <c r="AL10" s="598">
        <v>5.5</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384049</v>
      </c>
      <c r="BH10" s="594"/>
      <c r="BI10" s="594"/>
      <c r="BJ10" s="594"/>
      <c r="BK10" s="594"/>
      <c r="BL10" s="594"/>
      <c r="BM10" s="594"/>
      <c r="BN10" s="595"/>
      <c r="BO10" s="596">
        <v>1.8</v>
      </c>
      <c r="BP10" s="596"/>
      <c r="BQ10" s="596"/>
      <c r="BR10" s="596"/>
      <c r="BS10" s="602" t="s">
        <v>221</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154167</v>
      </c>
      <c r="CS10" s="594"/>
      <c r="CT10" s="594"/>
      <c r="CU10" s="594"/>
      <c r="CV10" s="594"/>
      <c r="CW10" s="594"/>
      <c r="CX10" s="594"/>
      <c r="CY10" s="595"/>
      <c r="CZ10" s="596">
        <v>0.3</v>
      </c>
      <c r="DA10" s="596"/>
      <c r="DB10" s="596"/>
      <c r="DC10" s="596"/>
      <c r="DD10" s="602">
        <v>6628</v>
      </c>
      <c r="DE10" s="594"/>
      <c r="DF10" s="594"/>
      <c r="DG10" s="594"/>
      <c r="DH10" s="594"/>
      <c r="DI10" s="594"/>
      <c r="DJ10" s="594"/>
      <c r="DK10" s="594"/>
      <c r="DL10" s="594"/>
      <c r="DM10" s="594"/>
      <c r="DN10" s="594"/>
      <c r="DO10" s="594"/>
      <c r="DP10" s="595"/>
      <c r="DQ10" s="602">
        <v>57548</v>
      </c>
      <c r="DR10" s="594"/>
      <c r="DS10" s="594"/>
      <c r="DT10" s="594"/>
      <c r="DU10" s="594"/>
      <c r="DV10" s="594"/>
      <c r="DW10" s="594"/>
      <c r="DX10" s="594"/>
      <c r="DY10" s="594"/>
      <c r="DZ10" s="594"/>
      <c r="EA10" s="594"/>
      <c r="EB10" s="594"/>
      <c r="EC10" s="603"/>
    </row>
    <row r="11" spans="2:143" ht="11.25" customHeight="1">
      <c r="B11" s="590" t="s">
        <v>229</v>
      </c>
      <c r="C11" s="591"/>
      <c r="D11" s="591"/>
      <c r="E11" s="591"/>
      <c r="F11" s="591"/>
      <c r="G11" s="591"/>
      <c r="H11" s="591"/>
      <c r="I11" s="591"/>
      <c r="J11" s="591"/>
      <c r="K11" s="591"/>
      <c r="L11" s="591"/>
      <c r="M11" s="591"/>
      <c r="N11" s="591"/>
      <c r="O11" s="591"/>
      <c r="P11" s="591"/>
      <c r="Q11" s="592"/>
      <c r="R11" s="593">
        <v>46970</v>
      </c>
      <c r="S11" s="594"/>
      <c r="T11" s="594"/>
      <c r="U11" s="594"/>
      <c r="V11" s="594"/>
      <c r="W11" s="594"/>
      <c r="X11" s="594"/>
      <c r="Y11" s="595"/>
      <c r="Z11" s="596">
        <v>0.1</v>
      </c>
      <c r="AA11" s="596"/>
      <c r="AB11" s="596"/>
      <c r="AC11" s="596"/>
      <c r="AD11" s="597">
        <v>46970</v>
      </c>
      <c r="AE11" s="597"/>
      <c r="AF11" s="597"/>
      <c r="AG11" s="597"/>
      <c r="AH11" s="597"/>
      <c r="AI11" s="597"/>
      <c r="AJ11" s="597"/>
      <c r="AK11" s="597"/>
      <c r="AL11" s="598">
        <v>0.2</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894461</v>
      </c>
      <c r="BH11" s="594"/>
      <c r="BI11" s="594"/>
      <c r="BJ11" s="594"/>
      <c r="BK11" s="594"/>
      <c r="BL11" s="594"/>
      <c r="BM11" s="594"/>
      <c r="BN11" s="595"/>
      <c r="BO11" s="596">
        <v>4.2</v>
      </c>
      <c r="BP11" s="596"/>
      <c r="BQ11" s="596"/>
      <c r="BR11" s="596"/>
      <c r="BS11" s="602" t="s">
        <v>221</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869685</v>
      </c>
      <c r="CS11" s="594"/>
      <c r="CT11" s="594"/>
      <c r="CU11" s="594"/>
      <c r="CV11" s="594"/>
      <c r="CW11" s="594"/>
      <c r="CX11" s="594"/>
      <c r="CY11" s="595"/>
      <c r="CZ11" s="596">
        <v>1.8</v>
      </c>
      <c r="DA11" s="596"/>
      <c r="DB11" s="596"/>
      <c r="DC11" s="596"/>
      <c r="DD11" s="602">
        <v>160348</v>
      </c>
      <c r="DE11" s="594"/>
      <c r="DF11" s="594"/>
      <c r="DG11" s="594"/>
      <c r="DH11" s="594"/>
      <c r="DI11" s="594"/>
      <c r="DJ11" s="594"/>
      <c r="DK11" s="594"/>
      <c r="DL11" s="594"/>
      <c r="DM11" s="594"/>
      <c r="DN11" s="594"/>
      <c r="DO11" s="594"/>
      <c r="DP11" s="595"/>
      <c r="DQ11" s="602">
        <v>684381</v>
      </c>
      <c r="DR11" s="594"/>
      <c r="DS11" s="594"/>
      <c r="DT11" s="594"/>
      <c r="DU11" s="594"/>
      <c r="DV11" s="594"/>
      <c r="DW11" s="594"/>
      <c r="DX11" s="594"/>
      <c r="DY11" s="594"/>
      <c r="DZ11" s="594"/>
      <c r="EA11" s="594"/>
      <c r="EB11" s="594"/>
      <c r="EC11" s="603"/>
    </row>
    <row r="12" spans="2:143" ht="11.25" customHeight="1">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9284294</v>
      </c>
      <c r="BH12" s="594"/>
      <c r="BI12" s="594"/>
      <c r="BJ12" s="594"/>
      <c r="BK12" s="594"/>
      <c r="BL12" s="594"/>
      <c r="BM12" s="594"/>
      <c r="BN12" s="595"/>
      <c r="BO12" s="596">
        <v>43.4</v>
      </c>
      <c r="BP12" s="596"/>
      <c r="BQ12" s="596"/>
      <c r="BR12" s="596"/>
      <c r="BS12" s="602" t="s">
        <v>221</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397102</v>
      </c>
      <c r="CS12" s="594"/>
      <c r="CT12" s="594"/>
      <c r="CU12" s="594"/>
      <c r="CV12" s="594"/>
      <c r="CW12" s="594"/>
      <c r="CX12" s="594"/>
      <c r="CY12" s="595"/>
      <c r="CZ12" s="596">
        <v>0.8</v>
      </c>
      <c r="DA12" s="596"/>
      <c r="DB12" s="596"/>
      <c r="DC12" s="596"/>
      <c r="DD12" s="602">
        <v>19960</v>
      </c>
      <c r="DE12" s="594"/>
      <c r="DF12" s="594"/>
      <c r="DG12" s="594"/>
      <c r="DH12" s="594"/>
      <c r="DI12" s="594"/>
      <c r="DJ12" s="594"/>
      <c r="DK12" s="594"/>
      <c r="DL12" s="594"/>
      <c r="DM12" s="594"/>
      <c r="DN12" s="594"/>
      <c r="DO12" s="594"/>
      <c r="DP12" s="595"/>
      <c r="DQ12" s="602">
        <v>196952</v>
      </c>
      <c r="DR12" s="594"/>
      <c r="DS12" s="594"/>
      <c r="DT12" s="594"/>
      <c r="DU12" s="594"/>
      <c r="DV12" s="594"/>
      <c r="DW12" s="594"/>
      <c r="DX12" s="594"/>
      <c r="DY12" s="594"/>
      <c r="DZ12" s="594"/>
      <c r="EA12" s="594"/>
      <c r="EB12" s="594"/>
      <c r="EC12" s="603"/>
    </row>
    <row r="13" spans="2:143" ht="11.25" customHeight="1">
      <c r="B13" s="590" t="s">
        <v>235</v>
      </c>
      <c r="C13" s="591"/>
      <c r="D13" s="591"/>
      <c r="E13" s="591"/>
      <c r="F13" s="591"/>
      <c r="G13" s="591"/>
      <c r="H13" s="591"/>
      <c r="I13" s="591"/>
      <c r="J13" s="591"/>
      <c r="K13" s="591"/>
      <c r="L13" s="591"/>
      <c r="M13" s="591"/>
      <c r="N13" s="591"/>
      <c r="O13" s="591"/>
      <c r="P13" s="591"/>
      <c r="Q13" s="592"/>
      <c r="R13" s="593">
        <v>60534</v>
      </c>
      <c r="S13" s="594"/>
      <c r="T13" s="594"/>
      <c r="U13" s="594"/>
      <c r="V13" s="594"/>
      <c r="W13" s="594"/>
      <c r="X13" s="594"/>
      <c r="Y13" s="595"/>
      <c r="Z13" s="596">
        <v>0.1</v>
      </c>
      <c r="AA13" s="596"/>
      <c r="AB13" s="596"/>
      <c r="AC13" s="596"/>
      <c r="AD13" s="597">
        <v>60534</v>
      </c>
      <c r="AE13" s="597"/>
      <c r="AF13" s="597"/>
      <c r="AG13" s="597"/>
      <c r="AH13" s="597"/>
      <c r="AI13" s="597"/>
      <c r="AJ13" s="597"/>
      <c r="AK13" s="597"/>
      <c r="AL13" s="598">
        <v>0.2</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9268458</v>
      </c>
      <c r="BH13" s="594"/>
      <c r="BI13" s="594"/>
      <c r="BJ13" s="594"/>
      <c r="BK13" s="594"/>
      <c r="BL13" s="594"/>
      <c r="BM13" s="594"/>
      <c r="BN13" s="595"/>
      <c r="BO13" s="596">
        <v>43.3</v>
      </c>
      <c r="BP13" s="596"/>
      <c r="BQ13" s="596"/>
      <c r="BR13" s="596"/>
      <c r="BS13" s="602" t="s">
        <v>221</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5305422</v>
      </c>
      <c r="CS13" s="594"/>
      <c r="CT13" s="594"/>
      <c r="CU13" s="594"/>
      <c r="CV13" s="594"/>
      <c r="CW13" s="594"/>
      <c r="CX13" s="594"/>
      <c r="CY13" s="595"/>
      <c r="CZ13" s="596">
        <v>11</v>
      </c>
      <c r="DA13" s="596"/>
      <c r="DB13" s="596"/>
      <c r="DC13" s="596"/>
      <c r="DD13" s="602">
        <v>1940399</v>
      </c>
      <c r="DE13" s="594"/>
      <c r="DF13" s="594"/>
      <c r="DG13" s="594"/>
      <c r="DH13" s="594"/>
      <c r="DI13" s="594"/>
      <c r="DJ13" s="594"/>
      <c r="DK13" s="594"/>
      <c r="DL13" s="594"/>
      <c r="DM13" s="594"/>
      <c r="DN13" s="594"/>
      <c r="DO13" s="594"/>
      <c r="DP13" s="595"/>
      <c r="DQ13" s="602">
        <v>3594073</v>
      </c>
      <c r="DR13" s="594"/>
      <c r="DS13" s="594"/>
      <c r="DT13" s="594"/>
      <c r="DU13" s="594"/>
      <c r="DV13" s="594"/>
      <c r="DW13" s="594"/>
      <c r="DX13" s="594"/>
      <c r="DY13" s="594"/>
      <c r="DZ13" s="594"/>
      <c r="EA13" s="594"/>
      <c r="EB13" s="594"/>
      <c r="EC13" s="603"/>
    </row>
    <row r="14" spans="2:143" ht="11.25" customHeight="1">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229292</v>
      </c>
      <c r="BH14" s="594"/>
      <c r="BI14" s="594"/>
      <c r="BJ14" s="594"/>
      <c r="BK14" s="594"/>
      <c r="BL14" s="594"/>
      <c r="BM14" s="594"/>
      <c r="BN14" s="595"/>
      <c r="BO14" s="596">
        <v>1.1000000000000001</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2452891</v>
      </c>
      <c r="CS14" s="594"/>
      <c r="CT14" s="594"/>
      <c r="CU14" s="594"/>
      <c r="CV14" s="594"/>
      <c r="CW14" s="594"/>
      <c r="CX14" s="594"/>
      <c r="CY14" s="595"/>
      <c r="CZ14" s="596">
        <v>5.0999999999999996</v>
      </c>
      <c r="DA14" s="596"/>
      <c r="DB14" s="596"/>
      <c r="DC14" s="596"/>
      <c r="DD14" s="602">
        <v>114373</v>
      </c>
      <c r="DE14" s="594"/>
      <c r="DF14" s="594"/>
      <c r="DG14" s="594"/>
      <c r="DH14" s="594"/>
      <c r="DI14" s="594"/>
      <c r="DJ14" s="594"/>
      <c r="DK14" s="594"/>
      <c r="DL14" s="594"/>
      <c r="DM14" s="594"/>
      <c r="DN14" s="594"/>
      <c r="DO14" s="594"/>
      <c r="DP14" s="595"/>
      <c r="DQ14" s="602">
        <v>1433754</v>
      </c>
      <c r="DR14" s="594"/>
      <c r="DS14" s="594"/>
      <c r="DT14" s="594"/>
      <c r="DU14" s="594"/>
      <c r="DV14" s="594"/>
      <c r="DW14" s="594"/>
      <c r="DX14" s="594"/>
      <c r="DY14" s="594"/>
      <c r="DZ14" s="594"/>
      <c r="EA14" s="594"/>
      <c r="EB14" s="594"/>
      <c r="EC14" s="603"/>
    </row>
    <row r="15" spans="2:143" ht="11.25" customHeight="1">
      <c r="B15" s="590" t="s">
        <v>241</v>
      </c>
      <c r="C15" s="591"/>
      <c r="D15" s="591"/>
      <c r="E15" s="591"/>
      <c r="F15" s="591"/>
      <c r="G15" s="591"/>
      <c r="H15" s="591"/>
      <c r="I15" s="591"/>
      <c r="J15" s="591"/>
      <c r="K15" s="591"/>
      <c r="L15" s="591"/>
      <c r="M15" s="591"/>
      <c r="N15" s="591"/>
      <c r="O15" s="591"/>
      <c r="P15" s="591"/>
      <c r="Q15" s="592"/>
      <c r="R15" s="593">
        <v>100229</v>
      </c>
      <c r="S15" s="594"/>
      <c r="T15" s="594"/>
      <c r="U15" s="594"/>
      <c r="V15" s="594"/>
      <c r="W15" s="594"/>
      <c r="X15" s="594"/>
      <c r="Y15" s="595"/>
      <c r="Z15" s="596">
        <v>0.2</v>
      </c>
      <c r="AA15" s="596"/>
      <c r="AB15" s="596"/>
      <c r="AC15" s="596"/>
      <c r="AD15" s="597">
        <v>100229</v>
      </c>
      <c r="AE15" s="597"/>
      <c r="AF15" s="597"/>
      <c r="AG15" s="597"/>
      <c r="AH15" s="597"/>
      <c r="AI15" s="597"/>
      <c r="AJ15" s="597"/>
      <c r="AK15" s="597"/>
      <c r="AL15" s="598">
        <v>0.4</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968948</v>
      </c>
      <c r="BH15" s="594"/>
      <c r="BI15" s="594"/>
      <c r="BJ15" s="594"/>
      <c r="BK15" s="594"/>
      <c r="BL15" s="594"/>
      <c r="BM15" s="594"/>
      <c r="BN15" s="595"/>
      <c r="BO15" s="596">
        <v>4.5</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4932154</v>
      </c>
      <c r="CS15" s="594"/>
      <c r="CT15" s="594"/>
      <c r="CU15" s="594"/>
      <c r="CV15" s="594"/>
      <c r="CW15" s="594"/>
      <c r="CX15" s="594"/>
      <c r="CY15" s="595"/>
      <c r="CZ15" s="596">
        <v>10.199999999999999</v>
      </c>
      <c r="DA15" s="596"/>
      <c r="DB15" s="596"/>
      <c r="DC15" s="596"/>
      <c r="DD15" s="602">
        <v>405571</v>
      </c>
      <c r="DE15" s="594"/>
      <c r="DF15" s="594"/>
      <c r="DG15" s="594"/>
      <c r="DH15" s="594"/>
      <c r="DI15" s="594"/>
      <c r="DJ15" s="594"/>
      <c r="DK15" s="594"/>
      <c r="DL15" s="594"/>
      <c r="DM15" s="594"/>
      <c r="DN15" s="594"/>
      <c r="DO15" s="594"/>
      <c r="DP15" s="595"/>
      <c r="DQ15" s="602">
        <v>4460294</v>
      </c>
      <c r="DR15" s="594"/>
      <c r="DS15" s="594"/>
      <c r="DT15" s="594"/>
      <c r="DU15" s="594"/>
      <c r="DV15" s="594"/>
      <c r="DW15" s="594"/>
      <c r="DX15" s="594"/>
      <c r="DY15" s="594"/>
      <c r="DZ15" s="594"/>
      <c r="EA15" s="594"/>
      <c r="EB15" s="594"/>
      <c r="EC15" s="603"/>
    </row>
    <row r="16" spans="2:143" ht="11.25" customHeight="1">
      <c r="B16" s="590" t="s">
        <v>244</v>
      </c>
      <c r="C16" s="591"/>
      <c r="D16" s="591"/>
      <c r="E16" s="591"/>
      <c r="F16" s="591"/>
      <c r="G16" s="591"/>
      <c r="H16" s="591"/>
      <c r="I16" s="591"/>
      <c r="J16" s="591"/>
      <c r="K16" s="591"/>
      <c r="L16" s="591"/>
      <c r="M16" s="591"/>
      <c r="N16" s="591"/>
      <c r="O16" s="591"/>
      <c r="P16" s="591"/>
      <c r="Q16" s="592"/>
      <c r="R16" s="593">
        <v>5353453</v>
      </c>
      <c r="S16" s="594"/>
      <c r="T16" s="594"/>
      <c r="U16" s="594"/>
      <c r="V16" s="594"/>
      <c r="W16" s="594"/>
      <c r="X16" s="594"/>
      <c r="Y16" s="595"/>
      <c r="Z16" s="596">
        <v>10.8</v>
      </c>
      <c r="AA16" s="596"/>
      <c r="AB16" s="596"/>
      <c r="AC16" s="596"/>
      <c r="AD16" s="597">
        <v>4351424</v>
      </c>
      <c r="AE16" s="597"/>
      <c r="AF16" s="597"/>
      <c r="AG16" s="597"/>
      <c r="AH16" s="597"/>
      <c r="AI16" s="597"/>
      <c r="AJ16" s="597"/>
      <c r="AK16" s="597"/>
      <c r="AL16" s="598">
        <v>15.8</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221</v>
      </c>
      <c r="BH16" s="594"/>
      <c r="BI16" s="594"/>
      <c r="BJ16" s="594"/>
      <c r="BK16" s="594"/>
      <c r="BL16" s="594"/>
      <c r="BM16" s="594"/>
      <c r="BN16" s="595"/>
      <c r="BO16" s="596" t="s">
        <v>221</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2219</v>
      </c>
      <c r="CS16" s="594"/>
      <c r="CT16" s="594"/>
      <c r="CU16" s="594"/>
      <c r="CV16" s="594"/>
      <c r="CW16" s="594"/>
      <c r="CX16" s="594"/>
      <c r="CY16" s="595"/>
      <c r="CZ16" s="596">
        <v>0</v>
      </c>
      <c r="DA16" s="596"/>
      <c r="DB16" s="596"/>
      <c r="DC16" s="596"/>
      <c r="DD16" s="602" t="s">
        <v>221</v>
      </c>
      <c r="DE16" s="594"/>
      <c r="DF16" s="594"/>
      <c r="DG16" s="594"/>
      <c r="DH16" s="594"/>
      <c r="DI16" s="594"/>
      <c r="DJ16" s="594"/>
      <c r="DK16" s="594"/>
      <c r="DL16" s="594"/>
      <c r="DM16" s="594"/>
      <c r="DN16" s="594"/>
      <c r="DO16" s="594"/>
      <c r="DP16" s="595"/>
      <c r="DQ16" s="602" t="s">
        <v>221</v>
      </c>
      <c r="DR16" s="594"/>
      <c r="DS16" s="594"/>
      <c r="DT16" s="594"/>
      <c r="DU16" s="594"/>
      <c r="DV16" s="594"/>
      <c r="DW16" s="594"/>
      <c r="DX16" s="594"/>
      <c r="DY16" s="594"/>
      <c r="DZ16" s="594"/>
      <c r="EA16" s="594"/>
      <c r="EB16" s="594"/>
      <c r="EC16" s="603"/>
    </row>
    <row r="17" spans="2:133" ht="11.25" customHeight="1">
      <c r="B17" s="590" t="s">
        <v>247</v>
      </c>
      <c r="C17" s="591"/>
      <c r="D17" s="591"/>
      <c r="E17" s="591"/>
      <c r="F17" s="591"/>
      <c r="G17" s="591"/>
      <c r="H17" s="591"/>
      <c r="I17" s="591"/>
      <c r="J17" s="591"/>
      <c r="K17" s="591"/>
      <c r="L17" s="591"/>
      <c r="M17" s="591"/>
      <c r="N17" s="591"/>
      <c r="O17" s="591"/>
      <c r="P17" s="591"/>
      <c r="Q17" s="592"/>
      <c r="R17" s="593">
        <v>4351424</v>
      </c>
      <c r="S17" s="594"/>
      <c r="T17" s="594"/>
      <c r="U17" s="594"/>
      <c r="V17" s="594"/>
      <c r="W17" s="594"/>
      <c r="X17" s="594"/>
      <c r="Y17" s="595"/>
      <c r="Z17" s="596">
        <v>8.8000000000000007</v>
      </c>
      <c r="AA17" s="596"/>
      <c r="AB17" s="596"/>
      <c r="AC17" s="596"/>
      <c r="AD17" s="597">
        <v>4351424</v>
      </c>
      <c r="AE17" s="597"/>
      <c r="AF17" s="597"/>
      <c r="AG17" s="597"/>
      <c r="AH17" s="597"/>
      <c r="AI17" s="597"/>
      <c r="AJ17" s="597"/>
      <c r="AK17" s="597"/>
      <c r="AL17" s="598">
        <v>15.8</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5537967</v>
      </c>
      <c r="CS17" s="594"/>
      <c r="CT17" s="594"/>
      <c r="CU17" s="594"/>
      <c r="CV17" s="594"/>
      <c r="CW17" s="594"/>
      <c r="CX17" s="594"/>
      <c r="CY17" s="595"/>
      <c r="CZ17" s="596">
        <v>11.5</v>
      </c>
      <c r="DA17" s="596"/>
      <c r="DB17" s="596"/>
      <c r="DC17" s="596"/>
      <c r="DD17" s="602" t="s">
        <v>221</v>
      </c>
      <c r="DE17" s="594"/>
      <c r="DF17" s="594"/>
      <c r="DG17" s="594"/>
      <c r="DH17" s="594"/>
      <c r="DI17" s="594"/>
      <c r="DJ17" s="594"/>
      <c r="DK17" s="594"/>
      <c r="DL17" s="594"/>
      <c r="DM17" s="594"/>
      <c r="DN17" s="594"/>
      <c r="DO17" s="594"/>
      <c r="DP17" s="595"/>
      <c r="DQ17" s="602">
        <v>5405225</v>
      </c>
      <c r="DR17" s="594"/>
      <c r="DS17" s="594"/>
      <c r="DT17" s="594"/>
      <c r="DU17" s="594"/>
      <c r="DV17" s="594"/>
      <c r="DW17" s="594"/>
      <c r="DX17" s="594"/>
      <c r="DY17" s="594"/>
      <c r="DZ17" s="594"/>
      <c r="EA17" s="594"/>
      <c r="EB17" s="594"/>
      <c r="EC17" s="603"/>
    </row>
    <row r="18" spans="2:133" ht="11.25" customHeight="1">
      <c r="B18" s="590" t="s">
        <v>250</v>
      </c>
      <c r="C18" s="591"/>
      <c r="D18" s="591"/>
      <c r="E18" s="591"/>
      <c r="F18" s="591"/>
      <c r="G18" s="591"/>
      <c r="H18" s="591"/>
      <c r="I18" s="591"/>
      <c r="J18" s="591"/>
      <c r="K18" s="591"/>
      <c r="L18" s="591"/>
      <c r="M18" s="591"/>
      <c r="N18" s="591"/>
      <c r="O18" s="591"/>
      <c r="P18" s="591"/>
      <c r="Q18" s="592"/>
      <c r="R18" s="593">
        <v>1002020</v>
      </c>
      <c r="S18" s="594"/>
      <c r="T18" s="594"/>
      <c r="U18" s="594"/>
      <c r="V18" s="594"/>
      <c r="W18" s="594"/>
      <c r="X18" s="594"/>
      <c r="Y18" s="595"/>
      <c r="Z18" s="596">
        <v>2</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221</v>
      </c>
      <c r="CS18" s="594"/>
      <c r="CT18" s="594"/>
      <c r="CU18" s="594"/>
      <c r="CV18" s="594"/>
      <c r="CW18" s="594"/>
      <c r="CX18" s="594"/>
      <c r="CY18" s="595"/>
      <c r="CZ18" s="596" t="s">
        <v>221</v>
      </c>
      <c r="DA18" s="596"/>
      <c r="DB18" s="596"/>
      <c r="DC18" s="596"/>
      <c r="DD18" s="602" t="s">
        <v>221</v>
      </c>
      <c r="DE18" s="594"/>
      <c r="DF18" s="594"/>
      <c r="DG18" s="594"/>
      <c r="DH18" s="594"/>
      <c r="DI18" s="594"/>
      <c r="DJ18" s="594"/>
      <c r="DK18" s="594"/>
      <c r="DL18" s="594"/>
      <c r="DM18" s="594"/>
      <c r="DN18" s="594"/>
      <c r="DO18" s="594"/>
      <c r="DP18" s="595"/>
      <c r="DQ18" s="602" t="s">
        <v>221</v>
      </c>
      <c r="DR18" s="594"/>
      <c r="DS18" s="594"/>
      <c r="DT18" s="594"/>
      <c r="DU18" s="594"/>
      <c r="DV18" s="594"/>
      <c r="DW18" s="594"/>
      <c r="DX18" s="594"/>
      <c r="DY18" s="594"/>
      <c r="DZ18" s="594"/>
      <c r="EA18" s="594"/>
      <c r="EB18" s="594"/>
      <c r="EC18" s="603"/>
    </row>
    <row r="19" spans="2:133" ht="11.25" customHeight="1">
      <c r="B19" s="590" t="s">
        <v>253</v>
      </c>
      <c r="C19" s="591"/>
      <c r="D19" s="591"/>
      <c r="E19" s="591"/>
      <c r="F19" s="591"/>
      <c r="G19" s="591"/>
      <c r="H19" s="591"/>
      <c r="I19" s="591"/>
      <c r="J19" s="591"/>
      <c r="K19" s="591"/>
      <c r="L19" s="591"/>
      <c r="M19" s="591"/>
      <c r="N19" s="591"/>
      <c r="O19" s="591"/>
      <c r="P19" s="591"/>
      <c r="Q19" s="592"/>
      <c r="R19" s="593">
        <v>9</v>
      </c>
      <c r="S19" s="594"/>
      <c r="T19" s="594"/>
      <c r="U19" s="594"/>
      <c r="V19" s="594"/>
      <c r="W19" s="594"/>
      <c r="X19" s="594"/>
      <c r="Y19" s="595"/>
      <c r="Z19" s="596">
        <v>0</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1101458</v>
      </c>
      <c r="BH19" s="594"/>
      <c r="BI19" s="594"/>
      <c r="BJ19" s="594"/>
      <c r="BK19" s="594"/>
      <c r="BL19" s="594"/>
      <c r="BM19" s="594"/>
      <c r="BN19" s="595"/>
      <c r="BO19" s="596">
        <v>5.0999999999999996</v>
      </c>
      <c r="BP19" s="596"/>
      <c r="BQ19" s="596"/>
      <c r="BR19" s="596"/>
      <c r="BS19" s="602">
        <v>10482</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c r="B20" s="590" t="s">
        <v>256</v>
      </c>
      <c r="C20" s="591"/>
      <c r="D20" s="591"/>
      <c r="E20" s="591"/>
      <c r="F20" s="591"/>
      <c r="G20" s="591"/>
      <c r="H20" s="591"/>
      <c r="I20" s="591"/>
      <c r="J20" s="591"/>
      <c r="K20" s="591"/>
      <c r="L20" s="591"/>
      <c r="M20" s="591"/>
      <c r="N20" s="591"/>
      <c r="O20" s="591"/>
      <c r="P20" s="591"/>
      <c r="Q20" s="592"/>
      <c r="R20" s="593">
        <v>29234131</v>
      </c>
      <c r="S20" s="594"/>
      <c r="T20" s="594"/>
      <c r="U20" s="594"/>
      <c r="V20" s="594"/>
      <c r="W20" s="594"/>
      <c r="X20" s="594"/>
      <c r="Y20" s="595"/>
      <c r="Z20" s="596">
        <v>59.2</v>
      </c>
      <c r="AA20" s="596"/>
      <c r="AB20" s="596"/>
      <c r="AC20" s="596"/>
      <c r="AD20" s="597">
        <v>27207195</v>
      </c>
      <c r="AE20" s="597"/>
      <c r="AF20" s="597"/>
      <c r="AG20" s="597"/>
      <c r="AH20" s="597"/>
      <c r="AI20" s="597"/>
      <c r="AJ20" s="597"/>
      <c r="AK20" s="597"/>
      <c r="AL20" s="598">
        <v>99.1</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1101458</v>
      </c>
      <c r="BH20" s="594"/>
      <c r="BI20" s="594"/>
      <c r="BJ20" s="594"/>
      <c r="BK20" s="594"/>
      <c r="BL20" s="594"/>
      <c r="BM20" s="594"/>
      <c r="BN20" s="595"/>
      <c r="BO20" s="596">
        <v>5.0999999999999996</v>
      </c>
      <c r="BP20" s="596"/>
      <c r="BQ20" s="596"/>
      <c r="BR20" s="596"/>
      <c r="BS20" s="602">
        <v>10482</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48129710</v>
      </c>
      <c r="CS20" s="594"/>
      <c r="CT20" s="594"/>
      <c r="CU20" s="594"/>
      <c r="CV20" s="594"/>
      <c r="CW20" s="594"/>
      <c r="CX20" s="594"/>
      <c r="CY20" s="595"/>
      <c r="CZ20" s="596">
        <v>100</v>
      </c>
      <c r="DA20" s="596"/>
      <c r="DB20" s="596"/>
      <c r="DC20" s="596"/>
      <c r="DD20" s="602">
        <v>3994004</v>
      </c>
      <c r="DE20" s="594"/>
      <c r="DF20" s="594"/>
      <c r="DG20" s="594"/>
      <c r="DH20" s="594"/>
      <c r="DI20" s="594"/>
      <c r="DJ20" s="594"/>
      <c r="DK20" s="594"/>
      <c r="DL20" s="594"/>
      <c r="DM20" s="594"/>
      <c r="DN20" s="594"/>
      <c r="DO20" s="594"/>
      <c r="DP20" s="595"/>
      <c r="DQ20" s="602">
        <v>33445871</v>
      </c>
      <c r="DR20" s="594"/>
      <c r="DS20" s="594"/>
      <c r="DT20" s="594"/>
      <c r="DU20" s="594"/>
      <c r="DV20" s="594"/>
      <c r="DW20" s="594"/>
      <c r="DX20" s="594"/>
      <c r="DY20" s="594"/>
      <c r="DZ20" s="594"/>
      <c r="EA20" s="594"/>
      <c r="EB20" s="594"/>
      <c r="EC20" s="603"/>
    </row>
    <row r="21" spans="2:133" ht="11.25" customHeight="1">
      <c r="B21" s="590" t="s">
        <v>259</v>
      </c>
      <c r="C21" s="591"/>
      <c r="D21" s="591"/>
      <c r="E21" s="591"/>
      <c r="F21" s="591"/>
      <c r="G21" s="591"/>
      <c r="H21" s="591"/>
      <c r="I21" s="591"/>
      <c r="J21" s="591"/>
      <c r="K21" s="591"/>
      <c r="L21" s="591"/>
      <c r="M21" s="591"/>
      <c r="N21" s="591"/>
      <c r="O21" s="591"/>
      <c r="P21" s="591"/>
      <c r="Q21" s="592"/>
      <c r="R21" s="593">
        <v>20515</v>
      </c>
      <c r="S21" s="594"/>
      <c r="T21" s="594"/>
      <c r="U21" s="594"/>
      <c r="V21" s="594"/>
      <c r="W21" s="594"/>
      <c r="X21" s="594"/>
      <c r="Y21" s="595"/>
      <c r="Z21" s="596">
        <v>0</v>
      </c>
      <c r="AA21" s="596"/>
      <c r="AB21" s="596"/>
      <c r="AC21" s="596"/>
      <c r="AD21" s="597">
        <v>20515</v>
      </c>
      <c r="AE21" s="597"/>
      <c r="AF21" s="597"/>
      <c r="AG21" s="597"/>
      <c r="AH21" s="597"/>
      <c r="AI21" s="597"/>
      <c r="AJ21" s="597"/>
      <c r="AK21" s="597"/>
      <c r="AL21" s="598">
        <v>0.1</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76551</v>
      </c>
      <c r="BH21" s="594"/>
      <c r="BI21" s="594"/>
      <c r="BJ21" s="594"/>
      <c r="BK21" s="594"/>
      <c r="BL21" s="594"/>
      <c r="BM21" s="594"/>
      <c r="BN21" s="595"/>
      <c r="BO21" s="596">
        <v>0.4</v>
      </c>
      <c r="BP21" s="596"/>
      <c r="BQ21" s="596"/>
      <c r="BR21" s="596"/>
      <c r="BS21" s="602">
        <v>10482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261</v>
      </c>
      <c r="C22" s="591"/>
      <c r="D22" s="591"/>
      <c r="E22" s="591"/>
      <c r="F22" s="591"/>
      <c r="G22" s="591"/>
      <c r="H22" s="591"/>
      <c r="I22" s="591"/>
      <c r="J22" s="591"/>
      <c r="K22" s="591"/>
      <c r="L22" s="591"/>
      <c r="M22" s="591"/>
      <c r="N22" s="591"/>
      <c r="O22" s="591"/>
      <c r="P22" s="591"/>
      <c r="Q22" s="592"/>
      <c r="R22" s="593">
        <v>1621003</v>
      </c>
      <c r="S22" s="594"/>
      <c r="T22" s="594"/>
      <c r="U22" s="594"/>
      <c r="V22" s="594"/>
      <c r="W22" s="594"/>
      <c r="X22" s="594"/>
      <c r="Y22" s="595"/>
      <c r="Z22" s="596">
        <v>3.3</v>
      </c>
      <c r="AA22" s="596"/>
      <c r="AB22" s="596"/>
      <c r="AC22" s="596"/>
      <c r="AD22" s="597" t="s">
        <v>221</v>
      </c>
      <c r="AE22" s="597"/>
      <c r="AF22" s="597"/>
      <c r="AG22" s="597"/>
      <c r="AH22" s="597"/>
      <c r="AI22" s="597"/>
      <c r="AJ22" s="597"/>
      <c r="AK22" s="597"/>
      <c r="AL22" s="598" t="s">
        <v>221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221</v>
      </c>
      <c r="BH22" s="594"/>
      <c r="BI22" s="594"/>
      <c r="BJ22" s="594"/>
      <c r="BK22" s="594"/>
      <c r="BL22" s="594"/>
      <c r="BM22" s="594"/>
      <c r="BN22" s="595"/>
      <c r="BO22" s="596" t="s">
        <v>221</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264</v>
      </c>
      <c r="C23" s="591"/>
      <c r="D23" s="591"/>
      <c r="E23" s="591"/>
      <c r="F23" s="591"/>
      <c r="G23" s="591"/>
      <c r="H23" s="591"/>
      <c r="I23" s="591"/>
      <c r="J23" s="591"/>
      <c r="K23" s="591"/>
      <c r="L23" s="591"/>
      <c r="M23" s="591"/>
      <c r="N23" s="591"/>
      <c r="O23" s="591"/>
      <c r="P23" s="591"/>
      <c r="Q23" s="592"/>
      <c r="R23" s="593">
        <v>769554</v>
      </c>
      <c r="S23" s="594"/>
      <c r="T23" s="594"/>
      <c r="U23" s="594"/>
      <c r="V23" s="594"/>
      <c r="W23" s="594"/>
      <c r="X23" s="594"/>
      <c r="Y23" s="595"/>
      <c r="Z23" s="596">
        <v>1.6</v>
      </c>
      <c r="AA23" s="596"/>
      <c r="AB23" s="596"/>
      <c r="AC23" s="596"/>
      <c r="AD23" s="597">
        <v>148108</v>
      </c>
      <c r="AE23" s="597"/>
      <c r="AF23" s="597"/>
      <c r="AG23" s="597"/>
      <c r="AH23" s="597"/>
      <c r="AI23" s="597"/>
      <c r="AJ23" s="597"/>
      <c r="AK23" s="597"/>
      <c r="AL23" s="598">
        <v>0.5</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v>1024907</v>
      </c>
      <c r="BH23" s="594"/>
      <c r="BI23" s="594"/>
      <c r="BJ23" s="594"/>
      <c r="BK23" s="594"/>
      <c r="BL23" s="594"/>
      <c r="BM23" s="594"/>
      <c r="BN23" s="595"/>
      <c r="BO23" s="596">
        <v>4.8</v>
      </c>
      <c r="BP23" s="596"/>
      <c r="BQ23" s="596"/>
      <c r="BR23" s="596"/>
      <c r="BS23" s="602" t="s">
        <v>221</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c r="B24" s="590" t="s">
        <v>271</v>
      </c>
      <c r="C24" s="591"/>
      <c r="D24" s="591"/>
      <c r="E24" s="591"/>
      <c r="F24" s="591"/>
      <c r="G24" s="591"/>
      <c r="H24" s="591"/>
      <c r="I24" s="591"/>
      <c r="J24" s="591"/>
      <c r="K24" s="591"/>
      <c r="L24" s="591"/>
      <c r="M24" s="591"/>
      <c r="N24" s="591"/>
      <c r="O24" s="591"/>
      <c r="P24" s="591"/>
      <c r="Q24" s="592"/>
      <c r="R24" s="593">
        <v>199746</v>
      </c>
      <c r="S24" s="594"/>
      <c r="T24" s="594"/>
      <c r="U24" s="594"/>
      <c r="V24" s="594"/>
      <c r="W24" s="594"/>
      <c r="X24" s="594"/>
      <c r="Y24" s="595"/>
      <c r="Z24" s="596">
        <v>0.4</v>
      </c>
      <c r="AA24" s="596"/>
      <c r="AB24" s="596"/>
      <c r="AC24" s="596"/>
      <c r="AD24" s="597" t="s">
        <v>221</v>
      </c>
      <c r="AE24" s="597"/>
      <c r="AF24" s="597"/>
      <c r="AG24" s="597"/>
      <c r="AH24" s="597"/>
      <c r="AI24" s="597"/>
      <c r="AJ24" s="597"/>
      <c r="AK24" s="597"/>
      <c r="AL24" s="598" t="s">
        <v>221</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24878070</v>
      </c>
      <c r="CS24" s="583"/>
      <c r="CT24" s="583"/>
      <c r="CU24" s="583"/>
      <c r="CV24" s="583"/>
      <c r="CW24" s="583"/>
      <c r="CX24" s="583"/>
      <c r="CY24" s="584"/>
      <c r="CZ24" s="620">
        <v>51.7</v>
      </c>
      <c r="DA24" s="621"/>
      <c r="DB24" s="621"/>
      <c r="DC24" s="622"/>
      <c r="DD24" s="619">
        <v>16614281</v>
      </c>
      <c r="DE24" s="583"/>
      <c r="DF24" s="583"/>
      <c r="DG24" s="583"/>
      <c r="DH24" s="583"/>
      <c r="DI24" s="583"/>
      <c r="DJ24" s="583"/>
      <c r="DK24" s="584"/>
      <c r="DL24" s="619">
        <v>16514562</v>
      </c>
      <c r="DM24" s="583"/>
      <c r="DN24" s="583"/>
      <c r="DO24" s="583"/>
      <c r="DP24" s="583"/>
      <c r="DQ24" s="583"/>
      <c r="DR24" s="583"/>
      <c r="DS24" s="583"/>
      <c r="DT24" s="583"/>
      <c r="DU24" s="583"/>
      <c r="DV24" s="584"/>
      <c r="DW24" s="587">
        <v>54.2</v>
      </c>
      <c r="DX24" s="588"/>
      <c r="DY24" s="588"/>
      <c r="DZ24" s="588"/>
      <c r="EA24" s="588"/>
      <c r="EB24" s="588"/>
      <c r="EC24" s="589"/>
    </row>
    <row r="25" spans="2:133" ht="11.25" customHeight="1">
      <c r="B25" s="590" t="s">
        <v>274</v>
      </c>
      <c r="C25" s="591"/>
      <c r="D25" s="591"/>
      <c r="E25" s="591"/>
      <c r="F25" s="591"/>
      <c r="G25" s="591"/>
      <c r="H25" s="591"/>
      <c r="I25" s="591"/>
      <c r="J25" s="591"/>
      <c r="K25" s="591"/>
      <c r="L25" s="591"/>
      <c r="M25" s="591"/>
      <c r="N25" s="591"/>
      <c r="O25" s="591"/>
      <c r="P25" s="591"/>
      <c r="Q25" s="592"/>
      <c r="R25" s="593">
        <v>5905956</v>
      </c>
      <c r="S25" s="594"/>
      <c r="T25" s="594"/>
      <c r="U25" s="594"/>
      <c r="V25" s="594"/>
      <c r="W25" s="594"/>
      <c r="X25" s="594"/>
      <c r="Y25" s="595"/>
      <c r="Z25" s="596">
        <v>12</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9603191</v>
      </c>
      <c r="CS25" s="625"/>
      <c r="CT25" s="625"/>
      <c r="CU25" s="625"/>
      <c r="CV25" s="625"/>
      <c r="CW25" s="625"/>
      <c r="CX25" s="625"/>
      <c r="CY25" s="626"/>
      <c r="CZ25" s="627">
        <v>20</v>
      </c>
      <c r="DA25" s="628"/>
      <c r="DB25" s="628"/>
      <c r="DC25" s="629"/>
      <c r="DD25" s="602">
        <v>8353779</v>
      </c>
      <c r="DE25" s="625"/>
      <c r="DF25" s="625"/>
      <c r="DG25" s="625"/>
      <c r="DH25" s="625"/>
      <c r="DI25" s="625"/>
      <c r="DJ25" s="625"/>
      <c r="DK25" s="626"/>
      <c r="DL25" s="602">
        <v>8255797</v>
      </c>
      <c r="DM25" s="625"/>
      <c r="DN25" s="625"/>
      <c r="DO25" s="625"/>
      <c r="DP25" s="625"/>
      <c r="DQ25" s="625"/>
      <c r="DR25" s="625"/>
      <c r="DS25" s="625"/>
      <c r="DT25" s="625"/>
      <c r="DU25" s="625"/>
      <c r="DV25" s="626"/>
      <c r="DW25" s="598">
        <v>27.1</v>
      </c>
      <c r="DX25" s="623"/>
      <c r="DY25" s="623"/>
      <c r="DZ25" s="623"/>
      <c r="EA25" s="623"/>
      <c r="EB25" s="623"/>
      <c r="EC25" s="624"/>
    </row>
    <row r="26" spans="2:133" ht="11.25" customHeight="1">
      <c r="B26" s="630" t="s">
        <v>277</v>
      </c>
      <c r="C26" s="631"/>
      <c r="D26" s="631"/>
      <c r="E26" s="631"/>
      <c r="F26" s="631"/>
      <c r="G26" s="631"/>
      <c r="H26" s="631"/>
      <c r="I26" s="631"/>
      <c r="J26" s="631"/>
      <c r="K26" s="631"/>
      <c r="L26" s="631"/>
      <c r="M26" s="631"/>
      <c r="N26" s="631"/>
      <c r="O26" s="631"/>
      <c r="P26" s="631"/>
      <c r="Q26" s="632"/>
      <c r="R26" s="593" t="s">
        <v>221</v>
      </c>
      <c r="S26" s="594"/>
      <c r="T26" s="594"/>
      <c r="U26" s="594"/>
      <c r="V26" s="594"/>
      <c r="W26" s="594"/>
      <c r="X26" s="594"/>
      <c r="Y26" s="595"/>
      <c r="Z26" s="596" t="s">
        <v>221</v>
      </c>
      <c r="AA26" s="596"/>
      <c r="AB26" s="596"/>
      <c r="AC26" s="596"/>
      <c r="AD26" s="597" t="s">
        <v>221</v>
      </c>
      <c r="AE26" s="597"/>
      <c r="AF26" s="597"/>
      <c r="AG26" s="597"/>
      <c r="AH26" s="597"/>
      <c r="AI26" s="597"/>
      <c r="AJ26" s="597"/>
      <c r="AK26" s="597"/>
      <c r="AL26" s="598" t="s">
        <v>221</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6540945</v>
      </c>
      <c r="CS26" s="594"/>
      <c r="CT26" s="594"/>
      <c r="CU26" s="594"/>
      <c r="CV26" s="594"/>
      <c r="CW26" s="594"/>
      <c r="CX26" s="594"/>
      <c r="CY26" s="595"/>
      <c r="CZ26" s="627">
        <v>13.6</v>
      </c>
      <c r="DA26" s="628"/>
      <c r="DB26" s="628"/>
      <c r="DC26" s="629"/>
      <c r="DD26" s="602">
        <v>5549869</v>
      </c>
      <c r="DE26" s="594"/>
      <c r="DF26" s="594"/>
      <c r="DG26" s="594"/>
      <c r="DH26" s="594"/>
      <c r="DI26" s="594"/>
      <c r="DJ26" s="594"/>
      <c r="DK26" s="595"/>
      <c r="DL26" s="602" t="s">
        <v>214</v>
      </c>
      <c r="DM26" s="594"/>
      <c r="DN26" s="594"/>
      <c r="DO26" s="594"/>
      <c r="DP26" s="594"/>
      <c r="DQ26" s="594"/>
      <c r="DR26" s="594"/>
      <c r="DS26" s="594"/>
      <c r="DT26" s="594"/>
      <c r="DU26" s="594"/>
      <c r="DV26" s="595"/>
      <c r="DW26" s="598" t="s">
        <v>214</v>
      </c>
      <c r="DX26" s="623"/>
      <c r="DY26" s="623"/>
      <c r="DZ26" s="623"/>
      <c r="EA26" s="623"/>
      <c r="EB26" s="623"/>
      <c r="EC26" s="624"/>
    </row>
    <row r="27" spans="2:133" ht="11.25" customHeight="1">
      <c r="B27" s="590" t="s">
        <v>280</v>
      </c>
      <c r="C27" s="591"/>
      <c r="D27" s="591"/>
      <c r="E27" s="591"/>
      <c r="F27" s="591"/>
      <c r="G27" s="591"/>
      <c r="H27" s="591"/>
      <c r="I27" s="591"/>
      <c r="J27" s="591"/>
      <c r="K27" s="591"/>
      <c r="L27" s="591"/>
      <c r="M27" s="591"/>
      <c r="N27" s="591"/>
      <c r="O27" s="591"/>
      <c r="P27" s="591"/>
      <c r="Q27" s="592"/>
      <c r="R27" s="593">
        <v>2757202</v>
      </c>
      <c r="S27" s="594"/>
      <c r="T27" s="594"/>
      <c r="U27" s="594"/>
      <c r="V27" s="594"/>
      <c r="W27" s="594"/>
      <c r="X27" s="594"/>
      <c r="Y27" s="595"/>
      <c r="Z27" s="596">
        <v>5.6</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21409758</v>
      </c>
      <c r="BH27" s="594"/>
      <c r="BI27" s="594"/>
      <c r="BJ27" s="594"/>
      <c r="BK27" s="594"/>
      <c r="BL27" s="594"/>
      <c r="BM27" s="594"/>
      <c r="BN27" s="595"/>
      <c r="BO27" s="596">
        <v>100</v>
      </c>
      <c r="BP27" s="596"/>
      <c r="BQ27" s="596"/>
      <c r="BR27" s="596"/>
      <c r="BS27" s="602">
        <v>10482</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9736912</v>
      </c>
      <c r="CS27" s="625"/>
      <c r="CT27" s="625"/>
      <c r="CU27" s="625"/>
      <c r="CV27" s="625"/>
      <c r="CW27" s="625"/>
      <c r="CX27" s="625"/>
      <c r="CY27" s="626"/>
      <c r="CZ27" s="627">
        <v>20.2</v>
      </c>
      <c r="DA27" s="628"/>
      <c r="DB27" s="628"/>
      <c r="DC27" s="629"/>
      <c r="DD27" s="602">
        <v>2855277</v>
      </c>
      <c r="DE27" s="625"/>
      <c r="DF27" s="625"/>
      <c r="DG27" s="625"/>
      <c r="DH27" s="625"/>
      <c r="DI27" s="625"/>
      <c r="DJ27" s="625"/>
      <c r="DK27" s="626"/>
      <c r="DL27" s="602">
        <v>2855277</v>
      </c>
      <c r="DM27" s="625"/>
      <c r="DN27" s="625"/>
      <c r="DO27" s="625"/>
      <c r="DP27" s="625"/>
      <c r="DQ27" s="625"/>
      <c r="DR27" s="625"/>
      <c r="DS27" s="625"/>
      <c r="DT27" s="625"/>
      <c r="DU27" s="625"/>
      <c r="DV27" s="626"/>
      <c r="DW27" s="598">
        <v>9.4</v>
      </c>
      <c r="DX27" s="623"/>
      <c r="DY27" s="623"/>
      <c r="DZ27" s="623"/>
      <c r="EA27" s="623"/>
      <c r="EB27" s="623"/>
      <c r="EC27" s="624"/>
    </row>
    <row r="28" spans="2:133" ht="11.25" customHeight="1">
      <c r="B28" s="590" t="s">
        <v>283</v>
      </c>
      <c r="C28" s="591"/>
      <c r="D28" s="591"/>
      <c r="E28" s="591"/>
      <c r="F28" s="591"/>
      <c r="G28" s="591"/>
      <c r="H28" s="591"/>
      <c r="I28" s="591"/>
      <c r="J28" s="591"/>
      <c r="K28" s="591"/>
      <c r="L28" s="591"/>
      <c r="M28" s="591"/>
      <c r="N28" s="591"/>
      <c r="O28" s="591"/>
      <c r="P28" s="591"/>
      <c r="Q28" s="592"/>
      <c r="R28" s="593">
        <v>131291</v>
      </c>
      <c r="S28" s="594"/>
      <c r="T28" s="594"/>
      <c r="U28" s="594"/>
      <c r="V28" s="594"/>
      <c r="W28" s="594"/>
      <c r="X28" s="594"/>
      <c r="Y28" s="595"/>
      <c r="Z28" s="596">
        <v>0.3</v>
      </c>
      <c r="AA28" s="596"/>
      <c r="AB28" s="596"/>
      <c r="AC28" s="596"/>
      <c r="AD28" s="597">
        <v>46649</v>
      </c>
      <c r="AE28" s="597"/>
      <c r="AF28" s="597"/>
      <c r="AG28" s="597"/>
      <c r="AH28" s="597"/>
      <c r="AI28" s="597"/>
      <c r="AJ28" s="597"/>
      <c r="AK28" s="597"/>
      <c r="AL28" s="598">
        <v>0.2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5537967</v>
      </c>
      <c r="CS28" s="594"/>
      <c r="CT28" s="594"/>
      <c r="CU28" s="594"/>
      <c r="CV28" s="594"/>
      <c r="CW28" s="594"/>
      <c r="CX28" s="594"/>
      <c r="CY28" s="595"/>
      <c r="CZ28" s="627">
        <v>11.5</v>
      </c>
      <c r="DA28" s="628"/>
      <c r="DB28" s="628"/>
      <c r="DC28" s="629"/>
      <c r="DD28" s="602">
        <v>5405225</v>
      </c>
      <c r="DE28" s="594"/>
      <c r="DF28" s="594"/>
      <c r="DG28" s="594"/>
      <c r="DH28" s="594"/>
      <c r="DI28" s="594"/>
      <c r="DJ28" s="594"/>
      <c r="DK28" s="595"/>
      <c r="DL28" s="602">
        <v>5403488</v>
      </c>
      <c r="DM28" s="594"/>
      <c r="DN28" s="594"/>
      <c r="DO28" s="594"/>
      <c r="DP28" s="594"/>
      <c r="DQ28" s="594"/>
      <c r="DR28" s="594"/>
      <c r="DS28" s="594"/>
      <c r="DT28" s="594"/>
      <c r="DU28" s="594"/>
      <c r="DV28" s="595"/>
      <c r="DW28" s="598">
        <v>17.7</v>
      </c>
      <c r="DX28" s="623"/>
      <c r="DY28" s="623"/>
      <c r="DZ28" s="623"/>
      <c r="EA28" s="623"/>
      <c r="EB28" s="623"/>
      <c r="EC28" s="624"/>
    </row>
    <row r="29" spans="2:133" ht="11.25" customHeight="1">
      <c r="B29" s="590" t="s">
        <v>285</v>
      </c>
      <c r="C29" s="591"/>
      <c r="D29" s="591"/>
      <c r="E29" s="591"/>
      <c r="F29" s="591"/>
      <c r="G29" s="591"/>
      <c r="H29" s="591"/>
      <c r="I29" s="591"/>
      <c r="J29" s="591"/>
      <c r="K29" s="591"/>
      <c r="L29" s="591"/>
      <c r="M29" s="591"/>
      <c r="N29" s="591"/>
      <c r="O29" s="591"/>
      <c r="P29" s="591"/>
      <c r="Q29" s="592"/>
      <c r="R29" s="593">
        <v>100741</v>
      </c>
      <c r="S29" s="594"/>
      <c r="T29" s="594"/>
      <c r="U29" s="594"/>
      <c r="V29" s="594"/>
      <c r="W29" s="594"/>
      <c r="X29" s="594"/>
      <c r="Y29" s="595"/>
      <c r="Z29" s="596">
        <v>0.2</v>
      </c>
      <c r="AA29" s="596"/>
      <c r="AB29" s="596"/>
      <c r="AC29" s="596"/>
      <c r="AD29" s="597" t="s">
        <v>221</v>
      </c>
      <c r="AE29" s="597"/>
      <c r="AF29" s="597"/>
      <c r="AG29" s="597"/>
      <c r="AH29" s="597"/>
      <c r="AI29" s="597"/>
      <c r="AJ29" s="597"/>
      <c r="AK29" s="597"/>
      <c r="AL29" s="598" t="s">
        <v>221</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5537738</v>
      </c>
      <c r="CS29" s="625"/>
      <c r="CT29" s="625"/>
      <c r="CU29" s="625"/>
      <c r="CV29" s="625"/>
      <c r="CW29" s="625"/>
      <c r="CX29" s="625"/>
      <c r="CY29" s="626"/>
      <c r="CZ29" s="627">
        <v>11.5</v>
      </c>
      <c r="DA29" s="628"/>
      <c r="DB29" s="628"/>
      <c r="DC29" s="629"/>
      <c r="DD29" s="602">
        <v>5404996</v>
      </c>
      <c r="DE29" s="625"/>
      <c r="DF29" s="625"/>
      <c r="DG29" s="625"/>
      <c r="DH29" s="625"/>
      <c r="DI29" s="625"/>
      <c r="DJ29" s="625"/>
      <c r="DK29" s="626"/>
      <c r="DL29" s="602">
        <v>5403259</v>
      </c>
      <c r="DM29" s="625"/>
      <c r="DN29" s="625"/>
      <c r="DO29" s="625"/>
      <c r="DP29" s="625"/>
      <c r="DQ29" s="625"/>
      <c r="DR29" s="625"/>
      <c r="DS29" s="625"/>
      <c r="DT29" s="625"/>
      <c r="DU29" s="625"/>
      <c r="DV29" s="626"/>
      <c r="DW29" s="598">
        <v>17.7</v>
      </c>
      <c r="DX29" s="623"/>
      <c r="DY29" s="623"/>
      <c r="DZ29" s="623"/>
      <c r="EA29" s="623"/>
      <c r="EB29" s="623"/>
      <c r="EC29" s="624"/>
    </row>
    <row r="30" spans="2:133" ht="11.25" customHeight="1">
      <c r="B30" s="590" t="s">
        <v>290</v>
      </c>
      <c r="C30" s="591"/>
      <c r="D30" s="591"/>
      <c r="E30" s="591"/>
      <c r="F30" s="591"/>
      <c r="G30" s="591"/>
      <c r="H30" s="591"/>
      <c r="I30" s="591"/>
      <c r="J30" s="591"/>
      <c r="K30" s="591"/>
      <c r="L30" s="591"/>
      <c r="M30" s="591"/>
      <c r="N30" s="591"/>
      <c r="O30" s="591"/>
      <c r="P30" s="591"/>
      <c r="Q30" s="592"/>
      <c r="R30" s="593">
        <v>1187483</v>
      </c>
      <c r="S30" s="594"/>
      <c r="T30" s="594"/>
      <c r="U30" s="594"/>
      <c r="V30" s="594"/>
      <c r="W30" s="594"/>
      <c r="X30" s="594"/>
      <c r="Y30" s="595"/>
      <c r="Z30" s="596">
        <v>2.4</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169</v>
      </c>
      <c r="AY30" s="580"/>
      <c r="AZ30" s="580"/>
      <c r="BA30" s="580"/>
      <c r="BB30" s="580"/>
      <c r="BC30" s="580"/>
      <c r="BD30" s="580"/>
      <c r="BE30" s="580"/>
      <c r="BF30" s="581"/>
      <c r="BG30" s="651">
        <v>98.7</v>
      </c>
      <c r="BH30" s="652"/>
      <c r="BI30" s="652"/>
      <c r="BJ30" s="652"/>
      <c r="BK30" s="652"/>
      <c r="BL30" s="652"/>
      <c r="BM30" s="588">
        <v>94.4</v>
      </c>
      <c r="BN30" s="652"/>
      <c r="BO30" s="652"/>
      <c r="BP30" s="652"/>
      <c r="BQ30" s="653"/>
      <c r="BR30" s="651">
        <v>98.6</v>
      </c>
      <c r="BS30" s="652"/>
      <c r="BT30" s="652"/>
      <c r="BU30" s="652"/>
      <c r="BV30" s="652"/>
      <c r="BW30" s="652"/>
      <c r="BX30" s="588">
        <v>94</v>
      </c>
      <c r="BY30" s="652"/>
      <c r="BZ30" s="652"/>
      <c r="CA30" s="652"/>
      <c r="CB30" s="653"/>
      <c r="CD30" s="656"/>
      <c r="CE30" s="657"/>
      <c r="CF30" s="607" t="s">
        <v>293</v>
      </c>
      <c r="CG30" s="608"/>
      <c r="CH30" s="608"/>
      <c r="CI30" s="608"/>
      <c r="CJ30" s="608"/>
      <c r="CK30" s="608"/>
      <c r="CL30" s="608"/>
      <c r="CM30" s="608"/>
      <c r="CN30" s="608"/>
      <c r="CO30" s="608"/>
      <c r="CP30" s="608"/>
      <c r="CQ30" s="609"/>
      <c r="CR30" s="593">
        <v>4915702</v>
      </c>
      <c r="CS30" s="594"/>
      <c r="CT30" s="594"/>
      <c r="CU30" s="594"/>
      <c r="CV30" s="594"/>
      <c r="CW30" s="594"/>
      <c r="CX30" s="594"/>
      <c r="CY30" s="595"/>
      <c r="CZ30" s="627">
        <v>10.199999999999999</v>
      </c>
      <c r="DA30" s="628"/>
      <c r="DB30" s="628"/>
      <c r="DC30" s="629"/>
      <c r="DD30" s="602">
        <v>4810544</v>
      </c>
      <c r="DE30" s="594"/>
      <c r="DF30" s="594"/>
      <c r="DG30" s="594"/>
      <c r="DH30" s="594"/>
      <c r="DI30" s="594"/>
      <c r="DJ30" s="594"/>
      <c r="DK30" s="595"/>
      <c r="DL30" s="602">
        <v>4808807</v>
      </c>
      <c r="DM30" s="594"/>
      <c r="DN30" s="594"/>
      <c r="DO30" s="594"/>
      <c r="DP30" s="594"/>
      <c r="DQ30" s="594"/>
      <c r="DR30" s="594"/>
      <c r="DS30" s="594"/>
      <c r="DT30" s="594"/>
      <c r="DU30" s="594"/>
      <c r="DV30" s="595"/>
      <c r="DW30" s="598">
        <v>15.8</v>
      </c>
      <c r="DX30" s="623"/>
      <c r="DY30" s="623"/>
      <c r="DZ30" s="623"/>
      <c r="EA30" s="623"/>
      <c r="EB30" s="623"/>
      <c r="EC30" s="624"/>
    </row>
    <row r="31" spans="2:133" ht="11.25" customHeight="1">
      <c r="B31" s="590" t="s">
        <v>294</v>
      </c>
      <c r="C31" s="591"/>
      <c r="D31" s="591"/>
      <c r="E31" s="591"/>
      <c r="F31" s="591"/>
      <c r="G31" s="591"/>
      <c r="H31" s="591"/>
      <c r="I31" s="591"/>
      <c r="J31" s="591"/>
      <c r="K31" s="591"/>
      <c r="L31" s="591"/>
      <c r="M31" s="591"/>
      <c r="N31" s="591"/>
      <c r="O31" s="591"/>
      <c r="P31" s="591"/>
      <c r="Q31" s="592"/>
      <c r="R31" s="593">
        <v>1278195</v>
      </c>
      <c r="S31" s="594"/>
      <c r="T31" s="594"/>
      <c r="U31" s="594"/>
      <c r="V31" s="594"/>
      <c r="W31" s="594"/>
      <c r="X31" s="594"/>
      <c r="Y31" s="595"/>
      <c r="Z31" s="596">
        <v>2.6</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98.8</v>
      </c>
      <c r="BH31" s="625"/>
      <c r="BI31" s="625"/>
      <c r="BJ31" s="625"/>
      <c r="BK31" s="625"/>
      <c r="BL31" s="625"/>
      <c r="BM31" s="599">
        <v>94.1</v>
      </c>
      <c r="BN31" s="649"/>
      <c r="BO31" s="649"/>
      <c r="BP31" s="649"/>
      <c r="BQ31" s="650"/>
      <c r="BR31" s="648">
        <v>98.8</v>
      </c>
      <c r="BS31" s="625"/>
      <c r="BT31" s="625"/>
      <c r="BU31" s="625"/>
      <c r="BV31" s="625"/>
      <c r="BW31" s="625"/>
      <c r="BX31" s="599">
        <v>93.7</v>
      </c>
      <c r="BY31" s="649"/>
      <c r="BZ31" s="649"/>
      <c r="CA31" s="649"/>
      <c r="CB31" s="650"/>
      <c r="CD31" s="656"/>
      <c r="CE31" s="657"/>
      <c r="CF31" s="607" t="s">
        <v>297</v>
      </c>
      <c r="CG31" s="608"/>
      <c r="CH31" s="608"/>
      <c r="CI31" s="608"/>
      <c r="CJ31" s="608"/>
      <c r="CK31" s="608"/>
      <c r="CL31" s="608"/>
      <c r="CM31" s="608"/>
      <c r="CN31" s="608"/>
      <c r="CO31" s="608"/>
      <c r="CP31" s="608"/>
      <c r="CQ31" s="609"/>
      <c r="CR31" s="593">
        <v>622036</v>
      </c>
      <c r="CS31" s="625"/>
      <c r="CT31" s="625"/>
      <c r="CU31" s="625"/>
      <c r="CV31" s="625"/>
      <c r="CW31" s="625"/>
      <c r="CX31" s="625"/>
      <c r="CY31" s="626"/>
      <c r="CZ31" s="627">
        <v>1.3</v>
      </c>
      <c r="DA31" s="628"/>
      <c r="DB31" s="628"/>
      <c r="DC31" s="629"/>
      <c r="DD31" s="602">
        <v>594452</v>
      </c>
      <c r="DE31" s="625"/>
      <c r="DF31" s="625"/>
      <c r="DG31" s="625"/>
      <c r="DH31" s="625"/>
      <c r="DI31" s="625"/>
      <c r="DJ31" s="625"/>
      <c r="DK31" s="626"/>
      <c r="DL31" s="602">
        <v>594452</v>
      </c>
      <c r="DM31" s="625"/>
      <c r="DN31" s="625"/>
      <c r="DO31" s="625"/>
      <c r="DP31" s="625"/>
      <c r="DQ31" s="625"/>
      <c r="DR31" s="625"/>
      <c r="DS31" s="625"/>
      <c r="DT31" s="625"/>
      <c r="DU31" s="625"/>
      <c r="DV31" s="626"/>
      <c r="DW31" s="598">
        <v>2</v>
      </c>
      <c r="DX31" s="623"/>
      <c r="DY31" s="623"/>
      <c r="DZ31" s="623"/>
      <c r="EA31" s="623"/>
      <c r="EB31" s="623"/>
      <c r="EC31" s="624"/>
    </row>
    <row r="32" spans="2:133" ht="11.25" customHeight="1">
      <c r="B32" s="590" t="s">
        <v>298</v>
      </c>
      <c r="C32" s="591"/>
      <c r="D32" s="591"/>
      <c r="E32" s="591"/>
      <c r="F32" s="591"/>
      <c r="G32" s="591"/>
      <c r="H32" s="591"/>
      <c r="I32" s="591"/>
      <c r="J32" s="591"/>
      <c r="K32" s="591"/>
      <c r="L32" s="591"/>
      <c r="M32" s="591"/>
      <c r="N32" s="591"/>
      <c r="O32" s="591"/>
      <c r="P32" s="591"/>
      <c r="Q32" s="592"/>
      <c r="R32" s="593">
        <v>847280</v>
      </c>
      <c r="S32" s="594"/>
      <c r="T32" s="594"/>
      <c r="U32" s="594"/>
      <c r="V32" s="594"/>
      <c r="W32" s="594"/>
      <c r="X32" s="594"/>
      <c r="Y32" s="595"/>
      <c r="Z32" s="596">
        <v>1.7</v>
      </c>
      <c r="AA32" s="596"/>
      <c r="AB32" s="596"/>
      <c r="AC32" s="596"/>
      <c r="AD32" s="597">
        <v>40741</v>
      </c>
      <c r="AE32" s="597"/>
      <c r="AF32" s="597"/>
      <c r="AG32" s="597"/>
      <c r="AH32" s="597"/>
      <c r="AI32" s="597"/>
      <c r="AJ32" s="597"/>
      <c r="AK32" s="597"/>
      <c r="AL32" s="598">
        <v>0.1</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98.4</v>
      </c>
      <c r="BH32" s="661"/>
      <c r="BI32" s="661"/>
      <c r="BJ32" s="661"/>
      <c r="BK32" s="661"/>
      <c r="BL32" s="661"/>
      <c r="BM32" s="662">
        <v>94.2</v>
      </c>
      <c r="BN32" s="661"/>
      <c r="BO32" s="661"/>
      <c r="BP32" s="661"/>
      <c r="BQ32" s="663"/>
      <c r="BR32" s="660">
        <v>98.3</v>
      </c>
      <c r="BS32" s="661"/>
      <c r="BT32" s="661"/>
      <c r="BU32" s="661"/>
      <c r="BV32" s="661"/>
      <c r="BW32" s="661"/>
      <c r="BX32" s="662">
        <v>93.7</v>
      </c>
      <c r="BY32" s="661"/>
      <c r="BZ32" s="661"/>
      <c r="CA32" s="661"/>
      <c r="CB32" s="663"/>
      <c r="CD32" s="658"/>
      <c r="CE32" s="659"/>
      <c r="CF32" s="607" t="s">
        <v>300</v>
      </c>
      <c r="CG32" s="608"/>
      <c r="CH32" s="608"/>
      <c r="CI32" s="608"/>
      <c r="CJ32" s="608"/>
      <c r="CK32" s="608"/>
      <c r="CL32" s="608"/>
      <c r="CM32" s="608"/>
      <c r="CN32" s="608"/>
      <c r="CO32" s="608"/>
      <c r="CP32" s="608"/>
      <c r="CQ32" s="609"/>
      <c r="CR32" s="593">
        <v>229</v>
      </c>
      <c r="CS32" s="594"/>
      <c r="CT32" s="594"/>
      <c r="CU32" s="594"/>
      <c r="CV32" s="594"/>
      <c r="CW32" s="594"/>
      <c r="CX32" s="594"/>
      <c r="CY32" s="595"/>
      <c r="CZ32" s="627">
        <v>0</v>
      </c>
      <c r="DA32" s="628"/>
      <c r="DB32" s="628"/>
      <c r="DC32" s="629"/>
      <c r="DD32" s="602">
        <v>229</v>
      </c>
      <c r="DE32" s="594"/>
      <c r="DF32" s="594"/>
      <c r="DG32" s="594"/>
      <c r="DH32" s="594"/>
      <c r="DI32" s="594"/>
      <c r="DJ32" s="594"/>
      <c r="DK32" s="595"/>
      <c r="DL32" s="602">
        <v>229</v>
      </c>
      <c r="DM32" s="594"/>
      <c r="DN32" s="594"/>
      <c r="DO32" s="594"/>
      <c r="DP32" s="594"/>
      <c r="DQ32" s="594"/>
      <c r="DR32" s="594"/>
      <c r="DS32" s="594"/>
      <c r="DT32" s="594"/>
      <c r="DU32" s="594"/>
      <c r="DV32" s="595"/>
      <c r="DW32" s="598">
        <v>0</v>
      </c>
      <c r="DX32" s="623"/>
      <c r="DY32" s="623"/>
      <c r="DZ32" s="623"/>
      <c r="EA32" s="623"/>
      <c r="EB32" s="623"/>
      <c r="EC32" s="624"/>
    </row>
    <row r="33" spans="2:133" ht="11.25" customHeight="1">
      <c r="B33" s="590" t="s">
        <v>301</v>
      </c>
      <c r="C33" s="591"/>
      <c r="D33" s="591"/>
      <c r="E33" s="591"/>
      <c r="F33" s="591"/>
      <c r="G33" s="591"/>
      <c r="H33" s="591"/>
      <c r="I33" s="591"/>
      <c r="J33" s="591"/>
      <c r="K33" s="591"/>
      <c r="L33" s="591"/>
      <c r="M33" s="591"/>
      <c r="N33" s="591"/>
      <c r="O33" s="591"/>
      <c r="P33" s="591"/>
      <c r="Q33" s="592"/>
      <c r="R33" s="593">
        <v>5327600</v>
      </c>
      <c r="S33" s="594"/>
      <c r="T33" s="594"/>
      <c r="U33" s="594"/>
      <c r="V33" s="594"/>
      <c r="W33" s="594"/>
      <c r="X33" s="594"/>
      <c r="Y33" s="595"/>
      <c r="Z33" s="596">
        <v>10.8</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19255417</v>
      </c>
      <c r="CS33" s="625"/>
      <c r="CT33" s="625"/>
      <c r="CU33" s="625"/>
      <c r="CV33" s="625"/>
      <c r="CW33" s="625"/>
      <c r="CX33" s="625"/>
      <c r="CY33" s="626"/>
      <c r="CZ33" s="627">
        <v>40</v>
      </c>
      <c r="DA33" s="628"/>
      <c r="DB33" s="628"/>
      <c r="DC33" s="629"/>
      <c r="DD33" s="602">
        <v>15918596</v>
      </c>
      <c r="DE33" s="625"/>
      <c r="DF33" s="625"/>
      <c r="DG33" s="625"/>
      <c r="DH33" s="625"/>
      <c r="DI33" s="625"/>
      <c r="DJ33" s="625"/>
      <c r="DK33" s="626"/>
      <c r="DL33" s="602">
        <v>13867412</v>
      </c>
      <c r="DM33" s="625"/>
      <c r="DN33" s="625"/>
      <c r="DO33" s="625"/>
      <c r="DP33" s="625"/>
      <c r="DQ33" s="625"/>
      <c r="DR33" s="625"/>
      <c r="DS33" s="625"/>
      <c r="DT33" s="625"/>
      <c r="DU33" s="625"/>
      <c r="DV33" s="626"/>
      <c r="DW33" s="598">
        <v>45.5</v>
      </c>
      <c r="DX33" s="623"/>
      <c r="DY33" s="623"/>
      <c r="DZ33" s="623"/>
      <c r="EA33" s="623"/>
      <c r="EB33" s="623"/>
      <c r="EC33" s="624"/>
    </row>
    <row r="34" spans="2:133" ht="11.25" customHeight="1">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7191150</v>
      </c>
      <c r="CS34" s="594"/>
      <c r="CT34" s="594"/>
      <c r="CU34" s="594"/>
      <c r="CV34" s="594"/>
      <c r="CW34" s="594"/>
      <c r="CX34" s="594"/>
      <c r="CY34" s="595"/>
      <c r="CZ34" s="627">
        <v>14.9</v>
      </c>
      <c r="DA34" s="628"/>
      <c r="DB34" s="628"/>
      <c r="DC34" s="629"/>
      <c r="DD34" s="602">
        <v>5748393</v>
      </c>
      <c r="DE34" s="594"/>
      <c r="DF34" s="594"/>
      <c r="DG34" s="594"/>
      <c r="DH34" s="594"/>
      <c r="DI34" s="594"/>
      <c r="DJ34" s="594"/>
      <c r="DK34" s="595"/>
      <c r="DL34" s="602">
        <v>5516009</v>
      </c>
      <c r="DM34" s="594"/>
      <c r="DN34" s="594"/>
      <c r="DO34" s="594"/>
      <c r="DP34" s="594"/>
      <c r="DQ34" s="594"/>
      <c r="DR34" s="594"/>
      <c r="DS34" s="594"/>
      <c r="DT34" s="594"/>
      <c r="DU34" s="594"/>
      <c r="DV34" s="595"/>
      <c r="DW34" s="598">
        <v>18.100000000000001</v>
      </c>
      <c r="DX34" s="623"/>
      <c r="DY34" s="623"/>
      <c r="DZ34" s="623"/>
      <c r="EA34" s="623"/>
      <c r="EB34" s="623"/>
      <c r="EC34" s="624"/>
    </row>
    <row r="35" spans="2:133" ht="11.25" customHeight="1">
      <c r="B35" s="590" t="s">
        <v>307</v>
      </c>
      <c r="C35" s="591"/>
      <c r="D35" s="591"/>
      <c r="E35" s="591"/>
      <c r="F35" s="591"/>
      <c r="G35" s="591"/>
      <c r="H35" s="591"/>
      <c r="I35" s="591"/>
      <c r="J35" s="591"/>
      <c r="K35" s="591"/>
      <c r="L35" s="591"/>
      <c r="M35" s="591"/>
      <c r="N35" s="591"/>
      <c r="O35" s="591"/>
      <c r="P35" s="591"/>
      <c r="Q35" s="592"/>
      <c r="R35" s="593">
        <v>3000000</v>
      </c>
      <c r="S35" s="594"/>
      <c r="T35" s="594"/>
      <c r="U35" s="594"/>
      <c r="V35" s="594"/>
      <c r="W35" s="594"/>
      <c r="X35" s="594"/>
      <c r="Y35" s="595"/>
      <c r="Z35" s="596">
        <v>6.1</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5615420</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165781</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505193</v>
      </c>
      <c r="CS35" s="625"/>
      <c r="CT35" s="625"/>
      <c r="CU35" s="625"/>
      <c r="CV35" s="625"/>
      <c r="CW35" s="625"/>
      <c r="CX35" s="625"/>
      <c r="CY35" s="626"/>
      <c r="CZ35" s="627">
        <v>1</v>
      </c>
      <c r="DA35" s="628"/>
      <c r="DB35" s="628"/>
      <c r="DC35" s="629"/>
      <c r="DD35" s="602">
        <v>405606</v>
      </c>
      <c r="DE35" s="625"/>
      <c r="DF35" s="625"/>
      <c r="DG35" s="625"/>
      <c r="DH35" s="625"/>
      <c r="DI35" s="625"/>
      <c r="DJ35" s="625"/>
      <c r="DK35" s="626"/>
      <c r="DL35" s="602">
        <v>253635</v>
      </c>
      <c r="DM35" s="625"/>
      <c r="DN35" s="625"/>
      <c r="DO35" s="625"/>
      <c r="DP35" s="625"/>
      <c r="DQ35" s="625"/>
      <c r="DR35" s="625"/>
      <c r="DS35" s="625"/>
      <c r="DT35" s="625"/>
      <c r="DU35" s="625"/>
      <c r="DV35" s="626"/>
      <c r="DW35" s="598">
        <v>0.8</v>
      </c>
      <c r="DX35" s="623"/>
      <c r="DY35" s="623"/>
      <c r="DZ35" s="623"/>
      <c r="EA35" s="623"/>
      <c r="EB35" s="623"/>
      <c r="EC35" s="624"/>
    </row>
    <row r="36" spans="2:133" ht="11.25" customHeight="1">
      <c r="B36" s="636" t="s">
        <v>311</v>
      </c>
      <c r="C36" s="637"/>
      <c r="D36" s="637"/>
      <c r="E36" s="637"/>
      <c r="F36" s="637"/>
      <c r="G36" s="637"/>
      <c r="H36" s="637"/>
      <c r="I36" s="637"/>
      <c r="J36" s="637"/>
      <c r="K36" s="637"/>
      <c r="L36" s="637"/>
      <c r="M36" s="637"/>
      <c r="N36" s="637"/>
      <c r="O36" s="637"/>
      <c r="P36" s="637"/>
      <c r="Q36" s="638"/>
      <c r="R36" s="665">
        <v>49380697</v>
      </c>
      <c r="S36" s="666"/>
      <c r="T36" s="666"/>
      <c r="U36" s="666"/>
      <c r="V36" s="666"/>
      <c r="W36" s="666"/>
      <c r="X36" s="666"/>
      <c r="Y36" s="667"/>
      <c r="Z36" s="668">
        <v>100</v>
      </c>
      <c r="AA36" s="668"/>
      <c r="AB36" s="668"/>
      <c r="AC36" s="668"/>
      <c r="AD36" s="669">
        <v>27463208</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2131812</v>
      </c>
      <c r="BA36" s="594"/>
      <c r="BB36" s="594"/>
      <c r="BC36" s="594"/>
      <c r="BD36" s="625"/>
      <c r="BE36" s="625"/>
      <c r="BF36" s="650"/>
      <c r="BG36" s="607" t="s">
        <v>313</v>
      </c>
      <c r="BH36" s="608"/>
      <c r="BI36" s="608"/>
      <c r="BJ36" s="608"/>
      <c r="BK36" s="608"/>
      <c r="BL36" s="608"/>
      <c r="BM36" s="608"/>
      <c r="BN36" s="608"/>
      <c r="BO36" s="608"/>
      <c r="BP36" s="608"/>
      <c r="BQ36" s="608"/>
      <c r="BR36" s="608"/>
      <c r="BS36" s="608"/>
      <c r="BT36" s="608"/>
      <c r="BU36" s="609"/>
      <c r="BV36" s="593">
        <v>69764</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6644334</v>
      </c>
      <c r="CS36" s="594"/>
      <c r="CT36" s="594"/>
      <c r="CU36" s="594"/>
      <c r="CV36" s="594"/>
      <c r="CW36" s="594"/>
      <c r="CX36" s="594"/>
      <c r="CY36" s="595"/>
      <c r="CZ36" s="627">
        <v>13.8</v>
      </c>
      <c r="DA36" s="628"/>
      <c r="DB36" s="628"/>
      <c r="DC36" s="629"/>
      <c r="DD36" s="602">
        <v>6090112</v>
      </c>
      <c r="DE36" s="594"/>
      <c r="DF36" s="594"/>
      <c r="DG36" s="594"/>
      <c r="DH36" s="594"/>
      <c r="DI36" s="594"/>
      <c r="DJ36" s="594"/>
      <c r="DK36" s="595"/>
      <c r="DL36" s="602">
        <v>5183388</v>
      </c>
      <c r="DM36" s="594"/>
      <c r="DN36" s="594"/>
      <c r="DO36" s="594"/>
      <c r="DP36" s="594"/>
      <c r="DQ36" s="594"/>
      <c r="DR36" s="594"/>
      <c r="DS36" s="594"/>
      <c r="DT36" s="594"/>
      <c r="DU36" s="594"/>
      <c r="DV36" s="595"/>
      <c r="DW36" s="598">
        <v>17</v>
      </c>
      <c r="DX36" s="623"/>
      <c r="DY36" s="623"/>
      <c r="DZ36" s="623"/>
      <c r="EA36" s="623"/>
      <c r="EB36" s="623"/>
      <c r="EC36" s="624"/>
    </row>
    <row r="37" spans="2:133" ht="11.25" customHeight="1">
      <c r="AQ37" s="672" t="s">
        <v>315</v>
      </c>
      <c r="AR37" s="673"/>
      <c r="AS37" s="673"/>
      <c r="AT37" s="673"/>
      <c r="AU37" s="673"/>
      <c r="AV37" s="673"/>
      <c r="AW37" s="673"/>
      <c r="AX37" s="673"/>
      <c r="AY37" s="674"/>
      <c r="AZ37" s="593">
        <v>48360</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18234</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2418591</v>
      </c>
      <c r="CS37" s="625"/>
      <c r="CT37" s="625"/>
      <c r="CU37" s="625"/>
      <c r="CV37" s="625"/>
      <c r="CW37" s="625"/>
      <c r="CX37" s="625"/>
      <c r="CY37" s="626"/>
      <c r="CZ37" s="627">
        <v>5</v>
      </c>
      <c r="DA37" s="628"/>
      <c r="DB37" s="628"/>
      <c r="DC37" s="629"/>
      <c r="DD37" s="602">
        <v>2418591</v>
      </c>
      <c r="DE37" s="625"/>
      <c r="DF37" s="625"/>
      <c r="DG37" s="625"/>
      <c r="DH37" s="625"/>
      <c r="DI37" s="625"/>
      <c r="DJ37" s="625"/>
      <c r="DK37" s="626"/>
      <c r="DL37" s="602">
        <v>2158765</v>
      </c>
      <c r="DM37" s="625"/>
      <c r="DN37" s="625"/>
      <c r="DO37" s="625"/>
      <c r="DP37" s="625"/>
      <c r="DQ37" s="625"/>
      <c r="DR37" s="625"/>
      <c r="DS37" s="625"/>
      <c r="DT37" s="625"/>
      <c r="DU37" s="625"/>
      <c r="DV37" s="626"/>
      <c r="DW37" s="598">
        <v>7.1</v>
      </c>
      <c r="DX37" s="623"/>
      <c r="DY37" s="623"/>
      <c r="DZ37" s="623"/>
      <c r="EA37" s="623"/>
      <c r="EB37" s="623"/>
      <c r="EC37" s="624"/>
    </row>
    <row r="38" spans="2:133" ht="11.25" customHeight="1">
      <c r="AQ38" s="672" t="s">
        <v>318</v>
      </c>
      <c r="AR38" s="673"/>
      <c r="AS38" s="673"/>
      <c r="AT38" s="673"/>
      <c r="AU38" s="673"/>
      <c r="AV38" s="673"/>
      <c r="AW38" s="673"/>
      <c r="AX38" s="673"/>
      <c r="AY38" s="674"/>
      <c r="AZ38" s="593">
        <v>30548</v>
      </c>
      <c r="BA38" s="594"/>
      <c r="BB38" s="594"/>
      <c r="BC38" s="594"/>
      <c r="BD38" s="625"/>
      <c r="BE38" s="625"/>
      <c r="BF38" s="650"/>
      <c r="BG38" s="607" t="s">
        <v>319</v>
      </c>
      <c r="BH38" s="608"/>
      <c r="BI38" s="608"/>
      <c r="BJ38" s="608"/>
      <c r="BK38" s="608"/>
      <c r="BL38" s="608"/>
      <c r="BM38" s="608"/>
      <c r="BN38" s="608"/>
      <c r="BO38" s="608"/>
      <c r="BP38" s="608"/>
      <c r="BQ38" s="608"/>
      <c r="BR38" s="608"/>
      <c r="BS38" s="608"/>
      <c r="BT38" s="608"/>
      <c r="BU38" s="609"/>
      <c r="BV38" s="593">
        <v>31230</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3544248</v>
      </c>
      <c r="CS38" s="594"/>
      <c r="CT38" s="594"/>
      <c r="CU38" s="594"/>
      <c r="CV38" s="594"/>
      <c r="CW38" s="594"/>
      <c r="CX38" s="594"/>
      <c r="CY38" s="595"/>
      <c r="CZ38" s="627">
        <v>7.4</v>
      </c>
      <c r="DA38" s="628"/>
      <c r="DB38" s="628"/>
      <c r="DC38" s="629"/>
      <c r="DD38" s="602">
        <v>3054376</v>
      </c>
      <c r="DE38" s="594"/>
      <c r="DF38" s="594"/>
      <c r="DG38" s="594"/>
      <c r="DH38" s="594"/>
      <c r="DI38" s="594"/>
      <c r="DJ38" s="594"/>
      <c r="DK38" s="595"/>
      <c r="DL38" s="602">
        <v>2914380</v>
      </c>
      <c r="DM38" s="594"/>
      <c r="DN38" s="594"/>
      <c r="DO38" s="594"/>
      <c r="DP38" s="594"/>
      <c r="DQ38" s="594"/>
      <c r="DR38" s="594"/>
      <c r="DS38" s="594"/>
      <c r="DT38" s="594"/>
      <c r="DU38" s="594"/>
      <c r="DV38" s="595"/>
      <c r="DW38" s="598">
        <v>9.6</v>
      </c>
      <c r="DX38" s="623"/>
      <c r="DY38" s="623"/>
      <c r="DZ38" s="623"/>
      <c r="EA38" s="623"/>
      <c r="EB38" s="623"/>
      <c r="EC38" s="624"/>
    </row>
    <row r="39" spans="2:133" ht="11.25" customHeight="1">
      <c r="AQ39" s="672" t="s">
        <v>321</v>
      </c>
      <c r="AR39" s="673"/>
      <c r="AS39" s="673"/>
      <c r="AT39" s="673"/>
      <c r="AU39" s="673"/>
      <c r="AV39" s="673"/>
      <c r="AW39" s="673"/>
      <c r="AX39" s="673"/>
      <c r="AY39" s="674"/>
      <c r="AZ39" s="593">
        <v>5240</v>
      </c>
      <c r="BA39" s="594"/>
      <c r="BB39" s="594"/>
      <c r="BC39" s="594"/>
      <c r="BD39" s="625"/>
      <c r="BE39" s="625"/>
      <c r="BF39" s="650"/>
      <c r="BG39" s="678" t="s">
        <v>322</v>
      </c>
      <c r="BH39" s="679"/>
      <c r="BI39" s="679"/>
      <c r="BJ39" s="679"/>
      <c r="BK39" s="679"/>
      <c r="BL39" s="187"/>
      <c r="BM39" s="608" t="s">
        <v>323</v>
      </c>
      <c r="BN39" s="608"/>
      <c r="BO39" s="608"/>
      <c r="BP39" s="608"/>
      <c r="BQ39" s="608"/>
      <c r="BR39" s="608"/>
      <c r="BS39" s="608"/>
      <c r="BT39" s="608"/>
      <c r="BU39" s="609"/>
      <c r="BV39" s="593">
        <v>112</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920345</v>
      </c>
      <c r="CS39" s="625"/>
      <c r="CT39" s="625"/>
      <c r="CU39" s="625"/>
      <c r="CV39" s="625"/>
      <c r="CW39" s="625"/>
      <c r="CX39" s="625"/>
      <c r="CY39" s="626"/>
      <c r="CZ39" s="627">
        <v>1.9</v>
      </c>
      <c r="DA39" s="628"/>
      <c r="DB39" s="628"/>
      <c r="DC39" s="629"/>
      <c r="DD39" s="602">
        <v>619962</v>
      </c>
      <c r="DE39" s="625"/>
      <c r="DF39" s="625"/>
      <c r="DG39" s="625"/>
      <c r="DH39" s="625"/>
      <c r="DI39" s="625"/>
      <c r="DJ39" s="625"/>
      <c r="DK39" s="626"/>
      <c r="DL39" s="602" t="s">
        <v>325</v>
      </c>
      <c r="DM39" s="625"/>
      <c r="DN39" s="625"/>
      <c r="DO39" s="625"/>
      <c r="DP39" s="625"/>
      <c r="DQ39" s="625"/>
      <c r="DR39" s="625"/>
      <c r="DS39" s="625"/>
      <c r="DT39" s="625"/>
      <c r="DU39" s="625"/>
      <c r="DV39" s="626"/>
      <c r="DW39" s="598" t="s">
        <v>325</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326</v>
      </c>
      <c r="AR40" s="673"/>
      <c r="AS40" s="673"/>
      <c r="AT40" s="673"/>
      <c r="AU40" s="673"/>
      <c r="AV40" s="673"/>
      <c r="AW40" s="673"/>
      <c r="AX40" s="673"/>
      <c r="AY40" s="674"/>
      <c r="AZ40" s="593">
        <v>714665</v>
      </c>
      <c r="BA40" s="594"/>
      <c r="BB40" s="594"/>
      <c r="BC40" s="594"/>
      <c r="BD40" s="625"/>
      <c r="BE40" s="625"/>
      <c r="BF40" s="650"/>
      <c r="BG40" s="678"/>
      <c r="BH40" s="679"/>
      <c r="BI40" s="679"/>
      <c r="BJ40" s="679"/>
      <c r="BK40" s="679"/>
      <c r="BL40" s="187"/>
      <c r="BM40" s="608" t="s">
        <v>327</v>
      </c>
      <c r="BN40" s="608"/>
      <c r="BO40" s="608"/>
      <c r="BP40" s="608"/>
      <c r="BQ40" s="608"/>
      <c r="BR40" s="608"/>
      <c r="BS40" s="608"/>
      <c r="BT40" s="608"/>
      <c r="BU40" s="609"/>
      <c r="BV40" s="593">
        <v>85</v>
      </c>
      <c r="BW40" s="594"/>
      <c r="BX40" s="594"/>
      <c r="BY40" s="594"/>
      <c r="BZ40" s="594"/>
      <c r="CA40" s="594"/>
      <c r="CB40" s="603"/>
      <c r="CD40" s="607" t="s">
        <v>328</v>
      </c>
      <c r="CE40" s="608"/>
      <c r="CF40" s="608"/>
      <c r="CG40" s="608"/>
      <c r="CH40" s="608"/>
      <c r="CI40" s="608"/>
      <c r="CJ40" s="608"/>
      <c r="CK40" s="608"/>
      <c r="CL40" s="608"/>
      <c r="CM40" s="608"/>
      <c r="CN40" s="608"/>
      <c r="CO40" s="608"/>
      <c r="CP40" s="608"/>
      <c r="CQ40" s="609"/>
      <c r="CR40" s="593">
        <v>450147</v>
      </c>
      <c r="CS40" s="594"/>
      <c r="CT40" s="594"/>
      <c r="CU40" s="594"/>
      <c r="CV40" s="594"/>
      <c r="CW40" s="594"/>
      <c r="CX40" s="594"/>
      <c r="CY40" s="595"/>
      <c r="CZ40" s="627">
        <v>0.9</v>
      </c>
      <c r="DA40" s="628"/>
      <c r="DB40" s="628"/>
      <c r="DC40" s="629"/>
      <c r="DD40" s="602">
        <v>147</v>
      </c>
      <c r="DE40" s="594"/>
      <c r="DF40" s="594"/>
      <c r="DG40" s="594"/>
      <c r="DH40" s="594"/>
      <c r="DI40" s="594"/>
      <c r="DJ40" s="594"/>
      <c r="DK40" s="595"/>
      <c r="DL40" s="602" t="s">
        <v>325</v>
      </c>
      <c r="DM40" s="594"/>
      <c r="DN40" s="594"/>
      <c r="DO40" s="594"/>
      <c r="DP40" s="594"/>
      <c r="DQ40" s="594"/>
      <c r="DR40" s="594"/>
      <c r="DS40" s="594"/>
      <c r="DT40" s="594"/>
      <c r="DU40" s="594"/>
      <c r="DV40" s="595"/>
      <c r="DW40" s="598" t="s">
        <v>325</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5">
        <v>2684795</v>
      </c>
      <c r="BA41" s="666"/>
      <c r="BB41" s="666"/>
      <c r="BC41" s="666"/>
      <c r="BD41" s="661"/>
      <c r="BE41" s="661"/>
      <c r="BF41" s="663"/>
      <c r="BG41" s="680"/>
      <c r="BH41" s="681"/>
      <c r="BI41" s="681"/>
      <c r="BJ41" s="681"/>
      <c r="BK41" s="681"/>
      <c r="BL41" s="189"/>
      <c r="BM41" s="614" t="s">
        <v>330</v>
      </c>
      <c r="BN41" s="614"/>
      <c r="BO41" s="614"/>
      <c r="BP41" s="614"/>
      <c r="BQ41" s="614"/>
      <c r="BR41" s="614"/>
      <c r="BS41" s="614"/>
      <c r="BT41" s="614"/>
      <c r="BU41" s="615"/>
      <c r="BV41" s="665">
        <v>285</v>
      </c>
      <c r="BW41" s="666"/>
      <c r="BX41" s="666"/>
      <c r="BY41" s="666"/>
      <c r="BZ41" s="666"/>
      <c r="CA41" s="666"/>
      <c r="CB41" s="675"/>
      <c r="CD41" s="607" t="s">
        <v>331</v>
      </c>
      <c r="CE41" s="608"/>
      <c r="CF41" s="608"/>
      <c r="CG41" s="608"/>
      <c r="CH41" s="608"/>
      <c r="CI41" s="608"/>
      <c r="CJ41" s="608"/>
      <c r="CK41" s="608"/>
      <c r="CL41" s="608"/>
      <c r="CM41" s="608"/>
      <c r="CN41" s="608"/>
      <c r="CO41" s="608"/>
      <c r="CP41" s="608"/>
      <c r="CQ41" s="609"/>
      <c r="CR41" s="593" t="s">
        <v>208</v>
      </c>
      <c r="CS41" s="625"/>
      <c r="CT41" s="625"/>
      <c r="CU41" s="625"/>
      <c r="CV41" s="625"/>
      <c r="CW41" s="625"/>
      <c r="CX41" s="625"/>
      <c r="CY41" s="626"/>
      <c r="CZ41" s="627" t="s">
        <v>208</v>
      </c>
      <c r="DA41" s="628"/>
      <c r="DB41" s="628"/>
      <c r="DC41" s="629"/>
      <c r="DD41" s="602" t="s">
        <v>208</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3996223</v>
      </c>
      <c r="CS42" s="594"/>
      <c r="CT42" s="594"/>
      <c r="CU42" s="594"/>
      <c r="CV42" s="594"/>
      <c r="CW42" s="594"/>
      <c r="CX42" s="594"/>
      <c r="CY42" s="595"/>
      <c r="CZ42" s="627">
        <v>8.3000000000000007</v>
      </c>
      <c r="DA42" s="676"/>
      <c r="DB42" s="676"/>
      <c r="DC42" s="677"/>
      <c r="DD42" s="602">
        <v>912994</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264296</v>
      </c>
      <c r="CS43" s="625"/>
      <c r="CT43" s="625"/>
      <c r="CU43" s="625"/>
      <c r="CV43" s="625"/>
      <c r="CW43" s="625"/>
      <c r="CX43" s="625"/>
      <c r="CY43" s="626"/>
      <c r="CZ43" s="627">
        <v>0.5</v>
      </c>
      <c r="DA43" s="628"/>
      <c r="DB43" s="628"/>
      <c r="DC43" s="629"/>
      <c r="DD43" s="602">
        <v>251553</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336</v>
      </c>
      <c r="CD44" s="699" t="s">
        <v>288</v>
      </c>
      <c r="CE44" s="700"/>
      <c r="CF44" s="590" t="s">
        <v>337</v>
      </c>
      <c r="CG44" s="591"/>
      <c r="CH44" s="591"/>
      <c r="CI44" s="591"/>
      <c r="CJ44" s="591"/>
      <c r="CK44" s="591"/>
      <c r="CL44" s="591"/>
      <c r="CM44" s="591"/>
      <c r="CN44" s="591"/>
      <c r="CO44" s="591"/>
      <c r="CP44" s="591"/>
      <c r="CQ44" s="592"/>
      <c r="CR44" s="593">
        <v>3994004</v>
      </c>
      <c r="CS44" s="594"/>
      <c r="CT44" s="594"/>
      <c r="CU44" s="594"/>
      <c r="CV44" s="594"/>
      <c r="CW44" s="594"/>
      <c r="CX44" s="594"/>
      <c r="CY44" s="595"/>
      <c r="CZ44" s="627">
        <v>8.3000000000000007</v>
      </c>
      <c r="DA44" s="676"/>
      <c r="DB44" s="676"/>
      <c r="DC44" s="677"/>
      <c r="DD44" s="602">
        <v>912994</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338</v>
      </c>
      <c r="CG45" s="591"/>
      <c r="CH45" s="591"/>
      <c r="CI45" s="591"/>
      <c r="CJ45" s="591"/>
      <c r="CK45" s="591"/>
      <c r="CL45" s="591"/>
      <c r="CM45" s="591"/>
      <c r="CN45" s="591"/>
      <c r="CO45" s="591"/>
      <c r="CP45" s="591"/>
      <c r="CQ45" s="592"/>
      <c r="CR45" s="593">
        <v>2767572</v>
      </c>
      <c r="CS45" s="625"/>
      <c r="CT45" s="625"/>
      <c r="CU45" s="625"/>
      <c r="CV45" s="625"/>
      <c r="CW45" s="625"/>
      <c r="CX45" s="625"/>
      <c r="CY45" s="626"/>
      <c r="CZ45" s="627">
        <v>5.8</v>
      </c>
      <c r="DA45" s="628"/>
      <c r="DB45" s="628"/>
      <c r="DC45" s="629"/>
      <c r="DD45" s="602">
        <v>115828</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339</v>
      </c>
      <c r="CG46" s="591"/>
      <c r="CH46" s="591"/>
      <c r="CI46" s="591"/>
      <c r="CJ46" s="591"/>
      <c r="CK46" s="591"/>
      <c r="CL46" s="591"/>
      <c r="CM46" s="591"/>
      <c r="CN46" s="591"/>
      <c r="CO46" s="591"/>
      <c r="CP46" s="591"/>
      <c r="CQ46" s="592"/>
      <c r="CR46" s="593">
        <v>1194715</v>
      </c>
      <c r="CS46" s="594"/>
      <c r="CT46" s="594"/>
      <c r="CU46" s="594"/>
      <c r="CV46" s="594"/>
      <c r="CW46" s="594"/>
      <c r="CX46" s="594"/>
      <c r="CY46" s="595"/>
      <c r="CZ46" s="627">
        <v>2.5</v>
      </c>
      <c r="DA46" s="676"/>
      <c r="DB46" s="676"/>
      <c r="DC46" s="677"/>
      <c r="DD46" s="602">
        <v>793999</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340</v>
      </c>
      <c r="CG47" s="591"/>
      <c r="CH47" s="591"/>
      <c r="CI47" s="591"/>
      <c r="CJ47" s="591"/>
      <c r="CK47" s="591"/>
      <c r="CL47" s="591"/>
      <c r="CM47" s="591"/>
      <c r="CN47" s="591"/>
      <c r="CO47" s="591"/>
      <c r="CP47" s="591"/>
      <c r="CQ47" s="592"/>
      <c r="CR47" s="593">
        <v>2219</v>
      </c>
      <c r="CS47" s="625"/>
      <c r="CT47" s="625"/>
      <c r="CU47" s="625"/>
      <c r="CV47" s="625"/>
      <c r="CW47" s="625"/>
      <c r="CX47" s="625"/>
      <c r="CY47" s="626"/>
      <c r="CZ47" s="627">
        <v>0</v>
      </c>
      <c r="DA47" s="628"/>
      <c r="DB47" s="628"/>
      <c r="DC47" s="629"/>
      <c r="DD47" s="602" t="s">
        <v>325</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341</v>
      </c>
      <c r="CG48" s="591"/>
      <c r="CH48" s="591"/>
      <c r="CI48" s="591"/>
      <c r="CJ48" s="591"/>
      <c r="CK48" s="591"/>
      <c r="CL48" s="591"/>
      <c r="CM48" s="591"/>
      <c r="CN48" s="591"/>
      <c r="CO48" s="591"/>
      <c r="CP48" s="591"/>
      <c r="CQ48" s="592"/>
      <c r="CR48" s="593" t="s">
        <v>325</v>
      </c>
      <c r="CS48" s="594"/>
      <c r="CT48" s="594"/>
      <c r="CU48" s="594"/>
      <c r="CV48" s="594"/>
      <c r="CW48" s="594"/>
      <c r="CX48" s="594"/>
      <c r="CY48" s="595"/>
      <c r="CZ48" s="627" t="s">
        <v>325</v>
      </c>
      <c r="DA48" s="676"/>
      <c r="DB48" s="676"/>
      <c r="DC48" s="677"/>
      <c r="DD48" s="602" t="s">
        <v>325</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342</v>
      </c>
      <c r="CE49" s="637"/>
      <c r="CF49" s="637"/>
      <c r="CG49" s="637"/>
      <c r="CH49" s="637"/>
      <c r="CI49" s="637"/>
      <c r="CJ49" s="637"/>
      <c r="CK49" s="637"/>
      <c r="CL49" s="637"/>
      <c r="CM49" s="637"/>
      <c r="CN49" s="637"/>
      <c r="CO49" s="637"/>
      <c r="CP49" s="637"/>
      <c r="CQ49" s="638"/>
      <c r="CR49" s="665">
        <v>48129710</v>
      </c>
      <c r="CS49" s="661"/>
      <c r="CT49" s="661"/>
      <c r="CU49" s="661"/>
      <c r="CV49" s="661"/>
      <c r="CW49" s="661"/>
      <c r="CX49" s="661"/>
      <c r="CY49" s="688"/>
      <c r="CZ49" s="689">
        <v>100</v>
      </c>
      <c r="DA49" s="690"/>
      <c r="DB49" s="690"/>
      <c r="DC49" s="691"/>
      <c r="DD49" s="692">
        <v>33445871</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16" zoomScale="70" zoomScaleNormal="25" zoomScaleSheetLayoutView="70" workbookViewId="0">
      <selection activeCell="BQ103" sqref="BQ103:DZ10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365</v>
      </c>
      <c r="C7" s="720"/>
      <c r="D7" s="720"/>
      <c r="E7" s="720"/>
      <c r="F7" s="720"/>
      <c r="G7" s="720"/>
      <c r="H7" s="720"/>
      <c r="I7" s="720"/>
      <c r="J7" s="720"/>
      <c r="K7" s="720"/>
      <c r="L7" s="720"/>
      <c r="M7" s="720"/>
      <c r="N7" s="720"/>
      <c r="O7" s="720"/>
      <c r="P7" s="721"/>
      <c r="Q7" s="722">
        <v>49006</v>
      </c>
      <c r="R7" s="723"/>
      <c r="S7" s="723"/>
      <c r="T7" s="723"/>
      <c r="U7" s="723"/>
      <c r="V7" s="723">
        <v>47755</v>
      </c>
      <c r="W7" s="723"/>
      <c r="X7" s="723"/>
      <c r="Y7" s="723"/>
      <c r="Z7" s="723"/>
      <c r="AA7" s="723">
        <v>1251</v>
      </c>
      <c r="AB7" s="723"/>
      <c r="AC7" s="723"/>
      <c r="AD7" s="723"/>
      <c r="AE7" s="724"/>
      <c r="AF7" s="725">
        <v>1037</v>
      </c>
      <c r="AG7" s="726"/>
      <c r="AH7" s="726"/>
      <c r="AI7" s="726"/>
      <c r="AJ7" s="727"/>
      <c r="AK7" s="762">
        <v>1201</v>
      </c>
      <c r="AL7" s="763"/>
      <c r="AM7" s="763"/>
      <c r="AN7" s="763"/>
      <c r="AO7" s="763"/>
      <c r="AP7" s="763">
        <v>51964</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551</v>
      </c>
      <c r="BT7" s="767"/>
      <c r="BU7" s="767"/>
      <c r="BV7" s="767"/>
      <c r="BW7" s="767"/>
      <c r="BX7" s="767"/>
      <c r="BY7" s="767"/>
      <c r="BZ7" s="767"/>
      <c r="CA7" s="767"/>
      <c r="CB7" s="767"/>
      <c r="CC7" s="767"/>
      <c r="CD7" s="767"/>
      <c r="CE7" s="767"/>
      <c r="CF7" s="767"/>
      <c r="CG7" s="768"/>
      <c r="CH7" s="759">
        <v>1</v>
      </c>
      <c r="CI7" s="760"/>
      <c r="CJ7" s="760"/>
      <c r="CK7" s="760"/>
      <c r="CL7" s="761"/>
      <c r="CM7" s="759">
        <v>55</v>
      </c>
      <c r="CN7" s="760"/>
      <c r="CO7" s="760"/>
      <c r="CP7" s="760"/>
      <c r="CQ7" s="761"/>
      <c r="CR7" s="759">
        <v>50</v>
      </c>
      <c r="CS7" s="760"/>
      <c r="CT7" s="760"/>
      <c r="CU7" s="760"/>
      <c r="CV7" s="761"/>
      <c r="CW7" s="759" t="s">
        <v>557</v>
      </c>
      <c r="CX7" s="760"/>
      <c r="CY7" s="760"/>
      <c r="CZ7" s="760"/>
      <c r="DA7" s="761"/>
      <c r="DB7" s="759" t="s">
        <v>559</v>
      </c>
      <c r="DC7" s="760"/>
      <c r="DD7" s="760"/>
      <c r="DE7" s="760"/>
      <c r="DF7" s="761"/>
      <c r="DG7" s="759" t="s">
        <v>558</v>
      </c>
      <c r="DH7" s="760"/>
      <c r="DI7" s="760"/>
      <c r="DJ7" s="760"/>
      <c r="DK7" s="761"/>
      <c r="DL7" s="759" t="s">
        <v>559</v>
      </c>
      <c r="DM7" s="760"/>
      <c r="DN7" s="760"/>
      <c r="DO7" s="760"/>
      <c r="DP7" s="761"/>
      <c r="DQ7" s="759" t="s">
        <v>559</v>
      </c>
      <c r="DR7" s="760"/>
      <c r="DS7" s="760"/>
      <c r="DT7" s="760"/>
      <c r="DU7" s="761"/>
      <c r="DV7" s="740"/>
      <c r="DW7" s="741"/>
      <c r="DX7" s="741"/>
      <c r="DY7" s="741"/>
      <c r="DZ7" s="742"/>
      <c r="EA7" s="205"/>
    </row>
    <row r="8" spans="1:131" s="206" customFormat="1" ht="26.25" customHeight="1">
      <c r="A8" s="212">
        <v>2</v>
      </c>
      <c r="B8" s="743" t="s">
        <v>366</v>
      </c>
      <c r="C8" s="744"/>
      <c r="D8" s="744"/>
      <c r="E8" s="744"/>
      <c r="F8" s="744"/>
      <c r="G8" s="744"/>
      <c r="H8" s="744"/>
      <c r="I8" s="744"/>
      <c r="J8" s="744"/>
      <c r="K8" s="744"/>
      <c r="L8" s="744"/>
      <c r="M8" s="744"/>
      <c r="N8" s="744"/>
      <c r="O8" s="744"/>
      <c r="P8" s="745"/>
      <c r="Q8" s="746">
        <v>39</v>
      </c>
      <c r="R8" s="747"/>
      <c r="S8" s="747"/>
      <c r="T8" s="747"/>
      <c r="U8" s="747"/>
      <c r="V8" s="747">
        <v>39</v>
      </c>
      <c r="W8" s="747"/>
      <c r="X8" s="747"/>
      <c r="Y8" s="747"/>
      <c r="Z8" s="747"/>
      <c r="AA8" s="747" t="s">
        <v>535</v>
      </c>
      <c r="AB8" s="747"/>
      <c r="AC8" s="747"/>
      <c r="AD8" s="747"/>
      <c r="AE8" s="748"/>
      <c r="AF8" s="749" t="s">
        <v>110</v>
      </c>
      <c r="AG8" s="750"/>
      <c r="AH8" s="750"/>
      <c r="AI8" s="750"/>
      <c r="AJ8" s="751"/>
      <c r="AK8" s="752">
        <v>16</v>
      </c>
      <c r="AL8" s="753"/>
      <c r="AM8" s="753"/>
      <c r="AN8" s="753"/>
      <c r="AO8" s="753"/>
      <c r="AP8" s="753">
        <v>104</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552</v>
      </c>
      <c r="BT8" s="757"/>
      <c r="BU8" s="757"/>
      <c r="BV8" s="757"/>
      <c r="BW8" s="757"/>
      <c r="BX8" s="757"/>
      <c r="BY8" s="757"/>
      <c r="BZ8" s="757"/>
      <c r="CA8" s="757"/>
      <c r="CB8" s="757"/>
      <c r="CC8" s="757"/>
      <c r="CD8" s="757"/>
      <c r="CE8" s="757"/>
      <c r="CF8" s="757"/>
      <c r="CG8" s="758"/>
      <c r="CH8" s="769">
        <v>-2</v>
      </c>
      <c r="CI8" s="770"/>
      <c r="CJ8" s="770"/>
      <c r="CK8" s="770"/>
      <c r="CL8" s="771"/>
      <c r="CM8" s="769">
        <v>60</v>
      </c>
      <c r="CN8" s="770"/>
      <c r="CO8" s="770"/>
      <c r="CP8" s="770"/>
      <c r="CQ8" s="771"/>
      <c r="CR8" s="769">
        <v>25</v>
      </c>
      <c r="CS8" s="770"/>
      <c r="CT8" s="770"/>
      <c r="CU8" s="770"/>
      <c r="CV8" s="771"/>
      <c r="CW8" s="769">
        <v>8</v>
      </c>
      <c r="CX8" s="770"/>
      <c r="CY8" s="770"/>
      <c r="CZ8" s="770"/>
      <c r="DA8" s="771"/>
      <c r="DB8" s="769" t="s">
        <v>559</v>
      </c>
      <c r="DC8" s="770"/>
      <c r="DD8" s="770"/>
      <c r="DE8" s="770"/>
      <c r="DF8" s="771"/>
      <c r="DG8" s="769" t="s">
        <v>558</v>
      </c>
      <c r="DH8" s="770"/>
      <c r="DI8" s="770"/>
      <c r="DJ8" s="770"/>
      <c r="DK8" s="771"/>
      <c r="DL8" s="769" t="s">
        <v>559</v>
      </c>
      <c r="DM8" s="770"/>
      <c r="DN8" s="770"/>
      <c r="DO8" s="770"/>
      <c r="DP8" s="771"/>
      <c r="DQ8" s="769" t="s">
        <v>559</v>
      </c>
      <c r="DR8" s="770"/>
      <c r="DS8" s="770"/>
      <c r="DT8" s="770"/>
      <c r="DU8" s="771"/>
      <c r="DV8" s="772"/>
      <c r="DW8" s="773"/>
      <c r="DX8" s="773"/>
      <c r="DY8" s="773"/>
      <c r="DZ8" s="774"/>
      <c r="EA8" s="205"/>
    </row>
    <row r="9" spans="1:131" s="206" customFormat="1" ht="26.25" customHeight="1">
      <c r="A9" s="212">
        <v>3</v>
      </c>
      <c r="B9" s="743" t="s">
        <v>367</v>
      </c>
      <c r="C9" s="744"/>
      <c r="D9" s="744"/>
      <c r="E9" s="744"/>
      <c r="F9" s="744"/>
      <c r="G9" s="744"/>
      <c r="H9" s="744"/>
      <c r="I9" s="744"/>
      <c r="J9" s="744"/>
      <c r="K9" s="744"/>
      <c r="L9" s="744"/>
      <c r="M9" s="744"/>
      <c r="N9" s="744"/>
      <c r="O9" s="744"/>
      <c r="P9" s="745"/>
      <c r="Q9" s="746">
        <v>415</v>
      </c>
      <c r="R9" s="747"/>
      <c r="S9" s="747"/>
      <c r="T9" s="747"/>
      <c r="U9" s="747"/>
      <c r="V9" s="747">
        <v>415</v>
      </c>
      <c r="W9" s="747"/>
      <c r="X9" s="747"/>
      <c r="Y9" s="747"/>
      <c r="Z9" s="747"/>
      <c r="AA9" s="747" t="s">
        <v>535</v>
      </c>
      <c r="AB9" s="747"/>
      <c r="AC9" s="747"/>
      <c r="AD9" s="747"/>
      <c r="AE9" s="748"/>
      <c r="AF9" s="749" t="s">
        <v>110</v>
      </c>
      <c r="AG9" s="750"/>
      <c r="AH9" s="750"/>
      <c r="AI9" s="750"/>
      <c r="AJ9" s="751"/>
      <c r="AK9" s="752">
        <v>0</v>
      </c>
      <c r="AL9" s="753"/>
      <c r="AM9" s="753"/>
      <c r="AN9" s="753"/>
      <c r="AO9" s="753"/>
      <c r="AP9" s="753">
        <v>1833</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t="s">
        <v>560</v>
      </c>
      <c r="BS9" s="756" t="s">
        <v>553</v>
      </c>
      <c r="BT9" s="757"/>
      <c r="BU9" s="757"/>
      <c r="BV9" s="757"/>
      <c r="BW9" s="757"/>
      <c r="BX9" s="757"/>
      <c r="BY9" s="757"/>
      <c r="BZ9" s="757"/>
      <c r="CA9" s="757"/>
      <c r="CB9" s="757"/>
      <c r="CC9" s="757"/>
      <c r="CD9" s="757"/>
      <c r="CE9" s="757"/>
      <c r="CF9" s="757"/>
      <c r="CG9" s="758"/>
      <c r="CH9" s="769">
        <v>12</v>
      </c>
      <c r="CI9" s="770"/>
      <c r="CJ9" s="770"/>
      <c r="CK9" s="770"/>
      <c r="CL9" s="771"/>
      <c r="CM9" s="769">
        <v>488</v>
      </c>
      <c r="CN9" s="770"/>
      <c r="CO9" s="770"/>
      <c r="CP9" s="770"/>
      <c r="CQ9" s="771"/>
      <c r="CR9" s="769">
        <v>5</v>
      </c>
      <c r="CS9" s="770"/>
      <c r="CT9" s="770"/>
      <c r="CU9" s="770"/>
      <c r="CV9" s="771"/>
      <c r="CW9" s="769" t="s">
        <v>558</v>
      </c>
      <c r="CX9" s="770"/>
      <c r="CY9" s="770"/>
      <c r="CZ9" s="770"/>
      <c r="DA9" s="771"/>
      <c r="DB9" s="769" t="s">
        <v>559</v>
      </c>
      <c r="DC9" s="770"/>
      <c r="DD9" s="770"/>
      <c r="DE9" s="770"/>
      <c r="DF9" s="771"/>
      <c r="DG9" s="769">
        <v>6214</v>
      </c>
      <c r="DH9" s="770"/>
      <c r="DI9" s="770"/>
      <c r="DJ9" s="770"/>
      <c r="DK9" s="771"/>
      <c r="DL9" s="769" t="s">
        <v>559</v>
      </c>
      <c r="DM9" s="770"/>
      <c r="DN9" s="770"/>
      <c r="DO9" s="770"/>
      <c r="DP9" s="771"/>
      <c r="DQ9" s="769">
        <v>6125</v>
      </c>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t="s">
        <v>560</v>
      </c>
      <c r="BS10" s="756" t="s">
        <v>561</v>
      </c>
      <c r="BT10" s="757"/>
      <c r="BU10" s="757"/>
      <c r="BV10" s="757"/>
      <c r="BW10" s="757"/>
      <c r="BX10" s="757"/>
      <c r="BY10" s="757"/>
      <c r="BZ10" s="757"/>
      <c r="CA10" s="757"/>
      <c r="CB10" s="757"/>
      <c r="CC10" s="757"/>
      <c r="CD10" s="757"/>
      <c r="CE10" s="757"/>
      <c r="CF10" s="757"/>
      <c r="CG10" s="758"/>
      <c r="CH10" s="769">
        <v>-474</v>
      </c>
      <c r="CI10" s="770"/>
      <c r="CJ10" s="770"/>
      <c r="CK10" s="770"/>
      <c r="CL10" s="771"/>
      <c r="CM10" s="769">
        <v>1332</v>
      </c>
      <c r="CN10" s="770"/>
      <c r="CO10" s="770"/>
      <c r="CP10" s="770"/>
      <c r="CQ10" s="771"/>
      <c r="CR10" s="769">
        <v>1202</v>
      </c>
      <c r="CS10" s="770"/>
      <c r="CT10" s="770"/>
      <c r="CU10" s="770"/>
      <c r="CV10" s="771"/>
      <c r="CW10" s="769">
        <v>346</v>
      </c>
      <c r="CX10" s="770"/>
      <c r="CY10" s="770"/>
      <c r="CZ10" s="770"/>
      <c r="DA10" s="771"/>
      <c r="DB10" s="769">
        <v>1940</v>
      </c>
      <c r="DC10" s="770"/>
      <c r="DD10" s="770"/>
      <c r="DE10" s="770"/>
      <c r="DF10" s="771"/>
      <c r="DG10" s="769" t="s">
        <v>558</v>
      </c>
      <c r="DH10" s="770"/>
      <c r="DI10" s="770"/>
      <c r="DJ10" s="770"/>
      <c r="DK10" s="771"/>
      <c r="DL10" s="769" t="s">
        <v>559</v>
      </c>
      <c r="DM10" s="770"/>
      <c r="DN10" s="770"/>
      <c r="DO10" s="770"/>
      <c r="DP10" s="771"/>
      <c r="DQ10" s="769">
        <v>710</v>
      </c>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368</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369</v>
      </c>
      <c r="B23" s="778" t="s">
        <v>370</v>
      </c>
      <c r="C23" s="779"/>
      <c r="D23" s="779"/>
      <c r="E23" s="779"/>
      <c r="F23" s="779"/>
      <c r="G23" s="779"/>
      <c r="H23" s="779"/>
      <c r="I23" s="779"/>
      <c r="J23" s="779"/>
      <c r="K23" s="779"/>
      <c r="L23" s="779"/>
      <c r="M23" s="779"/>
      <c r="N23" s="779"/>
      <c r="O23" s="779"/>
      <c r="P23" s="780"/>
      <c r="Q23" s="781">
        <v>49406</v>
      </c>
      <c r="R23" s="782"/>
      <c r="S23" s="782"/>
      <c r="T23" s="782"/>
      <c r="U23" s="782"/>
      <c r="V23" s="782">
        <v>48155</v>
      </c>
      <c r="W23" s="782"/>
      <c r="X23" s="782"/>
      <c r="Y23" s="782"/>
      <c r="Z23" s="782"/>
      <c r="AA23" s="782">
        <v>1251</v>
      </c>
      <c r="AB23" s="782"/>
      <c r="AC23" s="782"/>
      <c r="AD23" s="782"/>
      <c r="AE23" s="783"/>
      <c r="AF23" s="784">
        <v>1037</v>
      </c>
      <c r="AG23" s="782"/>
      <c r="AH23" s="782"/>
      <c r="AI23" s="782"/>
      <c r="AJ23" s="785"/>
      <c r="AK23" s="786"/>
      <c r="AL23" s="787"/>
      <c r="AM23" s="787"/>
      <c r="AN23" s="787"/>
      <c r="AO23" s="787"/>
      <c r="AP23" s="782">
        <v>53900</v>
      </c>
      <c r="AQ23" s="782"/>
      <c r="AR23" s="782"/>
      <c r="AS23" s="782"/>
      <c r="AT23" s="782"/>
      <c r="AU23" s="788"/>
      <c r="AV23" s="788"/>
      <c r="AW23" s="788"/>
      <c r="AX23" s="788"/>
      <c r="AY23" s="789"/>
      <c r="AZ23" s="797" t="s">
        <v>110</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371</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372</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348</v>
      </c>
      <c r="B26" s="729"/>
      <c r="C26" s="729"/>
      <c r="D26" s="729"/>
      <c r="E26" s="729"/>
      <c r="F26" s="729"/>
      <c r="G26" s="729"/>
      <c r="H26" s="729"/>
      <c r="I26" s="729"/>
      <c r="J26" s="729"/>
      <c r="K26" s="729"/>
      <c r="L26" s="729"/>
      <c r="M26" s="729"/>
      <c r="N26" s="729"/>
      <c r="O26" s="729"/>
      <c r="P26" s="730"/>
      <c r="Q26" s="705" t="s">
        <v>373</v>
      </c>
      <c r="R26" s="706"/>
      <c r="S26" s="706"/>
      <c r="T26" s="706"/>
      <c r="U26" s="707"/>
      <c r="V26" s="705" t="s">
        <v>374</v>
      </c>
      <c r="W26" s="706"/>
      <c r="X26" s="706"/>
      <c r="Y26" s="706"/>
      <c r="Z26" s="707"/>
      <c r="AA26" s="705" t="s">
        <v>375</v>
      </c>
      <c r="AB26" s="706"/>
      <c r="AC26" s="706"/>
      <c r="AD26" s="706"/>
      <c r="AE26" s="706"/>
      <c r="AF26" s="800" t="s">
        <v>376</v>
      </c>
      <c r="AG26" s="801"/>
      <c r="AH26" s="801"/>
      <c r="AI26" s="801"/>
      <c r="AJ26" s="802"/>
      <c r="AK26" s="706" t="s">
        <v>377</v>
      </c>
      <c r="AL26" s="706"/>
      <c r="AM26" s="706"/>
      <c r="AN26" s="706"/>
      <c r="AO26" s="707"/>
      <c r="AP26" s="705" t="s">
        <v>378</v>
      </c>
      <c r="AQ26" s="706"/>
      <c r="AR26" s="706"/>
      <c r="AS26" s="706"/>
      <c r="AT26" s="707"/>
      <c r="AU26" s="705" t="s">
        <v>379</v>
      </c>
      <c r="AV26" s="706"/>
      <c r="AW26" s="706"/>
      <c r="AX26" s="706"/>
      <c r="AY26" s="707"/>
      <c r="AZ26" s="705" t="s">
        <v>380</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381</v>
      </c>
      <c r="C28" s="720"/>
      <c r="D28" s="720"/>
      <c r="E28" s="720"/>
      <c r="F28" s="720"/>
      <c r="G28" s="720"/>
      <c r="H28" s="720"/>
      <c r="I28" s="720"/>
      <c r="J28" s="720"/>
      <c r="K28" s="720"/>
      <c r="L28" s="720"/>
      <c r="M28" s="720"/>
      <c r="N28" s="720"/>
      <c r="O28" s="720"/>
      <c r="P28" s="721"/>
      <c r="Q28" s="810">
        <v>14276</v>
      </c>
      <c r="R28" s="811"/>
      <c r="S28" s="811"/>
      <c r="T28" s="811"/>
      <c r="U28" s="811"/>
      <c r="V28" s="811">
        <v>14111</v>
      </c>
      <c r="W28" s="811"/>
      <c r="X28" s="811"/>
      <c r="Y28" s="811"/>
      <c r="Z28" s="811"/>
      <c r="AA28" s="811">
        <v>166</v>
      </c>
      <c r="AB28" s="811"/>
      <c r="AC28" s="811"/>
      <c r="AD28" s="811"/>
      <c r="AE28" s="812"/>
      <c r="AF28" s="813">
        <v>166</v>
      </c>
      <c r="AG28" s="811"/>
      <c r="AH28" s="811"/>
      <c r="AI28" s="811"/>
      <c r="AJ28" s="814"/>
      <c r="AK28" s="815">
        <v>715</v>
      </c>
      <c r="AL28" s="806"/>
      <c r="AM28" s="806"/>
      <c r="AN28" s="806"/>
      <c r="AO28" s="806"/>
      <c r="AP28" s="806" t="s">
        <v>535</v>
      </c>
      <c r="AQ28" s="806"/>
      <c r="AR28" s="806"/>
      <c r="AS28" s="806"/>
      <c r="AT28" s="806"/>
      <c r="AU28" s="806" t="s">
        <v>536</v>
      </c>
      <c r="AV28" s="806"/>
      <c r="AW28" s="806"/>
      <c r="AX28" s="806"/>
      <c r="AY28" s="806"/>
      <c r="AZ28" s="807" t="s">
        <v>535</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382</v>
      </c>
      <c r="C29" s="744"/>
      <c r="D29" s="744"/>
      <c r="E29" s="744"/>
      <c r="F29" s="744"/>
      <c r="G29" s="744"/>
      <c r="H29" s="744"/>
      <c r="I29" s="744"/>
      <c r="J29" s="744"/>
      <c r="K29" s="744"/>
      <c r="L29" s="744"/>
      <c r="M29" s="744"/>
      <c r="N29" s="744"/>
      <c r="O29" s="744"/>
      <c r="P29" s="745"/>
      <c r="Q29" s="746">
        <v>48</v>
      </c>
      <c r="R29" s="747"/>
      <c r="S29" s="747"/>
      <c r="T29" s="747"/>
      <c r="U29" s="747"/>
      <c r="V29" s="747">
        <v>48</v>
      </c>
      <c r="W29" s="747"/>
      <c r="X29" s="747"/>
      <c r="Y29" s="747"/>
      <c r="Z29" s="747"/>
      <c r="AA29" s="747" t="s">
        <v>535</v>
      </c>
      <c r="AB29" s="747"/>
      <c r="AC29" s="747"/>
      <c r="AD29" s="747"/>
      <c r="AE29" s="748"/>
      <c r="AF29" s="749" t="s">
        <v>110</v>
      </c>
      <c r="AG29" s="750"/>
      <c r="AH29" s="750"/>
      <c r="AI29" s="750"/>
      <c r="AJ29" s="751"/>
      <c r="AK29" s="818">
        <v>31</v>
      </c>
      <c r="AL29" s="819"/>
      <c r="AM29" s="819"/>
      <c r="AN29" s="819"/>
      <c r="AO29" s="819"/>
      <c r="AP29" s="819">
        <v>255</v>
      </c>
      <c r="AQ29" s="819"/>
      <c r="AR29" s="819"/>
      <c r="AS29" s="819"/>
      <c r="AT29" s="819"/>
      <c r="AU29" s="819">
        <v>71</v>
      </c>
      <c r="AV29" s="819"/>
      <c r="AW29" s="819"/>
      <c r="AX29" s="819"/>
      <c r="AY29" s="819"/>
      <c r="AZ29" s="820" t="s">
        <v>535</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383</v>
      </c>
      <c r="C30" s="744"/>
      <c r="D30" s="744"/>
      <c r="E30" s="744"/>
      <c r="F30" s="744"/>
      <c r="G30" s="744"/>
      <c r="H30" s="744"/>
      <c r="I30" s="744"/>
      <c r="J30" s="744"/>
      <c r="K30" s="744"/>
      <c r="L30" s="744"/>
      <c r="M30" s="744"/>
      <c r="N30" s="744"/>
      <c r="O30" s="744"/>
      <c r="P30" s="745"/>
      <c r="Q30" s="746">
        <v>9372</v>
      </c>
      <c r="R30" s="747"/>
      <c r="S30" s="747"/>
      <c r="T30" s="747"/>
      <c r="U30" s="747"/>
      <c r="V30" s="747">
        <v>9175</v>
      </c>
      <c r="W30" s="747"/>
      <c r="X30" s="747"/>
      <c r="Y30" s="747"/>
      <c r="Z30" s="747"/>
      <c r="AA30" s="747">
        <v>197</v>
      </c>
      <c r="AB30" s="747"/>
      <c r="AC30" s="747"/>
      <c r="AD30" s="747"/>
      <c r="AE30" s="748"/>
      <c r="AF30" s="749">
        <v>197</v>
      </c>
      <c r="AG30" s="750"/>
      <c r="AH30" s="750"/>
      <c r="AI30" s="750"/>
      <c r="AJ30" s="751"/>
      <c r="AK30" s="818">
        <v>1564</v>
      </c>
      <c r="AL30" s="819"/>
      <c r="AM30" s="819"/>
      <c r="AN30" s="819"/>
      <c r="AO30" s="819"/>
      <c r="AP30" s="819" t="s">
        <v>535</v>
      </c>
      <c r="AQ30" s="819"/>
      <c r="AR30" s="819"/>
      <c r="AS30" s="819"/>
      <c r="AT30" s="819"/>
      <c r="AU30" s="819" t="s">
        <v>536</v>
      </c>
      <c r="AV30" s="819"/>
      <c r="AW30" s="819"/>
      <c r="AX30" s="819"/>
      <c r="AY30" s="819"/>
      <c r="AZ30" s="820" t="s">
        <v>535</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384</v>
      </c>
      <c r="C31" s="744"/>
      <c r="D31" s="744"/>
      <c r="E31" s="744"/>
      <c r="F31" s="744"/>
      <c r="G31" s="744"/>
      <c r="H31" s="744"/>
      <c r="I31" s="744"/>
      <c r="J31" s="744"/>
      <c r="K31" s="744"/>
      <c r="L31" s="744"/>
      <c r="M31" s="744"/>
      <c r="N31" s="744"/>
      <c r="O31" s="744"/>
      <c r="P31" s="745"/>
      <c r="Q31" s="746">
        <v>2516</v>
      </c>
      <c r="R31" s="747"/>
      <c r="S31" s="747"/>
      <c r="T31" s="747"/>
      <c r="U31" s="747"/>
      <c r="V31" s="747">
        <v>2512</v>
      </c>
      <c r="W31" s="747"/>
      <c r="X31" s="747"/>
      <c r="Y31" s="747"/>
      <c r="Z31" s="747"/>
      <c r="AA31" s="747">
        <v>4</v>
      </c>
      <c r="AB31" s="747"/>
      <c r="AC31" s="747"/>
      <c r="AD31" s="747"/>
      <c r="AE31" s="748"/>
      <c r="AF31" s="749">
        <v>4</v>
      </c>
      <c r="AG31" s="750"/>
      <c r="AH31" s="750"/>
      <c r="AI31" s="750"/>
      <c r="AJ31" s="751"/>
      <c r="AK31" s="818">
        <v>1313</v>
      </c>
      <c r="AL31" s="819"/>
      <c r="AM31" s="819"/>
      <c r="AN31" s="819"/>
      <c r="AO31" s="819"/>
      <c r="AP31" s="819" t="s">
        <v>535</v>
      </c>
      <c r="AQ31" s="819"/>
      <c r="AR31" s="819"/>
      <c r="AS31" s="819"/>
      <c r="AT31" s="819"/>
      <c r="AU31" s="819" t="s">
        <v>536</v>
      </c>
      <c r="AV31" s="819"/>
      <c r="AW31" s="819"/>
      <c r="AX31" s="819"/>
      <c r="AY31" s="819"/>
      <c r="AZ31" s="820" t="s">
        <v>535</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385</v>
      </c>
      <c r="C32" s="744"/>
      <c r="D32" s="744"/>
      <c r="E32" s="744"/>
      <c r="F32" s="744"/>
      <c r="G32" s="744"/>
      <c r="H32" s="744"/>
      <c r="I32" s="744"/>
      <c r="J32" s="744"/>
      <c r="K32" s="744"/>
      <c r="L32" s="744"/>
      <c r="M32" s="744"/>
      <c r="N32" s="744"/>
      <c r="O32" s="744"/>
      <c r="P32" s="745"/>
      <c r="Q32" s="746">
        <v>2327</v>
      </c>
      <c r="R32" s="747"/>
      <c r="S32" s="747"/>
      <c r="T32" s="747"/>
      <c r="U32" s="747"/>
      <c r="V32" s="747">
        <v>2580</v>
      </c>
      <c r="W32" s="747"/>
      <c r="X32" s="747"/>
      <c r="Y32" s="747"/>
      <c r="Z32" s="747"/>
      <c r="AA32" s="747">
        <v>-254</v>
      </c>
      <c r="AB32" s="747"/>
      <c r="AC32" s="747"/>
      <c r="AD32" s="747"/>
      <c r="AE32" s="748"/>
      <c r="AF32" s="749">
        <v>1933</v>
      </c>
      <c r="AG32" s="750"/>
      <c r="AH32" s="750"/>
      <c r="AI32" s="750"/>
      <c r="AJ32" s="751"/>
      <c r="AK32" s="818">
        <v>49</v>
      </c>
      <c r="AL32" s="819"/>
      <c r="AM32" s="819"/>
      <c r="AN32" s="819"/>
      <c r="AO32" s="819"/>
      <c r="AP32" s="819">
        <v>4983</v>
      </c>
      <c r="AQ32" s="819"/>
      <c r="AR32" s="819"/>
      <c r="AS32" s="819"/>
      <c r="AT32" s="819"/>
      <c r="AU32" s="819">
        <v>90</v>
      </c>
      <c r="AV32" s="819"/>
      <c r="AW32" s="819"/>
      <c r="AX32" s="819"/>
      <c r="AY32" s="819"/>
      <c r="AZ32" s="820" t="s">
        <v>535</v>
      </c>
      <c r="BA32" s="820"/>
      <c r="BB32" s="820"/>
      <c r="BC32" s="820"/>
      <c r="BD32" s="820"/>
      <c r="BE32" s="816" t="s">
        <v>386</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387</v>
      </c>
      <c r="C33" s="744"/>
      <c r="D33" s="744"/>
      <c r="E33" s="744"/>
      <c r="F33" s="744"/>
      <c r="G33" s="744"/>
      <c r="H33" s="744"/>
      <c r="I33" s="744"/>
      <c r="J33" s="744"/>
      <c r="K33" s="744"/>
      <c r="L33" s="744"/>
      <c r="M33" s="744"/>
      <c r="N33" s="744"/>
      <c r="O33" s="744"/>
      <c r="P33" s="745"/>
      <c r="Q33" s="746">
        <v>4887</v>
      </c>
      <c r="R33" s="747"/>
      <c r="S33" s="747"/>
      <c r="T33" s="747"/>
      <c r="U33" s="747"/>
      <c r="V33" s="747">
        <v>4834</v>
      </c>
      <c r="W33" s="747"/>
      <c r="X33" s="747"/>
      <c r="Y33" s="747"/>
      <c r="Z33" s="747"/>
      <c r="AA33" s="747">
        <v>53</v>
      </c>
      <c r="AB33" s="747"/>
      <c r="AC33" s="747"/>
      <c r="AD33" s="747"/>
      <c r="AE33" s="748"/>
      <c r="AF33" s="749">
        <v>495</v>
      </c>
      <c r="AG33" s="750"/>
      <c r="AH33" s="750"/>
      <c r="AI33" s="750"/>
      <c r="AJ33" s="751"/>
      <c r="AK33" s="818">
        <v>2024</v>
      </c>
      <c r="AL33" s="819"/>
      <c r="AM33" s="819"/>
      <c r="AN33" s="819"/>
      <c r="AO33" s="819"/>
      <c r="AP33" s="819">
        <v>34699</v>
      </c>
      <c r="AQ33" s="819"/>
      <c r="AR33" s="819"/>
      <c r="AS33" s="819"/>
      <c r="AT33" s="819"/>
      <c r="AU33" s="819">
        <v>22936</v>
      </c>
      <c r="AV33" s="819"/>
      <c r="AW33" s="819"/>
      <c r="AX33" s="819"/>
      <c r="AY33" s="819"/>
      <c r="AZ33" s="820" t="s">
        <v>535</v>
      </c>
      <c r="BA33" s="820"/>
      <c r="BB33" s="820"/>
      <c r="BC33" s="820"/>
      <c r="BD33" s="820"/>
      <c r="BE33" s="816" t="s">
        <v>386</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388</v>
      </c>
      <c r="C34" s="744"/>
      <c r="D34" s="744"/>
      <c r="E34" s="744"/>
      <c r="F34" s="744"/>
      <c r="G34" s="744"/>
      <c r="H34" s="744"/>
      <c r="I34" s="744"/>
      <c r="J34" s="744"/>
      <c r="K34" s="744"/>
      <c r="L34" s="744"/>
      <c r="M34" s="744"/>
      <c r="N34" s="744"/>
      <c r="O34" s="744"/>
      <c r="P34" s="745"/>
      <c r="Q34" s="746">
        <v>149</v>
      </c>
      <c r="R34" s="747"/>
      <c r="S34" s="747"/>
      <c r="T34" s="747"/>
      <c r="U34" s="747"/>
      <c r="V34" s="747">
        <v>149</v>
      </c>
      <c r="W34" s="747"/>
      <c r="X34" s="747"/>
      <c r="Y34" s="747"/>
      <c r="Z34" s="747"/>
      <c r="AA34" s="747">
        <v>0</v>
      </c>
      <c r="AB34" s="747"/>
      <c r="AC34" s="747"/>
      <c r="AD34" s="747"/>
      <c r="AE34" s="748"/>
      <c r="AF34" s="749">
        <v>0</v>
      </c>
      <c r="AG34" s="750"/>
      <c r="AH34" s="750"/>
      <c r="AI34" s="750"/>
      <c r="AJ34" s="751"/>
      <c r="AK34" s="818">
        <v>109</v>
      </c>
      <c r="AL34" s="819"/>
      <c r="AM34" s="819"/>
      <c r="AN34" s="819"/>
      <c r="AO34" s="819"/>
      <c r="AP34" s="819">
        <v>873</v>
      </c>
      <c r="AQ34" s="819"/>
      <c r="AR34" s="819"/>
      <c r="AS34" s="819"/>
      <c r="AT34" s="819"/>
      <c r="AU34" s="819">
        <v>873</v>
      </c>
      <c r="AV34" s="819"/>
      <c r="AW34" s="819"/>
      <c r="AX34" s="819"/>
      <c r="AY34" s="819"/>
      <c r="AZ34" s="820" t="s">
        <v>535</v>
      </c>
      <c r="BA34" s="820"/>
      <c r="BB34" s="820"/>
      <c r="BC34" s="820"/>
      <c r="BD34" s="820"/>
      <c r="BE34" s="816" t="s">
        <v>389</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390</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369</v>
      </c>
      <c r="B63" s="778" t="s">
        <v>391</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2794</v>
      </c>
      <c r="AG63" s="830"/>
      <c r="AH63" s="830"/>
      <c r="AI63" s="830"/>
      <c r="AJ63" s="831"/>
      <c r="AK63" s="832"/>
      <c r="AL63" s="827"/>
      <c r="AM63" s="827"/>
      <c r="AN63" s="827"/>
      <c r="AO63" s="827"/>
      <c r="AP63" s="830">
        <v>40810</v>
      </c>
      <c r="AQ63" s="830"/>
      <c r="AR63" s="830"/>
      <c r="AS63" s="830"/>
      <c r="AT63" s="830"/>
      <c r="AU63" s="830">
        <v>23969</v>
      </c>
      <c r="AV63" s="830"/>
      <c r="AW63" s="830"/>
      <c r="AX63" s="830"/>
      <c r="AY63" s="830"/>
      <c r="AZ63" s="834"/>
      <c r="BA63" s="834"/>
      <c r="BB63" s="834"/>
      <c r="BC63" s="834"/>
      <c r="BD63" s="834"/>
      <c r="BE63" s="835"/>
      <c r="BF63" s="835"/>
      <c r="BG63" s="835"/>
      <c r="BH63" s="835"/>
      <c r="BI63" s="836"/>
      <c r="BJ63" s="837" t="s">
        <v>110</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393</v>
      </c>
      <c r="B66" s="729"/>
      <c r="C66" s="729"/>
      <c r="D66" s="729"/>
      <c r="E66" s="729"/>
      <c r="F66" s="729"/>
      <c r="G66" s="729"/>
      <c r="H66" s="729"/>
      <c r="I66" s="729"/>
      <c r="J66" s="729"/>
      <c r="K66" s="729"/>
      <c r="L66" s="729"/>
      <c r="M66" s="729"/>
      <c r="N66" s="729"/>
      <c r="O66" s="729"/>
      <c r="P66" s="730"/>
      <c r="Q66" s="705" t="s">
        <v>373</v>
      </c>
      <c r="R66" s="706"/>
      <c r="S66" s="706"/>
      <c r="T66" s="706"/>
      <c r="U66" s="707"/>
      <c r="V66" s="705" t="s">
        <v>374</v>
      </c>
      <c r="W66" s="706"/>
      <c r="X66" s="706"/>
      <c r="Y66" s="706"/>
      <c r="Z66" s="707"/>
      <c r="AA66" s="705" t="s">
        <v>375</v>
      </c>
      <c r="AB66" s="706"/>
      <c r="AC66" s="706"/>
      <c r="AD66" s="706"/>
      <c r="AE66" s="707"/>
      <c r="AF66" s="840" t="s">
        <v>376</v>
      </c>
      <c r="AG66" s="801"/>
      <c r="AH66" s="801"/>
      <c r="AI66" s="801"/>
      <c r="AJ66" s="841"/>
      <c r="AK66" s="705" t="s">
        <v>377</v>
      </c>
      <c r="AL66" s="729"/>
      <c r="AM66" s="729"/>
      <c r="AN66" s="729"/>
      <c r="AO66" s="730"/>
      <c r="AP66" s="705" t="s">
        <v>378</v>
      </c>
      <c r="AQ66" s="706"/>
      <c r="AR66" s="706"/>
      <c r="AS66" s="706"/>
      <c r="AT66" s="707"/>
      <c r="AU66" s="705" t="s">
        <v>394</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537</v>
      </c>
      <c r="C68" s="858"/>
      <c r="D68" s="858"/>
      <c r="E68" s="858"/>
      <c r="F68" s="858"/>
      <c r="G68" s="858"/>
      <c r="H68" s="858"/>
      <c r="I68" s="858"/>
      <c r="J68" s="858"/>
      <c r="K68" s="858"/>
      <c r="L68" s="858"/>
      <c r="M68" s="858"/>
      <c r="N68" s="858"/>
      <c r="O68" s="858"/>
      <c r="P68" s="859"/>
      <c r="Q68" s="860"/>
      <c r="R68" s="854"/>
      <c r="S68" s="854"/>
      <c r="T68" s="854"/>
      <c r="U68" s="854"/>
      <c r="V68" s="854"/>
      <c r="W68" s="854"/>
      <c r="X68" s="854"/>
      <c r="Y68" s="854"/>
      <c r="Z68" s="854"/>
      <c r="AA68" s="854"/>
      <c r="AB68" s="854"/>
      <c r="AC68" s="854"/>
      <c r="AD68" s="854"/>
      <c r="AE68" s="854"/>
      <c r="AF68" s="854"/>
      <c r="AG68" s="854"/>
      <c r="AH68" s="854"/>
      <c r="AI68" s="854"/>
      <c r="AJ68" s="854"/>
      <c r="AK68" s="854"/>
      <c r="AL68" s="854"/>
      <c r="AM68" s="854"/>
      <c r="AN68" s="854"/>
      <c r="AO68" s="854"/>
      <c r="AP68" s="854"/>
      <c r="AQ68" s="854"/>
      <c r="AR68" s="854"/>
      <c r="AS68" s="854"/>
      <c r="AT68" s="854"/>
      <c r="AU68" s="854"/>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538</v>
      </c>
      <c r="C69" s="862"/>
      <c r="D69" s="862"/>
      <c r="E69" s="862"/>
      <c r="F69" s="862"/>
      <c r="G69" s="862"/>
      <c r="H69" s="862"/>
      <c r="I69" s="862"/>
      <c r="J69" s="862"/>
      <c r="K69" s="862"/>
      <c r="L69" s="862"/>
      <c r="M69" s="862"/>
      <c r="N69" s="862"/>
      <c r="O69" s="862"/>
      <c r="P69" s="863"/>
      <c r="Q69" s="864">
        <v>3303</v>
      </c>
      <c r="R69" s="819"/>
      <c r="S69" s="819"/>
      <c r="T69" s="819"/>
      <c r="U69" s="819"/>
      <c r="V69" s="819">
        <v>3123</v>
      </c>
      <c r="W69" s="819"/>
      <c r="X69" s="819"/>
      <c r="Y69" s="819"/>
      <c r="Z69" s="819"/>
      <c r="AA69" s="819">
        <v>180</v>
      </c>
      <c r="AB69" s="819"/>
      <c r="AC69" s="819"/>
      <c r="AD69" s="819"/>
      <c r="AE69" s="819"/>
      <c r="AF69" s="819">
        <v>180</v>
      </c>
      <c r="AG69" s="819"/>
      <c r="AH69" s="819"/>
      <c r="AI69" s="819"/>
      <c r="AJ69" s="819"/>
      <c r="AK69" s="819">
        <v>280</v>
      </c>
      <c r="AL69" s="819"/>
      <c r="AM69" s="819"/>
      <c r="AN69" s="819"/>
      <c r="AO69" s="819"/>
      <c r="AP69" s="819">
        <v>2982</v>
      </c>
      <c r="AQ69" s="819"/>
      <c r="AR69" s="819"/>
      <c r="AS69" s="819"/>
      <c r="AT69" s="819"/>
      <c r="AU69" s="819">
        <v>2219</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539</v>
      </c>
      <c r="C70" s="862"/>
      <c r="D70" s="862"/>
      <c r="E70" s="862"/>
      <c r="F70" s="862"/>
      <c r="G70" s="862"/>
      <c r="H70" s="862"/>
      <c r="I70" s="862"/>
      <c r="J70" s="862"/>
      <c r="K70" s="862"/>
      <c r="L70" s="862"/>
      <c r="M70" s="862"/>
      <c r="N70" s="862"/>
      <c r="O70" s="862"/>
      <c r="P70" s="863"/>
      <c r="Q70" s="864">
        <v>214</v>
      </c>
      <c r="R70" s="819"/>
      <c r="S70" s="819"/>
      <c r="T70" s="819"/>
      <c r="U70" s="819"/>
      <c r="V70" s="819">
        <v>212</v>
      </c>
      <c r="W70" s="819"/>
      <c r="X70" s="819"/>
      <c r="Y70" s="819"/>
      <c r="Z70" s="819"/>
      <c r="AA70" s="819">
        <v>2</v>
      </c>
      <c r="AB70" s="819"/>
      <c r="AC70" s="819"/>
      <c r="AD70" s="819"/>
      <c r="AE70" s="819"/>
      <c r="AF70" s="819">
        <v>2</v>
      </c>
      <c r="AG70" s="819"/>
      <c r="AH70" s="819"/>
      <c r="AI70" s="819"/>
      <c r="AJ70" s="819"/>
      <c r="AK70" s="819">
        <v>206</v>
      </c>
      <c r="AL70" s="819"/>
      <c r="AM70" s="819"/>
      <c r="AN70" s="819"/>
      <c r="AO70" s="819"/>
      <c r="AP70" s="819" t="s">
        <v>536</v>
      </c>
      <c r="AQ70" s="819"/>
      <c r="AR70" s="819"/>
      <c r="AS70" s="819"/>
      <c r="AT70" s="819"/>
      <c r="AU70" s="819" t="s">
        <v>536</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540</v>
      </c>
      <c r="C71" s="862"/>
      <c r="D71" s="862"/>
      <c r="E71" s="862"/>
      <c r="F71" s="862"/>
      <c r="G71" s="862"/>
      <c r="H71" s="862"/>
      <c r="I71" s="862"/>
      <c r="J71" s="862"/>
      <c r="K71" s="862"/>
      <c r="L71" s="862"/>
      <c r="M71" s="862"/>
      <c r="N71" s="862"/>
      <c r="O71" s="862"/>
      <c r="P71" s="863"/>
      <c r="Q71" s="864"/>
      <c r="R71" s="819"/>
      <c r="S71" s="819"/>
      <c r="T71" s="819"/>
      <c r="U71" s="819"/>
      <c r="V71" s="819"/>
      <c r="W71" s="819"/>
      <c r="X71" s="819"/>
      <c r="Y71" s="819"/>
      <c r="Z71" s="819"/>
      <c r="AA71" s="819"/>
      <c r="AB71" s="819"/>
      <c r="AC71" s="819"/>
      <c r="AD71" s="819"/>
      <c r="AE71" s="819"/>
      <c r="AF71" s="819"/>
      <c r="AG71" s="819"/>
      <c r="AH71" s="819"/>
      <c r="AI71" s="819"/>
      <c r="AJ71" s="819"/>
      <c r="AK71" s="819"/>
      <c r="AL71" s="819"/>
      <c r="AM71" s="819"/>
      <c r="AN71" s="819"/>
      <c r="AO71" s="819"/>
      <c r="AP71" s="819"/>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538</v>
      </c>
      <c r="C72" s="862"/>
      <c r="D72" s="862"/>
      <c r="E72" s="862"/>
      <c r="F72" s="862"/>
      <c r="G72" s="862"/>
      <c r="H72" s="862"/>
      <c r="I72" s="862"/>
      <c r="J72" s="862"/>
      <c r="K72" s="862"/>
      <c r="L72" s="862"/>
      <c r="M72" s="862"/>
      <c r="N72" s="862"/>
      <c r="O72" s="862"/>
      <c r="P72" s="863"/>
      <c r="Q72" s="864">
        <v>420</v>
      </c>
      <c r="R72" s="819"/>
      <c r="S72" s="819"/>
      <c r="T72" s="819"/>
      <c r="U72" s="819"/>
      <c r="V72" s="819">
        <v>405</v>
      </c>
      <c r="W72" s="819"/>
      <c r="X72" s="819"/>
      <c r="Y72" s="819"/>
      <c r="Z72" s="819"/>
      <c r="AA72" s="819">
        <v>14</v>
      </c>
      <c r="AB72" s="819"/>
      <c r="AC72" s="819"/>
      <c r="AD72" s="819"/>
      <c r="AE72" s="819"/>
      <c r="AF72" s="819">
        <v>14</v>
      </c>
      <c r="AG72" s="819"/>
      <c r="AH72" s="819"/>
      <c r="AI72" s="819"/>
      <c r="AJ72" s="819"/>
      <c r="AK72" s="819">
        <v>82</v>
      </c>
      <c r="AL72" s="819"/>
      <c r="AM72" s="819"/>
      <c r="AN72" s="819"/>
      <c r="AO72" s="819"/>
      <c r="AP72" s="819" t="s">
        <v>536</v>
      </c>
      <c r="AQ72" s="819"/>
      <c r="AR72" s="819"/>
      <c r="AS72" s="819"/>
      <c r="AT72" s="819"/>
      <c r="AU72" s="819" t="s">
        <v>536</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541</v>
      </c>
      <c r="C73" s="862"/>
      <c r="D73" s="862"/>
      <c r="E73" s="862"/>
      <c r="F73" s="862"/>
      <c r="G73" s="862"/>
      <c r="H73" s="862"/>
      <c r="I73" s="862"/>
      <c r="J73" s="862"/>
      <c r="K73" s="862"/>
      <c r="L73" s="862"/>
      <c r="M73" s="862"/>
      <c r="N73" s="862"/>
      <c r="O73" s="862"/>
      <c r="P73" s="863"/>
      <c r="Q73" s="864">
        <v>6565</v>
      </c>
      <c r="R73" s="819"/>
      <c r="S73" s="819"/>
      <c r="T73" s="819"/>
      <c r="U73" s="819"/>
      <c r="V73" s="819">
        <v>6261</v>
      </c>
      <c r="W73" s="819"/>
      <c r="X73" s="819"/>
      <c r="Y73" s="819"/>
      <c r="Z73" s="819"/>
      <c r="AA73" s="819">
        <v>304</v>
      </c>
      <c r="AB73" s="819"/>
      <c r="AC73" s="819"/>
      <c r="AD73" s="819"/>
      <c r="AE73" s="819"/>
      <c r="AF73" s="819">
        <v>304</v>
      </c>
      <c r="AG73" s="819"/>
      <c r="AH73" s="819"/>
      <c r="AI73" s="819"/>
      <c r="AJ73" s="819"/>
      <c r="AK73" s="819">
        <v>16</v>
      </c>
      <c r="AL73" s="819"/>
      <c r="AM73" s="819"/>
      <c r="AN73" s="819"/>
      <c r="AO73" s="819"/>
      <c r="AP73" s="819" t="s">
        <v>536</v>
      </c>
      <c r="AQ73" s="819"/>
      <c r="AR73" s="819"/>
      <c r="AS73" s="819"/>
      <c r="AT73" s="819"/>
      <c r="AU73" s="819" t="s">
        <v>536</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554</v>
      </c>
      <c r="C74" s="862"/>
      <c r="D74" s="862"/>
      <c r="E74" s="862"/>
      <c r="F74" s="862"/>
      <c r="G74" s="862"/>
      <c r="H74" s="862"/>
      <c r="I74" s="862"/>
      <c r="J74" s="862"/>
      <c r="K74" s="862"/>
      <c r="L74" s="862"/>
      <c r="M74" s="862"/>
      <c r="N74" s="862"/>
      <c r="O74" s="862"/>
      <c r="P74" s="863"/>
      <c r="Q74" s="864">
        <v>66</v>
      </c>
      <c r="R74" s="819"/>
      <c r="S74" s="819"/>
      <c r="T74" s="819"/>
      <c r="U74" s="819"/>
      <c r="V74" s="819">
        <v>65</v>
      </c>
      <c r="W74" s="819"/>
      <c r="X74" s="819"/>
      <c r="Y74" s="819"/>
      <c r="Z74" s="819"/>
      <c r="AA74" s="819">
        <v>1</v>
      </c>
      <c r="AB74" s="819"/>
      <c r="AC74" s="819"/>
      <c r="AD74" s="819"/>
      <c r="AE74" s="819"/>
      <c r="AF74" s="819">
        <v>1</v>
      </c>
      <c r="AG74" s="819"/>
      <c r="AH74" s="819"/>
      <c r="AI74" s="819"/>
      <c r="AJ74" s="819"/>
      <c r="AK74" s="819" t="s">
        <v>536</v>
      </c>
      <c r="AL74" s="819"/>
      <c r="AM74" s="819"/>
      <c r="AN74" s="819"/>
      <c r="AO74" s="819"/>
      <c r="AP74" s="819" t="s">
        <v>536</v>
      </c>
      <c r="AQ74" s="819"/>
      <c r="AR74" s="819"/>
      <c r="AS74" s="819"/>
      <c r="AT74" s="819"/>
      <c r="AU74" s="819" t="s">
        <v>536</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542</v>
      </c>
      <c r="C75" s="862"/>
      <c r="D75" s="862"/>
      <c r="E75" s="862"/>
      <c r="F75" s="862"/>
      <c r="G75" s="862"/>
      <c r="H75" s="862"/>
      <c r="I75" s="862"/>
      <c r="J75" s="862"/>
      <c r="K75" s="862"/>
      <c r="L75" s="862"/>
      <c r="M75" s="862"/>
      <c r="N75" s="862"/>
      <c r="O75" s="862"/>
      <c r="P75" s="863"/>
      <c r="Q75" s="867">
        <v>64</v>
      </c>
      <c r="R75" s="868"/>
      <c r="S75" s="868"/>
      <c r="T75" s="868"/>
      <c r="U75" s="818"/>
      <c r="V75" s="869">
        <v>64</v>
      </c>
      <c r="W75" s="868"/>
      <c r="X75" s="868"/>
      <c r="Y75" s="868"/>
      <c r="Z75" s="818"/>
      <c r="AA75" s="869">
        <v>1</v>
      </c>
      <c r="AB75" s="868"/>
      <c r="AC75" s="868"/>
      <c r="AD75" s="868"/>
      <c r="AE75" s="818"/>
      <c r="AF75" s="869">
        <v>1</v>
      </c>
      <c r="AG75" s="868"/>
      <c r="AH75" s="868"/>
      <c r="AI75" s="868"/>
      <c r="AJ75" s="818"/>
      <c r="AK75" s="869" t="s">
        <v>536</v>
      </c>
      <c r="AL75" s="868"/>
      <c r="AM75" s="868"/>
      <c r="AN75" s="868"/>
      <c r="AO75" s="818"/>
      <c r="AP75" s="869" t="s">
        <v>536</v>
      </c>
      <c r="AQ75" s="868"/>
      <c r="AR75" s="868"/>
      <c r="AS75" s="868"/>
      <c r="AT75" s="818"/>
      <c r="AU75" s="869" t="s">
        <v>536</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543</v>
      </c>
      <c r="C76" s="862"/>
      <c r="D76" s="862"/>
      <c r="E76" s="862"/>
      <c r="F76" s="862"/>
      <c r="G76" s="862"/>
      <c r="H76" s="862"/>
      <c r="I76" s="862"/>
      <c r="J76" s="862"/>
      <c r="K76" s="862"/>
      <c r="L76" s="862"/>
      <c r="M76" s="862"/>
      <c r="N76" s="862"/>
      <c r="O76" s="862"/>
      <c r="P76" s="863"/>
      <c r="Q76" s="867">
        <v>7</v>
      </c>
      <c r="R76" s="868"/>
      <c r="S76" s="868"/>
      <c r="T76" s="868"/>
      <c r="U76" s="818"/>
      <c r="V76" s="869">
        <v>5</v>
      </c>
      <c r="W76" s="868"/>
      <c r="X76" s="868"/>
      <c r="Y76" s="868"/>
      <c r="Z76" s="818"/>
      <c r="AA76" s="869">
        <v>2</v>
      </c>
      <c r="AB76" s="868"/>
      <c r="AC76" s="868"/>
      <c r="AD76" s="868"/>
      <c r="AE76" s="818"/>
      <c r="AF76" s="869">
        <v>2</v>
      </c>
      <c r="AG76" s="868"/>
      <c r="AH76" s="868"/>
      <c r="AI76" s="868"/>
      <c r="AJ76" s="818"/>
      <c r="AK76" s="869" t="s">
        <v>536</v>
      </c>
      <c r="AL76" s="868"/>
      <c r="AM76" s="868"/>
      <c r="AN76" s="868"/>
      <c r="AO76" s="818"/>
      <c r="AP76" s="869" t="s">
        <v>536</v>
      </c>
      <c r="AQ76" s="868"/>
      <c r="AR76" s="868"/>
      <c r="AS76" s="868"/>
      <c r="AT76" s="818"/>
      <c r="AU76" s="869" t="s">
        <v>536</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545</v>
      </c>
      <c r="C77" s="862"/>
      <c r="D77" s="862"/>
      <c r="E77" s="862"/>
      <c r="F77" s="862"/>
      <c r="G77" s="862"/>
      <c r="H77" s="862"/>
      <c r="I77" s="862"/>
      <c r="J77" s="862"/>
      <c r="K77" s="862"/>
      <c r="L77" s="862"/>
      <c r="M77" s="862"/>
      <c r="N77" s="862"/>
      <c r="O77" s="862"/>
      <c r="P77" s="863"/>
      <c r="Q77" s="867">
        <v>907</v>
      </c>
      <c r="R77" s="868"/>
      <c r="S77" s="868"/>
      <c r="T77" s="868"/>
      <c r="U77" s="818"/>
      <c r="V77" s="869">
        <v>907</v>
      </c>
      <c r="W77" s="868"/>
      <c r="X77" s="868"/>
      <c r="Y77" s="868"/>
      <c r="Z77" s="818"/>
      <c r="AA77" s="869">
        <v>0</v>
      </c>
      <c r="AB77" s="868"/>
      <c r="AC77" s="868"/>
      <c r="AD77" s="868"/>
      <c r="AE77" s="818"/>
      <c r="AF77" s="869">
        <v>0</v>
      </c>
      <c r="AG77" s="868"/>
      <c r="AH77" s="868"/>
      <c r="AI77" s="868"/>
      <c r="AJ77" s="818"/>
      <c r="AK77" s="869" t="s">
        <v>536</v>
      </c>
      <c r="AL77" s="868"/>
      <c r="AM77" s="868"/>
      <c r="AN77" s="868"/>
      <c r="AO77" s="818"/>
      <c r="AP77" s="869">
        <v>1903</v>
      </c>
      <c r="AQ77" s="868"/>
      <c r="AR77" s="868"/>
      <c r="AS77" s="868"/>
      <c r="AT77" s="818"/>
      <c r="AU77" s="869">
        <v>80</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t="s">
        <v>544</v>
      </c>
      <c r="C78" s="862"/>
      <c r="D78" s="862"/>
      <c r="E78" s="862"/>
      <c r="F78" s="862"/>
      <c r="G78" s="862"/>
      <c r="H78" s="862"/>
      <c r="I78" s="862"/>
      <c r="J78" s="862"/>
      <c r="K78" s="862"/>
      <c r="L78" s="862"/>
      <c r="M78" s="862"/>
      <c r="N78" s="862"/>
      <c r="O78" s="862"/>
      <c r="P78" s="863"/>
      <c r="Q78" s="864">
        <v>4</v>
      </c>
      <c r="R78" s="819"/>
      <c r="S78" s="819"/>
      <c r="T78" s="819"/>
      <c r="U78" s="819"/>
      <c r="V78" s="819">
        <v>2</v>
      </c>
      <c r="W78" s="819"/>
      <c r="X78" s="819"/>
      <c r="Y78" s="819"/>
      <c r="Z78" s="819"/>
      <c r="AA78" s="819">
        <v>3</v>
      </c>
      <c r="AB78" s="819"/>
      <c r="AC78" s="819"/>
      <c r="AD78" s="819"/>
      <c r="AE78" s="819"/>
      <c r="AF78" s="819">
        <v>3</v>
      </c>
      <c r="AG78" s="819"/>
      <c r="AH78" s="819"/>
      <c r="AI78" s="819"/>
      <c r="AJ78" s="819"/>
      <c r="AK78" s="819">
        <v>0</v>
      </c>
      <c r="AL78" s="819"/>
      <c r="AM78" s="819"/>
      <c r="AN78" s="819"/>
      <c r="AO78" s="819"/>
      <c r="AP78" s="819" t="s">
        <v>556</v>
      </c>
      <c r="AQ78" s="819"/>
      <c r="AR78" s="819"/>
      <c r="AS78" s="819"/>
      <c r="AT78" s="819"/>
      <c r="AU78" s="819" t="s">
        <v>536</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t="s">
        <v>546</v>
      </c>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t="s">
        <v>538</v>
      </c>
      <c r="C80" s="862"/>
      <c r="D80" s="862"/>
      <c r="E80" s="862"/>
      <c r="F80" s="862"/>
      <c r="G80" s="862"/>
      <c r="H80" s="862"/>
      <c r="I80" s="862"/>
      <c r="J80" s="862"/>
      <c r="K80" s="862"/>
      <c r="L80" s="862"/>
      <c r="M80" s="862"/>
      <c r="N80" s="862"/>
      <c r="O80" s="862"/>
      <c r="P80" s="863"/>
      <c r="Q80" s="864">
        <v>300</v>
      </c>
      <c r="R80" s="819"/>
      <c r="S80" s="819"/>
      <c r="T80" s="819"/>
      <c r="U80" s="819"/>
      <c r="V80" s="819">
        <v>225</v>
      </c>
      <c r="W80" s="819"/>
      <c r="X80" s="819"/>
      <c r="Y80" s="819"/>
      <c r="Z80" s="819"/>
      <c r="AA80" s="819">
        <v>74</v>
      </c>
      <c r="AB80" s="819"/>
      <c r="AC80" s="819"/>
      <c r="AD80" s="819"/>
      <c r="AE80" s="819"/>
      <c r="AF80" s="819">
        <v>74</v>
      </c>
      <c r="AG80" s="819"/>
      <c r="AH80" s="819"/>
      <c r="AI80" s="819"/>
      <c r="AJ80" s="819"/>
      <c r="AK80" s="819" t="s">
        <v>536</v>
      </c>
      <c r="AL80" s="819"/>
      <c r="AM80" s="819"/>
      <c r="AN80" s="819"/>
      <c r="AO80" s="819"/>
      <c r="AP80" s="819" t="s">
        <v>536</v>
      </c>
      <c r="AQ80" s="819"/>
      <c r="AR80" s="819"/>
      <c r="AS80" s="819"/>
      <c r="AT80" s="819"/>
      <c r="AU80" s="819" t="s">
        <v>536</v>
      </c>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t="s">
        <v>555</v>
      </c>
      <c r="C81" s="862"/>
      <c r="D81" s="862"/>
      <c r="E81" s="862"/>
      <c r="F81" s="862"/>
      <c r="G81" s="862"/>
      <c r="H81" s="862"/>
      <c r="I81" s="862"/>
      <c r="J81" s="862"/>
      <c r="K81" s="862"/>
      <c r="L81" s="862"/>
      <c r="M81" s="862"/>
      <c r="N81" s="862"/>
      <c r="O81" s="862"/>
      <c r="P81" s="863"/>
      <c r="Q81" s="864">
        <v>63</v>
      </c>
      <c r="R81" s="819"/>
      <c r="S81" s="819"/>
      <c r="T81" s="819"/>
      <c r="U81" s="819"/>
      <c r="V81" s="819">
        <v>4</v>
      </c>
      <c r="W81" s="819"/>
      <c r="X81" s="819"/>
      <c r="Y81" s="819"/>
      <c r="Z81" s="819"/>
      <c r="AA81" s="819">
        <v>59</v>
      </c>
      <c r="AB81" s="819"/>
      <c r="AC81" s="819"/>
      <c r="AD81" s="819"/>
      <c r="AE81" s="819"/>
      <c r="AF81" s="819">
        <v>59</v>
      </c>
      <c r="AG81" s="819"/>
      <c r="AH81" s="819"/>
      <c r="AI81" s="819"/>
      <c r="AJ81" s="819"/>
      <c r="AK81" s="819">
        <v>63</v>
      </c>
      <c r="AL81" s="819"/>
      <c r="AM81" s="819"/>
      <c r="AN81" s="819"/>
      <c r="AO81" s="819"/>
      <c r="AP81" s="819" t="s">
        <v>556</v>
      </c>
      <c r="AQ81" s="819"/>
      <c r="AR81" s="819"/>
      <c r="AS81" s="819"/>
      <c r="AT81" s="819"/>
      <c r="AU81" s="819" t="s">
        <v>536</v>
      </c>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t="s">
        <v>547</v>
      </c>
      <c r="C82" s="862"/>
      <c r="D82" s="862"/>
      <c r="E82" s="862"/>
      <c r="F82" s="862"/>
      <c r="G82" s="862"/>
      <c r="H82" s="862"/>
      <c r="I82" s="862"/>
      <c r="J82" s="862"/>
      <c r="K82" s="862"/>
      <c r="L82" s="862"/>
      <c r="M82" s="862"/>
      <c r="N82" s="862"/>
      <c r="O82" s="862"/>
      <c r="P82" s="863"/>
      <c r="Q82" s="864">
        <v>783</v>
      </c>
      <c r="R82" s="819"/>
      <c r="S82" s="819"/>
      <c r="T82" s="819"/>
      <c r="U82" s="819"/>
      <c r="V82" s="819">
        <v>737</v>
      </c>
      <c r="W82" s="819"/>
      <c r="X82" s="819"/>
      <c r="Y82" s="819"/>
      <c r="Z82" s="819"/>
      <c r="AA82" s="819">
        <v>46</v>
      </c>
      <c r="AB82" s="819"/>
      <c r="AC82" s="819"/>
      <c r="AD82" s="819"/>
      <c r="AE82" s="819"/>
      <c r="AF82" s="819">
        <v>46</v>
      </c>
      <c r="AG82" s="819"/>
      <c r="AH82" s="819"/>
      <c r="AI82" s="819"/>
      <c r="AJ82" s="819"/>
      <c r="AK82" s="819" t="s">
        <v>536</v>
      </c>
      <c r="AL82" s="819"/>
      <c r="AM82" s="819"/>
      <c r="AN82" s="819"/>
      <c r="AO82" s="819"/>
      <c r="AP82" s="819">
        <v>1207</v>
      </c>
      <c r="AQ82" s="819"/>
      <c r="AR82" s="819"/>
      <c r="AS82" s="819"/>
      <c r="AT82" s="819"/>
      <c r="AU82" s="819">
        <v>901</v>
      </c>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t="s">
        <v>548</v>
      </c>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t="s">
        <v>538</v>
      </c>
      <c r="C84" s="862"/>
      <c r="D84" s="862"/>
      <c r="E84" s="862"/>
      <c r="F84" s="862"/>
      <c r="G84" s="862"/>
      <c r="H84" s="862"/>
      <c r="I84" s="862"/>
      <c r="J84" s="862"/>
      <c r="K84" s="862"/>
      <c r="L84" s="862"/>
      <c r="M84" s="862"/>
      <c r="N84" s="862"/>
      <c r="O84" s="862"/>
      <c r="P84" s="863"/>
      <c r="Q84" s="864">
        <v>169</v>
      </c>
      <c r="R84" s="819"/>
      <c r="S84" s="819"/>
      <c r="T84" s="819"/>
      <c r="U84" s="819"/>
      <c r="V84" s="819">
        <v>168</v>
      </c>
      <c r="W84" s="819"/>
      <c r="X84" s="819"/>
      <c r="Y84" s="819"/>
      <c r="Z84" s="819"/>
      <c r="AA84" s="819">
        <v>1</v>
      </c>
      <c r="AB84" s="819"/>
      <c r="AC84" s="819"/>
      <c r="AD84" s="819"/>
      <c r="AE84" s="819"/>
      <c r="AF84" s="819">
        <v>1</v>
      </c>
      <c r="AG84" s="819"/>
      <c r="AH84" s="819"/>
      <c r="AI84" s="819"/>
      <c r="AJ84" s="819"/>
      <c r="AK84" s="819">
        <v>1</v>
      </c>
      <c r="AL84" s="819"/>
      <c r="AM84" s="819"/>
      <c r="AN84" s="819"/>
      <c r="AO84" s="819"/>
      <c r="AP84" s="819" t="s">
        <v>536</v>
      </c>
      <c r="AQ84" s="819"/>
      <c r="AR84" s="819"/>
      <c r="AS84" s="819"/>
      <c r="AT84" s="819"/>
      <c r="AU84" s="819" t="s">
        <v>536</v>
      </c>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t="s">
        <v>549</v>
      </c>
      <c r="C85" s="862"/>
      <c r="D85" s="862"/>
      <c r="E85" s="862"/>
      <c r="F85" s="862"/>
      <c r="G85" s="862"/>
      <c r="H85" s="862"/>
      <c r="I85" s="862"/>
      <c r="J85" s="862"/>
      <c r="K85" s="862"/>
      <c r="L85" s="862"/>
      <c r="M85" s="862"/>
      <c r="N85" s="862"/>
      <c r="O85" s="862"/>
      <c r="P85" s="863"/>
      <c r="Q85" s="864">
        <v>199353</v>
      </c>
      <c r="R85" s="819"/>
      <c r="S85" s="819"/>
      <c r="T85" s="819"/>
      <c r="U85" s="819"/>
      <c r="V85" s="819">
        <v>190721</v>
      </c>
      <c r="W85" s="819"/>
      <c r="X85" s="819"/>
      <c r="Y85" s="819"/>
      <c r="Z85" s="819"/>
      <c r="AA85" s="819">
        <v>8632</v>
      </c>
      <c r="AB85" s="819"/>
      <c r="AC85" s="819"/>
      <c r="AD85" s="819"/>
      <c r="AE85" s="819"/>
      <c r="AF85" s="819">
        <v>8632</v>
      </c>
      <c r="AG85" s="819"/>
      <c r="AH85" s="819"/>
      <c r="AI85" s="819"/>
      <c r="AJ85" s="819"/>
      <c r="AK85" s="819">
        <v>1404</v>
      </c>
      <c r="AL85" s="819"/>
      <c r="AM85" s="819"/>
      <c r="AN85" s="819"/>
      <c r="AO85" s="819"/>
      <c r="AP85" s="819" t="s">
        <v>536</v>
      </c>
      <c r="AQ85" s="819"/>
      <c r="AR85" s="819"/>
      <c r="AS85" s="819"/>
      <c r="AT85" s="819"/>
      <c r="AU85" s="819" t="s">
        <v>536</v>
      </c>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t="s">
        <v>550</v>
      </c>
      <c r="C86" s="862"/>
      <c r="D86" s="862"/>
      <c r="E86" s="862"/>
      <c r="F86" s="862"/>
      <c r="G86" s="862"/>
      <c r="H86" s="862"/>
      <c r="I86" s="862"/>
      <c r="J86" s="862"/>
      <c r="K86" s="862"/>
      <c r="L86" s="862"/>
      <c r="M86" s="862"/>
      <c r="N86" s="862"/>
      <c r="O86" s="862"/>
      <c r="P86" s="863"/>
      <c r="Q86" s="864">
        <v>30</v>
      </c>
      <c r="R86" s="819"/>
      <c r="S86" s="819"/>
      <c r="T86" s="819"/>
      <c r="U86" s="819"/>
      <c r="V86" s="819">
        <v>30</v>
      </c>
      <c r="W86" s="819"/>
      <c r="X86" s="819"/>
      <c r="Y86" s="819"/>
      <c r="Z86" s="819"/>
      <c r="AA86" s="819" t="s">
        <v>536</v>
      </c>
      <c r="AB86" s="819"/>
      <c r="AC86" s="819"/>
      <c r="AD86" s="819"/>
      <c r="AE86" s="819"/>
      <c r="AF86" s="819" t="s">
        <v>536</v>
      </c>
      <c r="AG86" s="819"/>
      <c r="AH86" s="819"/>
      <c r="AI86" s="819"/>
      <c r="AJ86" s="819"/>
      <c r="AK86" s="819" t="s">
        <v>536</v>
      </c>
      <c r="AL86" s="819"/>
      <c r="AM86" s="819"/>
      <c r="AN86" s="819"/>
      <c r="AO86" s="819"/>
      <c r="AP86" s="819">
        <v>42</v>
      </c>
      <c r="AQ86" s="819"/>
      <c r="AR86" s="819"/>
      <c r="AS86" s="819"/>
      <c r="AT86" s="819"/>
      <c r="AU86" s="819">
        <v>8</v>
      </c>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369</v>
      </c>
      <c r="B88" s="778" t="s">
        <v>395</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9319</v>
      </c>
      <c r="AG88" s="830"/>
      <c r="AH88" s="830"/>
      <c r="AI88" s="830"/>
      <c r="AJ88" s="830"/>
      <c r="AK88" s="827"/>
      <c r="AL88" s="827"/>
      <c r="AM88" s="827"/>
      <c r="AN88" s="827"/>
      <c r="AO88" s="827"/>
      <c r="AP88" s="830">
        <v>6134</v>
      </c>
      <c r="AQ88" s="830"/>
      <c r="AR88" s="830"/>
      <c r="AS88" s="830"/>
      <c r="AT88" s="830"/>
      <c r="AU88" s="830">
        <v>3208</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8" t="s">
        <v>396</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1282</v>
      </c>
      <c r="CS102" s="838"/>
      <c r="CT102" s="838"/>
      <c r="CU102" s="838"/>
      <c r="CV102" s="881"/>
      <c r="CW102" s="880">
        <v>354</v>
      </c>
      <c r="CX102" s="838"/>
      <c r="CY102" s="838"/>
      <c r="CZ102" s="838"/>
      <c r="DA102" s="881"/>
      <c r="DB102" s="880">
        <v>1940</v>
      </c>
      <c r="DC102" s="838"/>
      <c r="DD102" s="838"/>
      <c r="DE102" s="838"/>
      <c r="DF102" s="881"/>
      <c r="DG102" s="880">
        <v>6214</v>
      </c>
      <c r="DH102" s="838"/>
      <c r="DI102" s="838"/>
      <c r="DJ102" s="838"/>
      <c r="DK102" s="881"/>
      <c r="DL102" s="880" t="s">
        <v>562</v>
      </c>
      <c r="DM102" s="838"/>
      <c r="DN102" s="838"/>
      <c r="DO102" s="838"/>
      <c r="DP102" s="881"/>
      <c r="DQ102" s="880">
        <v>6835</v>
      </c>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397</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398</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401</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402</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403</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404</v>
      </c>
      <c r="AB109" s="883"/>
      <c r="AC109" s="883"/>
      <c r="AD109" s="883"/>
      <c r="AE109" s="884"/>
      <c r="AF109" s="882" t="s">
        <v>287</v>
      </c>
      <c r="AG109" s="883"/>
      <c r="AH109" s="883"/>
      <c r="AI109" s="883"/>
      <c r="AJ109" s="884"/>
      <c r="AK109" s="882" t="s">
        <v>286</v>
      </c>
      <c r="AL109" s="883"/>
      <c r="AM109" s="883"/>
      <c r="AN109" s="883"/>
      <c r="AO109" s="884"/>
      <c r="AP109" s="882" t="s">
        <v>405</v>
      </c>
      <c r="AQ109" s="883"/>
      <c r="AR109" s="883"/>
      <c r="AS109" s="883"/>
      <c r="AT109" s="885"/>
      <c r="AU109" s="904" t="s">
        <v>403</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404</v>
      </c>
      <c r="BR109" s="883"/>
      <c r="BS109" s="883"/>
      <c r="BT109" s="883"/>
      <c r="BU109" s="884"/>
      <c r="BV109" s="882" t="s">
        <v>287</v>
      </c>
      <c r="BW109" s="883"/>
      <c r="BX109" s="883"/>
      <c r="BY109" s="883"/>
      <c r="BZ109" s="884"/>
      <c r="CA109" s="882" t="s">
        <v>286</v>
      </c>
      <c r="CB109" s="883"/>
      <c r="CC109" s="883"/>
      <c r="CD109" s="883"/>
      <c r="CE109" s="884"/>
      <c r="CF109" s="905" t="s">
        <v>405</v>
      </c>
      <c r="CG109" s="905"/>
      <c r="CH109" s="905"/>
      <c r="CI109" s="905"/>
      <c r="CJ109" s="905"/>
      <c r="CK109" s="882" t="s">
        <v>406</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404</v>
      </c>
      <c r="DH109" s="883"/>
      <c r="DI109" s="883"/>
      <c r="DJ109" s="883"/>
      <c r="DK109" s="884"/>
      <c r="DL109" s="882" t="s">
        <v>287</v>
      </c>
      <c r="DM109" s="883"/>
      <c r="DN109" s="883"/>
      <c r="DO109" s="883"/>
      <c r="DP109" s="884"/>
      <c r="DQ109" s="882" t="s">
        <v>286</v>
      </c>
      <c r="DR109" s="883"/>
      <c r="DS109" s="883"/>
      <c r="DT109" s="883"/>
      <c r="DU109" s="884"/>
      <c r="DV109" s="882" t="s">
        <v>405</v>
      </c>
      <c r="DW109" s="883"/>
      <c r="DX109" s="883"/>
      <c r="DY109" s="883"/>
      <c r="DZ109" s="885"/>
    </row>
    <row r="110" spans="1:131" s="197" customFormat="1" ht="26.25" customHeight="1">
      <c r="A110" s="886" t="s">
        <v>407</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5276896</v>
      </c>
      <c r="AB110" s="890"/>
      <c r="AC110" s="890"/>
      <c r="AD110" s="890"/>
      <c r="AE110" s="891"/>
      <c r="AF110" s="892">
        <v>5415650</v>
      </c>
      <c r="AG110" s="890"/>
      <c r="AH110" s="890"/>
      <c r="AI110" s="890"/>
      <c r="AJ110" s="891"/>
      <c r="AK110" s="892">
        <v>5560642</v>
      </c>
      <c r="AL110" s="890"/>
      <c r="AM110" s="890"/>
      <c r="AN110" s="890"/>
      <c r="AO110" s="891"/>
      <c r="AP110" s="893">
        <v>22.2</v>
      </c>
      <c r="AQ110" s="894"/>
      <c r="AR110" s="894"/>
      <c r="AS110" s="894"/>
      <c r="AT110" s="895"/>
      <c r="AU110" s="896" t="s">
        <v>59</v>
      </c>
      <c r="AV110" s="897"/>
      <c r="AW110" s="897"/>
      <c r="AX110" s="897"/>
      <c r="AY110" s="898"/>
      <c r="AZ110" s="940" t="s">
        <v>408</v>
      </c>
      <c r="BA110" s="887"/>
      <c r="BB110" s="887"/>
      <c r="BC110" s="887"/>
      <c r="BD110" s="887"/>
      <c r="BE110" s="887"/>
      <c r="BF110" s="887"/>
      <c r="BG110" s="887"/>
      <c r="BH110" s="887"/>
      <c r="BI110" s="887"/>
      <c r="BJ110" s="887"/>
      <c r="BK110" s="887"/>
      <c r="BL110" s="887"/>
      <c r="BM110" s="887"/>
      <c r="BN110" s="887"/>
      <c r="BO110" s="887"/>
      <c r="BP110" s="888"/>
      <c r="BQ110" s="926">
        <v>53245436</v>
      </c>
      <c r="BR110" s="927"/>
      <c r="BS110" s="927"/>
      <c r="BT110" s="927"/>
      <c r="BU110" s="927"/>
      <c r="BV110" s="927">
        <v>53512683</v>
      </c>
      <c r="BW110" s="927"/>
      <c r="BX110" s="927"/>
      <c r="BY110" s="927"/>
      <c r="BZ110" s="927"/>
      <c r="CA110" s="927">
        <v>53900491</v>
      </c>
      <c r="CB110" s="927"/>
      <c r="CC110" s="927"/>
      <c r="CD110" s="927"/>
      <c r="CE110" s="927"/>
      <c r="CF110" s="941">
        <v>215.1</v>
      </c>
      <c r="CG110" s="942"/>
      <c r="CH110" s="942"/>
      <c r="CI110" s="942"/>
      <c r="CJ110" s="942"/>
      <c r="CK110" s="943" t="s">
        <v>409</v>
      </c>
      <c r="CL110" s="944"/>
      <c r="CM110" s="923" t="s">
        <v>410</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v>2501929</v>
      </c>
      <c r="DH110" s="927"/>
      <c r="DI110" s="927"/>
      <c r="DJ110" s="927"/>
      <c r="DK110" s="927"/>
      <c r="DL110" s="927">
        <v>2356444</v>
      </c>
      <c r="DM110" s="927"/>
      <c r="DN110" s="927"/>
      <c r="DO110" s="927"/>
      <c r="DP110" s="927"/>
      <c r="DQ110" s="927">
        <v>2225202</v>
      </c>
      <c r="DR110" s="927"/>
      <c r="DS110" s="927"/>
      <c r="DT110" s="927"/>
      <c r="DU110" s="927"/>
      <c r="DV110" s="928">
        <v>8.9</v>
      </c>
      <c r="DW110" s="928"/>
      <c r="DX110" s="928"/>
      <c r="DY110" s="928"/>
      <c r="DZ110" s="929"/>
    </row>
    <row r="111" spans="1:131" s="197" customFormat="1" ht="26.25" customHeight="1">
      <c r="A111" s="930" t="s">
        <v>411</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110</v>
      </c>
      <c r="AB111" s="934"/>
      <c r="AC111" s="934"/>
      <c r="AD111" s="934"/>
      <c r="AE111" s="935"/>
      <c r="AF111" s="936" t="s">
        <v>110</v>
      </c>
      <c r="AG111" s="934"/>
      <c r="AH111" s="934"/>
      <c r="AI111" s="934"/>
      <c r="AJ111" s="935"/>
      <c r="AK111" s="936" t="s">
        <v>110</v>
      </c>
      <c r="AL111" s="934"/>
      <c r="AM111" s="934"/>
      <c r="AN111" s="934"/>
      <c r="AO111" s="935"/>
      <c r="AP111" s="937" t="s">
        <v>110</v>
      </c>
      <c r="AQ111" s="938"/>
      <c r="AR111" s="938"/>
      <c r="AS111" s="938"/>
      <c r="AT111" s="939"/>
      <c r="AU111" s="899"/>
      <c r="AV111" s="900"/>
      <c r="AW111" s="900"/>
      <c r="AX111" s="900"/>
      <c r="AY111" s="901"/>
      <c r="AZ111" s="949" t="s">
        <v>412</v>
      </c>
      <c r="BA111" s="950"/>
      <c r="BB111" s="950"/>
      <c r="BC111" s="950"/>
      <c r="BD111" s="950"/>
      <c r="BE111" s="950"/>
      <c r="BF111" s="950"/>
      <c r="BG111" s="950"/>
      <c r="BH111" s="950"/>
      <c r="BI111" s="950"/>
      <c r="BJ111" s="950"/>
      <c r="BK111" s="950"/>
      <c r="BL111" s="950"/>
      <c r="BM111" s="950"/>
      <c r="BN111" s="950"/>
      <c r="BO111" s="950"/>
      <c r="BP111" s="951"/>
      <c r="BQ111" s="919">
        <v>2894313</v>
      </c>
      <c r="BR111" s="920"/>
      <c r="BS111" s="920"/>
      <c r="BT111" s="920"/>
      <c r="BU111" s="920"/>
      <c r="BV111" s="920">
        <v>2620393</v>
      </c>
      <c r="BW111" s="920"/>
      <c r="BX111" s="920"/>
      <c r="BY111" s="920"/>
      <c r="BZ111" s="920"/>
      <c r="CA111" s="920">
        <v>2365125</v>
      </c>
      <c r="CB111" s="920"/>
      <c r="CC111" s="920"/>
      <c r="CD111" s="920"/>
      <c r="CE111" s="920"/>
      <c r="CF111" s="914">
        <v>9.4</v>
      </c>
      <c r="CG111" s="915"/>
      <c r="CH111" s="915"/>
      <c r="CI111" s="915"/>
      <c r="CJ111" s="915"/>
      <c r="CK111" s="945"/>
      <c r="CL111" s="946"/>
      <c r="CM111" s="916" t="s">
        <v>413</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v>213838</v>
      </c>
      <c r="DH111" s="920"/>
      <c r="DI111" s="920"/>
      <c r="DJ111" s="920"/>
      <c r="DK111" s="920"/>
      <c r="DL111" s="920">
        <v>156974</v>
      </c>
      <c r="DM111" s="920"/>
      <c r="DN111" s="920"/>
      <c r="DO111" s="920"/>
      <c r="DP111" s="920"/>
      <c r="DQ111" s="920">
        <v>130437</v>
      </c>
      <c r="DR111" s="920"/>
      <c r="DS111" s="920"/>
      <c r="DT111" s="920"/>
      <c r="DU111" s="920"/>
      <c r="DV111" s="921">
        <v>0.5</v>
      </c>
      <c r="DW111" s="921"/>
      <c r="DX111" s="921"/>
      <c r="DY111" s="921"/>
      <c r="DZ111" s="922"/>
    </row>
    <row r="112" spans="1:131" s="197" customFormat="1" ht="26.25" customHeight="1">
      <c r="A112" s="952" t="s">
        <v>414</v>
      </c>
      <c r="B112" s="953"/>
      <c r="C112" s="950" t="s">
        <v>415</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110</v>
      </c>
      <c r="AB112" s="959"/>
      <c r="AC112" s="959"/>
      <c r="AD112" s="959"/>
      <c r="AE112" s="960"/>
      <c r="AF112" s="961" t="s">
        <v>110</v>
      </c>
      <c r="AG112" s="959"/>
      <c r="AH112" s="959"/>
      <c r="AI112" s="959"/>
      <c r="AJ112" s="960"/>
      <c r="AK112" s="961" t="s">
        <v>110</v>
      </c>
      <c r="AL112" s="959"/>
      <c r="AM112" s="959"/>
      <c r="AN112" s="959"/>
      <c r="AO112" s="960"/>
      <c r="AP112" s="962" t="s">
        <v>110</v>
      </c>
      <c r="AQ112" s="963"/>
      <c r="AR112" s="963"/>
      <c r="AS112" s="963"/>
      <c r="AT112" s="964"/>
      <c r="AU112" s="899"/>
      <c r="AV112" s="900"/>
      <c r="AW112" s="900"/>
      <c r="AX112" s="900"/>
      <c r="AY112" s="901"/>
      <c r="AZ112" s="949" t="s">
        <v>416</v>
      </c>
      <c r="BA112" s="950"/>
      <c r="BB112" s="950"/>
      <c r="BC112" s="950"/>
      <c r="BD112" s="950"/>
      <c r="BE112" s="950"/>
      <c r="BF112" s="950"/>
      <c r="BG112" s="950"/>
      <c r="BH112" s="950"/>
      <c r="BI112" s="950"/>
      <c r="BJ112" s="950"/>
      <c r="BK112" s="950"/>
      <c r="BL112" s="950"/>
      <c r="BM112" s="950"/>
      <c r="BN112" s="950"/>
      <c r="BO112" s="950"/>
      <c r="BP112" s="951"/>
      <c r="BQ112" s="919">
        <v>26833568</v>
      </c>
      <c r="BR112" s="920"/>
      <c r="BS112" s="920"/>
      <c r="BT112" s="920"/>
      <c r="BU112" s="920"/>
      <c r="BV112" s="920">
        <v>24659827</v>
      </c>
      <c r="BW112" s="920"/>
      <c r="BX112" s="920"/>
      <c r="BY112" s="920"/>
      <c r="BZ112" s="920"/>
      <c r="CA112" s="920">
        <v>23969463</v>
      </c>
      <c r="CB112" s="920"/>
      <c r="CC112" s="920"/>
      <c r="CD112" s="920"/>
      <c r="CE112" s="920"/>
      <c r="CF112" s="914">
        <v>95.7</v>
      </c>
      <c r="CG112" s="915"/>
      <c r="CH112" s="915"/>
      <c r="CI112" s="915"/>
      <c r="CJ112" s="915"/>
      <c r="CK112" s="945"/>
      <c r="CL112" s="946"/>
      <c r="CM112" s="916" t="s">
        <v>417</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110</v>
      </c>
      <c r="DH112" s="920"/>
      <c r="DI112" s="920"/>
      <c r="DJ112" s="920"/>
      <c r="DK112" s="920"/>
      <c r="DL112" s="920" t="s">
        <v>110</v>
      </c>
      <c r="DM112" s="920"/>
      <c r="DN112" s="920"/>
      <c r="DO112" s="920"/>
      <c r="DP112" s="920"/>
      <c r="DQ112" s="920" t="s">
        <v>110</v>
      </c>
      <c r="DR112" s="920"/>
      <c r="DS112" s="920"/>
      <c r="DT112" s="920"/>
      <c r="DU112" s="920"/>
      <c r="DV112" s="921" t="s">
        <v>110</v>
      </c>
      <c r="DW112" s="921"/>
      <c r="DX112" s="921"/>
      <c r="DY112" s="921"/>
      <c r="DZ112" s="922"/>
    </row>
    <row r="113" spans="1:130" s="197" customFormat="1" ht="26.25" customHeight="1">
      <c r="A113" s="954"/>
      <c r="B113" s="955"/>
      <c r="C113" s="950" t="s">
        <v>418</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1903827</v>
      </c>
      <c r="AB113" s="934"/>
      <c r="AC113" s="934"/>
      <c r="AD113" s="934"/>
      <c r="AE113" s="935"/>
      <c r="AF113" s="936">
        <v>1799754</v>
      </c>
      <c r="AG113" s="934"/>
      <c r="AH113" s="934"/>
      <c r="AI113" s="934"/>
      <c r="AJ113" s="935"/>
      <c r="AK113" s="936">
        <v>1730413</v>
      </c>
      <c r="AL113" s="934"/>
      <c r="AM113" s="934"/>
      <c r="AN113" s="934"/>
      <c r="AO113" s="935"/>
      <c r="AP113" s="937">
        <v>6.9</v>
      </c>
      <c r="AQ113" s="938"/>
      <c r="AR113" s="938"/>
      <c r="AS113" s="938"/>
      <c r="AT113" s="939"/>
      <c r="AU113" s="899"/>
      <c r="AV113" s="900"/>
      <c r="AW113" s="900"/>
      <c r="AX113" s="900"/>
      <c r="AY113" s="901"/>
      <c r="AZ113" s="949" t="s">
        <v>419</v>
      </c>
      <c r="BA113" s="950"/>
      <c r="BB113" s="950"/>
      <c r="BC113" s="950"/>
      <c r="BD113" s="950"/>
      <c r="BE113" s="950"/>
      <c r="BF113" s="950"/>
      <c r="BG113" s="950"/>
      <c r="BH113" s="950"/>
      <c r="BI113" s="950"/>
      <c r="BJ113" s="950"/>
      <c r="BK113" s="950"/>
      <c r="BL113" s="950"/>
      <c r="BM113" s="950"/>
      <c r="BN113" s="950"/>
      <c r="BO113" s="950"/>
      <c r="BP113" s="951"/>
      <c r="BQ113" s="919">
        <v>5099031</v>
      </c>
      <c r="BR113" s="920"/>
      <c r="BS113" s="920"/>
      <c r="BT113" s="920"/>
      <c r="BU113" s="920"/>
      <c r="BV113" s="920">
        <v>4150512</v>
      </c>
      <c r="BW113" s="920"/>
      <c r="BX113" s="920"/>
      <c r="BY113" s="920"/>
      <c r="BZ113" s="920"/>
      <c r="CA113" s="920">
        <v>3207508</v>
      </c>
      <c r="CB113" s="920"/>
      <c r="CC113" s="920"/>
      <c r="CD113" s="920"/>
      <c r="CE113" s="920"/>
      <c r="CF113" s="914">
        <v>12.8</v>
      </c>
      <c r="CG113" s="915"/>
      <c r="CH113" s="915"/>
      <c r="CI113" s="915"/>
      <c r="CJ113" s="915"/>
      <c r="CK113" s="945"/>
      <c r="CL113" s="946"/>
      <c r="CM113" s="916" t="s">
        <v>420</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v>34298</v>
      </c>
      <c r="DH113" s="959"/>
      <c r="DI113" s="959"/>
      <c r="DJ113" s="959"/>
      <c r="DK113" s="960"/>
      <c r="DL113" s="961">
        <v>20437</v>
      </c>
      <c r="DM113" s="959"/>
      <c r="DN113" s="959"/>
      <c r="DO113" s="959"/>
      <c r="DP113" s="960"/>
      <c r="DQ113" s="961">
        <v>9486</v>
      </c>
      <c r="DR113" s="959"/>
      <c r="DS113" s="959"/>
      <c r="DT113" s="959"/>
      <c r="DU113" s="960"/>
      <c r="DV113" s="962">
        <v>0</v>
      </c>
      <c r="DW113" s="963"/>
      <c r="DX113" s="963"/>
      <c r="DY113" s="963"/>
      <c r="DZ113" s="964"/>
    </row>
    <row r="114" spans="1:130" s="197" customFormat="1" ht="26.25" customHeight="1">
      <c r="A114" s="954"/>
      <c r="B114" s="955"/>
      <c r="C114" s="950" t="s">
        <v>421</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877454</v>
      </c>
      <c r="AB114" s="959"/>
      <c r="AC114" s="959"/>
      <c r="AD114" s="959"/>
      <c r="AE114" s="960"/>
      <c r="AF114" s="961">
        <v>955978</v>
      </c>
      <c r="AG114" s="959"/>
      <c r="AH114" s="959"/>
      <c r="AI114" s="959"/>
      <c r="AJ114" s="960"/>
      <c r="AK114" s="961">
        <v>1001599</v>
      </c>
      <c r="AL114" s="959"/>
      <c r="AM114" s="959"/>
      <c r="AN114" s="959"/>
      <c r="AO114" s="960"/>
      <c r="AP114" s="962">
        <v>4</v>
      </c>
      <c r="AQ114" s="963"/>
      <c r="AR114" s="963"/>
      <c r="AS114" s="963"/>
      <c r="AT114" s="964"/>
      <c r="AU114" s="899"/>
      <c r="AV114" s="900"/>
      <c r="AW114" s="900"/>
      <c r="AX114" s="900"/>
      <c r="AY114" s="901"/>
      <c r="AZ114" s="949" t="s">
        <v>422</v>
      </c>
      <c r="BA114" s="950"/>
      <c r="BB114" s="950"/>
      <c r="BC114" s="950"/>
      <c r="BD114" s="950"/>
      <c r="BE114" s="950"/>
      <c r="BF114" s="950"/>
      <c r="BG114" s="950"/>
      <c r="BH114" s="950"/>
      <c r="BI114" s="950"/>
      <c r="BJ114" s="950"/>
      <c r="BK114" s="950"/>
      <c r="BL114" s="950"/>
      <c r="BM114" s="950"/>
      <c r="BN114" s="950"/>
      <c r="BO114" s="950"/>
      <c r="BP114" s="951"/>
      <c r="BQ114" s="919">
        <v>8488148</v>
      </c>
      <c r="BR114" s="920"/>
      <c r="BS114" s="920"/>
      <c r="BT114" s="920"/>
      <c r="BU114" s="920"/>
      <c r="BV114" s="920">
        <v>8093349</v>
      </c>
      <c r="BW114" s="920"/>
      <c r="BX114" s="920"/>
      <c r="BY114" s="920"/>
      <c r="BZ114" s="920"/>
      <c r="CA114" s="920">
        <v>7168099</v>
      </c>
      <c r="CB114" s="920"/>
      <c r="CC114" s="920"/>
      <c r="CD114" s="920"/>
      <c r="CE114" s="920"/>
      <c r="CF114" s="914">
        <v>28.6</v>
      </c>
      <c r="CG114" s="915"/>
      <c r="CH114" s="915"/>
      <c r="CI114" s="915"/>
      <c r="CJ114" s="915"/>
      <c r="CK114" s="945"/>
      <c r="CL114" s="946"/>
      <c r="CM114" s="916" t="s">
        <v>423</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110</v>
      </c>
      <c r="DH114" s="959"/>
      <c r="DI114" s="959"/>
      <c r="DJ114" s="959"/>
      <c r="DK114" s="960"/>
      <c r="DL114" s="961" t="s">
        <v>110</v>
      </c>
      <c r="DM114" s="959"/>
      <c r="DN114" s="959"/>
      <c r="DO114" s="959"/>
      <c r="DP114" s="960"/>
      <c r="DQ114" s="961" t="s">
        <v>110</v>
      </c>
      <c r="DR114" s="959"/>
      <c r="DS114" s="959"/>
      <c r="DT114" s="959"/>
      <c r="DU114" s="960"/>
      <c r="DV114" s="962" t="s">
        <v>110</v>
      </c>
      <c r="DW114" s="963"/>
      <c r="DX114" s="963"/>
      <c r="DY114" s="963"/>
      <c r="DZ114" s="964"/>
    </row>
    <row r="115" spans="1:130" s="197" customFormat="1" ht="26.25" customHeight="1">
      <c r="A115" s="954"/>
      <c r="B115" s="955"/>
      <c r="C115" s="950" t="s">
        <v>424</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285732</v>
      </c>
      <c r="AB115" s="934"/>
      <c r="AC115" s="934"/>
      <c r="AD115" s="934"/>
      <c r="AE115" s="935"/>
      <c r="AF115" s="936">
        <v>281881</v>
      </c>
      <c r="AG115" s="934"/>
      <c r="AH115" s="934"/>
      <c r="AI115" s="934"/>
      <c r="AJ115" s="935"/>
      <c r="AK115" s="936">
        <v>260391</v>
      </c>
      <c r="AL115" s="934"/>
      <c r="AM115" s="934"/>
      <c r="AN115" s="934"/>
      <c r="AO115" s="935"/>
      <c r="AP115" s="937">
        <v>1</v>
      </c>
      <c r="AQ115" s="938"/>
      <c r="AR115" s="938"/>
      <c r="AS115" s="938"/>
      <c r="AT115" s="939"/>
      <c r="AU115" s="899"/>
      <c r="AV115" s="900"/>
      <c r="AW115" s="900"/>
      <c r="AX115" s="900"/>
      <c r="AY115" s="901"/>
      <c r="AZ115" s="949" t="s">
        <v>425</v>
      </c>
      <c r="BA115" s="950"/>
      <c r="BB115" s="950"/>
      <c r="BC115" s="950"/>
      <c r="BD115" s="950"/>
      <c r="BE115" s="950"/>
      <c r="BF115" s="950"/>
      <c r="BG115" s="950"/>
      <c r="BH115" s="950"/>
      <c r="BI115" s="950"/>
      <c r="BJ115" s="950"/>
      <c r="BK115" s="950"/>
      <c r="BL115" s="950"/>
      <c r="BM115" s="950"/>
      <c r="BN115" s="950"/>
      <c r="BO115" s="950"/>
      <c r="BP115" s="951"/>
      <c r="BQ115" s="919">
        <v>6888448</v>
      </c>
      <c r="BR115" s="920"/>
      <c r="BS115" s="920"/>
      <c r="BT115" s="920"/>
      <c r="BU115" s="920"/>
      <c r="BV115" s="920">
        <v>6523575</v>
      </c>
      <c r="BW115" s="920"/>
      <c r="BX115" s="920"/>
      <c r="BY115" s="920"/>
      <c r="BZ115" s="920"/>
      <c r="CA115" s="920">
        <v>6835200</v>
      </c>
      <c r="CB115" s="920"/>
      <c r="CC115" s="920"/>
      <c r="CD115" s="920"/>
      <c r="CE115" s="920"/>
      <c r="CF115" s="914">
        <v>27.3</v>
      </c>
      <c r="CG115" s="915"/>
      <c r="CH115" s="915"/>
      <c r="CI115" s="915"/>
      <c r="CJ115" s="915"/>
      <c r="CK115" s="945"/>
      <c r="CL115" s="946"/>
      <c r="CM115" s="949" t="s">
        <v>426</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144248</v>
      </c>
      <c r="DH115" s="959"/>
      <c r="DI115" s="959"/>
      <c r="DJ115" s="959"/>
      <c r="DK115" s="960"/>
      <c r="DL115" s="961">
        <v>86538</v>
      </c>
      <c r="DM115" s="959"/>
      <c r="DN115" s="959"/>
      <c r="DO115" s="959"/>
      <c r="DP115" s="960"/>
      <c r="DQ115" s="961" t="s">
        <v>110</v>
      </c>
      <c r="DR115" s="959"/>
      <c r="DS115" s="959"/>
      <c r="DT115" s="959"/>
      <c r="DU115" s="960"/>
      <c r="DV115" s="962" t="s">
        <v>110</v>
      </c>
      <c r="DW115" s="963"/>
      <c r="DX115" s="963"/>
      <c r="DY115" s="963"/>
      <c r="DZ115" s="964"/>
    </row>
    <row r="116" spans="1:130" s="197" customFormat="1" ht="26.25" customHeight="1">
      <c r="A116" s="956"/>
      <c r="B116" s="957"/>
      <c r="C116" s="971" t="s">
        <v>427</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110</v>
      </c>
      <c r="AB116" s="959"/>
      <c r="AC116" s="959"/>
      <c r="AD116" s="959"/>
      <c r="AE116" s="960"/>
      <c r="AF116" s="961" t="s">
        <v>110</v>
      </c>
      <c r="AG116" s="959"/>
      <c r="AH116" s="959"/>
      <c r="AI116" s="959"/>
      <c r="AJ116" s="960"/>
      <c r="AK116" s="961">
        <v>578</v>
      </c>
      <c r="AL116" s="959"/>
      <c r="AM116" s="959"/>
      <c r="AN116" s="959"/>
      <c r="AO116" s="960"/>
      <c r="AP116" s="962">
        <v>0</v>
      </c>
      <c r="AQ116" s="963"/>
      <c r="AR116" s="963"/>
      <c r="AS116" s="963"/>
      <c r="AT116" s="964"/>
      <c r="AU116" s="899"/>
      <c r="AV116" s="900"/>
      <c r="AW116" s="900"/>
      <c r="AX116" s="900"/>
      <c r="AY116" s="901"/>
      <c r="AZ116" s="949" t="s">
        <v>428</v>
      </c>
      <c r="BA116" s="950"/>
      <c r="BB116" s="950"/>
      <c r="BC116" s="950"/>
      <c r="BD116" s="950"/>
      <c r="BE116" s="950"/>
      <c r="BF116" s="950"/>
      <c r="BG116" s="950"/>
      <c r="BH116" s="950"/>
      <c r="BI116" s="950"/>
      <c r="BJ116" s="950"/>
      <c r="BK116" s="950"/>
      <c r="BL116" s="950"/>
      <c r="BM116" s="950"/>
      <c r="BN116" s="950"/>
      <c r="BO116" s="950"/>
      <c r="BP116" s="951"/>
      <c r="BQ116" s="919" t="s">
        <v>110</v>
      </c>
      <c r="BR116" s="920"/>
      <c r="BS116" s="920"/>
      <c r="BT116" s="920"/>
      <c r="BU116" s="920"/>
      <c r="BV116" s="920" t="s">
        <v>110</v>
      </c>
      <c r="BW116" s="920"/>
      <c r="BX116" s="920"/>
      <c r="BY116" s="920"/>
      <c r="BZ116" s="920"/>
      <c r="CA116" s="920" t="s">
        <v>110</v>
      </c>
      <c r="CB116" s="920"/>
      <c r="CC116" s="920"/>
      <c r="CD116" s="920"/>
      <c r="CE116" s="920"/>
      <c r="CF116" s="914" t="s">
        <v>110</v>
      </c>
      <c r="CG116" s="915"/>
      <c r="CH116" s="915"/>
      <c r="CI116" s="915"/>
      <c r="CJ116" s="915"/>
      <c r="CK116" s="945"/>
      <c r="CL116" s="946"/>
      <c r="CM116" s="916" t="s">
        <v>429</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110</v>
      </c>
      <c r="DH116" s="959"/>
      <c r="DI116" s="959"/>
      <c r="DJ116" s="959"/>
      <c r="DK116" s="960"/>
      <c r="DL116" s="961" t="s">
        <v>110</v>
      </c>
      <c r="DM116" s="959"/>
      <c r="DN116" s="959"/>
      <c r="DO116" s="959"/>
      <c r="DP116" s="960"/>
      <c r="DQ116" s="961" t="s">
        <v>110</v>
      </c>
      <c r="DR116" s="959"/>
      <c r="DS116" s="959"/>
      <c r="DT116" s="959"/>
      <c r="DU116" s="960"/>
      <c r="DV116" s="962" t="s">
        <v>110</v>
      </c>
      <c r="DW116" s="963"/>
      <c r="DX116" s="963"/>
      <c r="DY116" s="963"/>
      <c r="DZ116" s="964"/>
    </row>
    <row r="117" spans="1:130" s="197" customFormat="1" ht="26.25" customHeight="1">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430</v>
      </c>
      <c r="Z117" s="884"/>
      <c r="AA117" s="996">
        <v>8343909</v>
      </c>
      <c r="AB117" s="966"/>
      <c r="AC117" s="966"/>
      <c r="AD117" s="966"/>
      <c r="AE117" s="967"/>
      <c r="AF117" s="965">
        <v>8453263</v>
      </c>
      <c r="AG117" s="966"/>
      <c r="AH117" s="966"/>
      <c r="AI117" s="966"/>
      <c r="AJ117" s="967"/>
      <c r="AK117" s="965">
        <v>8553623</v>
      </c>
      <c r="AL117" s="966"/>
      <c r="AM117" s="966"/>
      <c r="AN117" s="966"/>
      <c r="AO117" s="967"/>
      <c r="AP117" s="968"/>
      <c r="AQ117" s="969"/>
      <c r="AR117" s="969"/>
      <c r="AS117" s="969"/>
      <c r="AT117" s="970"/>
      <c r="AU117" s="899"/>
      <c r="AV117" s="900"/>
      <c r="AW117" s="900"/>
      <c r="AX117" s="900"/>
      <c r="AY117" s="901"/>
      <c r="AZ117" s="995" t="s">
        <v>431</v>
      </c>
      <c r="BA117" s="971"/>
      <c r="BB117" s="971"/>
      <c r="BC117" s="971"/>
      <c r="BD117" s="971"/>
      <c r="BE117" s="971"/>
      <c r="BF117" s="971"/>
      <c r="BG117" s="971"/>
      <c r="BH117" s="971"/>
      <c r="BI117" s="971"/>
      <c r="BJ117" s="971"/>
      <c r="BK117" s="971"/>
      <c r="BL117" s="971"/>
      <c r="BM117" s="971"/>
      <c r="BN117" s="971"/>
      <c r="BO117" s="971"/>
      <c r="BP117" s="972"/>
      <c r="BQ117" s="985" t="s">
        <v>110</v>
      </c>
      <c r="BR117" s="986"/>
      <c r="BS117" s="986"/>
      <c r="BT117" s="986"/>
      <c r="BU117" s="986"/>
      <c r="BV117" s="986" t="s">
        <v>110</v>
      </c>
      <c r="BW117" s="986"/>
      <c r="BX117" s="986"/>
      <c r="BY117" s="986"/>
      <c r="BZ117" s="986"/>
      <c r="CA117" s="986" t="s">
        <v>110</v>
      </c>
      <c r="CB117" s="986"/>
      <c r="CC117" s="986"/>
      <c r="CD117" s="986"/>
      <c r="CE117" s="986"/>
      <c r="CF117" s="914" t="s">
        <v>110</v>
      </c>
      <c r="CG117" s="915"/>
      <c r="CH117" s="915"/>
      <c r="CI117" s="915"/>
      <c r="CJ117" s="915"/>
      <c r="CK117" s="945"/>
      <c r="CL117" s="946"/>
      <c r="CM117" s="916" t="s">
        <v>432</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110</v>
      </c>
      <c r="DH117" s="959"/>
      <c r="DI117" s="959"/>
      <c r="DJ117" s="959"/>
      <c r="DK117" s="960"/>
      <c r="DL117" s="961" t="s">
        <v>110</v>
      </c>
      <c r="DM117" s="959"/>
      <c r="DN117" s="959"/>
      <c r="DO117" s="959"/>
      <c r="DP117" s="960"/>
      <c r="DQ117" s="961" t="s">
        <v>110</v>
      </c>
      <c r="DR117" s="959"/>
      <c r="DS117" s="959"/>
      <c r="DT117" s="959"/>
      <c r="DU117" s="960"/>
      <c r="DV117" s="962" t="s">
        <v>110</v>
      </c>
      <c r="DW117" s="963"/>
      <c r="DX117" s="963"/>
      <c r="DY117" s="963"/>
      <c r="DZ117" s="964"/>
    </row>
    <row r="118" spans="1:130" s="197" customFormat="1" ht="26.25" customHeight="1">
      <c r="A118" s="904" t="s">
        <v>406</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404</v>
      </c>
      <c r="AB118" s="883"/>
      <c r="AC118" s="883"/>
      <c r="AD118" s="883"/>
      <c r="AE118" s="884"/>
      <c r="AF118" s="882" t="s">
        <v>287</v>
      </c>
      <c r="AG118" s="883"/>
      <c r="AH118" s="883"/>
      <c r="AI118" s="883"/>
      <c r="AJ118" s="884"/>
      <c r="AK118" s="882" t="s">
        <v>286</v>
      </c>
      <c r="AL118" s="883"/>
      <c r="AM118" s="883"/>
      <c r="AN118" s="883"/>
      <c r="AO118" s="884"/>
      <c r="AP118" s="990" t="s">
        <v>405</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433</v>
      </c>
      <c r="BP118" s="994"/>
      <c r="BQ118" s="985">
        <v>103448944</v>
      </c>
      <c r="BR118" s="986"/>
      <c r="BS118" s="986"/>
      <c r="BT118" s="986"/>
      <c r="BU118" s="986"/>
      <c r="BV118" s="986">
        <v>99560339</v>
      </c>
      <c r="BW118" s="986"/>
      <c r="BX118" s="986"/>
      <c r="BY118" s="986"/>
      <c r="BZ118" s="986"/>
      <c r="CA118" s="986">
        <v>97445886</v>
      </c>
      <c r="CB118" s="986"/>
      <c r="CC118" s="986"/>
      <c r="CD118" s="986"/>
      <c r="CE118" s="986"/>
      <c r="CF118" s="987"/>
      <c r="CG118" s="988"/>
      <c r="CH118" s="988"/>
      <c r="CI118" s="988"/>
      <c r="CJ118" s="989"/>
      <c r="CK118" s="945"/>
      <c r="CL118" s="946"/>
      <c r="CM118" s="916" t="s">
        <v>434</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110</v>
      </c>
      <c r="DH118" s="959"/>
      <c r="DI118" s="959"/>
      <c r="DJ118" s="959"/>
      <c r="DK118" s="960"/>
      <c r="DL118" s="961" t="s">
        <v>110</v>
      </c>
      <c r="DM118" s="959"/>
      <c r="DN118" s="959"/>
      <c r="DO118" s="959"/>
      <c r="DP118" s="960"/>
      <c r="DQ118" s="961" t="s">
        <v>110</v>
      </c>
      <c r="DR118" s="959"/>
      <c r="DS118" s="959"/>
      <c r="DT118" s="959"/>
      <c r="DU118" s="960"/>
      <c r="DV118" s="962" t="s">
        <v>110</v>
      </c>
      <c r="DW118" s="963"/>
      <c r="DX118" s="963"/>
      <c r="DY118" s="963"/>
      <c r="DZ118" s="964"/>
    </row>
    <row r="119" spans="1:130" s="197" customFormat="1" ht="26.25" customHeight="1">
      <c r="A119" s="974" t="s">
        <v>409</v>
      </c>
      <c r="B119" s="944"/>
      <c r="C119" s="923" t="s">
        <v>410</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v>145486</v>
      </c>
      <c r="AB119" s="890"/>
      <c r="AC119" s="890"/>
      <c r="AD119" s="890"/>
      <c r="AE119" s="891"/>
      <c r="AF119" s="892">
        <v>145486</v>
      </c>
      <c r="AG119" s="890"/>
      <c r="AH119" s="890"/>
      <c r="AI119" s="890"/>
      <c r="AJ119" s="891"/>
      <c r="AK119" s="892">
        <v>131241</v>
      </c>
      <c r="AL119" s="890"/>
      <c r="AM119" s="890"/>
      <c r="AN119" s="890"/>
      <c r="AO119" s="891"/>
      <c r="AP119" s="893">
        <v>0.5</v>
      </c>
      <c r="AQ119" s="894"/>
      <c r="AR119" s="894"/>
      <c r="AS119" s="894"/>
      <c r="AT119" s="895"/>
      <c r="AU119" s="977" t="s">
        <v>435</v>
      </c>
      <c r="AV119" s="978"/>
      <c r="AW119" s="978"/>
      <c r="AX119" s="978"/>
      <c r="AY119" s="979"/>
      <c r="AZ119" s="940" t="s">
        <v>436</v>
      </c>
      <c r="BA119" s="887"/>
      <c r="BB119" s="887"/>
      <c r="BC119" s="887"/>
      <c r="BD119" s="887"/>
      <c r="BE119" s="887"/>
      <c r="BF119" s="887"/>
      <c r="BG119" s="887"/>
      <c r="BH119" s="887"/>
      <c r="BI119" s="887"/>
      <c r="BJ119" s="887"/>
      <c r="BK119" s="887"/>
      <c r="BL119" s="887"/>
      <c r="BM119" s="887"/>
      <c r="BN119" s="887"/>
      <c r="BO119" s="887"/>
      <c r="BP119" s="888"/>
      <c r="BQ119" s="926">
        <v>6813983</v>
      </c>
      <c r="BR119" s="927"/>
      <c r="BS119" s="927"/>
      <c r="BT119" s="927"/>
      <c r="BU119" s="927"/>
      <c r="BV119" s="927">
        <v>7493523</v>
      </c>
      <c r="BW119" s="927"/>
      <c r="BX119" s="927"/>
      <c r="BY119" s="927"/>
      <c r="BZ119" s="927"/>
      <c r="CA119" s="927">
        <v>7314038</v>
      </c>
      <c r="CB119" s="927"/>
      <c r="CC119" s="927"/>
      <c r="CD119" s="927"/>
      <c r="CE119" s="927"/>
      <c r="CF119" s="941">
        <v>29.2</v>
      </c>
      <c r="CG119" s="942"/>
      <c r="CH119" s="942"/>
      <c r="CI119" s="942"/>
      <c r="CJ119" s="942"/>
      <c r="CK119" s="947"/>
      <c r="CL119" s="948"/>
      <c r="CM119" s="1004" t="s">
        <v>437</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110</v>
      </c>
      <c r="DH119" s="998"/>
      <c r="DI119" s="998"/>
      <c r="DJ119" s="998"/>
      <c r="DK119" s="999"/>
      <c r="DL119" s="1000" t="s">
        <v>110</v>
      </c>
      <c r="DM119" s="998"/>
      <c r="DN119" s="998"/>
      <c r="DO119" s="998"/>
      <c r="DP119" s="999"/>
      <c r="DQ119" s="1000" t="s">
        <v>110</v>
      </c>
      <c r="DR119" s="998"/>
      <c r="DS119" s="998"/>
      <c r="DT119" s="998"/>
      <c r="DU119" s="999"/>
      <c r="DV119" s="1001" t="s">
        <v>110</v>
      </c>
      <c r="DW119" s="1002"/>
      <c r="DX119" s="1002"/>
      <c r="DY119" s="1002"/>
      <c r="DZ119" s="1003"/>
    </row>
    <row r="120" spans="1:130" s="197" customFormat="1" ht="26.25" customHeight="1">
      <c r="A120" s="975"/>
      <c r="B120" s="946"/>
      <c r="C120" s="916" t="s">
        <v>413</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v>56843</v>
      </c>
      <c r="AB120" s="959"/>
      <c r="AC120" s="959"/>
      <c r="AD120" s="959"/>
      <c r="AE120" s="960"/>
      <c r="AF120" s="961">
        <v>56864</v>
      </c>
      <c r="AG120" s="959"/>
      <c r="AH120" s="959"/>
      <c r="AI120" s="959"/>
      <c r="AJ120" s="960"/>
      <c r="AK120" s="961">
        <v>26538</v>
      </c>
      <c r="AL120" s="959"/>
      <c r="AM120" s="959"/>
      <c r="AN120" s="959"/>
      <c r="AO120" s="960"/>
      <c r="AP120" s="962">
        <v>0.1</v>
      </c>
      <c r="AQ120" s="963"/>
      <c r="AR120" s="963"/>
      <c r="AS120" s="963"/>
      <c r="AT120" s="964"/>
      <c r="AU120" s="980"/>
      <c r="AV120" s="981"/>
      <c r="AW120" s="981"/>
      <c r="AX120" s="981"/>
      <c r="AY120" s="982"/>
      <c r="AZ120" s="949" t="s">
        <v>438</v>
      </c>
      <c r="BA120" s="950"/>
      <c r="BB120" s="950"/>
      <c r="BC120" s="950"/>
      <c r="BD120" s="950"/>
      <c r="BE120" s="950"/>
      <c r="BF120" s="950"/>
      <c r="BG120" s="950"/>
      <c r="BH120" s="950"/>
      <c r="BI120" s="950"/>
      <c r="BJ120" s="950"/>
      <c r="BK120" s="950"/>
      <c r="BL120" s="950"/>
      <c r="BM120" s="950"/>
      <c r="BN120" s="950"/>
      <c r="BO120" s="950"/>
      <c r="BP120" s="951"/>
      <c r="BQ120" s="919">
        <v>12516864</v>
      </c>
      <c r="BR120" s="920"/>
      <c r="BS120" s="920"/>
      <c r="BT120" s="920"/>
      <c r="BU120" s="920"/>
      <c r="BV120" s="920">
        <v>11930405</v>
      </c>
      <c r="BW120" s="920"/>
      <c r="BX120" s="920"/>
      <c r="BY120" s="920"/>
      <c r="BZ120" s="920"/>
      <c r="CA120" s="920">
        <v>11679988</v>
      </c>
      <c r="CB120" s="920"/>
      <c r="CC120" s="920"/>
      <c r="CD120" s="920"/>
      <c r="CE120" s="920"/>
      <c r="CF120" s="914">
        <v>46.6</v>
      </c>
      <c r="CG120" s="915"/>
      <c r="CH120" s="915"/>
      <c r="CI120" s="915"/>
      <c r="CJ120" s="915"/>
      <c r="CK120" s="1013" t="s">
        <v>439</v>
      </c>
      <c r="CL120" s="1014"/>
      <c r="CM120" s="1014"/>
      <c r="CN120" s="1014"/>
      <c r="CO120" s="1015"/>
      <c r="CP120" s="1021" t="s">
        <v>387</v>
      </c>
      <c r="CQ120" s="1022"/>
      <c r="CR120" s="1022"/>
      <c r="CS120" s="1022"/>
      <c r="CT120" s="1022"/>
      <c r="CU120" s="1022"/>
      <c r="CV120" s="1022"/>
      <c r="CW120" s="1022"/>
      <c r="CX120" s="1022"/>
      <c r="CY120" s="1022"/>
      <c r="CZ120" s="1022"/>
      <c r="DA120" s="1022"/>
      <c r="DB120" s="1022"/>
      <c r="DC120" s="1022"/>
      <c r="DD120" s="1022"/>
      <c r="DE120" s="1022"/>
      <c r="DF120" s="1023"/>
      <c r="DG120" s="926">
        <v>25537551</v>
      </c>
      <c r="DH120" s="927"/>
      <c r="DI120" s="927"/>
      <c r="DJ120" s="927"/>
      <c r="DK120" s="927"/>
      <c r="DL120" s="927">
        <v>23582651</v>
      </c>
      <c r="DM120" s="927"/>
      <c r="DN120" s="927"/>
      <c r="DO120" s="927"/>
      <c r="DP120" s="927"/>
      <c r="DQ120" s="927">
        <v>22936062</v>
      </c>
      <c r="DR120" s="927"/>
      <c r="DS120" s="927"/>
      <c r="DT120" s="927"/>
      <c r="DU120" s="927"/>
      <c r="DV120" s="928">
        <v>91.5</v>
      </c>
      <c r="DW120" s="928"/>
      <c r="DX120" s="928"/>
      <c r="DY120" s="928"/>
      <c r="DZ120" s="929"/>
    </row>
    <row r="121" spans="1:130" s="197" customFormat="1" ht="26.25" customHeight="1">
      <c r="A121" s="975"/>
      <c r="B121" s="946"/>
      <c r="C121" s="1010" t="s">
        <v>440</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21832</v>
      </c>
      <c r="AB121" s="959"/>
      <c r="AC121" s="959"/>
      <c r="AD121" s="959"/>
      <c r="AE121" s="960"/>
      <c r="AF121" s="961">
        <v>18389</v>
      </c>
      <c r="AG121" s="959"/>
      <c r="AH121" s="959"/>
      <c r="AI121" s="959"/>
      <c r="AJ121" s="960"/>
      <c r="AK121" s="961">
        <v>15019</v>
      </c>
      <c r="AL121" s="959"/>
      <c r="AM121" s="959"/>
      <c r="AN121" s="959"/>
      <c r="AO121" s="960"/>
      <c r="AP121" s="962">
        <v>0.1</v>
      </c>
      <c r="AQ121" s="963"/>
      <c r="AR121" s="963"/>
      <c r="AS121" s="963"/>
      <c r="AT121" s="964"/>
      <c r="AU121" s="980"/>
      <c r="AV121" s="981"/>
      <c r="AW121" s="981"/>
      <c r="AX121" s="981"/>
      <c r="AY121" s="982"/>
      <c r="AZ121" s="995" t="s">
        <v>441</v>
      </c>
      <c r="BA121" s="971"/>
      <c r="BB121" s="971"/>
      <c r="BC121" s="971"/>
      <c r="BD121" s="971"/>
      <c r="BE121" s="971"/>
      <c r="BF121" s="971"/>
      <c r="BG121" s="971"/>
      <c r="BH121" s="971"/>
      <c r="BI121" s="971"/>
      <c r="BJ121" s="971"/>
      <c r="BK121" s="971"/>
      <c r="BL121" s="971"/>
      <c r="BM121" s="971"/>
      <c r="BN121" s="971"/>
      <c r="BO121" s="971"/>
      <c r="BP121" s="972"/>
      <c r="BQ121" s="985">
        <v>55299079</v>
      </c>
      <c r="BR121" s="986"/>
      <c r="BS121" s="986"/>
      <c r="BT121" s="986"/>
      <c r="BU121" s="986"/>
      <c r="BV121" s="986">
        <v>55464462</v>
      </c>
      <c r="BW121" s="986"/>
      <c r="BX121" s="986"/>
      <c r="BY121" s="986"/>
      <c r="BZ121" s="986"/>
      <c r="CA121" s="986">
        <v>56089882</v>
      </c>
      <c r="CB121" s="986"/>
      <c r="CC121" s="986"/>
      <c r="CD121" s="986"/>
      <c r="CE121" s="986"/>
      <c r="CF121" s="1024">
        <v>223.9</v>
      </c>
      <c r="CG121" s="1025"/>
      <c r="CH121" s="1025"/>
      <c r="CI121" s="1025"/>
      <c r="CJ121" s="1025"/>
      <c r="CK121" s="1016"/>
      <c r="CL121" s="1017"/>
      <c r="CM121" s="1017"/>
      <c r="CN121" s="1017"/>
      <c r="CO121" s="1018"/>
      <c r="CP121" s="1007" t="s">
        <v>388</v>
      </c>
      <c r="CQ121" s="1008"/>
      <c r="CR121" s="1008"/>
      <c r="CS121" s="1008"/>
      <c r="CT121" s="1008"/>
      <c r="CU121" s="1008"/>
      <c r="CV121" s="1008"/>
      <c r="CW121" s="1008"/>
      <c r="CX121" s="1008"/>
      <c r="CY121" s="1008"/>
      <c r="CZ121" s="1008"/>
      <c r="DA121" s="1008"/>
      <c r="DB121" s="1008"/>
      <c r="DC121" s="1008"/>
      <c r="DD121" s="1008"/>
      <c r="DE121" s="1008"/>
      <c r="DF121" s="1009"/>
      <c r="DG121" s="919">
        <v>979966</v>
      </c>
      <c r="DH121" s="920"/>
      <c r="DI121" s="920"/>
      <c r="DJ121" s="920"/>
      <c r="DK121" s="920"/>
      <c r="DL121" s="920">
        <v>932705</v>
      </c>
      <c r="DM121" s="920"/>
      <c r="DN121" s="920"/>
      <c r="DO121" s="920"/>
      <c r="DP121" s="920"/>
      <c r="DQ121" s="920">
        <v>872770</v>
      </c>
      <c r="DR121" s="920"/>
      <c r="DS121" s="920"/>
      <c r="DT121" s="920"/>
      <c r="DU121" s="920"/>
      <c r="DV121" s="921">
        <v>3.5</v>
      </c>
      <c r="DW121" s="921"/>
      <c r="DX121" s="921"/>
      <c r="DY121" s="921"/>
      <c r="DZ121" s="922"/>
    </row>
    <row r="122" spans="1:130" s="197" customFormat="1" ht="26.25" customHeight="1">
      <c r="A122" s="975"/>
      <c r="B122" s="946"/>
      <c r="C122" s="916" t="s">
        <v>423</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110</v>
      </c>
      <c r="AB122" s="959"/>
      <c r="AC122" s="959"/>
      <c r="AD122" s="959"/>
      <c r="AE122" s="960"/>
      <c r="AF122" s="961" t="s">
        <v>110</v>
      </c>
      <c r="AG122" s="959"/>
      <c r="AH122" s="959"/>
      <c r="AI122" s="959"/>
      <c r="AJ122" s="960"/>
      <c r="AK122" s="961" t="s">
        <v>110</v>
      </c>
      <c r="AL122" s="959"/>
      <c r="AM122" s="959"/>
      <c r="AN122" s="959"/>
      <c r="AO122" s="960"/>
      <c r="AP122" s="962" t="s">
        <v>110</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442</v>
      </c>
      <c r="BP122" s="994"/>
      <c r="BQ122" s="1034">
        <v>74629926</v>
      </c>
      <c r="BR122" s="1035"/>
      <c r="BS122" s="1035"/>
      <c r="BT122" s="1035"/>
      <c r="BU122" s="1035"/>
      <c r="BV122" s="1035">
        <v>74888390</v>
      </c>
      <c r="BW122" s="1035"/>
      <c r="BX122" s="1035"/>
      <c r="BY122" s="1035"/>
      <c r="BZ122" s="1035"/>
      <c r="CA122" s="1035">
        <v>75083908</v>
      </c>
      <c r="CB122" s="1035"/>
      <c r="CC122" s="1035"/>
      <c r="CD122" s="1035"/>
      <c r="CE122" s="1035"/>
      <c r="CF122" s="987"/>
      <c r="CG122" s="988"/>
      <c r="CH122" s="988"/>
      <c r="CI122" s="988"/>
      <c r="CJ122" s="989"/>
      <c r="CK122" s="1016"/>
      <c r="CL122" s="1017"/>
      <c r="CM122" s="1017"/>
      <c r="CN122" s="1017"/>
      <c r="CO122" s="1018"/>
      <c r="CP122" s="1007" t="s">
        <v>385</v>
      </c>
      <c r="CQ122" s="1008"/>
      <c r="CR122" s="1008"/>
      <c r="CS122" s="1008"/>
      <c r="CT122" s="1008"/>
      <c r="CU122" s="1008"/>
      <c r="CV122" s="1008"/>
      <c r="CW122" s="1008"/>
      <c r="CX122" s="1008"/>
      <c r="CY122" s="1008"/>
      <c r="CZ122" s="1008"/>
      <c r="DA122" s="1008"/>
      <c r="DB122" s="1008"/>
      <c r="DC122" s="1008"/>
      <c r="DD122" s="1008"/>
      <c r="DE122" s="1008"/>
      <c r="DF122" s="1009"/>
      <c r="DG122" s="919">
        <v>316051</v>
      </c>
      <c r="DH122" s="920"/>
      <c r="DI122" s="920"/>
      <c r="DJ122" s="920"/>
      <c r="DK122" s="920"/>
      <c r="DL122" s="920">
        <v>144471</v>
      </c>
      <c r="DM122" s="920"/>
      <c r="DN122" s="920"/>
      <c r="DO122" s="920"/>
      <c r="DP122" s="920"/>
      <c r="DQ122" s="920">
        <v>89695</v>
      </c>
      <c r="DR122" s="920"/>
      <c r="DS122" s="920"/>
      <c r="DT122" s="920"/>
      <c r="DU122" s="920"/>
      <c r="DV122" s="921">
        <v>0.4</v>
      </c>
      <c r="DW122" s="921"/>
      <c r="DX122" s="921"/>
      <c r="DY122" s="921"/>
      <c r="DZ122" s="922"/>
    </row>
    <row r="123" spans="1:130" s="197" customFormat="1" ht="26.25" customHeight="1" thickBot="1">
      <c r="A123" s="975"/>
      <c r="B123" s="946"/>
      <c r="C123" s="916" t="s">
        <v>429</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110</v>
      </c>
      <c r="AB123" s="959"/>
      <c r="AC123" s="959"/>
      <c r="AD123" s="959"/>
      <c r="AE123" s="960"/>
      <c r="AF123" s="961" t="s">
        <v>110</v>
      </c>
      <c r="AG123" s="959"/>
      <c r="AH123" s="959"/>
      <c r="AI123" s="959"/>
      <c r="AJ123" s="960"/>
      <c r="AK123" s="961" t="s">
        <v>110</v>
      </c>
      <c r="AL123" s="959"/>
      <c r="AM123" s="959"/>
      <c r="AN123" s="959"/>
      <c r="AO123" s="960"/>
      <c r="AP123" s="962" t="s">
        <v>110</v>
      </c>
      <c r="AQ123" s="963"/>
      <c r="AR123" s="963"/>
      <c r="AS123" s="963"/>
      <c r="AT123" s="964"/>
      <c r="AU123" s="1031" t="s">
        <v>443</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115.5</v>
      </c>
      <c r="BR123" s="1027"/>
      <c r="BS123" s="1027"/>
      <c r="BT123" s="1027"/>
      <c r="BU123" s="1027"/>
      <c r="BV123" s="1027">
        <v>97.6</v>
      </c>
      <c r="BW123" s="1027"/>
      <c r="BX123" s="1027"/>
      <c r="BY123" s="1027"/>
      <c r="BZ123" s="1027"/>
      <c r="CA123" s="1027">
        <v>89.2</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432</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110</v>
      </c>
      <c r="AB124" s="959"/>
      <c r="AC124" s="959"/>
      <c r="AD124" s="959"/>
      <c r="AE124" s="960"/>
      <c r="AF124" s="961" t="s">
        <v>110</v>
      </c>
      <c r="AG124" s="959"/>
      <c r="AH124" s="959"/>
      <c r="AI124" s="959"/>
      <c r="AJ124" s="960"/>
      <c r="AK124" s="961" t="s">
        <v>110</v>
      </c>
      <c r="AL124" s="959"/>
      <c r="AM124" s="959"/>
      <c r="AN124" s="959"/>
      <c r="AO124" s="960"/>
      <c r="AP124" s="962" t="s">
        <v>110</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444</v>
      </c>
      <c r="CQ124" s="1008"/>
      <c r="CR124" s="1008"/>
      <c r="CS124" s="1008"/>
      <c r="CT124" s="1008"/>
      <c r="CU124" s="1008"/>
      <c r="CV124" s="1008"/>
      <c r="CW124" s="1008"/>
      <c r="CX124" s="1008"/>
      <c r="CY124" s="1008"/>
      <c r="CZ124" s="1008"/>
      <c r="DA124" s="1008"/>
      <c r="DB124" s="1008"/>
      <c r="DC124" s="1008"/>
      <c r="DD124" s="1008"/>
      <c r="DE124" s="1008"/>
      <c r="DF124" s="1009"/>
      <c r="DG124" s="997" t="s">
        <v>110</v>
      </c>
      <c r="DH124" s="998"/>
      <c r="DI124" s="998"/>
      <c r="DJ124" s="998"/>
      <c r="DK124" s="999"/>
      <c r="DL124" s="1000" t="s">
        <v>110</v>
      </c>
      <c r="DM124" s="998"/>
      <c r="DN124" s="998"/>
      <c r="DO124" s="998"/>
      <c r="DP124" s="999"/>
      <c r="DQ124" s="1000" t="s">
        <v>110</v>
      </c>
      <c r="DR124" s="998"/>
      <c r="DS124" s="998"/>
      <c r="DT124" s="998"/>
      <c r="DU124" s="999"/>
      <c r="DV124" s="1001" t="s">
        <v>110</v>
      </c>
      <c r="DW124" s="1002"/>
      <c r="DX124" s="1002"/>
      <c r="DY124" s="1002"/>
      <c r="DZ124" s="1003"/>
    </row>
    <row r="125" spans="1:130" s="197" customFormat="1" ht="26.25" customHeight="1" thickBot="1">
      <c r="A125" s="975"/>
      <c r="B125" s="946"/>
      <c r="C125" s="916" t="s">
        <v>434</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110</v>
      </c>
      <c r="AB125" s="959"/>
      <c r="AC125" s="959"/>
      <c r="AD125" s="959"/>
      <c r="AE125" s="960"/>
      <c r="AF125" s="961" t="s">
        <v>110</v>
      </c>
      <c r="AG125" s="959"/>
      <c r="AH125" s="959"/>
      <c r="AI125" s="959"/>
      <c r="AJ125" s="960"/>
      <c r="AK125" s="961" t="s">
        <v>110</v>
      </c>
      <c r="AL125" s="959"/>
      <c r="AM125" s="959"/>
      <c r="AN125" s="959"/>
      <c r="AO125" s="960"/>
      <c r="AP125" s="962" t="s">
        <v>110</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445</v>
      </c>
      <c r="CL125" s="1014"/>
      <c r="CM125" s="1014"/>
      <c r="CN125" s="1014"/>
      <c r="CO125" s="1015"/>
      <c r="CP125" s="940" t="s">
        <v>446</v>
      </c>
      <c r="CQ125" s="887"/>
      <c r="CR125" s="887"/>
      <c r="CS125" s="887"/>
      <c r="CT125" s="887"/>
      <c r="CU125" s="887"/>
      <c r="CV125" s="887"/>
      <c r="CW125" s="887"/>
      <c r="CX125" s="887"/>
      <c r="CY125" s="887"/>
      <c r="CZ125" s="887"/>
      <c r="DA125" s="887"/>
      <c r="DB125" s="887"/>
      <c r="DC125" s="887"/>
      <c r="DD125" s="887"/>
      <c r="DE125" s="887"/>
      <c r="DF125" s="888"/>
      <c r="DG125" s="926" t="s">
        <v>110</v>
      </c>
      <c r="DH125" s="927"/>
      <c r="DI125" s="927"/>
      <c r="DJ125" s="927"/>
      <c r="DK125" s="927"/>
      <c r="DL125" s="927" t="s">
        <v>110</v>
      </c>
      <c r="DM125" s="927"/>
      <c r="DN125" s="927"/>
      <c r="DO125" s="927"/>
      <c r="DP125" s="927"/>
      <c r="DQ125" s="927" t="s">
        <v>110</v>
      </c>
      <c r="DR125" s="927"/>
      <c r="DS125" s="927"/>
      <c r="DT125" s="927"/>
      <c r="DU125" s="927"/>
      <c r="DV125" s="928" t="s">
        <v>110</v>
      </c>
      <c r="DW125" s="928"/>
      <c r="DX125" s="928"/>
      <c r="DY125" s="928"/>
      <c r="DZ125" s="929"/>
    </row>
    <row r="126" spans="1:130" s="197" customFormat="1" ht="26.25" customHeight="1">
      <c r="A126" s="975"/>
      <c r="B126" s="946"/>
      <c r="C126" s="916" t="s">
        <v>437</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60000</v>
      </c>
      <c r="AB126" s="959"/>
      <c r="AC126" s="959"/>
      <c r="AD126" s="959"/>
      <c r="AE126" s="960"/>
      <c r="AF126" s="961">
        <v>60000</v>
      </c>
      <c r="AG126" s="959"/>
      <c r="AH126" s="959"/>
      <c r="AI126" s="959"/>
      <c r="AJ126" s="960"/>
      <c r="AK126" s="961">
        <v>86538</v>
      </c>
      <c r="AL126" s="959"/>
      <c r="AM126" s="959"/>
      <c r="AN126" s="959"/>
      <c r="AO126" s="960"/>
      <c r="AP126" s="962">
        <v>0.3</v>
      </c>
      <c r="AQ126" s="963"/>
      <c r="AR126" s="963"/>
      <c r="AS126" s="963"/>
      <c r="AT126" s="964"/>
      <c r="AU126" s="233"/>
      <c r="AV126" s="233"/>
      <c r="AW126" s="233"/>
      <c r="AX126" s="1036" t="s">
        <v>447</v>
      </c>
      <c r="AY126" s="1037"/>
      <c r="AZ126" s="1037"/>
      <c r="BA126" s="1037"/>
      <c r="BB126" s="1037"/>
      <c r="BC126" s="1037"/>
      <c r="BD126" s="1037"/>
      <c r="BE126" s="1038"/>
      <c r="BF126" s="1052" t="s">
        <v>448</v>
      </c>
      <c r="BG126" s="1037"/>
      <c r="BH126" s="1037"/>
      <c r="BI126" s="1037"/>
      <c r="BJ126" s="1037"/>
      <c r="BK126" s="1037"/>
      <c r="BL126" s="1038"/>
      <c r="BM126" s="1052" t="s">
        <v>449</v>
      </c>
      <c r="BN126" s="1037"/>
      <c r="BO126" s="1037"/>
      <c r="BP126" s="1037"/>
      <c r="BQ126" s="1037"/>
      <c r="BR126" s="1037"/>
      <c r="BS126" s="1038"/>
      <c r="BT126" s="1052" t="s">
        <v>450</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451</v>
      </c>
      <c r="CQ126" s="950"/>
      <c r="CR126" s="950"/>
      <c r="CS126" s="950"/>
      <c r="CT126" s="950"/>
      <c r="CU126" s="950"/>
      <c r="CV126" s="950"/>
      <c r="CW126" s="950"/>
      <c r="CX126" s="950"/>
      <c r="CY126" s="950"/>
      <c r="CZ126" s="950"/>
      <c r="DA126" s="950"/>
      <c r="DB126" s="950"/>
      <c r="DC126" s="950"/>
      <c r="DD126" s="950"/>
      <c r="DE126" s="950"/>
      <c r="DF126" s="951"/>
      <c r="DG126" s="919">
        <v>6888448</v>
      </c>
      <c r="DH126" s="920"/>
      <c r="DI126" s="920"/>
      <c r="DJ126" s="920"/>
      <c r="DK126" s="920"/>
      <c r="DL126" s="920">
        <v>6287544</v>
      </c>
      <c r="DM126" s="920"/>
      <c r="DN126" s="920"/>
      <c r="DO126" s="920"/>
      <c r="DP126" s="920"/>
      <c r="DQ126" s="920">
        <v>6124894</v>
      </c>
      <c r="DR126" s="920"/>
      <c r="DS126" s="920"/>
      <c r="DT126" s="920"/>
      <c r="DU126" s="920"/>
      <c r="DV126" s="921">
        <v>24.4</v>
      </c>
      <c r="DW126" s="921"/>
      <c r="DX126" s="921"/>
      <c r="DY126" s="921"/>
      <c r="DZ126" s="922"/>
    </row>
    <row r="127" spans="1:130" s="197" customFormat="1" ht="26.25" customHeight="1" thickBot="1">
      <c r="A127" s="976"/>
      <c r="B127" s="948"/>
      <c r="C127" s="1004" t="s">
        <v>452</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1571</v>
      </c>
      <c r="AB127" s="959"/>
      <c r="AC127" s="959"/>
      <c r="AD127" s="959"/>
      <c r="AE127" s="960"/>
      <c r="AF127" s="961">
        <v>1142</v>
      </c>
      <c r="AG127" s="959"/>
      <c r="AH127" s="959"/>
      <c r="AI127" s="959"/>
      <c r="AJ127" s="960"/>
      <c r="AK127" s="961">
        <v>1055</v>
      </c>
      <c r="AL127" s="959"/>
      <c r="AM127" s="959"/>
      <c r="AN127" s="959"/>
      <c r="AO127" s="960"/>
      <c r="AP127" s="962">
        <v>0</v>
      </c>
      <c r="AQ127" s="963"/>
      <c r="AR127" s="963"/>
      <c r="AS127" s="963"/>
      <c r="AT127" s="964"/>
      <c r="AU127" s="233"/>
      <c r="AV127" s="233"/>
      <c r="AW127" s="233"/>
      <c r="AX127" s="886" t="s">
        <v>453</v>
      </c>
      <c r="AY127" s="887"/>
      <c r="AZ127" s="887"/>
      <c r="BA127" s="887"/>
      <c r="BB127" s="887"/>
      <c r="BC127" s="887"/>
      <c r="BD127" s="887"/>
      <c r="BE127" s="888"/>
      <c r="BF127" s="1041" t="s">
        <v>110</v>
      </c>
      <c r="BG127" s="1042"/>
      <c r="BH127" s="1042"/>
      <c r="BI127" s="1042"/>
      <c r="BJ127" s="1042"/>
      <c r="BK127" s="1042"/>
      <c r="BL127" s="1051"/>
      <c r="BM127" s="1041">
        <v>11.81</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454</v>
      </c>
      <c r="CQ127" s="1045"/>
      <c r="CR127" s="1045"/>
      <c r="CS127" s="1045"/>
      <c r="CT127" s="1045"/>
      <c r="CU127" s="1045"/>
      <c r="CV127" s="1045"/>
      <c r="CW127" s="1045"/>
      <c r="CX127" s="1045"/>
      <c r="CY127" s="1045"/>
      <c r="CZ127" s="1045"/>
      <c r="DA127" s="1045"/>
      <c r="DB127" s="1045"/>
      <c r="DC127" s="1045"/>
      <c r="DD127" s="1045"/>
      <c r="DE127" s="1045"/>
      <c r="DF127" s="1046"/>
      <c r="DG127" s="1047" t="s">
        <v>110</v>
      </c>
      <c r="DH127" s="1048"/>
      <c r="DI127" s="1048"/>
      <c r="DJ127" s="1048"/>
      <c r="DK127" s="1048"/>
      <c r="DL127" s="1048" t="s">
        <v>110</v>
      </c>
      <c r="DM127" s="1048"/>
      <c r="DN127" s="1048"/>
      <c r="DO127" s="1048"/>
      <c r="DP127" s="1048"/>
      <c r="DQ127" s="1048" t="s">
        <v>110</v>
      </c>
      <c r="DR127" s="1048"/>
      <c r="DS127" s="1048"/>
      <c r="DT127" s="1048"/>
      <c r="DU127" s="1048"/>
      <c r="DV127" s="1049" t="s">
        <v>110</v>
      </c>
      <c r="DW127" s="1049"/>
      <c r="DX127" s="1049"/>
      <c r="DY127" s="1049"/>
      <c r="DZ127" s="1050"/>
    </row>
    <row r="128" spans="1:130" s="197" customFormat="1" ht="26.25" customHeight="1">
      <c r="A128" s="1071" t="s">
        <v>455</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456</v>
      </c>
      <c r="X128" s="1073"/>
      <c r="Y128" s="1073"/>
      <c r="Z128" s="1074"/>
      <c r="AA128" s="1089">
        <v>971943</v>
      </c>
      <c r="AB128" s="1090"/>
      <c r="AC128" s="1090"/>
      <c r="AD128" s="1090"/>
      <c r="AE128" s="1091"/>
      <c r="AF128" s="1092">
        <v>973962</v>
      </c>
      <c r="AG128" s="1090"/>
      <c r="AH128" s="1090"/>
      <c r="AI128" s="1090"/>
      <c r="AJ128" s="1091"/>
      <c r="AK128" s="1092">
        <v>925829</v>
      </c>
      <c r="AL128" s="1090"/>
      <c r="AM128" s="1090"/>
      <c r="AN128" s="1090"/>
      <c r="AO128" s="1091"/>
      <c r="AP128" s="1093"/>
      <c r="AQ128" s="1094"/>
      <c r="AR128" s="1094"/>
      <c r="AS128" s="1094"/>
      <c r="AT128" s="1095"/>
      <c r="AU128" s="235"/>
      <c r="AV128" s="235"/>
      <c r="AW128" s="235"/>
      <c r="AX128" s="1054" t="s">
        <v>457</v>
      </c>
      <c r="AY128" s="950"/>
      <c r="AZ128" s="950"/>
      <c r="BA128" s="950"/>
      <c r="BB128" s="950"/>
      <c r="BC128" s="950"/>
      <c r="BD128" s="950"/>
      <c r="BE128" s="951"/>
      <c r="BF128" s="1066" t="s">
        <v>110</v>
      </c>
      <c r="BG128" s="1067"/>
      <c r="BH128" s="1067"/>
      <c r="BI128" s="1067"/>
      <c r="BJ128" s="1067"/>
      <c r="BK128" s="1067"/>
      <c r="BL128" s="1068"/>
      <c r="BM128" s="1066">
        <v>16.809999999999999</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89</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458</v>
      </c>
      <c r="X129" s="1061"/>
      <c r="Y129" s="1061"/>
      <c r="Z129" s="1062"/>
      <c r="AA129" s="958">
        <v>29439985</v>
      </c>
      <c r="AB129" s="959"/>
      <c r="AC129" s="959"/>
      <c r="AD129" s="959"/>
      <c r="AE129" s="960"/>
      <c r="AF129" s="961">
        <v>29886072</v>
      </c>
      <c r="AG129" s="959"/>
      <c r="AH129" s="959"/>
      <c r="AI129" s="959"/>
      <c r="AJ129" s="960"/>
      <c r="AK129" s="961">
        <v>29871712</v>
      </c>
      <c r="AL129" s="959"/>
      <c r="AM129" s="959"/>
      <c r="AN129" s="959"/>
      <c r="AO129" s="960"/>
      <c r="AP129" s="1063"/>
      <c r="AQ129" s="1064"/>
      <c r="AR129" s="1064"/>
      <c r="AS129" s="1064"/>
      <c r="AT129" s="1065"/>
      <c r="AU129" s="235"/>
      <c r="AV129" s="235"/>
      <c r="AW129" s="235"/>
      <c r="AX129" s="1054" t="s">
        <v>459</v>
      </c>
      <c r="AY129" s="950"/>
      <c r="AZ129" s="950"/>
      <c r="BA129" s="950"/>
      <c r="BB129" s="950"/>
      <c r="BC129" s="950"/>
      <c r="BD129" s="950"/>
      <c r="BE129" s="951"/>
      <c r="BF129" s="1055">
        <v>11.3</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460</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461</v>
      </c>
      <c r="X130" s="1061"/>
      <c r="Y130" s="1061"/>
      <c r="Z130" s="1062"/>
      <c r="AA130" s="958">
        <v>4488824</v>
      </c>
      <c r="AB130" s="959"/>
      <c r="AC130" s="959"/>
      <c r="AD130" s="959"/>
      <c r="AE130" s="960"/>
      <c r="AF130" s="961">
        <v>4628182</v>
      </c>
      <c r="AG130" s="959"/>
      <c r="AH130" s="959"/>
      <c r="AI130" s="959"/>
      <c r="AJ130" s="960"/>
      <c r="AK130" s="961">
        <v>4816314</v>
      </c>
      <c r="AL130" s="959"/>
      <c r="AM130" s="959"/>
      <c r="AN130" s="959"/>
      <c r="AO130" s="960"/>
      <c r="AP130" s="1063"/>
      <c r="AQ130" s="1064"/>
      <c r="AR130" s="1064"/>
      <c r="AS130" s="1064"/>
      <c r="AT130" s="1065"/>
      <c r="AU130" s="235"/>
      <c r="AV130" s="235"/>
      <c r="AW130" s="235"/>
      <c r="AX130" s="1113" t="s">
        <v>462</v>
      </c>
      <c r="AY130" s="1045"/>
      <c r="AZ130" s="1045"/>
      <c r="BA130" s="1045"/>
      <c r="BB130" s="1045"/>
      <c r="BC130" s="1045"/>
      <c r="BD130" s="1045"/>
      <c r="BE130" s="1046"/>
      <c r="BF130" s="1075">
        <v>89.2</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463</v>
      </c>
      <c r="X131" s="1084"/>
      <c r="Y131" s="1084"/>
      <c r="Z131" s="1085"/>
      <c r="AA131" s="997">
        <v>24951161</v>
      </c>
      <c r="AB131" s="998"/>
      <c r="AC131" s="998"/>
      <c r="AD131" s="998"/>
      <c r="AE131" s="999"/>
      <c r="AF131" s="1000">
        <v>25257890</v>
      </c>
      <c r="AG131" s="998"/>
      <c r="AH131" s="998"/>
      <c r="AI131" s="998"/>
      <c r="AJ131" s="999"/>
      <c r="AK131" s="1000">
        <v>25055398</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464</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465</v>
      </c>
      <c r="W132" s="1101"/>
      <c r="X132" s="1101"/>
      <c r="Y132" s="1101"/>
      <c r="Z132" s="1102"/>
      <c r="AA132" s="1103">
        <v>11.55514166</v>
      </c>
      <c r="AB132" s="1104"/>
      <c r="AC132" s="1104"/>
      <c r="AD132" s="1104"/>
      <c r="AE132" s="1105"/>
      <c r="AF132" s="1106">
        <v>11.28803317</v>
      </c>
      <c r="AG132" s="1104"/>
      <c r="AH132" s="1104"/>
      <c r="AI132" s="1104"/>
      <c r="AJ132" s="1105"/>
      <c r="AK132" s="1106">
        <v>11.22105504</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466</v>
      </c>
      <c r="W133" s="1108"/>
      <c r="X133" s="1108"/>
      <c r="Y133" s="1108"/>
      <c r="Z133" s="1109"/>
      <c r="AA133" s="1110">
        <v>11.3</v>
      </c>
      <c r="AB133" s="1111"/>
      <c r="AC133" s="1111"/>
      <c r="AD133" s="1111"/>
      <c r="AE133" s="1112"/>
      <c r="AF133" s="1110">
        <v>11.3</v>
      </c>
      <c r="AG133" s="1111"/>
      <c r="AH133" s="1111"/>
      <c r="AI133" s="1111"/>
      <c r="AJ133" s="1112"/>
      <c r="AK133" s="1110">
        <v>11.3</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4" zoomScaleNormal="85" zoomScaleSheetLayoutView="55" workbookViewId="0">
      <selection activeCell="A4" sqref="A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46"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19"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7" t="s">
        <v>469</v>
      </c>
      <c r="L7" s="254"/>
      <c r="M7" s="255" t="s">
        <v>470</v>
      </c>
      <c r="N7" s="256"/>
    </row>
    <row r="8" spans="1:16">
      <c r="A8" s="248"/>
      <c r="B8" s="244"/>
      <c r="C8" s="244"/>
      <c r="D8" s="244"/>
      <c r="E8" s="244"/>
      <c r="F8" s="244"/>
      <c r="G8" s="257"/>
      <c r="H8" s="258"/>
      <c r="I8" s="258"/>
      <c r="J8" s="259"/>
      <c r="K8" s="1118"/>
      <c r="L8" s="260" t="s">
        <v>471</v>
      </c>
      <c r="M8" s="261" t="s">
        <v>472</v>
      </c>
      <c r="N8" s="262" t="s">
        <v>473</v>
      </c>
    </row>
    <row r="9" spans="1:16">
      <c r="A9" s="248"/>
      <c r="B9" s="244"/>
      <c r="C9" s="244"/>
      <c r="D9" s="244"/>
      <c r="E9" s="244"/>
      <c r="F9" s="244"/>
      <c r="G9" s="1119" t="s">
        <v>474</v>
      </c>
      <c r="H9" s="1120"/>
      <c r="I9" s="1120"/>
      <c r="J9" s="1121"/>
      <c r="K9" s="263">
        <v>9603191</v>
      </c>
      <c r="L9" s="264">
        <v>67245</v>
      </c>
      <c r="M9" s="265">
        <v>58961</v>
      </c>
      <c r="N9" s="266">
        <v>14</v>
      </c>
    </row>
    <row r="10" spans="1:16">
      <c r="A10" s="248"/>
      <c r="B10" s="244"/>
      <c r="C10" s="244"/>
      <c r="D10" s="244"/>
      <c r="E10" s="244"/>
      <c r="F10" s="244"/>
      <c r="G10" s="1119" t="s">
        <v>475</v>
      </c>
      <c r="H10" s="1120"/>
      <c r="I10" s="1120"/>
      <c r="J10" s="1121"/>
      <c r="K10" s="267">
        <v>684114</v>
      </c>
      <c r="L10" s="268">
        <v>4790</v>
      </c>
      <c r="M10" s="269">
        <v>3996</v>
      </c>
      <c r="N10" s="270">
        <v>19.899999999999999</v>
      </c>
    </row>
    <row r="11" spans="1:16" ht="13.5" customHeight="1">
      <c r="A11" s="248"/>
      <c r="B11" s="244"/>
      <c r="C11" s="244"/>
      <c r="D11" s="244"/>
      <c r="E11" s="244"/>
      <c r="F11" s="244"/>
      <c r="G11" s="1119" t="s">
        <v>476</v>
      </c>
      <c r="H11" s="1120"/>
      <c r="I11" s="1120"/>
      <c r="J11" s="1121"/>
      <c r="K11" s="267">
        <v>161162</v>
      </c>
      <c r="L11" s="268">
        <v>1129</v>
      </c>
      <c r="M11" s="269">
        <v>3773</v>
      </c>
      <c r="N11" s="270">
        <v>-70.099999999999994</v>
      </c>
    </row>
    <row r="12" spans="1:16" ht="13.5" customHeight="1">
      <c r="A12" s="248"/>
      <c r="B12" s="244"/>
      <c r="C12" s="244"/>
      <c r="D12" s="244"/>
      <c r="E12" s="244"/>
      <c r="F12" s="244"/>
      <c r="G12" s="1119" t="s">
        <v>477</v>
      </c>
      <c r="H12" s="1120"/>
      <c r="I12" s="1120"/>
      <c r="J12" s="1121"/>
      <c r="K12" s="267">
        <v>54779</v>
      </c>
      <c r="L12" s="268">
        <v>384</v>
      </c>
      <c r="M12" s="269">
        <v>594</v>
      </c>
      <c r="N12" s="270">
        <v>-35.4</v>
      </c>
    </row>
    <row r="13" spans="1:16" ht="13.5" customHeight="1">
      <c r="A13" s="248"/>
      <c r="B13" s="244"/>
      <c r="C13" s="244"/>
      <c r="D13" s="244"/>
      <c r="E13" s="244"/>
      <c r="F13" s="244"/>
      <c r="G13" s="1119" t="s">
        <v>478</v>
      </c>
      <c r="H13" s="1120"/>
      <c r="I13" s="1120"/>
      <c r="J13" s="1121"/>
      <c r="K13" s="267" t="s">
        <v>479</v>
      </c>
      <c r="L13" s="268" t="s">
        <v>479</v>
      </c>
      <c r="M13" s="269">
        <v>1</v>
      </c>
      <c r="N13" s="270" t="s">
        <v>479</v>
      </c>
    </row>
    <row r="14" spans="1:16" ht="13.5" customHeight="1">
      <c r="A14" s="248"/>
      <c r="B14" s="244"/>
      <c r="C14" s="244"/>
      <c r="D14" s="244"/>
      <c r="E14" s="244"/>
      <c r="F14" s="244"/>
      <c r="G14" s="1119" t="s">
        <v>480</v>
      </c>
      <c r="H14" s="1120"/>
      <c r="I14" s="1120"/>
      <c r="J14" s="1121"/>
      <c r="K14" s="267">
        <v>255754</v>
      </c>
      <c r="L14" s="268">
        <v>1791</v>
      </c>
      <c r="M14" s="269">
        <v>2438</v>
      </c>
      <c r="N14" s="270">
        <v>-26.5</v>
      </c>
    </row>
    <row r="15" spans="1:16" ht="13.5" customHeight="1">
      <c r="A15" s="248"/>
      <c r="B15" s="244"/>
      <c r="C15" s="244"/>
      <c r="D15" s="244"/>
      <c r="E15" s="244"/>
      <c r="F15" s="244"/>
      <c r="G15" s="1119" t="s">
        <v>481</v>
      </c>
      <c r="H15" s="1120"/>
      <c r="I15" s="1120"/>
      <c r="J15" s="1121"/>
      <c r="K15" s="267">
        <v>264296</v>
      </c>
      <c r="L15" s="268">
        <v>1851</v>
      </c>
      <c r="M15" s="269">
        <v>1435</v>
      </c>
      <c r="N15" s="270">
        <v>29</v>
      </c>
    </row>
    <row r="16" spans="1:16">
      <c r="A16" s="248"/>
      <c r="B16" s="244"/>
      <c r="C16" s="244"/>
      <c r="D16" s="244"/>
      <c r="E16" s="244"/>
      <c r="F16" s="244"/>
      <c r="G16" s="1122" t="s">
        <v>482</v>
      </c>
      <c r="H16" s="1123"/>
      <c r="I16" s="1123"/>
      <c r="J16" s="1124"/>
      <c r="K16" s="268">
        <v>-1143437</v>
      </c>
      <c r="L16" s="268">
        <v>-8007</v>
      </c>
      <c r="M16" s="269">
        <v>-6041</v>
      </c>
      <c r="N16" s="270">
        <v>32.5</v>
      </c>
    </row>
    <row r="17" spans="1:16">
      <c r="A17" s="248"/>
      <c r="B17" s="244"/>
      <c r="C17" s="244"/>
      <c r="D17" s="244"/>
      <c r="E17" s="244"/>
      <c r="F17" s="244"/>
      <c r="G17" s="1122" t="s">
        <v>169</v>
      </c>
      <c r="H17" s="1123"/>
      <c r="I17" s="1123"/>
      <c r="J17" s="1124"/>
      <c r="K17" s="268">
        <v>9879859</v>
      </c>
      <c r="L17" s="268">
        <v>69183</v>
      </c>
      <c r="M17" s="269">
        <v>65157</v>
      </c>
      <c r="N17" s="270">
        <v>6.2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14" t="s">
        <v>487</v>
      </c>
      <c r="H21" s="1115"/>
      <c r="I21" s="1115"/>
      <c r="J21" s="1116"/>
      <c r="K21" s="280">
        <v>7.23</v>
      </c>
      <c r="L21" s="281">
        <v>6.38</v>
      </c>
      <c r="M21" s="282">
        <v>0.85</v>
      </c>
      <c r="N21" s="249"/>
      <c r="O21" s="283"/>
      <c r="P21" s="279"/>
    </row>
    <row r="22" spans="1:16" s="284" customFormat="1">
      <c r="A22" s="279"/>
      <c r="B22" s="249"/>
      <c r="C22" s="249"/>
      <c r="D22" s="249"/>
      <c r="E22" s="249"/>
      <c r="F22" s="249"/>
      <c r="G22" s="1114" t="s">
        <v>488</v>
      </c>
      <c r="H22" s="1115"/>
      <c r="I22" s="1115"/>
      <c r="J22" s="1116"/>
      <c r="K22" s="285">
        <v>101.2</v>
      </c>
      <c r="L22" s="286">
        <v>99.2</v>
      </c>
      <c r="M22" s="287">
        <v>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7" t="s">
        <v>469</v>
      </c>
      <c r="L30" s="254"/>
      <c r="M30" s="255" t="s">
        <v>470</v>
      </c>
      <c r="N30" s="256"/>
    </row>
    <row r="31" spans="1:16">
      <c r="A31" s="248"/>
      <c r="B31" s="244"/>
      <c r="C31" s="244"/>
      <c r="D31" s="244"/>
      <c r="E31" s="244"/>
      <c r="F31" s="244"/>
      <c r="G31" s="257"/>
      <c r="H31" s="258"/>
      <c r="I31" s="258"/>
      <c r="J31" s="259"/>
      <c r="K31" s="1118"/>
      <c r="L31" s="260" t="s">
        <v>471</v>
      </c>
      <c r="M31" s="261" t="s">
        <v>472</v>
      </c>
      <c r="N31" s="262" t="s">
        <v>473</v>
      </c>
    </row>
    <row r="32" spans="1:16" ht="27" customHeight="1">
      <c r="A32" s="248"/>
      <c r="B32" s="244"/>
      <c r="C32" s="244"/>
      <c r="D32" s="244"/>
      <c r="E32" s="244"/>
      <c r="F32" s="244"/>
      <c r="G32" s="1130" t="s">
        <v>491</v>
      </c>
      <c r="H32" s="1131"/>
      <c r="I32" s="1131"/>
      <c r="J32" s="1132"/>
      <c r="K32" s="294">
        <v>5560642</v>
      </c>
      <c r="L32" s="294">
        <v>38938</v>
      </c>
      <c r="M32" s="295">
        <v>38103</v>
      </c>
      <c r="N32" s="296">
        <v>2.2000000000000002</v>
      </c>
    </row>
    <row r="33" spans="1:16" ht="13.5" customHeight="1">
      <c r="A33" s="248"/>
      <c r="B33" s="244"/>
      <c r="C33" s="244"/>
      <c r="D33" s="244"/>
      <c r="E33" s="244"/>
      <c r="F33" s="244"/>
      <c r="G33" s="1130" t="s">
        <v>492</v>
      </c>
      <c r="H33" s="1131"/>
      <c r="I33" s="1131"/>
      <c r="J33" s="1132"/>
      <c r="K33" s="294" t="s">
        <v>479</v>
      </c>
      <c r="L33" s="294" t="s">
        <v>479</v>
      </c>
      <c r="M33" s="295" t="s">
        <v>479</v>
      </c>
      <c r="N33" s="296" t="s">
        <v>479</v>
      </c>
    </row>
    <row r="34" spans="1:16" ht="27" customHeight="1">
      <c r="A34" s="248"/>
      <c r="B34" s="244"/>
      <c r="C34" s="244"/>
      <c r="D34" s="244"/>
      <c r="E34" s="244"/>
      <c r="F34" s="244"/>
      <c r="G34" s="1130" t="s">
        <v>493</v>
      </c>
      <c r="H34" s="1131"/>
      <c r="I34" s="1131"/>
      <c r="J34" s="1132"/>
      <c r="K34" s="294" t="s">
        <v>479</v>
      </c>
      <c r="L34" s="294" t="s">
        <v>479</v>
      </c>
      <c r="M34" s="295">
        <v>32</v>
      </c>
      <c r="N34" s="296" t="s">
        <v>479</v>
      </c>
    </row>
    <row r="35" spans="1:16" ht="27" customHeight="1">
      <c r="A35" s="248"/>
      <c r="B35" s="244"/>
      <c r="C35" s="244"/>
      <c r="D35" s="244"/>
      <c r="E35" s="244"/>
      <c r="F35" s="244"/>
      <c r="G35" s="1130" t="s">
        <v>494</v>
      </c>
      <c r="H35" s="1131"/>
      <c r="I35" s="1131"/>
      <c r="J35" s="1132"/>
      <c r="K35" s="294">
        <v>1730413</v>
      </c>
      <c r="L35" s="294">
        <v>12117</v>
      </c>
      <c r="M35" s="295">
        <v>9772</v>
      </c>
      <c r="N35" s="296">
        <v>24</v>
      </c>
    </row>
    <row r="36" spans="1:16" ht="27" customHeight="1">
      <c r="A36" s="248"/>
      <c r="B36" s="244"/>
      <c r="C36" s="244"/>
      <c r="D36" s="244"/>
      <c r="E36" s="244"/>
      <c r="F36" s="244"/>
      <c r="G36" s="1130" t="s">
        <v>495</v>
      </c>
      <c r="H36" s="1131"/>
      <c r="I36" s="1131"/>
      <c r="J36" s="1132"/>
      <c r="K36" s="294">
        <v>1001599</v>
      </c>
      <c r="L36" s="294">
        <v>7014</v>
      </c>
      <c r="M36" s="295">
        <v>1367</v>
      </c>
      <c r="N36" s="296">
        <v>413.1</v>
      </c>
    </row>
    <row r="37" spans="1:16" ht="13.5" customHeight="1">
      <c r="A37" s="248"/>
      <c r="B37" s="244"/>
      <c r="C37" s="244"/>
      <c r="D37" s="244"/>
      <c r="E37" s="244"/>
      <c r="F37" s="244"/>
      <c r="G37" s="1130" t="s">
        <v>496</v>
      </c>
      <c r="H37" s="1131"/>
      <c r="I37" s="1131"/>
      <c r="J37" s="1132"/>
      <c r="K37" s="294">
        <v>260391</v>
      </c>
      <c r="L37" s="294">
        <v>1823</v>
      </c>
      <c r="M37" s="295">
        <v>888</v>
      </c>
      <c r="N37" s="296">
        <v>105.3</v>
      </c>
    </row>
    <row r="38" spans="1:16" ht="27" customHeight="1">
      <c r="A38" s="248"/>
      <c r="B38" s="244"/>
      <c r="C38" s="244"/>
      <c r="D38" s="244"/>
      <c r="E38" s="244"/>
      <c r="F38" s="244"/>
      <c r="G38" s="1133" t="s">
        <v>497</v>
      </c>
      <c r="H38" s="1134"/>
      <c r="I38" s="1134"/>
      <c r="J38" s="1135"/>
      <c r="K38" s="297">
        <v>578</v>
      </c>
      <c r="L38" s="297">
        <v>4</v>
      </c>
      <c r="M38" s="298">
        <v>2</v>
      </c>
      <c r="N38" s="299">
        <v>100</v>
      </c>
      <c r="O38" s="293"/>
    </row>
    <row r="39" spans="1:16">
      <c r="A39" s="248"/>
      <c r="B39" s="244"/>
      <c r="C39" s="244"/>
      <c r="D39" s="244"/>
      <c r="E39" s="244"/>
      <c r="F39" s="244"/>
      <c r="G39" s="1133" t="s">
        <v>498</v>
      </c>
      <c r="H39" s="1134"/>
      <c r="I39" s="1134"/>
      <c r="J39" s="1135"/>
      <c r="K39" s="300">
        <v>-925829</v>
      </c>
      <c r="L39" s="300">
        <v>-6483</v>
      </c>
      <c r="M39" s="301">
        <v>-6931</v>
      </c>
      <c r="N39" s="302">
        <v>-6.5</v>
      </c>
      <c r="O39" s="293"/>
    </row>
    <row r="40" spans="1:16" ht="27" customHeight="1">
      <c r="A40" s="248"/>
      <c r="B40" s="244"/>
      <c r="C40" s="244"/>
      <c r="D40" s="244"/>
      <c r="E40" s="244"/>
      <c r="F40" s="244"/>
      <c r="G40" s="1130" t="s">
        <v>499</v>
      </c>
      <c r="H40" s="1131"/>
      <c r="I40" s="1131"/>
      <c r="J40" s="1132"/>
      <c r="K40" s="300">
        <v>-4816314</v>
      </c>
      <c r="L40" s="300">
        <v>-33726</v>
      </c>
      <c r="M40" s="301">
        <v>-31548</v>
      </c>
      <c r="N40" s="302">
        <v>6.9</v>
      </c>
      <c r="O40" s="293"/>
    </row>
    <row r="41" spans="1:16">
      <c r="A41" s="248"/>
      <c r="B41" s="244"/>
      <c r="C41" s="244"/>
      <c r="D41" s="244"/>
      <c r="E41" s="244"/>
      <c r="F41" s="244"/>
      <c r="G41" s="1136" t="s">
        <v>281</v>
      </c>
      <c r="H41" s="1137"/>
      <c r="I41" s="1137"/>
      <c r="J41" s="1138"/>
      <c r="K41" s="294">
        <v>2811480</v>
      </c>
      <c r="L41" s="300">
        <v>19687</v>
      </c>
      <c r="M41" s="301">
        <v>11686</v>
      </c>
      <c r="N41" s="302">
        <v>68.5</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25" t="s">
        <v>469</v>
      </c>
      <c r="J49" s="1127" t="s">
        <v>503</v>
      </c>
      <c r="K49" s="1128"/>
      <c r="L49" s="1128"/>
      <c r="M49" s="1128"/>
      <c r="N49" s="1129"/>
    </row>
    <row r="50" spans="1:14">
      <c r="A50" s="248"/>
      <c r="B50" s="244"/>
      <c r="C50" s="244"/>
      <c r="D50" s="244"/>
      <c r="E50" s="244"/>
      <c r="F50" s="244"/>
      <c r="G50" s="312"/>
      <c r="H50" s="313"/>
      <c r="I50" s="1126"/>
      <c r="J50" s="314" t="s">
        <v>504</v>
      </c>
      <c r="K50" s="315" t="s">
        <v>505</v>
      </c>
      <c r="L50" s="316" t="s">
        <v>506</v>
      </c>
      <c r="M50" s="317" t="s">
        <v>507</v>
      </c>
      <c r="N50" s="318" t="s">
        <v>508</v>
      </c>
    </row>
    <row r="51" spans="1:14">
      <c r="A51" s="248"/>
      <c r="B51" s="244"/>
      <c r="C51" s="244"/>
      <c r="D51" s="244"/>
      <c r="E51" s="244"/>
      <c r="F51" s="244"/>
      <c r="G51" s="310" t="s">
        <v>509</v>
      </c>
      <c r="H51" s="311"/>
      <c r="I51" s="319">
        <v>5243652</v>
      </c>
      <c r="J51" s="320">
        <v>37701</v>
      </c>
      <c r="K51" s="321">
        <v>45.1</v>
      </c>
      <c r="L51" s="322">
        <v>52576</v>
      </c>
      <c r="M51" s="323">
        <v>4.2</v>
      </c>
      <c r="N51" s="324">
        <v>40.9</v>
      </c>
    </row>
    <row r="52" spans="1:14">
      <c r="A52" s="248"/>
      <c r="B52" s="244"/>
      <c r="C52" s="244"/>
      <c r="D52" s="244"/>
      <c r="E52" s="244"/>
      <c r="F52" s="244"/>
      <c r="G52" s="325"/>
      <c r="H52" s="326" t="s">
        <v>510</v>
      </c>
      <c r="I52" s="327">
        <v>3388064</v>
      </c>
      <c r="J52" s="328">
        <v>24359</v>
      </c>
      <c r="K52" s="329">
        <v>90.9</v>
      </c>
      <c r="L52" s="330">
        <v>32266</v>
      </c>
      <c r="M52" s="331">
        <v>4.5</v>
      </c>
      <c r="N52" s="332">
        <v>86.4</v>
      </c>
    </row>
    <row r="53" spans="1:14">
      <c r="A53" s="248"/>
      <c r="B53" s="244"/>
      <c r="C53" s="244"/>
      <c r="D53" s="244"/>
      <c r="E53" s="244"/>
      <c r="F53" s="244"/>
      <c r="G53" s="310" t="s">
        <v>511</v>
      </c>
      <c r="H53" s="311"/>
      <c r="I53" s="319">
        <v>3265105</v>
      </c>
      <c r="J53" s="320">
        <v>23411</v>
      </c>
      <c r="K53" s="321">
        <v>-37.9</v>
      </c>
      <c r="L53" s="322">
        <v>41433</v>
      </c>
      <c r="M53" s="323">
        <v>-21.2</v>
      </c>
      <c r="N53" s="324">
        <v>-16.7</v>
      </c>
    </row>
    <row r="54" spans="1:14">
      <c r="A54" s="248"/>
      <c r="B54" s="244"/>
      <c r="C54" s="244"/>
      <c r="D54" s="244"/>
      <c r="E54" s="244"/>
      <c r="F54" s="244"/>
      <c r="G54" s="325"/>
      <c r="H54" s="326" t="s">
        <v>510</v>
      </c>
      <c r="I54" s="327">
        <v>1410215</v>
      </c>
      <c r="J54" s="328">
        <v>10112</v>
      </c>
      <c r="K54" s="329">
        <v>-58.5</v>
      </c>
      <c r="L54" s="330">
        <v>22351</v>
      </c>
      <c r="M54" s="331">
        <v>-30.7</v>
      </c>
      <c r="N54" s="332">
        <v>-27.8</v>
      </c>
    </row>
    <row r="55" spans="1:14">
      <c r="A55" s="248"/>
      <c r="B55" s="244"/>
      <c r="C55" s="244"/>
      <c r="D55" s="244"/>
      <c r="E55" s="244"/>
      <c r="F55" s="244"/>
      <c r="G55" s="310" t="s">
        <v>512</v>
      </c>
      <c r="H55" s="311"/>
      <c r="I55" s="319">
        <v>3297904</v>
      </c>
      <c r="J55" s="320">
        <v>23139</v>
      </c>
      <c r="K55" s="321">
        <v>-1.2</v>
      </c>
      <c r="L55" s="322">
        <v>43493</v>
      </c>
      <c r="M55" s="323">
        <v>5</v>
      </c>
      <c r="N55" s="324">
        <v>-6.2</v>
      </c>
    </row>
    <row r="56" spans="1:14">
      <c r="A56" s="248"/>
      <c r="B56" s="244"/>
      <c r="C56" s="244"/>
      <c r="D56" s="244"/>
      <c r="E56" s="244"/>
      <c r="F56" s="244"/>
      <c r="G56" s="325"/>
      <c r="H56" s="326" t="s">
        <v>510</v>
      </c>
      <c r="I56" s="327">
        <v>1343243</v>
      </c>
      <c r="J56" s="328">
        <v>9425</v>
      </c>
      <c r="K56" s="329">
        <v>-6.8</v>
      </c>
      <c r="L56" s="330">
        <v>23254</v>
      </c>
      <c r="M56" s="331">
        <v>4</v>
      </c>
      <c r="N56" s="332">
        <v>-10.8</v>
      </c>
    </row>
    <row r="57" spans="1:14">
      <c r="A57" s="248"/>
      <c r="B57" s="244"/>
      <c r="C57" s="244"/>
      <c r="D57" s="244"/>
      <c r="E57" s="244"/>
      <c r="F57" s="244"/>
      <c r="G57" s="310" t="s">
        <v>513</v>
      </c>
      <c r="H57" s="311"/>
      <c r="I57" s="319">
        <v>3929133</v>
      </c>
      <c r="J57" s="320">
        <v>27522</v>
      </c>
      <c r="K57" s="321">
        <v>18.899999999999999</v>
      </c>
      <c r="L57" s="322">
        <v>50840</v>
      </c>
      <c r="M57" s="323">
        <v>16.899999999999999</v>
      </c>
      <c r="N57" s="324">
        <v>2</v>
      </c>
    </row>
    <row r="58" spans="1:14">
      <c r="A58" s="248"/>
      <c r="B58" s="244"/>
      <c r="C58" s="244"/>
      <c r="D58" s="244"/>
      <c r="E58" s="244"/>
      <c r="F58" s="244"/>
      <c r="G58" s="325"/>
      <c r="H58" s="326" t="s">
        <v>510</v>
      </c>
      <c r="I58" s="327">
        <v>1522490</v>
      </c>
      <c r="J58" s="328">
        <v>10665</v>
      </c>
      <c r="K58" s="329">
        <v>13.2</v>
      </c>
      <c r="L58" s="330">
        <v>25367</v>
      </c>
      <c r="M58" s="331">
        <v>9.1</v>
      </c>
      <c r="N58" s="332">
        <v>4.0999999999999996</v>
      </c>
    </row>
    <row r="59" spans="1:14">
      <c r="A59" s="248"/>
      <c r="B59" s="244"/>
      <c r="C59" s="244"/>
      <c r="D59" s="244"/>
      <c r="E59" s="244"/>
      <c r="F59" s="244"/>
      <c r="G59" s="310" t="s">
        <v>514</v>
      </c>
      <c r="H59" s="311"/>
      <c r="I59" s="319">
        <v>3994004</v>
      </c>
      <c r="J59" s="320">
        <v>27968</v>
      </c>
      <c r="K59" s="321">
        <v>1.6</v>
      </c>
      <c r="L59" s="322">
        <v>53605</v>
      </c>
      <c r="M59" s="323">
        <v>5.4</v>
      </c>
      <c r="N59" s="324">
        <v>-3.8</v>
      </c>
    </row>
    <row r="60" spans="1:14">
      <c r="A60" s="248"/>
      <c r="B60" s="244"/>
      <c r="C60" s="244"/>
      <c r="D60" s="244"/>
      <c r="E60" s="244"/>
      <c r="F60" s="244"/>
      <c r="G60" s="325"/>
      <c r="H60" s="326" t="s">
        <v>510</v>
      </c>
      <c r="I60" s="333">
        <v>1194715</v>
      </c>
      <c r="J60" s="328">
        <v>8366</v>
      </c>
      <c r="K60" s="329">
        <v>-21.6</v>
      </c>
      <c r="L60" s="330">
        <v>28343</v>
      </c>
      <c r="M60" s="331">
        <v>11.7</v>
      </c>
      <c r="N60" s="332">
        <v>-33.299999999999997</v>
      </c>
    </row>
    <row r="61" spans="1:14">
      <c r="A61" s="248"/>
      <c r="B61" s="244"/>
      <c r="C61" s="244"/>
      <c r="D61" s="244"/>
      <c r="E61" s="244"/>
      <c r="F61" s="244"/>
      <c r="G61" s="310" t="s">
        <v>515</v>
      </c>
      <c r="H61" s="334"/>
      <c r="I61" s="335">
        <v>3945960</v>
      </c>
      <c r="J61" s="336">
        <v>27948</v>
      </c>
      <c r="K61" s="337">
        <v>5.3</v>
      </c>
      <c r="L61" s="338">
        <v>48389</v>
      </c>
      <c r="M61" s="339">
        <v>2.1</v>
      </c>
      <c r="N61" s="324">
        <v>3.2</v>
      </c>
    </row>
    <row r="62" spans="1:14">
      <c r="A62" s="248"/>
      <c r="B62" s="244"/>
      <c r="C62" s="244"/>
      <c r="D62" s="244"/>
      <c r="E62" s="244"/>
      <c r="F62" s="244"/>
      <c r="G62" s="325"/>
      <c r="H62" s="326" t="s">
        <v>510</v>
      </c>
      <c r="I62" s="327">
        <v>1771745</v>
      </c>
      <c r="J62" s="328">
        <v>12585</v>
      </c>
      <c r="K62" s="329">
        <v>3.4</v>
      </c>
      <c r="L62" s="330">
        <v>26316</v>
      </c>
      <c r="M62" s="331">
        <v>-0.3</v>
      </c>
      <c r="N62" s="332">
        <v>3.7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G37" zoomScaleSheetLayoutView="100" workbookViewId="0">
      <selection activeCell="M45" sqref="M44:M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9" t="s">
        <v>3</v>
      </c>
      <c r="D47" s="1139"/>
      <c r="E47" s="1140"/>
      <c r="F47" s="11">
        <v>14.06</v>
      </c>
      <c r="G47" s="12">
        <v>11.65</v>
      </c>
      <c r="H47" s="12">
        <v>10.96</v>
      </c>
      <c r="I47" s="12">
        <v>12.42</v>
      </c>
      <c r="J47" s="13">
        <v>11.25</v>
      </c>
    </row>
    <row r="48" spans="2:10" ht="57.75" customHeight="1">
      <c r="B48" s="14"/>
      <c r="C48" s="1141" t="s">
        <v>4</v>
      </c>
      <c r="D48" s="1141"/>
      <c r="E48" s="1142"/>
      <c r="F48" s="15">
        <v>4.08</v>
      </c>
      <c r="G48" s="16">
        <v>4.16</v>
      </c>
      <c r="H48" s="16">
        <v>4.5999999999999996</v>
      </c>
      <c r="I48" s="16">
        <v>3.65</v>
      </c>
      <c r="J48" s="17">
        <v>3.47</v>
      </c>
    </row>
    <row r="49" spans="2:10" ht="57.75" customHeight="1" thickBot="1">
      <c r="B49" s="18"/>
      <c r="C49" s="1143" t="s">
        <v>5</v>
      </c>
      <c r="D49" s="1143"/>
      <c r="E49" s="1144"/>
      <c r="F49" s="19">
        <v>1.19</v>
      </c>
      <c r="G49" s="20" t="s">
        <v>522</v>
      </c>
      <c r="H49" s="20" t="s">
        <v>523</v>
      </c>
      <c r="I49" s="20">
        <v>0.75</v>
      </c>
      <c r="J49" s="21" t="s">
        <v>524</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51" t="s">
        <v>525</v>
      </c>
      <c r="D34" s="1151"/>
      <c r="E34" s="1152"/>
      <c r="F34" s="32">
        <v>7.77</v>
      </c>
      <c r="G34" s="33">
        <v>7.13</v>
      </c>
      <c r="H34" s="33">
        <v>6.51</v>
      </c>
      <c r="I34" s="33">
        <v>6.33</v>
      </c>
      <c r="J34" s="34">
        <v>6.46</v>
      </c>
      <c r="K34" s="22"/>
      <c r="L34" s="22"/>
      <c r="M34" s="22"/>
      <c r="N34" s="22"/>
      <c r="O34" s="22"/>
      <c r="P34" s="22"/>
    </row>
    <row r="35" spans="1:16" ht="39" customHeight="1">
      <c r="A35" s="22"/>
      <c r="B35" s="35"/>
      <c r="C35" s="1145" t="s">
        <v>526</v>
      </c>
      <c r="D35" s="1146"/>
      <c r="E35" s="1147"/>
      <c r="F35" s="36">
        <v>4.08</v>
      </c>
      <c r="G35" s="37">
        <v>4.16</v>
      </c>
      <c r="H35" s="37">
        <v>4.59</v>
      </c>
      <c r="I35" s="37">
        <v>3.65</v>
      </c>
      <c r="J35" s="38">
        <v>3.47</v>
      </c>
      <c r="K35" s="22"/>
      <c r="L35" s="22"/>
      <c r="M35" s="22"/>
      <c r="N35" s="22"/>
      <c r="O35" s="22"/>
      <c r="P35" s="22"/>
    </row>
    <row r="36" spans="1:16" ht="39" customHeight="1">
      <c r="A36" s="22"/>
      <c r="B36" s="35"/>
      <c r="C36" s="1145" t="s">
        <v>527</v>
      </c>
      <c r="D36" s="1146"/>
      <c r="E36" s="1147"/>
      <c r="F36" s="36">
        <v>1.02</v>
      </c>
      <c r="G36" s="37">
        <v>0.96</v>
      </c>
      <c r="H36" s="37">
        <v>0.95</v>
      </c>
      <c r="I36" s="37">
        <v>0.12</v>
      </c>
      <c r="J36" s="38">
        <v>1.65</v>
      </c>
      <c r="K36" s="22"/>
      <c r="L36" s="22"/>
      <c r="M36" s="22"/>
      <c r="N36" s="22"/>
      <c r="O36" s="22"/>
      <c r="P36" s="22"/>
    </row>
    <row r="37" spans="1:16" ht="39" customHeight="1">
      <c r="A37" s="22"/>
      <c r="B37" s="35"/>
      <c r="C37" s="1145" t="s">
        <v>528</v>
      </c>
      <c r="D37" s="1146"/>
      <c r="E37" s="1147"/>
      <c r="F37" s="36">
        <v>0.4</v>
      </c>
      <c r="G37" s="37">
        <v>0.19</v>
      </c>
      <c r="H37" s="37">
        <v>0.11</v>
      </c>
      <c r="I37" s="37">
        <v>0.39</v>
      </c>
      <c r="J37" s="38">
        <v>0.65</v>
      </c>
      <c r="K37" s="22"/>
      <c r="L37" s="22"/>
      <c r="M37" s="22"/>
      <c r="N37" s="22"/>
      <c r="O37" s="22"/>
      <c r="P37" s="22"/>
    </row>
    <row r="38" spans="1:16" ht="39" customHeight="1">
      <c r="A38" s="22"/>
      <c r="B38" s="35"/>
      <c r="C38" s="1145" t="s">
        <v>529</v>
      </c>
      <c r="D38" s="1146"/>
      <c r="E38" s="1147"/>
      <c r="F38" s="36">
        <v>1.48</v>
      </c>
      <c r="G38" s="37">
        <v>2.23</v>
      </c>
      <c r="H38" s="37">
        <v>2.29</v>
      </c>
      <c r="I38" s="37">
        <v>1</v>
      </c>
      <c r="J38" s="38">
        <v>0.55000000000000004</v>
      </c>
      <c r="K38" s="22"/>
      <c r="L38" s="22"/>
      <c r="M38" s="22"/>
      <c r="N38" s="22"/>
      <c r="O38" s="22"/>
      <c r="P38" s="22"/>
    </row>
    <row r="39" spans="1:16" ht="39" customHeight="1">
      <c r="A39" s="22"/>
      <c r="B39" s="35"/>
      <c r="C39" s="1145" t="s">
        <v>530</v>
      </c>
      <c r="D39" s="1146"/>
      <c r="E39" s="1147"/>
      <c r="F39" s="36">
        <v>0.01</v>
      </c>
      <c r="G39" s="37">
        <v>0.09</v>
      </c>
      <c r="H39" s="37">
        <v>0.11</v>
      </c>
      <c r="I39" s="37">
        <v>0.1</v>
      </c>
      <c r="J39" s="38">
        <v>0.01</v>
      </c>
      <c r="K39" s="22"/>
      <c r="L39" s="22"/>
      <c r="M39" s="22"/>
      <c r="N39" s="22"/>
      <c r="O39" s="22"/>
      <c r="P39" s="22"/>
    </row>
    <row r="40" spans="1:16" ht="39" customHeight="1">
      <c r="A40" s="22"/>
      <c r="B40" s="35"/>
      <c r="C40" s="1145" t="s">
        <v>531</v>
      </c>
      <c r="D40" s="1146"/>
      <c r="E40" s="1147"/>
      <c r="F40" s="36">
        <v>0</v>
      </c>
      <c r="G40" s="37">
        <v>0</v>
      </c>
      <c r="H40" s="37">
        <v>0</v>
      </c>
      <c r="I40" s="37">
        <v>0</v>
      </c>
      <c r="J40" s="38">
        <v>0</v>
      </c>
      <c r="K40" s="22"/>
      <c r="L40" s="22"/>
      <c r="M40" s="22"/>
      <c r="N40" s="22"/>
      <c r="O40" s="22"/>
      <c r="P40" s="22"/>
    </row>
    <row r="41" spans="1:16" ht="39" customHeight="1">
      <c r="A41" s="22"/>
      <c r="B41" s="35"/>
      <c r="C41" s="1145" t="s">
        <v>532</v>
      </c>
      <c r="D41" s="1146"/>
      <c r="E41" s="1147"/>
      <c r="F41" s="36">
        <v>0</v>
      </c>
      <c r="G41" s="37">
        <v>0</v>
      </c>
      <c r="H41" s="37">
        <v>0</v>
      </c>
      <c r="I41" s="37">
        <v>0</v>
      </c>
      <c r="J41" s="38">
        <v>0</v>
      </c>
      <c r="K41" s="22"/>
      <c r="L41" s="22"/>
      <c r="M41" s="22"/>
      <c r="N41" s="22"/>
      <c r="O41" s="22"/>
      <c r="P41" s="22"/>
    </row>
    <row r="42" spans="1:16" ht="39" customHeight="1">
      <c r="A42" s="22"/>
      <c r="B42" s="39"/>
      <c r="C42" s="1145" t="s">
        <v>533</v>
      </c>
      <c r="D42" s="1146"/>
      <c r="E42" s="1147"/>
      <c r="F42" s="36" t="s">
        <v>479</v>
      </c>
      <c r="G42" s="37" t="s">
        <v>479</v>
      </c>
      <c r="H42" s="37" t="s">
        <v>479</v>
      </c>
      <c r="I42" s="37" t="s">
        <v>479</v>
      </c>
      <c r="J42" s="38" t="s">
        <v>479</v>
      </c>
      <c r="K42" s="22"/>
      <c r="L42" s="22"/>
      <c r="M42" s="22"/>
      <c r="N42" s="22"/>
      <c r="O42" s="22"/>
      <c r="P42" s="22"/>
    </row>
    <row r="43" spans="1:16" ht="39" customHeight="1" thickBot="1">
      <c r="A43" s="22"/>
      <c r="B43" s="40"/>
      <c r="C43" s="1148" t="s">
        <v>534</v>
      </c>
      <c r="D43" s="1149"/>
      <c r="E43" s="1150"/>
      <c r="F43" s="41">
        <v>0</v>
      </c>
      <c r="G43" s="42">
        <v>0</v>
      </c>
      <c r="H43" s="42">
        <v>0</v>
      </c>
      <c r="I43" s="42">
        <v>0</v>
      </c>
      <c r="J43" s="43">
        <v>0</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43"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61" t="s">
        <v>10</v>
      </c>
      <c r="C45" s="1162"/>
      <c r="D45" s="58"/>
      <c r="E45" s="1167" t="s">
        <v>11</v>
      </c>
      <c r="F45" s="1167"/>
      <c r="G45" s="1167"/>
      <c r="H45" s="1167"/>
      <c r="I45" s="1167"/>
      <c r="J45" s="1168"/>
      <c r="K45" s="59">
        <v>4794</v>
      </c>
      <c r="L45" s="60">
        <v>5043</v>
      </c>
      <c r="M45" s="60">
        <v>5277</v>
      </c>
      <c r="N45" s="60">
        <v>5416</v>
      </c>
      <c r="O45" s="61">
        <v>5561</v>
      </c>
      <c r="P45" s="48"/>
      <c r="Q45" s="48"/>
      <c r="R45" s="48"/>
      <c r="S45" s="48"/>
      <c r="T45" s="48"/>
      <c r="U45" s="48"/>
    </row>
    <row r="46" spans="1:21" ht="30.75" customHeight="1">
      <c r="A46" s="48"/>
      <c r="B46" s="1163"/>
      <c r="C46" s="1164"/>
      <c r="D46" s="62"/>
      <c r="E46" s="1155" t="s">
        <v>12</v>
      </c>
      <c r="F46" s="1155"/>
      <c r="G46" s="1155"/>
      <c r="H46" s="1155"/>
      <c r="I46" s="1155"/>
      <c r="J46" s="1156"/>
      <c r="K46" s="63" t="s">
        <v>479</v>
      </c>
      <c r="L46" s="64" t="s">
        <v>479</v>
      </c>
      <c r="M46" s="64" t="s">
        <v>479</v>
      </c>
      <c r="N46" s="64" t="s">
        <v>479</v>
      </c>
      <c r="O46" s="65" t="s">
        <v>479</v>
      </c>
      <c r="P46" s="48"/>
      <c r="Q46" s="48"/>
      <c r="R46" s="48"/>
      <c r="S46" s="48"/>
      <c r="T46" s="48"/>
      <c r="U46" s="48"/>
    </row>
    <row r="47" spans="1:21" ht="30.75" customHeight="1">
      <c r="A47" s="48"/>
      <c r="B47" s="1163"/>
      <c r="C47" s="1164"/>
      <c r="D47" s="62"/>
      <c r="E47" s="1155" t="s">
        <v>13</v>
      </c>
      <c r="F47" s="1155"/>
      <c r="G47" s="1155"/>
      <c r="H47" s="1155"/>
      <c r="I47" s="1155"/>
      <c r="J47" s="1156"/>
      <c r="K47" s="63" t="s">
        <v>479</v>
      </c>
      <c r="L47" s="64" t="s">
        <v>479</v>
      </c>
      <c r="M47" s="64" t="s">
        <v>479</v>
      </c>
      <c r="N47" s="64" t="s">
        <v>479</v>
      </c>
      <c r="O47" s="65" t="s">
        <v>479</v>
      </c>
      <c r="P47" s="48"/>
      <c r="Q47" s="48"/>
      <c r="R47" s="48"/>
      <c r="S47" s="48"/>
      <c r="T47" s="48"/>
      <c r="U47" s="48"/>
    </row>
    <row r="48" spans="1:21" ht="30.75" customHeight="1">
      <c r="A48" s="48"/>
      <c r="B48" s="1163"/>
      <c r="C48" s="1164"/>
      <c r="D48" s="62"/>
      <c r="E48" s="1155" t="s">
        <v>14</v>
      </c>
      <c r="F48" s="1155"/>
      <c r="G48" s="1155"/>
      <c r="H48" s="1155"/>
      <c r="I48" s="1155"/>
      <c r="J48" s="1156"/>
      <c r="K48" s="63">
        <v>1946</v>
      </c>
      <c r="L48" s="64">
        <v>1916</v>
      </c>
      <c r="M48" s="64">
        <v>1904</v>
      </c>
      <c r="N48" s="64">
        <v>1800</v>
      </c>
      <c r="O48" s="65">
        <v>1730</v>
      </c>
      <c r="P48" s="48"/>
      <c r="Q48" s="48"/>
      <c r="R48" s="48"/>
      <c r="S48" s="48"/>
      <c r="T48" s="48"/>
      <c r="U48" s="48"/>
    </row>
    <row r="49" spans="1:21" ht="30.75" customHeight="1">
      <c r="A49" s="48"/>
      <c r="B49" s="1163"/>
      <c r="C49" s="1164"/>
      <c r="D49" s="62"/>
      <c r="E49" s="1155" t="s">
        <v>15</v>
      </c>
      <c r="F49" s="1155"/>
      <c r="G49" s="1155"/>
      <c r="H49" s="1155"/>
      <c r="I49" s="1155"/>
      <c r="J49" s="1156"/>
      <c r="K49" s="63">
        <v>886</v>
      </c>
      <c r="L49" s="64">
        <v>909</v>
      </c>
      <c r="M49" s="64">
        <v>877</v>
      </c>
      <c r="N49" s="64">
        <v>956</v>
      </c>
      <c r="O49" s="65">
        <v>1002</v>
      </c>
      <c r="P49" s="48"/>
      <c r="Q49" s="48"/>
      <c r="R49" s="48"/>
      <c r="S49" s="48"/>
      <c r="T49" s="48"/>
      <c r="U49" s="48"/>
    </row>
    <row r="50" spans="1:21" ht="30.75" customHeight="1">
      <c r="A50" s="48"/>
      <c r="B50" s="1163"/>
      <c r="C50" s="1164"/>
      <c r="D50" s="62"/>
      <c r="E50" s="1155" t="s">
        <v>16</v>
      </c>
      <c r="F50" s="1155"/>
      <c r="G50" s="1155"/>
      <c r="H50" s="1155"/>
      <c r="I50" s="1155"/>
      <c r="J50" s="1156"/>
      <c r="K50" s="63">
        <v>234</v>
      </c>
      <c r="L50" s="64">
        <v>289</v>
      </c>
      <c r="M50" s="64">
        <v>286</v>
      </c>
      <c r="N50" s="64">
        <v>282</v>
      </c>
      <c r="O50" s="65">
        <v>260</v>
      </c>
      <c r="P50" s="48"/>
      <c r="Q50" s="48"/>
      <c r="R50" s="48"/>
      <c r="S50" s="48"/>
      <c r="T50" s="48"/>
      <c r="U50" s="48"/>
    </row>
    <row r="51" spans="1:21" ht="30.75" customHeight="1">
      <c r="A51" s="48"/>
      <c r="B51" s="1165"/>
      <c r="C51" s="1166"/>
      <c r="D51" s="66"/>
      <c r="E51" s="1155" t="s">
        <v>17</v>
      </c>
      <c r="F51" s="1155"/>
      <c r="G51" s="1155"/>
      <c r="H51" s="1155"/>
      <c r="I51" s="1155"/>
      <c r="J51" s="1156"/>
      <c r="K51" s="63" t="s">
        <v>479</v>
      </c>
      <c r="L51" s="64" t="s">
        <v>479</v>
      </c>
      <c r="M51" s="64" t="s">
        <v>479</v>
      </c>
      <c r="N51" s="64" t="s">
        <v>479</v>
      </c>
      <c r="O51" s="65">
        <v>1</v>
      </c>
      <c r="P51" s="48"/>
      <c r="Q51" s="48"/>
      <c r="R51" s="48"/>
      <c r="S51" s="48"/>
      <c r="T51" s="48"/>
      <c r="U51" s="48"/>
    </row>
    <row r="52" spans="1:21" ht="30.75" customHeight="1">
      <c r="A52" s="48"/>
      <c r="B52" s="1153" t="s">
        <v>18</v>
      </c>
      <c r="C52" s="1154"/>
      <c r="D52" s="66"/>
      <c r="E52" s="1155" t="s">
        <v>19</v>
      </c>
      <c r="F52" s="1155"/>
      <c r="G52" s="1155"/>
      <c r="H52" s="1155"/>
      <c r="I52" s="1155"/>
      <c r="J52" s="1156"/>
      <c r="K52" s="63">
        <v>5057</v>
      </c>
      <c r="L52" s="64">
        <v>5393</v>
      </c>
      <c r="M52" s="64">
        <v>5461</v>
      </c>
      <c r="N52" s="64">
        <v>5602</v>
      </c>
      <c r="O52" s="65">
        <v>5743</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2803</v>
      </c>
      <c r="L53" s="69">
        <v>2764</v>
      </c>
      <c r="M53" s="69">
        <v>2883</v>
      </c>
      <c r="N53" s="69">
        <v>2852</v>
      </c>
      <c r="O53" s="70">
        <v>2811</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mieken</cp:lastModifiedBy>
  <cp:lastPrinted>2016-05-07T04:39:00Z</cp:lastPrinted>
  <dcterms:created xsi:type="dcterms:W3CDTF">2016-02-15T01:38:08Z</dcterms:created>
  <dcterms:modified xsi:type="dcterms:W3CDTF">2016-05-07T04:40:41Z</dcterms:modified>
  <cp:category/>
</cp:coreProperties>
</file>